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filterPrivacy="1" codeName="EstaPasta_de_trabalho" defaultThemeVersion="124226"/>
  <xr:revisionPtr revIDLastSave="0" documentId="13_ncr:1_{A243F575-CB2A-480E-8B3C-BF732A5D380F}" xr6:coauthVersionLast="41" xr6:coauthVersionMax="41" xr10:uidLastSave="{00000000-0000-0000-0000-000000000000}"/>
  <bookViews>
    <workbookView xWindow="-120" yWindow="-120" windowWidth="29040" windowHeight="15840" tabRatio="881" xr2:uid="{00000000-000D-0000-FFFF-FFFF00000000}"/>
  </bookViews>
  <sheets>
    <sheet name="CAPA-DADOS" sheetId="21" r:id="rId1"/>
    <sheet name="01_SINTETICO" sheetId="10" r:id="rId2"/>
    <sheet name="02_CRONOGRAMA" sheetId="4" r:id="rId3"/>
    <sheet name="03_COMP" sheetId="29" r:id="rId4"/>
    <sheet name="04_PESQUISAS" sheetId="8" r:id="rId5"/>
    <sheet name="05_BDI" sheetId="25" r:id="rId6"/>
    <sheet name="06_ENCARGOS" sheetId="30" r:id="rId7"/>
    <sheet name="CURVA_ABC " sheetId="28" r:id="rId8"/>
    <sheet name="ABC INSUMOS" sheetId="18" r:id="rId9"/>
  </sheets>
  <externalReferences>
    <externalReference r:id="rId10"/>
  </externalReferences>
  <definedNames>
    <definedName name="_xlnm._FilterDatabase" localSheetId="1" hidden="1">'01_SINTETICO'!$A$6:$M$555</definedName>
    <definedName name="_xlnm._FilterDatabase" localSheetId="3" hidden="1">'03_COMP'!$A$4:$E$19377</definedName>
    <definedName name="_xlnm._FilterDatabase" localSheetId="4" hidden="1">'04_PESQUISAS'!$C$1:$C$464</definedName>
    <definedName name="_xlnm._FilterDatabase" localSheetId="8" hidden="1">'ABC INSUMOS'!$A$3:$I$490</definedName>
    <definedName name="_xlnm._FilterDatabase" localSheetId="7" hidden="1">'CURVA_ABC '!$A$6:$F$200</definedName>
    <definedName name="_xlnm.Print_Area" localSheetId="1">'01_SINTETICO'!$A$1:$J$575</definedName>
    <definedName name="_xlnm.Print_Area" localSheetId="2">'02_CRONOGRAMA'!$B$2:$L$69</definedName>
    <definedName name="_xlnm.Print_Area" localSheetId="3">'03_COMP'!$A$1:$E$19377</definedName>
    <definedName name="_xlnm.Print_Area" localSheetId="4">'04_PESQUISAS'!$A$1:$G$464</definedName>
    <definedName name="_xlnm.Print_Area" localSheetId="5">'05_BDI'!$A$1:$F$45</definedName>
    <definedName name="_xlnm.Print_Area" localSheetId="6">'06_ENCARGOS'!$A:$G</definedName>
    <definedName name="_xlnm.Print_Area" localSheetId="8">'ABC INSUMOS'!$A:$I</definedName>
    <definedName name="_xlnm.Print_Area" localSheetId="0">'CAPA-DADOS'!$A$1:$M$29</definedName>
    <definedName name="_xlnm.Print_Area" localSheetId="7">'CURVA_ABC '!$A$1:$H$373</definedName>
    <definedName name="BDI_EQP">'[1]05_BDI'!#REF!</definedName>
    <definedName name="BDI_MAT" localSheetId="1">'01_SINTETICO'!$I$560</definedName>
    <definedName name="BDI_MAT">'[1]05_BDI'!$C$28</definedName>
    <definedName name="BDI_MATERIAIS">'01_SINTETICO'!$I$561</definedName>
    <definedName name="BDI_MDO" localSheetId="1">'01_SINTETICO'!$J$560</definedName>
    <definedName name="BDI_MO">'[1]05_BDI'!$D$28</definedName>
    <definedName name="MED_DIRETA">'02_CRONOGRAMA'!$O$3</definedName>
    <definedName name="_xlnm.Print_Titles" localSheetId="1">'01_SINTETICO'!$1:$5</definedName>
    <definedName name="_xlnm.Print_Titles" localSheetId="3">'03_COMP'!$1:$3</definedName>
    <definedName name="_xlnm.Print_Titles" localSheetId="4">'04_PESQUISAS'!$1:$5</definedName>
    <definedName name="_xlnm.Print_Titles" localSheetId="7">'CURVA_ABC '!$1:$5</definedName>
  </definedNames>
  <calcPr calcId="181029"/>
</workbook>
</file>

<file path=xl/calcChain.xml><?xml version="1.0" encoding="utf-8"?>
<calcChain xmlns="http://schemas.openxmlformats.org/spreadsheetml/2006/main">
  <c r="D2" i="30" l="1"/>
  <c r="G2" i="30"/>
  <c r="E17151" i="29" l="1"/>
  <c r="E17150" i="29"/>
  <c r="E17149" i="29"/>
  <c r="E17148" i="29"/>
  <c r="E17147" i="29"/>
  <c r="E17146" i="29"/>
  <c r="E17145" i="29"/>
  <c r="E17144" i="29"/>
  <c r="E17143" i="29"/>
  <c r="E17142" i="29"/>
  <c r="E17141" i="29"/>
  <c r="E17140" i="29"/>
  <c r="E17139" i="29"/>
  <c r="E17138" i="29"/>
  <c r="E17137" i="29"/>
  <c r="E17136" i="29"/>
  <c r="E17135" i="29"/>
  <c r="E17134" i="29"/>
  <c r="E17133" i="29"/>
  <c r="E17132" i="29"/>
  <c r="E17131" i="29"/>
  <c r="E17130" i="29"/>
  <c r="E17129" i="29"/>
  <c r="E17128" i="29"/>
  <c r="E17127" i="29"/>
  <c r="E17126" i="29"/>
  <c r="E17125" i="29"/>
  <c r="E17121" i="29"/>
  <c r="E17120" i="29"/>
  <c r="E17116" i="29"/>
  <c r="E17117" i="29" s="1"/>
  <c r="E17122" i="29" l="1"/>
  <c r="E17154" i="29" s="1"/>
  <c r="E17152" i="29"/>
  <c r="E19372" i="29"/>
  <c r="E19371" i="29"/>
  <c r="E19370" i="29"/>
  <c r="E19369" i="29"/>
  <c r="E19368" i="29"/>
  <c r="E19367" i="29"/>
  <c r="E19366" i="29"/>
  <c r="E19365" i="29"/>
  <c r="E19364" i="29"/>
  <c r="E19363" i="29"/>
  <c r="E19362" i="29"/>
  <c r="E19361" i="29"/>
  <c r="E19360" i="29"/>
  <c r="E19359" i="29"/>
  <c r="E19358" i="29"/>
  <c r="E19357" i="29"/>
  <c r="E19356" i="29"/>
  <c r="E19355" i="29"/>
  <c r="E19354" i="29"/>
  <c r="E19353" i="29"/>
  <c r="E19352" i="29"/>
  <c r="E19351" i="29"/>
  <c r="E19350" i="29"/>
  <c r="E19349" i="29"/>
  <c r="E19348" i="29"/>
  <c r="E19344" i="29"/>
  <c r="E19345" i="29" s="1"/>
  <c r="E19340" i="29"/>
  <c r="E19341" i="29" s="1"/>
  <c r="E19328" i="29"/>
  <c r="E19327" i="29"/>
  <c r="E19326" i="29"/>
  <c r="E19325" i="29"/>
  <c r="E19321" i="29"/>
  <c r="E19320" i="29"/>
  <c r="E19308" i="29"/>
  <c r="E19307" i="29"/>
  <c r="E19306" i="29"/>
  <c r="E19305" i="29"/>
  <c r="E19304" i="29"/>
  <c r="E19303" i="29"/>
  <c r="E19302" i="29"/>
  <c r="E19301" i="29"/>
  <c r="E19300" i="29"/>
  <c r="E19299" i="29"/>
  <c r="E19298" i="29"/>
  <c r="E19297" i="29"/>
  <c r="E19296" i="29"/>
  <c r="E19295" i="29"/>
  <c r="E19294" i="29"/>
  <c r="E19293" i="29"/>
  <c r="E19292" i="29"/>
  <c r="E19291" i="29"/>
  <c r="E19290" i="29"/>
  <c r="E19289" i="29"/>
  <c r="E19288" i="29"/>
  <c r="E19287" i="29"/>
  <c r="E19286" i="29"/>
  <c r="E19285" i="29"/>
  <c r="E19281" i="29"/>
  <c r="E19282" i="29" s="1"/>
  <c r="E19277" i="29"/>
  <c r="E19278" i="29" s="1"/>
  <c r="E19265" i="29"/>
  <c r="E19264" i="29"/>
  <c r="E19263" i="29"/>
  <c r="E19262" i="29"/>
  <c r="E19261" i="29"/>
  <c r="E19260" i="29"/>
  <c r="E19259" i="29"/>
  <c r="E19258" i="29"/>
  <c r="E19257" i="29"/>
  <c r="E19256" i="29"/>
  <c r="E19255" i="29"/>
  <c r="E19254" i="29"/>
  <c r="E19253" i="29"/>
  <c r="E19252" i="29"/>
  <c r="E19251" i="29"/>
  <c r="E19250" i="29"/>
  <c r="E19249" i="29"/>
  <c r="E19248" i="29"/>
  <c r="E19247" i="29"/>
  <c r="E19246" i="29"/>
  <c r="E19245" i="29"/>
  <c r="E19244" i="29"/>
  <c r="E19243" i="29"/>
  <c r="E19242" i="29"/>
  <c r="E19241" i="29"/>
  <c r="E19237" i="29"/>
  <c r="E19236" i="29"/>
  <c r="E19232" i="29"/>
  <c r="E19233" i="29" s="1"/>
  <c r="E19220" i="29"/>
  <c r="E19219" i="29"/>
  <c r="E19218" i="29"/>
  <c r="E19217" i="29"/>
  <c r="E19216" i="29"/>
  <c r="E19215" i="29"/>
  <c r="E19214" i="29"/>
  <c r="E19213" i="29"/>
  <c r="E19212" i="29"/>
  <c r="E19211" i="29"/>
  <c r="E19210" i="29"/>
  <c r="E19209" i="29"/>
  <c r="E19208" i="29"/>
  <c r="E19207" i="29"/>
  <c r="E19206" i="29"/>
  <c r="E19205" i="29"/>
  <c r="E19204" i="29"/>
  <c r="E19203" i="29"/>
  <c r="E19202" i="29"/>
  <c r="E19201" i="29"/>
  <c r="E19200" i="29"/>
  <c r="E19199" i="29"/>
  <c r="E19198" i="29"/>
  <c r="E19197" i="29"/>
  <c r="E19196" i="29"/>
  <c r="E19195" i="29"/>
  <c r="E19191" i="29"/>
  <c r="E19192" i="29" s="1"/>
  <c r="E19187" i="29"/>
  <c r="E19188" i="29" s="1"/>
  <c r="E19175" i="29"/>
  <c r="E19174" i="29"/>
  <c r="E19173" i="29"/>
  <c r="E19172" i="29"/>
  <c r="E19171" i="29"/>
  <c r="E19170" i="29"/>
  <c r="E19169" i="29"/>
  <c r="E19168" i="29"/>
  <c r="E19167" i="29"/>
  <c r="E19166" i="29"/>
  <c r="E19165" i="29"/>
  <c r="E19164" i="29"/>
  <c r="E19163" i="29"/>
  <c r="E19162" i="29"/>
  <c r="E19161" i="29"/>
  <c r="E19160" i="29"/>
  <c r="E19159" i="29"/>
  <c r="E19158" i="29"/>
  <c r="E19157" i="29"/>
  <c r="E19156" i="29"/>
  <c r="E19155" i="29"/>
  <c r="E19154" i="29"/>
  <c r="E19153" i="29"/>
  <c r="E19152" i="29"/>
  <c r="E19148" i="29"/>
  <c r="E19147" i="29"/>
  <c r="E19143" i="29"/>
  <c r="E19144" i="29" s="1"/>
  <c r="E19131" i="29"/>
  <c r="E19130" i="29"/>
  <c r="E19129" i="29"/>
  <c r="E19128" i="29"/>
  <c r="E19127" i="29"/>
  <c r="E19126" i="29"/>
  <c r="E19125" i="29"/>
  <c r="E19124" i="29"/>
  <c r="E19123" i="29"/>
  <c r="E19122" i="29"/>
  <c r="E19121" i="29"/>
  <c r="E19120" i="29"/>
  <c r="E19119" i="29"/>
  <c r="E19118" i="29"/>
  <c r="E19117" i="29"/>
  <c r="E19116" i="29"/>
  <c r="E19115" i="29"/>
  <c r="E19114" i="29"/>
  <c r="E19113" i="29"/>
  <c r="E19112" i="29"/>
  <c r="E19111" i="29"/>
  <c r="E19110" i="29"/>
  <c r="E19109" i="29"/>
  <c r="E19108" i="29"/>
  <c r="E19104" i="29"/>
  <c r="E19103" i="29"/>
  <c r="E19099" i="29"/>
  <c r="E19100" i="29" s="1"/>
  <c r="E19087" i="29"/>
  <c r="E19086" i="29"/>
  <c r="E19085" i="29"/>
  <c r="E19084" i="29"/>
  <c r="E19083" i="29"/>
  <c r="E19082" i="29"/>
  <c r="E19081" i="29"/>
  <c r="E19080" i="29"/>
  <c r="E19079" i="29"/>
  <c r="E19078" i="29"/>
  <c r="E19077" i="29"/>
  <c r="E19076" i="29"/>
  <c r="E19075" i="29"/>
  <c r="E19074" i="29"/>
  <c r="E19073" i="29"/>
  <c r="E19072" i="29"/>
  <c r="E19071" i="29"/>
  <c r="E19070" i="29"/>
  <c r="E19069" i="29"/>
  <c r="E19068" i="29"/>
  <c r="E19067" i="29"/>
  <c r="E19066" i="29"/>
  <c r="E19065" i="29"/>
  <c r="E19064" i="29"/>
  <c r="E19060" i="29"/>
  <c r="E19061" i="29" s="1"/>
  <c r="E19056" i="29"/>
  <c r="E19057" i="29" s="1"/>
  <c r="E19044" i="29"/>
  <c r="E19043" i="29"/>
  <c r="E19042" i="29"/>
  <c r="E19041" i="29"/>
  <c r="E19040" i="29"/>
  <c r="E19039" i="29"/>
  <c r="E19038" i="29"/>
  <c r="E19037" i="29"/>
  <c r="E19036" i="29"/>
  <c r="E19035" i="29"/>
  <c r="E19034" i="29"/>
  <c r="E19033" i="29"/>
  <c r="E19032" i="29"/>
  <c r="E19031" i="29"/>
  <c r="E19030" i="29"/>
  <c r="E19029" i="29"/>
  <c r="E19028" i="29"/>
  <c r="E19027" i="29"/>
  <c r="E19026" i="29"/>
  <c r="E19025" i="29"/>
  <c r="E19024" i="29"/>
  <c r="E19023" i="29"/>
  <c r="E19022" i="29"/>
  <c r="E19021" i="29"/>
  <c r="E19017" i="29"/>
  <c r="E19018" i="29" s="1"/>
  <c r="E19013" i="29"/>
  <c r="E19014" i="29" s="1"/>
  <c r="E19001" i="29"/>
  <c r="E19000" i="29"/>
  <c r="E18999" i="29"/>
  <c r="E18998" i="29"/>
  <c r="E18997" i="29"/>
  <c r="E18996" i="29"/>
  <c r="E18995" i="29"/>
  <c r="E18994" i="29"/>
  <c r="E18993" i="29"/>
  <c r="E18992" i="29"/>
  <c r="E18991" i="29"/>
  <c r="E18990" i="29"/>
  <c r="E18989" i="29"/>
  <c r="E18988" i="29"/>
  <c r="E18987" i="29"/>
  <c r="E18986" i="29"/>
  <c r="E18985" i="29"/>
  <c r="E18984" i="29"/>
  <c r="E18983" i="29"/>
  <c r="E18982" i="29"/>
  <c r="E18981" i="29"/>
  <c r="E18980" i="29"/>
  <c r="E18979" i="29"/>
  <c r="E18978" i="29"/>
  <c r="E18974" i="29"/>
  <c r="E18975" i="29" s="1"/>
  <c r="E18970" i="29"/>
  <c r="E18971" i="29" s="1"/>
  <c r="E18958" i="29"/>
  <c r="E18957" i="29"/>
  <c r="E18956" i="29"/>
  <c r="E18955" i="29"/>
  <c r="E18954" i="29"/>
  <c r="E18953" i="29"/>
  <c r="E18952" i="29"/>
  <c r="E18951" i="29"/>
  <c r="E18950" i="29"/>
  <c r="E18949" i="29"/>
  <c r="E18948" i="29"/>
  <c r="E18947" i="29"/>
  <c r="E18946" i="29"/>
  <c r="E18945" i="29"/>
  <c r="E18944" i="29"/>
  <c r="E18943" i="29"/>
  <c r="E18942" i="29"/>
  <c r="E18941" i="29"/>
  <c r="E18940" i="29"/>
  <c r="E18939" i="29"/>
  <c r="E18938" i="29"/>
  <c r="E18937" i="29"/>
  <c r="E18936" i="29"/>
  <c r="E18935" i="29"/>
  <c r="E18931" i="29"/>
  <c r="E18932" i="29" s="1"/>
  <c r="E18927" i="29"/>
  <c r="E18928" i="29" s="1"/>
  <c r="E18915" i="29"/>
  <c r="E18914" i="29"/>
  <c r="E18913" i="29"/>
  <c r="E18912" i="29"/>
  <c r="E18911" i="29"/>
  <c r="E18910" i="29"/>
  <c r="E18909" i="29"/>
  <c r="E18908" i="29"/>
  <c r="E18907" i="29"/>
  <c r="E18906" i="29"/>
  <c r="E18905" i="29"/>
  <c r="E18904" i="29"/>
  <c r="E18903" i="29"/>
  <c r="E18902" i="29"/>
  <c r="E18901" i="29"/>
  <c r="E18900" i="29"/>
  <c r="E18899" i="29"/>
  <c r="E18898" i="29"/>
  <c r="E18897" i="29"/>
  <c r="E18896" i="29"/>
  <c r="E18895" i="29"/>
  <c r="E18894" i="29"/>
  <c r="E18893" i="29"/>
  <c r="E18892" i="29"/>
  <c r="E18888" i="29"/>
  <c r="E18889" i="29" s="1"/>
  <c r="E18884" i="29"/>
  <c r="E18885" i="29" s="1"/>
  <c r="E18872" i="29"/>
  <c r="E18871" i="29"/>
  <c r="E18870" i="29"/>
  <c r="E18869" i="29"/>
  <c r="E18868" i="29"/>
  <c r="E18867" i="29"/>
  <c r="E18866" i="29"/>
  <c r="E18865" i="29"/>
  <c r="E18864" i="29"/>
  <c r="E18863" i="29"/>
  <c r="E18862" i="29"/>
  <c r="E18861" i="29"/>
  <c r="E18860" i="29"/>
  <c r="E18859" i="29"/>
  <c r="E18858" i="29"/>
  <c r="E18857" i="29"/>
  <c r="E18856" i="29"/>
  <c r="E18855" i="29"/>
  <c r="E18854" i="29"/>
  <c r="E18853" i="29"/>
  <c r="E18852" i="29"/>
  <c r="E18851" i="29"/>
  <c r="E18850" i="29"/>
  <c r="E18849" i="29"/>
  <c r="E18845" i="29"/>
  <c r="E18846" i="29" s="1"/>
  <c r="E18841" i="29"/>
  <c r="E18842" i="29" s="1"/>
  <c r="E18829" i="29"/>
  <c r="E18828" i="29"/>
  <c r="E18827" i="29"/>
  <c r="E18826" i="29"/>
  <c r="E18825" i="29"/>
  <c r="E18824" i="29"/>
  <c r="E18823" i="29"/>
  <c r="E18822" i="29"/>
  <c r="E18821" i="29"/>
  <c r="E18820" i="29"/>
  <c r="E18819" i="29"/>
  <c r="E18818" i="29"/>
  <c r="E18817" i="29"/>
  <c r="E18816" i="29"/>
  <c r="E18815" i="29"/>
  <c r="E18814" i="29"/>
  <c r="E18813" i="29"/>
  <c r="E18812" i="29"/>
  <c r="E18811" i="29"/>
  <c r="E18810" i="29"/>
  <c r="E18809" i="29"/>
  <c r="E18808" i="29"/>
  <c r="E18807" i="29"/>
  <c r="E18806" i="29"/>
  <c r="E18802" i="29"/>
  <c r="E18803" i="29" s="1"/>
  <c r="E18798" i="29"/>
  <c r="E18799" i="29" s="1"/>
  <c r="E18786" i="29"/>
  <c r="E18785" i="29"/>
  <c r="E18784" i="29"/>
  <c r="E18783" i="29"/>
  <c r="E18782" i="29"/>
  <c r="E18781" i="29"/>
  <c r="E18780" i="29"/>
  <c r="E18779" i="29"/>
  <c r="E18778" i="29"/>
  <c r="E18777" i="29"/>
  <c r="E18776" i="29"/>
  <c r="E18775" i="29"/>
  <c r="E18774" i="29"/>
  <c r="E18773" i="29"/>
  <c r="E18772" i="29"/>
  <c r="E18771" i="29"/>
  <c r="E18770" i="29"/>
  <c r="E18769" i="29"/>
  <c r="E18768" i="29"/>
  <c r="E18767" i="29"/>
  <c r="E18766" i="29"/>
  <c r="E18765" i="29"/>
  <c r="E18764" i="29"/>
  <c r="E18763" i="29"/>
  <c r="E18759" i="29"/>
  <c r="E18760" i="29" s="1"/>
  <c r="E18755" i="29"/>
  <c r="E18756" i="29" s="1"/>
  <c r="E18743" i="29"/>
  <c r="E18742" i="29"/>
  <c r="E18741" i="29"/>
  <c r="E18740" i="29"/>
  <c r="E18739" i="29"/>
  <c r="E18738" i="29"/>
  <c r="E18737" i="29"/>
  <c r="E18736" i="29"/>
  <c r="E18735" i="29"/>
  <c r="E18734" i="29"/>
  <c r="E18733" i="29"/>
  <c r="E18732" i="29"/>
  <c r="E18731" i="29"/>
  <c r="E18730" i="29"/>
  <c r="E18729" i="29"/>
  <c r="E18728" i="29"/>
  <c r="E18727" i="29"/>
  <c r="E18726" i="29"/>
  <c r="E18725" i="29"/>
  <c r="E18724" i="29"/>
  <c r="E18723" i="29"/>
  <c r="E18722" i="29"/>
  <c r="E18721" i="29"/>
  <c r="E18720" i="29"/>
  <c r="E18716" i="29"/>
  <c r="E18717" i="29" s="1"/>
  <c r="E18712" i="29"/>
  <c r="E18713" i="29" s="1"/>
  <c r="E18700" i="29"/>
  <c r="E18699" i="29"/>
  <c r="E18698" i="29"/>
  <c r="E18697" i="29"/>
  <c r="E18696" i="29"/>
  <c r="E18695" i="29"/>
  <c r="E18694" i="29"/>
  <c r="E18693" i="29"/>
  <c r="E18692" i="29"/>
  <c r="E18691" i="29"/>
  <c r="E18690" i="29"/>
  <c r="E18689" i="29"/>
  <c r="E18688" i="29"/>
  <c r="E18687" i="29"/>
  <c r="E18686" i="29"/>
  <c r="E18685" i="29"/>
  <c r="E18684" i="29"/>
  <c r="E18683" i="29"/>
  <c r="E18682" i="29"/>
  <c r="E18681" i="29"/>
  <c r="E18680" i="29"/>
  <c r="E18679" i="29"/>
  <c r="E18678" i="29"/>
  <c r="E18677" i="29"/>
  <c r="E18673" i="29"/>
  <c r="E18672" i="29"/>
  <c r="E18668" i="29"/>
  <c r="E18669" i="29" s="1"/>
  <c r="E18656" i="29"/>
  <c r="E18655" i="29"/>
  <c r="E18654" i="29"/>
  <c r="E18653" i="29"/>
  <c r="E18652" i="29"/>
  <c r="E18651" i="29"/>
  <c r="E18650" i="29"/>
  <c r="E18649" i="29"/>
  <c r="E18648" i="29"/>
  <c r="E18647" i="29"/>
  <c r="E18646" i="29"/>
  <c r="E18645" i="29"/>
  <c r="E18644" i="29"/>
  <c r="E18643" i="29"/>
  <c r="E18642" i="29"/>
  <c r="E18641" i="29"/>
  <c r="E18640" i="29"/>
  <c r="E18639" i="29"/>
  <c r="E18638" i="29"/>
  <c r="E18637" i="29"/>
  <c r="E18636" i="29"/>
  <c r="E18635" i="29"/>
  <c r="E18634" i="29"/>
  <c r="E18633" i="29"/>
  <c r="E18629" i="29"/>
  <c r="E18628" i="29"/>
  <c r="E18624" i="29"/>
  <c r="E18625" i="29" s="1"/>
  <c r="E18612" i="29"/>
  <c r="E18611" i="29"/>
  <c r="E18610" i="29"/>
  <c r="E18609" i="29"/>
  <c r="E18608" i="29"/>
  <c r="E18607" i="29"/>
  <c r="E18606" i="29"/>
  <c r="E18605" i="29"/>
  <c r="E18604" i="29"/>
  <c r="E18603" i="29"/>
  <c r="E18602" i="29"/>
  <c r="E18601" i="29"/>
  <c r="E18600" i="29"/>
  <c r="E18599" i="29"/>
  <c r="E18598" i="29"/>
  <c r="E18597" i="29"/>
  <c r="E18596" i="29"/>
  <c r="E18595" i="29"/>
  <c r="E18594" i="29"/>
  <c r="E18593" i="29"/>
  <c r="E18592" i="29"/>
  <c r="E18591" i="29"/>
  <c r="E18590" i="29"/>
  <c r="E18589" i="29"/>
  <c r="E18588" i="29"/>
  <c r="E18584" i="29"/>
  <c r="E18583" i="29"/>
  <c r="E18579" i="29"/>
  <c r="E18580" i="29" s="1"/>
  <c r="E18567" i="29"/>
  <c r="E18566" i="29"/>
  <c r="E18565" i="29"/>
  <c r="E18564" i="29"/>
  <c r="E18563" i="29"/>
  <c r="E18562" i="29"/>
  <c r="E18561" i="29"/>
  <c r="E18560" i="29"/>
  <c r="E18559" i="29"/>
  <c r="E18558" i="29"/>
  <c r="E18557" i="29"/>
  <c r="E18556" i="29"/>
  <c r="E18555" i="29"/>
  <c r="E18554" i="29"/>
  <c r="E18553" i="29"/>
  <c r="E18552" i="29"/>
  <c r="E18551" i="29"/>
  <c r="E18550" i="29"/>
  <c r="E18549" i="29"/>
  <c r="E18548" i="29"/>
  <c r="E18547" i="29"/>
  <c r="E18546" i="29"/>
  <c r="E18545" i="29"/>
  <c r="E18544" i="29"/>
  <c r="E18540" i="29"/>
  <c r="E18539" i="29"/>
  <c r="E18535" i="29"/>
  <c r="E18536" i="29" s="1"/>
  <c r="E18523" i="29"/>
  <c r="E18522" i="29"/>
  <c r="E18521" i="29"/>
  <c r="E18520" i="29"/>
  <c r="E18519" i="29"/>
  <c r="E18518" i="29"/>
  <c r="E18517" i="29"/>
  <c r="E18516" i="29"/>
  <c r="E18515" i="29"/>
  <c r="E18514" i="29"/>
  <c r="E18513" i="29"/>
  <c r="E18512" i="29"/>
  <c r="E18511" i="29"/>
  <c r="E18510" i="29"/>
  <c r="E18509" i="29"/>
  <c r="E18508" i="29"/>
  <c r="E18507" i="29"/>
  <c r="E18506" i="29"/>
  <c r="E18505" i="29"/>
  <c r="E18504" i="29"/>
  <c r="E18503" i="29"/>
  <c r="E18502" i="29"/>
  <c r="E18501" i="29"/>
  <c r="E18500" i="29"/>
  <c r="E18499" i="29"/>
  <c r="E18495" i="29"/>
  <c r="E18494" i="29"/>
  <c r="E18490" i="29"/>
  <c r="E18491" i="29" s="1"/>
  <c r="E18478" i="29"/>
  <c r="E18477" i="29"/>
  <c r="E18476" i="29"/>
  <c r="E18475" i="29"/>
  <c r="E18474" i="29"/>
  <c r="E18473" i="29"/>
  <c r="E18472" i="29"/>
  <c r="E18471" i="29"/>
  <c r="E18470" i="29"/>
  <c r="E18469" i="29"/>
  <c r="E18468" i="29"/>
  <c r="E18467" i="29"/>
  <c r="E18466" i="29"/>
  <c r="E18465" i="29"/>
  <c r="E18464" i="29"/>
  <c r="E18463" i="29"/>
  <c r="E18462" i="29"/>
  <c r="E18461" i="29"/>
  <c r="E18460" i="29"/>
  <c r="E18459" i="29"/>
  <c r="E18458" i="29"/>
  <c r="E18457" i="29"/>
  <c r="E18456" i="29"/>
  <c r="E18455" i="29"/>
  <c r="E18451" i="29"/>
  <c r="E18450" i="29"/>
  <c r="E18446" i="29"/>
  <c r="E18447" i="29" s="1"/>
  <c r="E18434" i="29"/>
  <c r="E18433" i="29"/>
  <c r="E18432" i="29"/>
  <c r="E18431" i="29"/>
  <c r="E18430" i="29"/>
  <c r="E18429" i="29"/>
  <c r="E18428" i="29"/>
  <c r="E18427" i="29"/>
  <c r="E18426" i="29"/>
  <c r="E18425" i="29"/>
  <c r="E18424" i="29"/>
  <c r="E18423" i="29"/>
  <c r="E18422" i="29"/>
  <c r="E18421" i="29"/>
  <c r="E18420" i="29"/>
  <c r="E18419" i="29"/>
  <c r="E18418" i="29"/>
  <c r="E18417" i="29"/>
  <c r="E18416" i="29"/>
  <c r="E18415" i="29"/>
  <c r="E18414" i="29"/>
  <c r="E18413" i="29"/>
  <c r="E18412" i="29"/>
  <c r="E18411" i="29"/>
  <c r="E18410" i="29"/>
  <c r="E18406" i="29"/>
  <c r="E18405" i="29"/>
  <c r="E18401" i="29"/>
  <c r="E18402" i="29" s="1"/>
  <c r="E18389" i="29"/>
  <c r="E18388" i="29"/>
  <c r="E18387" i="29"/>
  <c r="E18386" i="29"/>
  <c r="E18385" i="29"/>
  <c r="E18384" i="29"/>
  <c r="E18383" i="29"/>
  <c r="E18382" i="29"/>
  <c r="E18381" i="29"/>
  <c r="E18380" i="29"/>
  <c r="E18379" i="29"/>
  <c r="E18378" i="29"/>
  <c r="E18377" i="29"/>
  <c r="E18376" i="29"/>
  <c r="E18375" i="29"/>
  <c r="E18374" i="29"/>
  <c r="E18373" i="29"/>
  <c r="E18372" i="29"/>
  <c r="E18371" i="29"/>
  <c r="E18370" i="29"/>
  <c r="E18369" i="29"/>
  <c r="E18368" i="29"/>
  <c r="E18367" i="29"/>
  <c r="E18366" i="29"/>
  <c r="E18365" i="29"/>
  <c r="E18361" i="29"/>
  <c r="E18360" i="29"/>
  <c r="E18356" i="29"/>
  <c r="E18357" i="29" s="1"/>
  <c r="E18344" i="29"/>
  <c r="E18343" i="29"/>
  <c r="E18342" i="29"/>
  <c r="E18341" i="29"/>
  <c r="E18340" i="29"/>
  <c r="E18339" i="29"/>
  <c r="E18338" i="29"/>
  <c r="E18337" i="29"/>
  <c r="E18336" i="29"/>
  <c r="E18335" i="29"/>
  <c r="E18334" i="29"/>
  <c r="E18333" i="29"/>
  <c r="E18332" i="29"/>
  <c r="E18331" i="29"/>
  <c r="E18330" i="29"/>
  <c r="E18329" i="29"/>
  <c r="E18328" i="29"/>
  <c r="E18327" i="29"/>
  <c r="E18326" i="29"/>
  <c r="E18325" i="29"/>
  <c r="E18324" i="29"/>
  <c r="E18323" i="29"/>
  <c r="E18322" i="29"/>
  <c r="E18321" i="29"/>
  <c r="E18320" i="29"/>
  <c r="E18316" i="29"/>
  <c r="E18315" i="29"/>
  <c r="E18311" i="29"/>
  <c r="E18312" i="29" s="1"/>
  <c r="E18299" i="29"/>
  <c r="E18298" i="29"/>
  <c r="E18297" i="29"/>
  <c r="E18296" i="29"/>
  <c r="E18295" i="29"/>
  <c r="E18294" i="29"/>
  <c r="E18293" i="29"/>
  <c r="E18292" i="29"/>
  <c r="E18291" i="29"/>
  <c r="E18290" i="29"/>
  <c r="E18289" i="29"/>
  <c r="E18288" i="29"/>
  <c r="E18287" i="29"/>
  <c r="E18286" i="29"/>
  <c r="E18285" i="29"/>
  <c r="E18284" i="29"/>
  <c r="E18283" i="29"/>
  <c r="E18282" i="29"/>
  <c r="E18281" i="29"/>
  <c r="E18280" i="29"/>
  <c r="E18279" i="29"/>
  <c r="E18278" i="29"/>
  <c r="E18277" i="29"/>
  <c r="E18276" i="29"/>
  <c r="E18272" i="29"/>
  <c r="E18271" i="29"/>
  <c r="E18267" i="29"/>
  <c r="E18268" i="29" s="1"/>
  <c r="E18255" i="29"/>
  <c r="E18254" i="29"/>
  <c r="E18253" i="29"/>
  <c r="E18252" i="29"/>
  <c r="E18251" i="29"/>
  <c r="E18250" i="29"/>
  <c r="E18249" i="29"/>
  <c r="E18248" i="29"/>
  <c r="E18247" i="29"/>
  <c r="E18246" i="29"/>
  <c r="E18245" i="29"/>
  <c r="E18244" i="29"/>
  <c r="E18243" i="29"/>
  <c r="E18242" i="29"/>
  <c r="E18241" i="29"/>
  <c r="E18240" i="29"/>
  <c r="E18239" i="29"/>
  <c r="E18238" i="29"/>
  <c r="E18237" i="29"/>
  <c r="E18236" i="29"/>
  <c r="E18235" i="29"/>
  <c r="E18234" i="29"/>
  <c r="E18233" i="29"/>
  <c r="E18232" i="29"/>
  <c r="E18228" i="29"/>
  <c r="E18227" i="29"/>
  <c r="E18223" i="29"/>
  <c r="E18224" i="29" s="1"/>
  <c r="E18211" i="29"/>
  <c r="E18210" i="29"/>
  <c r="E18209" i="29"/>
  <c r="E18208" i="29"/>
  <c r="E18207" i="29"/>
  <c r="E18206" i="29"/>
  <c r="E18205" i="29"/>
  <c r="E18204" i="29"/>
  <c r="E18203" i="29"/>
  <c r="E18202" i="29"/>
  <c r="E18201" i="29"/>
  <c r="E18200" i="29"/>
  <c r="E18199" i="29"/>
  <c r="E18198" i="29"/>
  <c r="E18197" i="29"/>
  <c r="E18196" i="29"/>
  <c r="E18195" i="29"/>
  <c r="E18194" i="29"/>
  <c r="E18193" i="29"/>
  <c r="E18192" i="29"/>
  <c r="E18191" i="29"/>
  <c r="E18190" i="29"/>
  <c r="E18189" i="29"/>
  <c r="E18188" i="29"/>
  <c r="E18184" i="29"/>
  <c r="E18185" i="29" s="1"/>
  <c r="E18180" i="29"/>
  <c r="E18181" i="29" s="1"/>
  <c r="E18168" i="29"/>
  <c r="E18167" i="29"/>
  <c r="E18166" i="29"/>
  <c r="E18165" i="29"/>
  <c r="E18164" i="29"/>
  <c r="E18163" i="29"/>
  <c r="E18162" i="29"/>
  <c r="E18161" i="29"/>
  <c r="E18160" i="29"/>
  <c r="E18159" i="29"/>
  <c r="E18158" i="29"/>
  <c r="E18157" i="29"/>
  <c r="E18156" i="29"/>
  <c r="E18155" i="29"/>
  <c r="E18154" i="29"/>
  <c r="E18153" i="29"/>
  <c r="E18152" i="29"/>
  <c r="E18151" i="29"/>
  <c r="E18150" i="29"/>
  <c r="E18149" i="29"/>
  <c r="E18148" i="29"/>
  <c r="E18147" i="29"/>
  <c r="E18146" i="29"/>
  <c r="E18145" i="29"/>
  <c r="E18141" i="29"/>
  <c r="E18140" i="29"/>
  <c r="E18136" i="29"/>
  <c r="E18137" i="29" s="1"/>
  <c r="E18124" i="29"/>
  <c r="E18123" i="29"/>
  <c r="E18122" i="29"/>
  <c r="E18121" i="29"/>
  <c r="E18120" i="29"/>
  <c r="E18119" i="29"/>
  <c r="E18118" i="29"/>
  <c r="E18117" i="29"/>
  <c r="E18116" i="29"/>
  <c r="E18115" i="29"/>
  <c r="E18114" i="29"/>
  <c r="E18113" i="29"/>
  <c r="E18112" i="29"/>
  <c r="E18111" i="29"/>
  <c r="E18110" i="29"/>
  <c r="E18109" i="29"/>
  <c r="E18108" i="29"/>
  <c r="E18107" i="29"/>
  <c r="E18106" i="29"/>
  <c r="E18105" i="29"/>
  <c r="E18104" i="29"/>
  <c r="E18103" i="29"/>
  <c r="E18102" i="29"/>
  <c r="E18101" i="29"/>
  <c r="E18097" i="29"/>
  <c r="E18098" i="29" s="1"/>
  <c r="E18093" i="29"/>
  <c r="E18094" i="29" s="1"/>
  <c r="E18081" i="29"/>
  <c r="E18080" i="29"/>
  <c r="E18079" i="29"/>
  <c r="E18078" i="29"/>
  <c r="E18077" i="29"/>
  <c r="E18076" i="29"/>
  <c r="E18075" i="29"/>
  <c r="E18074" i="29"/>
  <c r="E18073" i="29"/>
  <c r="E18072" i="29"/>
  <c r="E18071" i="29"/>
  <c r="E18070" i="29"/>
  <c r="E18069" i="29"/>
  <c r="E18068" i="29"/>
  <c r="E18067" i="29"/>
  <c r="E18066" i="29"/>
  <c r="E18065" i="29"/>
  <c r="E18064" i="29"/>
  <c r="E18063" i="29"/>
  <c r="E18062" i="29"/>
  <c r="E18061" i="29"/>
  <c r="E18060" i="29"/>
  <c r="E18059" i="29"/>
  <c r="E18058" i="29"/>
  <c r="E18054" i="29"/>
  <c r="E18053" i="29"/>
  <c r="E18049" i="29"/>
  <c r="E18050" i="29" s="1"/>
  <c r="E18037" i="29"/>
  <c r="E18036" i="29"/>
  <c r="E18035" i="29"/>
  <c r="E18034" i="29"/>
  <c r="E18033" i="29"/>
  <c r="E18032" i="29"/>
  <c r="E18031" i="29"/>
  <c r="E18030" i="29"/>
  <c r="E18029" i="29"/>
  <c r="E18028" i="29"/>
  <c r="E18027" i="29"/>
  <c r="E18026" i="29"/>
  <c r="E18025" i="29"/>
  <c r="E18024" i="29"/>
  <c r="E18023" i="29"/>
  <c r="E18022" i="29"/>
  <c r="E18021" i="29"/>
  <c r="E18020" i="29"/>
  <c r="E18019" i="29"/>
  <c r="E18018" i="29"/>
  <c r="E18017" i="29"/>
  <c r="E18016" i="29"/>
  <c r="E18015" i="29"/>
  <c r="E18014" i="29"/>
  <c r="E18010" i="29"/>
  <c r="E18009" i="29"/>
  <c r="E18005" i="29"/>
  <c r="E18006" i="29" s="1"/>
  <c r="E17993" i="29"/>
  <c r="E17992" i="29"/>
  <c r="E17991" i="29"/>
  <c r="E17990" i="29"/>
  <c r="E17989" i="29"/>
  <c r="E17988" i="29"/>
  <c r="E17987" i="29"/>
  <c r="E17986" i="29"/>
  <c r="E17985" i="29"/>
  <c r="E17984" i="29"/>
  <c r="E17983" i="29"/>
  <c r="E17982" i="29"/>
  <c r="E17981" i="29"/>
  <c r="E17980" i="29"/>
  <c r="E17979" i="29"/>
  <c r="E17978" i="29"/>
  <c r="E17977" i="29"/>
  <c r="E17976" i="29"/>
  <c r="E17975" i="29"/>
  <c r="E17974" i="29"/>
  <c r="E17973" i="29"/>
  <c r="E17972" i="29"/>
  <c r="E17971" i="29"/>
  <c r="E17970" i="29"/>
  <c r="E17966" i="29"/>
  <c r="E17965" i="29"/>
  <c r="E17961" i="29"/>
  <c r="E17962" i="29" s="1"/>
  <c r="E17949" i="29"/>
  <c r="E17948" i="29"/>
  <c r="E17947" i="29"/>
  <c r="E17946" i="29"/>
  <c r="E17945" i="29"/>
  <c r="E17944" i="29"/>
  <c r="E17943" i="29"/>
  <c r="E17942" i="29"/>
  <c r="E17941" i="29"/>
  <c r="E17940" i="29"/>
  <c r="E17939" i="29"/>
  <c r="E17938" i="29"/>
  <c r="E17937" i="29"/>
  <c r="E17936" i="29"/>
  <c r="E17935" i="29"/>
  <c r="E17934" i="29"/>
  <c r="E17933" i="29"/>
  <c r="E17932" i="29"/>
  <c r="E17931" i="29"/>
  <c r="E17930" i="29"/>
  <c r="E17929" i="29"/>
  <c r="E17928" i="29"/>
  <c r="E17927" i="29"/>
  <c r="E17926" i="29"/>
  <c r="E17922" i="29"/>
  <c r="E17921" i="29"/>
  <c r="E17917" i="29"/>
  <c r="E17918" i="29" s="1"/>
  <c r="E17905" i="29"/>
  <c r="E17904" i="29"/>
  <c r="E17903" i="29"/>
  <c r="E17902" i="29"/>
  <c r="E17901" i="29"/>
  <c r="E17900" i="29"/>
  <c r="E17899" i="29"/>
  <c r="E17898" i="29"/>
  <c r="E17897" i="29"/>
  <c r="E17896" i="29"/>
  <c r="E17895" i="29"/>
  <c r="E17894" i="29"/>
  <c r="E17893" i="29"/>
  <c r="E17892" i="29"/>
  <c r="E17891" i="29"/>
  <c r="E17890" i="29"/>
  <c r="E17889" i="29"/>
  <c r="E17888" i="29"/>
  <c r="E17887" i="29"/>
  <c r="E17886" i="29"/>
  <c r="E17885" i="29"/>
  <c r="E17884" i="29"/>
  <c r="E17883" i="29"/>
  <c r="E17882" i="29"/>
  <c r="E17878" i="29"/>
  <c r="E17879" i="29" s="1"/>
  <c r="E17874" i="29"/>
  <c r="E17875" i="29" s="1"/>
  <c r="E17862" i="29"/>
  <c r="E17861" i="29"/>
  <c r="E17860" i="29"/>
  <c r="E17859" i="29"/>
  <c r="E17858" i="29"/>
  <c r="E17857" i="29"/>
  <c r="E17856" i="29"/>
  <c r="E17855" i="29"/>
  <c r="E17854" i="29"/>
  <c r="E17853" i="29"/>
  <c r="E17852" i="29"/>
  <c r="E17851" i="29"/>
  <c r="E17850" i="29"/>
  <c r="E17849" i="29"/>
  <c r="E17848" i="29"/>
  <c r="E17847" i="29"/>
  <c r="E17846" i="29"/>
  <c r="E17845" i="29"/>
  <c r="E17844" i="29"/>
  <c r="E17843" i="29"/>
  <c r="E17842" i="29"/>
  <c r="E17841" i="29"/>
  <c r="E17840" i="29"/>
  <c r="E17839" i="29"/>
  <c r="E17835" i="29"/>
  <c r="E17834" i="29"/>
  <c r="E17830" i="29"/>
  <c r="E17831" i="29" s="1"/>
  <c r="E17818" i="29"/>
  <c r="E17817" i="29"/>
  <c r="E17816" i="29"/>
  <c r="E17815" i="29"/>
  <c r="E17814" i="29"/>
  <c r="E17813" i="29"/>
  <c r="E17812" i="29"/>
  <c r="E17811" i="29"/>
  <c r="E17810" i="29"/>
  <c r="E17809" i="29"/>
  <c r="E17808" i="29"/>
  <c r="E17807" i="29"/>
  <c r="E17806" i="29"/>
  <c r="E17805" i="29"/>
  <c r="E17804" i="29"/>
  <c r="E17803" i="29"/>
  <c r="E17802" i="29"/>
  <c r="E17801" i="29"/>
  <c r="E17800" i="29"/>
  <c r="E17799" i="29"/>
  <c r="E17798" i="29"/>
  <c r="E17797" i="29"/>
  <c r="E17796" i="29"/>
  <c r="E17795" i="29"/>
  <c r="E17791" i="29"/>
  <c r="E17790" i="29"/>
  <c r="E17786" i="29"/>
  <c r="E17787" i="29" s="1"/>
  <c r="E17774" i="29"/>
  <c r="E17773" i="29"/>
  <c r="E17772" i="29"/>
  <c r="E17771" i="29"/>
  <c r="E17770" i="29"/>
  <c r="E17769" i="29"/>
  <c r="E17768" i="29"/>
  <c r="E17767" i="29"/>
  <c r="E17766" i="29"/>
  <c r="E17765" i="29"/>
  <c r="E17764" i="29"/>
  <c r="E17763" i="29"/>
  <c r="E17762" i="29"/>
  <c r="E17761" i="29"/>
  <c r="E17760" i="29"/>
  <c r="E17759" i="29"/>
  <c r="E17758" i="29"/>
  <c r="E17757" i="29"/>
  <c r="E17756" i="29"/>
  <c r="E17755" i="29"/>
  <c r="E17754" i="29"/>
  <c r="E17753" i="29"/>
  <c r="E17752" i="29"/>
  <c r="E17751" i="29"/>
  <c r="E17747" i="29"/>
  <c r="E17746" i="29"/>
  <c r="E17742" i="29"/>
  <c r="E17743" i="29" s="1"/>
  <c r="E17730" i="29"/>
  <c r="E17729" i="29"/>
  <c r="E17728" i="29"/>
  <c r="E17727" i="29"/>
  <c r="E17726" i="29"/>
  <c r="E17725" i="29"/>
  <c r="E17724" i="29"/>
  <c r="E17723" i="29"/>
  <c r="E17722" i="29"/>
  <c r="E17721" i="29"/>
  <c r="E17720" i="29"/>
  <c r="E17719" i="29"/>
  <c r="E17718" i="29"/>
  <c r="E17717" i="29"/>
  <c r="E17716" i="29"/>
  <c r="E17715" i="29"/>
  <c r="E17714" i="29"/>
  <c r="E17713" i="29"/>
  <c r="E17712" i="29"/>
  <c r="E17711" i="29"/>
  <c r="E17710" i="29"/>
  <c r="E17709" i="29"/>
  <c r="E17708" i="29"/>
  <c r="E17707" i="29"/>
  <c r="E17703" i="29"/>
  <c r="E17702" i="29"/>
  <c r="E17698" i="29"/>
  <c r="E17699" i="29" s="1"/>
  <c r="E17686" i="29"/>
  <c r="E17685" i="29"/>
  <c r="E17684" i="29"/>
  <c r="E17683" i="29"/>
  <c r="E17682" i="29"/>
  <c r="E17681" i="29"/>
  <c r="E17680" i="29"/>
  <c r="E17679" i="29"/>
  <c r="E17678" i="29"/>
  <c r="E17677" i="29"/>
  <c r="E17676" i="29"/>
  <c r="E17675" i="29"/>
  <c r="E17674" i="29"/>
  <c r="E17673" i="29"/>
  <c r="E17672" i="29"/>
  <c r="E17671" i="29"/>
  <c r="E17670" i="29"/>
  <c r="E17669" i="29"/>
  <c r="E17668" i="29"/>
  <c r="E17667" i="29"/>
  <c r="E17666" i="29"/>
  <c r="E17665" i="29"/>
  <c r="E17664" i="29"/>
  <c r="E17663" i="29"/>
  <c r="E17662" i="29"/>
  <c r="E17661" i="29"/>
  <c r="E17657" i="29"/>
  <c r="E17656" i="29"/>
  <c r="E17652" i="29"/>
  <c r="E17653" i="29" s="1"/>
  <c r="E17640" i="29"/>
  <c r="E17639" i="29"/>
  <c r="E17638" i="29"/>
  <c r="E17637" i="29"/>
  <c r="E17636" i="29"/>
  <c r="E17635" i="29"/>
  <c r="E17634" i="29"/>
  <c r="E17633" i="29"/>
  <c r="E17632" i="29"/>
  <c r="E17631" i="29"/>
  <c r="E17630" i="29"/>
  <c r="E17629" i="29"/>
  <c r="E17628" i="29"/>
  <c r="E17627" i="29"/>
  <c r="E17626" i="29"/>
  <c r="E17625" i="29"/>
  <c r="E17624" i="29"/>
  <c r="E17623" i="29"/>
  <c r="E17622" i="29"/>
  <c r="E17621" i="29"/>
  <c r="E17620" i="29"/>
  <c r="E17619" i="29"/>
  <c r="E17618" i="29"/>
  <c r="E17617" i="29"/>
  <c r="E17616" i="29"/>
  <c r="E17615" i="29"/>
  <c r="E17614" i="29"/>
  <c r="E17610" i="29"/>
  <c r="E17611" i="29" s="1"/>
  <c r="E17606" i="29"/>
  <c r="E17607" i="29" s="1"/>
  <c r="E17594" i="29"/>
  <c r="E17593" i="29"/>
  <c r="E17592" i="29"/>
  <c r="E17591" i="29"/>
  <c r="E17590" i="29"/>
  <c r="E17589" i="29"/>
  <c r="E17588" i="29"/>
  <c r="E17587" i="29"/>
  <c r="E17586" i="29"/>
  <c r="E17585" i="29"/>
  <c r="E17584" i="29"/>
  <c r="E17583" i="29"/>
  <c r="E17582" i="29"/>
  <c r="E17581" i="29"/>
  <c r="E17580" i="29"/>
  <c r="E17579" i="29"/>
  <c r="E17578" i="29"/>
  <c r="E17577" i="29"/>
  <c r="E17576" i="29"/>
  <c r="E17575" i="29"/>
  <c r="E17574" i="29"/>
  <c r="E17573" i="29"/>
  <c r="E17572" i="29"/>
  <c r="E17571" i="29"/>
  <c r="E17570" i="29"/>
  <c r="E17569" i="29"/>
  <c r="E17565" i="29"/>
  <c r="E17564" i="29"/>
  <c r="E17560" i="29"/>
  <c r="E17561" i="29" s="1"/>
  <c r="E17548" i="29"/>
  <c r="E17547" i="29"/>
  <c r="E17546" i="29"/>
  <c r="E17545" i="29"/>
  <c r="E17544" i="29"/>
  <c r="E17543" i="29"/>
  <c r="E17542" i="29"/>
  <c r="E17541" i="29"/>
  <c r="E17540" i="29"/>
  <c r="E17539" i="29"/>
  <c r="E17538" i="29"/>
  <c r="E17537" i="29"/>
  <c r="E17536" i="29"/>
  <c r="E17535" i="29"/>
  <c r="E17534" i="29"/>
  <c r="E17533" i="29"/>
  <c r="E17532" i="29"/>
  <c r="E17531" i="29"/>
  <c r="E17530" i="29"/>
  <c r="E17529" i="29"/>
  <c r="E17528" i="29"/>
  <c r="E17527" i="29"/>
  <c r="E17526" i="29"/>
  <c r="E17525" i="29"/>
  <c r="E17521" i="29"/>
  <c r="E17520" i="29"/>
  <c r="E17516" i="29"/>
  <c r="E17517" i="29" s="1"/>
  <c r="E17504" i="29"/>
  <c r="E17503" i="29"/>
  <c r="E17502" i="29"/>
  <c r="E17501" i="29"/>
  <c r="E17500" i="29"/>
  <c r="E17499" i="29"/>
  <c r="E17498" i="29"/>
  <c r="E17497" i="29"/>
  <c r="E17496" i="29"/>
  <c r="E17495" i="29"/>
  <c r="E17494" i="29"/>
  <c r="E17493" i="29"/>
  <c r="E17492" i="29"/>
  <c r="E17491" i="29"/>
  <c r="E17490" i="29"/>
  <c r="E17489" i="29"/>
  <c r="E17488" i="29"/>
  <c r="E17487" i="29"/>
  <c r="E17486" i="29"/>
  <c r="E17485" i="29"/>
  <c r="E17484" i="29"/>
  <c r="E17483" i="29"/>
  <c r="E17482" i="29"/>
  <c r="E17481" i="29"/>
  <c r="E17477" i="29"/>
  <c r="E17476" i="29"/>
  <c r="E17472" i="29"/>
  <c r="E17473" i="29" s="1"/>
  <c r="E17460" i="29"/>
  <c r="E17459" i="29"/>
  <c r="E17458" i="29"/>
  <c r="E17457" i="29"/>
  <c r="E17456" i="29"/>
  <c r="E17455" i="29"/>
  <c r="E17454" i="29"/>
  <c r="E17453" i="29"/>
  <c r="E17452" i="29"/>
  <c r="E17451" i="29"/>
  <c r="E17450" i="29"/>
  <c r="E17449" i="29"/>
  <c r="E17448" i="29"/>
  <c r="E17447" i="29"/>
  <c r="E17446" i="29"/>
  <c r="E17445" i="29"/>
  <c r="E17444" i="29"/>
  <c r="E17443" i="29"/>
  <c r="E17442" i="29"/>
  <c r="E17441" i="29"/>
  <c r="E17440" i="29"/>
  <c r="E17439" i="29"/>
  <c r="E17438" i="29"/>
  <c r="E17437" i="29"/>
  <c r="E17433" i="29"/>
  <c r="E17432" i="29"/>
  <c r="E17428" i="29"/>
  <c r="E17429" i="29" s="1"/>
  <c r="E17416" i="29"/>
  <c r="E17415" i="29"/>
  <c r="E17414" i="29"/>
  <c r="E17413" i="29"/>
  <c r="E17412" i="29"/>
  <c r="E17411" i="29"/>
  <c r="E17410" i="29"/>
  <c r="E17409" i="29"/>
  <c r="E17408" i="29"/>
  <c r="E17407" i="29"/>
  <c r="E17406" i="29"/>
  <c r="E17405" i="29"/>
  <c r="E17404" i="29"/>
  <c r="E17403" i="29"/>
  <c r="E17402" i="29"/>
  <c r="E17401" i="29"/>
  <c r="E17400" i="29"/>
  <c r="E17399" i="29"/>
  <c r="E17398" i="29"/>
  <c r="E17397" i="29"/>
  <c r="E17396" i="29"/>
  <c r="E17395" i="29"/>
  <c r="E17394" i="29"/>
  <c r="E17390" i="29"/>
  <c r="E17391" i="29" s="1"/>
  <c r="E17386" i="29"/>
  <c r="E17387" i="29" s="1"/>
  <c r="E17374" i="29"/>
  <c r="E17373" i="29"/>
  <c r="E17372" i="29"/>
  <c r="E17371" i="29"/>
  <c r="E17370" i="29"/>
  <c r="E17369" i="29"/>
  <c r="E17368" i="29"/>
  <c r="E17367" i="29"/>
  <c r="E17366" i="29"/>
  <c r="E17365" i="29"/>
  <c r="E17364" i="29"/>
  <c r="E17363" i="29"/>
  <c r="E17362" i="29"/>
  <c r="E17361" i="29"/>
  <c r="E17360" i="29"/>
  <c r="E17359" i="29"/>
  <c r="E17358" i="29"/>
  <c r="E17357" i="29"/>
  <c r="E17356" i="29"/>
  <c r="E17355" i="29"/>
  <c r="E17354" i="29"/>
  <c r="E17353" i="29"/>
  <c r="E17352" i="29"/>
  <c r="E17351" i="29"/>
  <c r="E17347" i="29"/>
  <c r="E17346" i="29"/>
  <c r="E17342" i="29"/>
  <c r="E17343" i="29" s="1"/>
  <c r="E17330" i="29"/>
  <c r="E17329" i="29"/>
  <c r="E17328" i="29"/>
  <c r="E17327" i="29"/>
  <c r="E17326" i="29"/>
  <c r="E17325" i="29"/>
  <c r="E17324" i="29"/>
  <c r="E17323" i="29"/>
  <c r="E17322" i="29"/>
  <c r="E17321" i="29"/>
  <c r="E17320" i="29"/>
  <c r="E17319" i="29"/>
  <c r="E17318" i="29"/>
  <c r="E17317" i="29"/>
  <c r="E17316" i="29"/>
  <c r="E17315" i="29"/>
  <c r="E17314" i="29"/>
  <c r="E17313" i="29"/>
  <c r="E17312" i="29"/>
  <c r="E17311" i="29"/>
  <c r="E17310" i="29"/>
  <c r="E17309" i="29"/>
  <c r="E17308" i="29"/>
  <c r="E17307" i="29"/>
  <c r="E17303" i="29"/>
  <c r="E17304" i="29" s="1"/>
  <c r="E17299" i="29"/>
  <c r="E17300" i="29" s="1"/>
  <c r="E17287" i="29"/>
  <c r="E17286" i="29"/>
  <c r="E17285" i="29"/>
  <c r="E17284" i="29"/>
  <c r="E17283" i="29"/>
  <c r="E17282" i="29"/>
  <c r="E17281" i="29"/>
  <c r="E17280" i="29"/>
  <c r="E17279" i="29"/>
  <c r="E17278" i="29"/>
  <c r="E17277" i="29"/>
  <c r="E17276" i="29"/>
  <c r="E17275" i="29"/>
  <c r="E17274" i="29"/>
  <c r="E17273" i="29"/>
  <c r="E17272" i="29"/>
  <c r="E17271" i="29"/>
  <c r="E17270" i="29"/>
  <c r="E17269" i="29"/>
  <c r="E17268" i="29"/>
  <c r="E17267" i="29"/>
  <c r="E17266" i="29"/>
  <c r="E17265" i="29"/>
  <c r="E17264" i="29"/>
  <c r="E17263" i="29"/>
  <c r="E17262" i="29"/>
  <c r="E17261" i="29"/>
  <c r="E17257" i="29"/>
  <c r="E17256" i="29"/>
  <c r="E17255" i="29"/>
  <c r="E17251" i="29"/>
  <c r="E17252" i="29" s="1"/>
  <c r="E17239" i="29"/>
  <c r="E17238" i="29"/>
  <c r="E17237" i="29"/>
  <c r="E17236" i="29"/>
  <c r="E17235" i="29"/>
  <c r="E17234" i="29"/>
  <c r="E17233" i="29"/>
  <c r="E17232" i="29"/>
  <c r="E17231" i="29"/>
  <c r="E17230" i="29"/>
  <c r="E17229" i="29"/>
  <c r="E17228" i="29"/>
  <c r="E17227" i="29"/>
  <c r="E17226" i="29"/>
  <c r="E17225" i="29"/>
  <c r="E17224" i="29"/>
  <c r="E17223" i="29"/>
  <c r="E17222" i="29"/>
  <c r="E17221" i="29"/>
  <c r="E17220" i="29"/>
  <c r="E17219" i="29"/>
  <c r="E17218" i="29"/>
  <c r="E17217" i="29"/>
  <c r="E17216" i="29"/>
  <c r="E17212" i="29"/>
  <c r="E17211" i="29"/>
  <c r="E17207" i="29"/>
  <c r="E17208" i="29" s="1"/>
  <c r="E17195" i="29"/>
  <c r="E17194" i="29"/>
  <c r="E17193" i="29"/>
  <c r="E17192" i="29"/>
  <c r="E17191" i="29"/>
  <c r="E17190" i="29"/>
  <c r="E17189" i="29"/>
  <c r="E17188" i="29"/>
  <c r="E17187" i="29"/>
  <c r="E17186" i="29"/>
  <c r="E17185" i="29"/>
  <c r="E17184" i="29"/>
  <c r="E17183" i="29"/>
  <c r="E17182" i="29"/>
  <c r="E17181" i="29"/>
  <c r="E17180" i="29"/>
  <c r="E17179" i="29"/>
  <c r="E17178" i="29"/>
  <c r="E17177" i="29"/>
  <c r="E17176" i="29"/>
  <c r="E17175" i="29"/>
  <c r="E17174" i="29"/>
  <c r="E17173" i="29"/>
  <c r="E17172" i="29"/>
  <c r="E17168" i="29"/>
  <c r="E17167" i="29"/>
  <c r="E17163" i="29"/>
  <c r="E17164" i="29" s="1"/>
  <c r="E17106" i="29"/>
  <c r="E17105" i="29"/>
  <c r="E17104" i="29"/>
  <c r="E17103" i="29"/>
  <c r="E17102" i="29"/>
  <c r="E17101" i="29"/>
  <c r="E17100" i="29"/>
  <c r="E17099" i="29"/>
  <c r="E17098" i="29"/>
  <c r="E17097" i="29"/>
  <c r="E17096" i="29"/>
  <c r="E17095" i="29"/>
  <c r="E17094" i="29"/>
  <c r="E17093" i="29"/>
  <c r="E17092" i="29"/>
  <c r="E17091" i="29"/>
  <c r="E17090" i="29"/>
  <c r="E17089" i="29"/>
  <c r="E17088" i="29"/>
  <c r="E17087" i="29"/>
  <c r="E17086" i="29"/>
  <c r="E17085" i="29"/>
  <c r="E17084" i="29"/>
  <c r="E17083" i="29"/>
  <c r="E17082" i="29"/>
  <c r="E17078" i="29"/>
  <c r="E17077" i="29"/>
  <c r="E17076" i="29"/>
  <c r="E17075" i="29"/>
  <c r="E17071" i="29"/>
  <c r="E17072" i="29" s="1"/>
  <c r="E17059" i="29"/>
  <c r="E17058" i="29"/>
  <c r="E17057" i="29"/>
  <c r="E17056" i="29"/>
  <c r="E17055" i="29"/>
  <c r="E17054" i="29"/>
  <c r="E17053" i="29"/>
  <c r="E17052" i="29"/>
  <c r="E17051" i="29"/>
  <c r="E17050" i="29"/>
  <c r="E17049" i="29"/>
  <c r="E17048" i="29"/>
  <c r="E17047" i="29"/>
  <c r="E17046" i="29"/>
  <c r="E17045" i="29"/>
  <c r="E17044" i="29"/>
  <c r="E17043" i="29"/>
  <c r="E17042" i="29"/>
  <c r="E17041" i="29"/>
  <c r="E17040" i="29"/>
  <c r="E17039" i="29"/>
  <c r="E17038" i="29"/>
  <c r="E17037" i="29"/>
  <c r="E17036" i="29"/>
  <c r="E17035" i="29"/>
  <c r="E17031" i="29"/>
  <c r="E17030" i="29"/>
  <c r="E17029" i="29"/>
  <c r="E17028" i="29"/>
  <c r="E17024" i="29"/>
  <c r="E17025" i="29" s="1"/>
  <c r="E17012" i="29"/>
  <c r="E17011" i="29"/>
  <c r="E17010" i="29"/>
  <c r="E17009" i="29"/>
  <c r="E17008" i="29"/>
  <c r="E17007" i="29"/>
  <c r="E17006" i="29"/>
  <c r="E17005" i="29"/>
  <c r="E17004" i="29"/>
  <c r="E17003" i="29"/>
  <c r="E17002" i="29"/>
  <c r="E17001" i="29"/>
  <c r="E17000" i="29"/>
  <c r="E16999" i="29"/>
  <c r="E16998" i="29"/>
  <c r="E16997" i="29"/>
  <c r="E16996" i="29"/>
  <c r="E16995" i="29"/>
  <c r="E16994" i="29"/>
  <c r="E16993" i="29"/>
  <c r="E16992" i="29"/>
  <c r="E16991" i="29"/>
  <c r="E16990" i="29"/>
  <c r="E16986" i="29"/>
  <c r="E16985" i="29"/>
  <c r="E16981" i="29"/>
  <c r="E16982" i="29" s="1"/>
  <c r="E16969" i="29"/>
  <c r="E16968" i="29"/>
  <c r="E16967" i="29"/>
  <c r="E16966" i="29"/>
  <c r="E16965" i="29"/>
  <c r="E16964" i="29"/>
  <c r="E16963" i="29"/>
  <c r="E16962" i="29"/>
  <c r="E16961" i="29"/>
  <c r="E16960" i="29"/>
  <c r="E16959" i="29"/>
  <c r="E16958" i="29"/>
  <c r="E16957" i="29"/>
  <c r="E16956" i="29"/>
  <c r="E16955" i="29"/>
  <c r="E16954" i="29"/>
  <c r="E16953" i="29"/>
  <c r="E16952" i="29"/>
  <c r="E16951" i="29"/>
  <c r="E16950" i="29"/>
  <c r="E16949" i="29"/>
  <c r="E16948" i="29"/>
  <c r="E16947" i="29"/>
  <c r="E16946" i="29"/>
  <c r="E16945" i="29"/>
  <c r="E16941" i="29"/>
  <c r="E16940" i="29"/>
  <c r="E16936" i="29"/>
  <c r="E16937" i="29" s="1"/>
  <c r="E16924" i="29"/>
  <c r="E16923" i="29"/>
  <c r="E16922" i="29"/>
  <c r="E16921" i="29"/>
  <c r="E16920" i="29"/>
  <c r="E16919" i="29"/>
  <c r="E16918" i="29"/>
  <c r="E16917" i="29"/>
  <c r="E16916" i="29"/>
  <c r="E16915" i="29"/>
  <c r="E16914" i="29"/>
  <c r="E16913" i="29"/>
  <c r="E16912" i="29"/>
  <c r="E16911" i="29"/>
  <c r="E16910" i="29"/>
  <c r="E16909" i="29"/>
  <c r="E16908" i="29"/>
  <c r="E16907" i="29"/>
  <c r="E16906" i="29"/>
  <c r="E16905" i="29"/>
  <c r="E16904" i="29"/>
  <c r="E16903" i="29"/>
  <c r="E16902" i="29"/>
  <c r="E16901" i="29"/>
  <c r="E16897" i="29"/>
  <c r="E16898" i="29" s="1"/>
  <c r="E16893" i="29"/>
  <c r="E16894" i="29" s="1"/>
  <c r="E16881" i="29"/>
  <c r="E16880" i="29"/>
  <c r="E16879" i="29"/>
  <c r="E16878" i="29"/>
  <c r="E16877" i="29"/>
  <c r="E16876" i="29"/>
  <c r="E16875" i="29"/>
  <c r="E16874" i="29"/>
  <c r="E16873" i="29"/>
  <c r="E16872" i="29"/>
  <c r="E16871" i="29"/>
  <c r="E16870" i="29"/>
  <c r="E16869" i="29"/>
  <c r="E16868" i="29"/>
  <c r="E16867" i="29"/>
  <c r="E16866" i="29"/>
  <c r="E16865" i="29"/>
  <c r="E16864" i="29"/>
  <c r="E16863" i="29"/>
  <c r="E16862" i="29"/>
  <c r="E16861" i="29"/>
  <c r="E16860" i="29"/>
  <c r="E16859" i="29"/>
  <c r="E16858" i="29"/>
  <c r="E16854" i="29"/>
  <c r="E16855" i="29" s="1"/>
  <c r="E16850" i="29"/>
  <c r="E16851" i="29" s="1"/>
  <c r="E16838" i="29"/>
  <c r="E16837" i="29"/>
  <c r="E16836" i="29"/>
  <c r="E16835" i="29"/>
  <c r="E16834" i="29"/>
  <c r="E16833" i="29"/>
  <c r="E16832" i="29"/>
  <c r="E16831" i="29"/>
  <c r="E16830" i="29"/>
  <c r="E16829" i="29"/>
  <c r="E16828" i="29"/>
  <c r="E16827" i="29"/>
  <c r="E16826" i="29"/>
  <c r="E16825" i="29"/>
  <c r="E16824" i="29"/>
  <c r="E16823" i="29"/>
  <c r="E16822" i="29"/>
  <c r="E16821" i="29"/>
  <c r="E16820" i="29"/>
  <c r="E16819" i="29"/>
  <c r="E16818" i="29"/>
  <c r="E16817" i="29"/>
  <c r="E16816" i="29"/>
  <c r="E16815" i="29"/>
  <c r="E16814" i="29"/>
  <c r="E16810" i="29"/>
  <c r="E16809" i="29"/>
  <c r="E16808" i="29"/>
  <c r="E16807" i="29"/>
  <c r="E16803" i="29"/>
  <c r="E16804" i="29" s="1"/>
  <c r="E16791" i="29"/>
  <c r="E16790" i="29"/>
  <c r="E16789" i="29"/>
  <c r="E16788" i="29"/>
  <c r="E16787" i="29"/>
  <c r="E16786" i="29"/>
  <c r="E16785" i="29"/>
  <c r="E16784" i="29"/>
  <c r="E16783" i="29"/>
  <c r="E16782" i="29"/>
  <c r="E16781" i="29"/>
  <c r="E16780" i="29"/>
  <c r="E16779" i="29"/>
  <c r="E16778" i="29"/>
  <c r="E16777" i="29"/>
  <c r="E16776" i="29"/>
  <c r="E16775" i="29"/>
  <c r="E16774" i="29"/>
  <c r="E16773" i="29"/>
  <c r="E16772" i="29"/>
  <c r="E16771" i="29"/>
  <c r="E16770" i="29"/>
  <c r="E16769" i="29"/>
  <c r="E16768" i="29"/>
  <c r="E16764" i="29"/>
  <c r="E16763" i="29"/>
  <c r="E16759" i="29"/>
  <c r="E16760" i="29" s="1"/>
  <c r="E16747" i="29"/>
  <c r="E16746" i="29"/>
  <c r="E16745" i="29"/>
  <c r="E16744" i="29"/>
  <c r="E16743" i="29"/>
  <c r="E16742" i="29"/>
  <c r="E16741" i="29"/>
  <c r="E16740" i="29"/>
  <c r="E16739" i="29"/>
  <c r="E16738" i="29"/>
  <c r="E16737" i="29"/>
  <c r="E16736" i="29"/>
  <c r="E16735" i="29"/>
  <c r="E16734" i="29"/>
  <c r="E16733" i="29"/>
  <c r="E16732" i="29"/>
  <c r="E16731" i="29"/>
  <c r="E16730" i="29"/>
  <c r="E16729" i="29"/>
  <c r="E16728" i="29"/>
  <c r="E16727" i="29"/>
  <c r="E16726" i="29"/>
  <c r="E16725" i="29"/>
  <c r="E16724" i="29"/>
  <c r="E16720" i="29"/>
  <c r="E16719" i="29"/>
  <c r="E16715" i="29"/>
  <c r="E16716" i="29" s="1"/>
  <c r="E16703" i="29"/>
  <c r="E16702" i="29"/>
  <c r="E16701" i="29"/>
  <c r="E16700" i="29"/>
  <c r="E16699" i="29"/>
  <c r="E16698" i="29"/>
  <c r="E16697" i="29"/>
  <c r="E16696" i="29"/>
  <c r="E16695" i="29"/>
  <c r="E16694" i="29"/>
  <c r="E16693" i="29"/>
  <c r="E16692" i="29"/>
  <c r="E16691" i="29"/>
  <c r="E16690" i="29"/>
  <c r="E16689" i="29"/>
  <c r="E16688" i="29"/>
  <c r="E16687" i="29"/>
  <c r="E16686" i="29"/>
  <c r="E16685" i="29"/>
  <c r="E16684" i="29"/>
  <c r="E16683" i="29"/>
  <c r="E16682" i="29"/>
  <c r="E16681" i="29"/>
  <c r="E16680" i="29"/>
  <c r="E16676" i="29"/>
  <c r="E16675" i="29"/>
  <c r="E16671" i="29"/>
  <c r="E16672" i="29" s="1"/>
  <c r="E16659" i="29"/>
  <c r="E16658" i="29"/>
  <c r="E16657" i="29"/>
  <c r="E16656" i="29"/>
  <c r="E16655" i="29"/>
  <c r="E16654" i="29"/>
  <c r="E16653" i="29"/>
  <c r="E16652" i="29"/>
  <c r="E16651" i="29"/>
  <c r="E16650" i="29"/>
  <c r="E16649" i="29"/>
  <c r="E16648" i="29"/>
  <c r="E16647" i="29"/>
  <c r="E16646" i="29"/>
  <c r="E16645" i="29"/>
  <c r="E16644" i="29"/>
  <c r="E16643" i="29"/>
  <c r="E16642" i="29"/>
  <c r="E16641" i="29"/>
  <c r="E16640" i="29"/>
  <c r="E16639" i="29"/>
  <c r="E16638" i="29"/>
  <c r="E16637" i="29"/>
  <c r="E16636" i="29"/>
  <c r="E16632" i="29"/>
  <c r="E16631" i="29"/>
  <c r="E16633" i="29" s="1"/>
  <c r="E16627" i="29"/>
  <c r="E16628" i="29" s="1"/>
  <c r="E16615" i="29"/>
  <c r="E16614" i="29"/>
  <c r="E16613" i="29"/>
  <c r="E16612" i="29"/>
  <c r="E16611" i="29"/>
  <c r="E16610" i="29"/>
  <c r="E16609" i="29"/>
  <c r="E16608" i="29"/>
  <c r="E16607" i="29"/>
  <c r="E16606" i="29"/>
  <c r="E16605" i="29"/>
  <c r="E16604" i="29"/>
  <c r="E16603" i="29"/>
  <c r="E16602" i="29"/>
  <c r="E16601" i="29"/>
  <c r="E16600" i="29"/>
  <c r="E16599" i="29"/>
  <c r="E16598" i="29"/>
  <c r="E16597" i="29"/>
  <c r="E16596" i="29"/>
  <c r="E16595" i="29"/>
  <c r="E16594" i="29"/>
  <c r="E16593" i="29"/>
  <c r="E16592" i="29"/>
  <c r="E16588" i="29"/>
  <c r="E16589" i="29" s="1"/>
  <c r="E16584" i="29"/>
  <c r="E16585" i="29" s="1"/>
  <c r="E16572" i="29"/>
  <c r="E16571" i="29"/>
  <c r="E16570" i="29"/>
  <c r="E16569" i="29"/>
  <c r="E16568" i="29"/>
  <c r="E16567" i="29"/>
  <c r="E16566" i="29"/>
  <c r="E16565" i="29"/>
  <c r="E16564" i="29"/>
  <c r="E16563" i="29"/>
  <c r="E16562" i="29"/>
  <c r="E16561" i="29"/>
  <c r="E16560" i="29"/>
  <c r="E16559" i="29"/>
  <c r="E16558" i="29"/>
  <c r="E16557" i="29"/>
  <c r="E16556" i="29"/>
  <c r="E16555" i="29"/>
  <c r="E16554" i="29"/>
  <c r="E16553" i="29"/>
  <c r="E16552" i="29"/>
  <c r="E16551" i="29"/>
  <c r="E16550" i="29"/>
  <c r="E16549" i="29"/>
  <c r="E16545" i="29"/>
  <c r="E16546" i="29" s="1"/>
  <c r="E16541" i="29"/>
  <c r="E16542" i="29" s="1"/>
  <c r="E16529" i="29"/>
  <c r="E16530" i="29" s="1"/>
  <c r="E16532" i="29" s="1"/>
  <c r="E16517" i="29"/>
  <c r="E16516" i="29"/>
  <c r="E16515" i="29"/>
  <c r="E16514" i="29"/>
  <c r="E16513" i="29"/>
  <c r="E16512" i="29"/>
  <c r="E16511" i="29"/>
  <c r="E16510" i="29"/>
  <c r="E16509" i="29"/>
  <c r="E16508" i="29"/>
  <c r="E16507" i="29"/>
  <c r="E16506" i="29"/>
  <c r="E16505" i="29"/>
  <c r="E16504" i="29"/>
  <c r="E16503" i="29"/>
  <c r="E16502" i="29"/>
  <c r="E16501" i="29"/>
  <c r="E16500" i="29"/>
  <c r="E16499" i="29"/>
  <c r="E16498" i="29"/>
  <c r="E16497" i="29"/>
  <c r="E16496" i="29"/>
  <c r="E16495" i="29"/>
  <c r="E16494" i="29"/>
  <c r="E16490" i="29"/>
  <c r="E16489" i="29"/>
  <c r="E16491" i="29" s="1"/>
  <c r="E16485" i="29"/>
  <c r="E16486" i="29" s="1"/>
  <c r="E16473" i="29"/>
  <c r="E16472" i="29"/>
  <c r="E16471" i="29"/>
  <c r="E16470" i="29"/>
  <c r="E16469" i="29"/>
  <c r="E16468" i="29"/>
  <c r="E16467" i="29"/>
  <c r="E16466" i="29"/>
  <c r="E16465" i="29"/>
  <c r="E16464" i="29"/>
  <c r="E16463" i="29"/>
  <c r="E16462" i="29"/>
  <c r="E16461" i="29"/>
  <c r="E16460" i="29"/>
  <c r="E16459" i="29"/>
  <c r="E16458" i="29"/>
  <c r="E16457" i="29"/>
  <c r="E16456" i="29"/>
  <c r="E16455" i="29"/>
  <c r="E16454" i="29"/>
  <c r="E16453" i="29"/>
  <c r="E16452" i="29"/>
  <c r="E16451" i="29"/>
  <c r="E16450" i="29"/>
  <c r="E16446" i="29"/>
  <c r="E16445" i="29"/>
  <c r="E16441" i="29"/>
  <c r="E16442" i="29" s="1"/>
  <c r="E16429" i="29"/>
  <c r="E16428" i="29"/>
  <c r="E16427" i="29"/>
  <c r="E16426" i="29"/>
  <c r="E16425" i="29"/>
  <c r="E16424" i="29"/>
  <c r="E16423" i="29"/>
  <c r="E16422" i="29"/>
  <c r="E16421" i="29"/>
  <c r="E16420" i="29"/>
  <c r="E16419" i="29"/>
  <c r="E16418" i="29"/>
  <c r="E16417" i="29"/>
  <c r="E16416" i="29"/>
  <c r="E16415" i="29"/>
  <c r="E16414" i="29"/>
  <c r="E16413" i="29"/>
  <c r="E16412" i="29"/>
  <c r="E16411" i="29"/>
  <c r="E16410" i="29"/>
  <c r="E16409" i="29"/>
  <c r="E16408" i="29"/>
  <c r="E16407" i="29"/>
  <c r="E16406" i="29"/>
  <c r="E16402" i="29"/>
  <c r="E16401" i="29"/>
  <c r="E16397" i="29"/>
  <c r="E16398" i="29" s="1"/>
  <c r="E16385" i="29"/>
  <c r="E16384" i="29"/>
  <c r="E16383" i="29"/>
  <c r="E16382" i="29"/>
  <c r="E16381" i="29"/>
  <c r="E16380" i="29"/>
  <c r="E16379" i="29"/>
  <c r="E16378" i="29"/>
  <c r="E16377" i="29"/>
  <c r="E16376" i="29"/>
  <c r="E16375" i="29"/>
  <c r="E16374" i="29"/>
  <c r="E16373" i="29"/>
  <c r="E16372" i="29"/>
  <c r="E16371" i="29"/>
  <c r="E16370" i="29"/>
  <c r="E16369" i="29"/>
  <c r="E16368" i="29"/>
  <c r="E16367" i="29"/>
  <c r="E16366" i="29"/>
  <c r="E16365" i="29"/>
  <c r="E16364" i="29"/>
  <c r="E16363" i="29"/>
  <c r="E16362" i="29"/>
  <c r="E16358" i="29"/>
  <c r="E16357" i="29"/>
  <c r="E16353" i="29"/>
  <c r="E16354" i="29" s="1"/>
  <c r="E16341" i="29"/>
  <c r="E16340" i="29"/>
  <c r="E16339" i="29"/>
  <c r="E16338" i="29"/>
  <c r="E16337" i="29"/>
  <c r="E16336" i="29"/>
  <c r="E16335" i="29"/>
  <c r="E16334" i="29"/>
  <c r="E16333" i="29"/>
  <c r="E16332" i="29"/>
  <c r="E16331" i="29"/>
  <c r="E16330" i="29"/>
  <c r="E16329" i="29"/>
  <c r="E16328" i="29"/>
  <c r="E16327" i="29"/>
  <c r="E16326" i="29"/>
  <c r="E16325" i="29"/>
  <c r="E16324" i="29"/>
  <c r="E16323" i="29"/>
  <c r="E16322" i="29"/>
  <c r="E16321" i="29"/>
  <c r="E16320" i="29"/>
  <c r="E16319" i="29"/>
  <c r="E16318" i="29"/>
  <c r="E16317" i="29"/>
  <c r="E16313" i="29"/>
  <c r="E16312" i="29"/>
  <c r="E16308" i="29"/>
  <c r="E16309" i="29" s="1"/>
  <c r="E16296" i="29"/>
  <c r="E16295" i="29"/>
  <c r="E16294" i="29"/>
  <c r="E16293" i="29"/>
  <c r="E16292" i="29"/>
  <c r="E16291" i="29"/>
  <c r="E16290" i="29"/>
  <c r="E16289" i="29"/>
  <c r="E16288" i="29"/>
  <c r="E16287" i="29"/>
  <c r="E16286" i="29"/>
  <c r="E16285" i="29"/>
  <c r="E16284" i="29"/>
  <c r="E16283" i="29"/>
  <c r="E16282" i="29"/>
  <c r="E16281" i="29"/>
  <c r="E16280" i="29"/>
  <c r="E16279" i="29"/>
  <c r="E16278" i="29"/>
  <c r="E16277" i="29"/>
  <c r="E16276" i="29"/>
  <c r="E16275" i="29"/>
  <c r="E16274" i="29"/>
  <c r="E16273" i="29"/>
  <c r="E16269" i="29"/>
  <c r="E16268" i="29"/>
  <c r="E16264" i="29"/>
  <c r="E16265" i="29" s="1"/>
  <c r="E16252" i="29"/>
  <c r="E16251" i="29"/>
  <c r="E16250" i="29"/>
  <c r="E16249" i="29"/>
  <c r="E16248" i="29"/>
  <c r="E16247" i="29"/>
  <c r="E16246" i="29"/>
  <c r="E16245" i="29"/>
  <c r="E16244" i="29"/>
  <c r="E16243" i="29"/>
  <c r="E16242" i="29"/>
  <c r="E16241" i="29"/>
  <c r="E16240" i="29"/>
  <c r="E16239" i="29"/>
  <c r="E16238" i="29"/>
  <c r="E16237" i="29"/>
  <c r="E16236" i="29"/>
  <c r="E16235" i="29"/>
  <c r="E16234" i="29"/>
  <c r="E16233" i="29"/>
  <c r="E16232" i="29"/>
  <c r="E16231" i="29"/>
  <c r="E16230" i="29"/>
  <c r="E16229" i="29"/>
  <c r="E16225" i="29"/>
  <c r="E16224" i="29"/>
  <c r="E16220" i="29"/>
  <c r="E16221" i="29" s="1"/>
  <c r="E16208" i="29"/>
  <c r="E16207" i="29"/>
  <c r="E16206" i="29"/>
  <c r="E16205" i="29"/>
  <c r="E16204" i="29"/>
  <c r="E16203" i="29"/>
  <c r="E16202" i="29"/>
  <c r="E16201" i="29"/>
  <c r="E16200" i="29"/>
  <c r="E16199" i="29"/>
  <c r="E16198" i="29"/>
  <c r="E16197" i="29"/>
  <c r="E16196" i="29"/>
  <c r="E16195" i="29"/>
  <c r="E16194" i="29"/>
  <c r="E16193" i="29"/>
  <c r="E16192" i="29"/>
  <c r="E16191" i="29"/>
  <c r="E16190" i="29"/>
  <c r="E16189" i="29"/>
  <c r="E16188" i="29"/>
  <c r="E16187" i="29"/>
  <c r="E16186" i="29"/>
  <c r="E16185" i="29"/>
  <c r="E16181" i="29"/>
  <c r="E16180" i="29"/>
  <c r="E16176" i="29"/>
  <c r="E16177" i="29" s="1"/>
  <c r="E16164" i="29"/>
  <c r="E16163" i="29"/>
  <c r="E16162" i="29"/>
  <c r="E16161" i="29"/>
  <c r="E16160" i="29"/>
  <c r="E16159" i="29"/>
  <c r="E16158" i="29"/>
  <c r="E16157" i="29"/>
  <c r="E16156" i="29"/>
  <c r="E16155" i="29"/>
  <c r="E16154" i="29"/>
  <c r="E16153" i="29"/>
  <c r="E16152" i="29"/>
  <c r="E16151" i="29"/>
  <c r="E16150" i="29"/>
  <c r="E16149" i="29"/>
  <c r="E16148" i="29"/>
  <c r="E16147" i="29"/>
  <c r="E16146" i="29"/>
  <c r="E16145" i="29"/>
  <c r="E16144" i="29"/>
  <c r="E16143" i="29"/>
  <c r="E16142" i="29"/>
  <c r="E16141" i="29"/>
  <c r="E16140" i="29"/>
  <c r="E16139" i="29"/>
  <c r="E16135" i="29"/>
  <c r="E16134" i="29"/>
  <c r="E16133" i="29"/>
  <c r="E16129" i="29"/>
  <c r="E16130" i="29" s="1"/>
  <c r="E16117" i="29"/>
  <c r="E16116" i="29"/>
  <c r="E16115" i="29"/>
  <c r="E16114" i="29"/>
  <c r="E16113" i="29"/>
  <c r="E16112" i="29"/>
  <c r="E16111" i="29"/>
  <c r="E16110" i="29"/>
  <c r="E16109" i="29"/>
  <c r="E16108" i="29"/>
  <c r="E16107" i="29"/>
  <c r="E16106" i="29"/>
  <c r="E16105" i="29"/>
  <c r="E16104" i="29"/>
  <c r="E16103" i="29"/>
  <c r="E16102" i="29"/>
  <c r="E16101" i="29"/>
  <c r="E16100" i="29"/>
  <c r="E16099" i="29"/>
  <c r="E16098" i="29"/>
  <c r="E16097" i="29"/>
  <c r="E16096" i="29"/>
  <c r="E16095" i="29"/>
  <c r="E16094" i="29"/>
  <c r="E16090" i="29"/>
  <c r="E16089" i="29"/>
  <c r="E16085" i="29"/>
  <c r="E16086" i="29" s="1"/>
  <c r="E16073" i="29"/>
  <c r="E16072" i="29"/>
  <c r="E16071" i="29"/>
  <c r="E16070" i="29"/>
  <c r="E16069" i="29"/>
  <c r="E16068" i="29"/>
  <c r="E16067" i="29"/>
  <c r="E16066" i="29"/>
  <c r="E16065" i="29"/>
  <c r="E16064" i="29"/>
  <c r="E16063" i="29"/>
  <c r="E16062" i="29"/>
  <c r="E16061" i="29"/>
  <c r="E16060" i="29"/>
  <c r="E16059" i="29"/>
  <c r="E16058" i="29"/>
  <c r="E16057" i="29"/>
  <c r="E16056" i="29"/>
  <c r="E16055" i="29"/>
  <c r="E16054" i="29"/>
  <c r="E16053" i="29"/>
  <c r="E16052" i="29"/>
  <c r="E16051" i="29"/>
  <c r="E16050" i="29"/>
  <c r="E16046" i="29"/>
  <c r="E16045" i="29"/>
  <c r="E16041" i="29"/>
  <c r="E16042" i="29" s="1"/>
  <c r="E16029" i="29"/>
  <c r="E16028" i="29"/>
  <c r="E16027" i="29"/>
  <c r="E16026" i="29"/>
  <c r="E16025" i="29"/>
  <c r="E16024" i="29"/>
  <c r="E16023" i="29"/>
  <c r="E16022" i="29"/>
  <c r="E16021" i="29"/>
  <c r="E16020" i="29"/>
  <c r="E16019" i="29"/>
  <c r="E16018" i="29"/>
  <c r="E16017" i="29"/>
  <c r="E16016" i="29"/>
  <c r="E16015" i="29"/>
  <c r="E16014" i="29"/>
  <c r="E16013" i="29"/>
  <c r="E16012" i="29"/>
  <c r="E16011" i="29"/>
  <c r="E16010" i="29"/>
  <c r="E16009" i="29"/>
  <c r="E16008" i="29"/>
  <c r="E16007" i="29"/>
  <c r="E16006" i="29"/>
  <c r="E16002" i="29"/>
  <c r="E16001" i="29"/>
  <c r="E15997" i="29"/>
  <c r="E15998" i="29" s="1"/>
  <c r="E15985" i="29"/>
  <c r="E15984" i="29"/>
  <c r="E15983" i="29"/>
  <c r="E15982" i="29"/>
  <c r="E15981" i="29"/>
  <c r="E15980" i="29"/>
  <c r="E15979" i="29"/>
  <c r="E15978" i="29"/>
  <c r="E15977" i="29"/>
  <c r="E15976" i="29"/>
  <c r="E15975" i="29"/>
  <c r="E15974" i="29"/>
  <c r="E15973" i="29"/>
  <c r="E15972" i="29"/>
  <c r="E15971" i="29"/>
  <c r="E15970" i="29"/>
  <c r="E15969" i="29"/>
  <c r="E15968" i="29"/>
  <c r="E15967" i="29"/>
  <c r="E15966" i="29"/>
  <c r="E15965" i="29"/>
  <c r="E15964" i="29"/>
  <c r="E15963" i="29"/>
  <c r="E15962" i="29"/>
  <c r="E15958" i="29"/>
  <c r="E15957" i="29"/>
  <c r="E15959" i="29" s="1"/>
  <c r="E15953" i="29"/>
  <c r="E15954" i="29" s="1"/>
  <c r="E15941" i="29"/>
  <c r="E15940" i="29"/>
  <c r="E15939" i="29"/>
  <c r="E15938" i="29"/>
  <c r="E15937" i="29"/>
  <c r="E15936" i="29"/>
  <c r="E15935" i="29"/>
  <c r="E15934" i="29"/>
  <c r="E15933" i="29"/>
  <c r="E15932" i="29"/>
  <c r="E15931" i="29"/>
  <c r="E15930" i="29"/>
  <c r="E15929" i="29"/>
  <c r="E15928" i="29"/>
  <c r="E15927" i="29"/>
  <c r="E15926" i="29"/>
  <c r="E15925" i="29"/>
  <c r="E15924" i="29"/>
  <c r="E15923" i="29"/>
  <c r="E15922" i="29"/>
  <c r="E15921" i="29"/>
  <c r="E15920" i="29"/>
  <c r="E15919" i="29"/>
  <c r="E15918" i="29"/>
  <c r="E15914" i="29"/>
  <c r="E15913" i="29"/>
  <c r="E15909" i="29"/>
  <c r="E15910" i="29" s="1"/>
  <c r="E15897" i="29"/>
  <c r="E15896" i="29"/>
  <c r="E15895" i="29"/>
  <c r="E15894" i="29"/>
  <c r="E15893" i="29"/>
  <c r="E15892" i="29"/>
  <c r="E15891" i="29"/>
  <c r="E15890" i="29"/>
  <c r="E15889" i="29"/>
  <c r="E15888" i="29"/>
  <c r="E15887" i="29"/>
  <c r="E15886" i="29"/>
  <c r="E15885" i="29"/>
  <c r="E15884" i="29"/>
  <c r="E15883" i="29"/>
  <c r="E15882" i="29"/>
  <c r="E15881" i="29"/>
  <c r="E15880" i="29"/>
  <c r="E15879" i="29"/>
  <c r="E15878" i="29"/>
  <c r="E15877" i="29"/>
  <c r="E15876" i="29"/>
  <c r="E15875" i="29"/>
  <c r="E15874" i="29"/>
  <c r="E15870" i="29"/>
  <c r="E15869" i="29"/>
  <c r="E15865" i="29"/>
  <c r="E15866" i="29" s="1"/>
  <c r="E15853" i="29"/>
  <c r="E15852" i="29"/>
  <c r="E15851" i="29"/>
  <c r="E15850" i="29"/>
  <c r="E15849" i="29"/>
  <c r="E15848" i="29"/>
  <c r="E15847" i="29"/>
  <c r="E15846" i="29"/>
  <c r="E15845" i="29"/>
  <c r="E15844" i="29"/>
  <c r="E15843" i="29"/>
  <c r="E15842" i="29"/>
  <c r="E15841" i="29"/>
  <c r="E15840" i="29"/>
  <c r="E15839" i="29"/>
  <c r="E15838" i="29"/>
  <c r="E15837" i="29"/>
  <c r="E15836" i="29"/>
  <c r="E15835" i="29"/>
  <c r="E15834" i="29"/>
  <c r="E15833" i="29"/>
  <c r="E15832" i="29"/>
  <c r="E15831" i="29"/>
  <c r="E15830" i="29"/>
  <c r="E15829" i="29"/>
  <c r="E15825" i="29"/>
  <c r="E15824" i="29"/>
  <c r="E15820" i="29"/>
  <c r="E15821" i="29" s="1"/>
  <c r="E15808" i="29"/>
  <c r="E15807" i="29"/>
  <c r="E15806" i="29"/>
  <c r="E15805" i="29"/>
  <c r="E15804" i="29"/>
  <c r="E15803" i="29"/>
  <c r="E15802" i="29"/>
  <c r="E15801" i="29"/>
  <c r="E15800" i="29"/>
  <c r="E15799" i="29"/>
  <c r="E15798" i="29"/>
  <c r="E15797" i="29"/>
  <c r="E15796" i="29"/>
  <c r="E15795" i="29"/>
  <c r="E15794" i="29"/>
  <c r="E15793" i="29"/>
  <c r="E15792" i="29"/>
  <c r="E15791" i="29"/>
  <c r="E15790" i="29"/>
  <c r="E15789" i="29"/>
  <c r="E15788" i="29"/>
  <c r="E15787" i="29"/>
  <c r="E15786" i="29"/>
  <c r="E15785" i="29"/>
  <c r="E15781" i="29"/>
  <c r="E15780" i="29"/>
  <c r="E15776" i="29"/>
  <c r="E15777" i="29" s="1"/>
  <c r="E15764" i="29"/>
  <c r="E15763" i="29"/>
  <c r="E15762" i="29"/>
  <c r="E15761" i="29"/>
  <c r="E15760" i="29"/>
  <c r="E15759" i="29"/>
  <c r="E15758" i="29"/>
  <c r="E15757" i="29"/>
  <c r="E15756" i="29"/>
  <c r="E15755" i="29"/>
  <c r="E15754" i="29"/>
  <c r="E15753" i="29"/>
  <c r="E15752" i="29"/>
  <c r="E15751" i="29"/>
  <c r="E15750" i="29"/>
  <c r="E15749" i="29"/>
  <c r="E15748" i="29"/>
  <c r="E15747" i="29"/>
  <c r="E15746" i="29"/>
  <c r="E15745" i="29"/>
  <c r="E15744" i="29"/>
  <c r="E15743" i="29"/>
  <c r="E15742" i="29"/>
  <c r="E15741" i="29"/>
  <c r="E15737" i="29"/>
  <c r="E15736" i="29"/>
  <c r="E15732" i="29"/>
  <c r="E15733" i="29" s="1"/>
  <c r="E15720" i="29"/>
  <c r="E15719" i="29"/>
  <c r="E15718" i="29"/>
  <c r="E15717" i="29"/>
  <c r="E15716" i="29"/>
  <c r="E15715" i="29"/>
  <c r="E15714" i="29"/>
  <c r="E15713" i="29"/>
  <c r="E15712" i="29"/>
  <c r="E15711" i="29"/>
  <c r="E15710" i="29"/>
  <c r="E15709" i="29"/>
  <c r="E15708" i="29"/>
  <c r="E15707" i="29"/>
  <c r="E15706" i="29"/>
  <c r="E15705" i="29"/>
  <c r="E15704" i="29"/>
  <c r="E15703" i="29"/>
  <c r="E15702" i="29"/>
  <c r="E15701" i="29"/>
  <c r="E15700" i="29"/>
  <c r="E15699" i="29"/>
  <c r="E15698" i="29"/>
  <c r="E15697" i="29"/>
  <c r="E15693" i="29"/>
  <c r="E15692" i="29"/>
  <c r="E15688" i="29"/>
  <c r="E15689" i="29" s="1"/>
  <c r="E15676" i="29"/>
  <c r="E15675" i="29"/>
  <c r="E15674" i="29"/>
  <c r="E15673" i="29"/>
  <c r="E15672" i="29"/>
  <c r="E15671" i="29"/>
  <c r="E15670" i="29"/>
  <c r="E15669" i="29"/>
  <c r="E15668" i="29"/>
  <c r="E15667" i="29"/>
  <c r="E15666" i="29"/>
  <c r="E15665" i="29"/>
  <c r="E15664" i="29"/>
  <c r="E15663" i="29"/>
  <c r="E15662" i="29"/>
  <c r="E15661" i="29"/>
  <c r="E15660" i="29"/>
  <c r="E15659" i="29"/>
  <c r="E15658" i="29"/>
  <c r="E15657" i="29"/>
  <c r="E15656" i="29"/>
  <c r="E15655" i="29"/>
  <c r="E15654" i="29"/>
  <c r="E15653" i="29"/>
  <c r="E15649" i="29"/>
  <c r="E15650" i="29" s="1"/>
  <c r="E15645" i="29"/>
  <c r="E15646" i="29" s="1"/>
  <c r="E15633" i="29"/>
  <c r="E15632" i="29"/>
  <c r="E15631" i="29"/>
  <c r="E15630" i="29"/>
  <c r="E15629" i="29"/>
  <c r="E15628" i="29"/>
  <c r="E15627" i="29"/>
  <c r="E15626" i="29"/>
  <c r="E15625" i="29"/>
  <c r="E15624" i="29"/>
  <c r="E15623" i="29"/>
  <c r="E15622" i="29"/>
  <c r="E15621" i="29"/>
  <c r="E15620" i="29"/>
  <c r="E15619" i="29"/>
  <c r="E15618" i="29"/>
  <c r="E15617" i="29"/>
  <c r="E15616" i="29"/>
  <c r="E15615" i="29"/>
  <c r="E15614" i="29"/>
  <c r="E15613" i="29"/>
  <c r="E15612" i="29"/>
  <c r="E15611" i="29"/>
  <c r="E15610" i="29"/>
  <c r="E15609" i="29"/>
  <c r="E15605" i="29"/>
  <c r="E15604" i="29"/>
  <c r="E15603" i="29"/>
  <c r="E15602" i="29"/>
  <c r="E15598" i="29"/>
  <c r="E15599" i="29" s="1"/>
  <c r="E15586" i="29"/>
  <c r="E15585" i="29"/>
  <c r="E15584" i="29"/>
  <c r="E15583" i="29"/>
  <c r="E15582" i="29"/>
  <c r="E15581" i="29"/>
  <c r="E15580" i="29"/>
  <c r="E15579" i="29"/>
  <c r="E15578" i="29"/>
  <c r="E15577" i="29"/>
  <c r="E15576" i="29"/>
  <c r="E15575" i="29"/>
  <c r="E15574" i="29"/>
  <c r="E15573" i="29"/>
  <c r="E15572" i="29"/>
  <c r="E15571" i="29"/>
  <c r="E15570" i="29"/>
  <c r="E15569" i="29"/>
  <c r="E15568" i="29"/>
  <c r="E15567" i="29"/>
  <c r="E15566" i="29"/>
  <c r="E15565" i="29"/>
  <c r="E15564" i="29"/>
  <c r="E15563" i="29"/>
  <c r="E15562" i="29"/>
  <c r="E15558" i="29"/>
  <c r="E15557" i="29"/>
  <c r="E15556" i="29"/>
  <c r="E15555" i="29"/>
  <c r="E15551" i="29"/>
  <c r="E15552" i="29" s="1"/>
  <c r="E15539" i="29"/>
  <c r="E15538" i="29"/>
  <c r="E15537" i="29"/>
  <c r="E15536" i="29"/>
  <c r="E15535" i="29"/>
  <c r="E15534" i="29"/>
  <c r="E15533" i="29"/>
  <c r="E15532" i="29"/>
  <c r="E15531" i="29"/>
  <c r="E15530" i="29"/>
  <c r="E15529" i="29"/>
  <c r="E15528" i="29"/>
  <c r="E15527" i="29"/>
  <c r="E15526" i="29"/>
  <c r="E15525" i="29"/>
  <c r="E15524" i="29"/>
  <c r="E15523" i="29"/>
  <c r="E15522" i="29"/>
  <c r="E15521" i="29"/>
  <c r="E15520" i="29"/>
  <c r="E15519" i="29"/>
  <c r="E15518" i="29"/>
  <c r="E15517" i="29"/>
  <c r="E15516" i="29"/>
  <c r="E15515" i="29"/>
  <c r="E15511" i="29"/>
  <c r="E15510" i="29"/>
  <c r="E15509" i="29"/>
  <c r="E15508" i="29"/>
  <c r="E15504" i="29"/>
  <c r="E15505" i="29" s="1"/>
  <c r="E15492" i="29"/>
  <c r="E15491" i="29"/>
  <c r="E15490" i="29"/>
  <c r="E15489" i="29"/>
  <c r="E15488" i="29"/>
  <c r="E15487" i="29"/>
  <c r="E15486" i="29"/>
  <c r="E15485" i="29"/>
  <c r="E15484" i="29"/>
  <c r="E15483" i="29"/>
  <c r="E15482" i="29"/>
  <c r="E15481" i="29"/>
  <c r="E15480" i="29"/>
  <c r="E15479" i="29"/>
  <c r="E15478" i="29"/>
  <c r="E15477" i="29"/>
  <c r="E15476" i="29"/>
  <c r="E15475" i="29"/>
  <c r="E15474" i="29"/>
  <c r="E15473" i="29"/>
  <c r="E15472" i="29"/>
  <c r="E15471" i="29"/>
  <c r="E15470" i="29"/>
  <c r="E15469" i="29"/>
  <c r="E15465" i="29"/>
  <c r="E15464" i="29"/>
  <c r="E15460" i="29"/>
  <c r="E15461" i="29" s="1"/>
  <c r="E15448" i="29"/>
  <c r="E15447" i="29"/>
  <c r="E15446" i="29"/>
  <c r="E15445" i="29"/>
  <c r="E15444" i="29"/>
  <c r="E15443" i="29"/>
  <c r="E15442" i="29"/>
  <c r="E15441" i="29"/>
  <c r="E15440" i="29"/>
  <c r="E15439" i="29"/>
  <c r="E15438" i="29"/>
  <c r="E15437" i="29"/>
  <c r="E15436" i="29"/>
  <c r="E15435" i="29"/>
  <c r="E15434" i="29"/>
  <c r="E15433" i="29"/>
  <c r="E15432" i="29"/>
  <c r="E15431" i="29"/>
  <c r="E15430" i="29"/>
  <c r="E15429" i="29"/>
  <c r="E15428" i="29"/>
  <c r="E15427" i="29"/>
  <c r="E15426" i="29"/>
  <c r="E15425" i="29"/>
  <c r="E15421" i="29"/>
  <c r="E15420" i="29"/>
  <c r="E15416" i="29"/>
  <c r="E15417" i="29" s="1"/>
  <c r="E15404" i="29"/>
  <c r="E15403" i="29"/>
  <c r="E15402" i="29"/>
  <c r="E15401" i="29"/>
  <c r="E15400" i="29"/>
  <c r="E15399" i="29"/>
  <c r="E15398" i="29"/>
  <c r="E15397" i="29"/>
  <c r="E15396" i="29"/>
  <c r="E15395" i="29"/>
  <c r="E15394" i="29"/>
  <c r="E15393" i="29"/>
  <c r="E15392" i="29"/>
  <c r="E15391" i="29"/>
  <c r="E15390" i="29"/>
  <c r="E15389" i="29"/>
  <c r="E15388" i="29"/>
  <c r="E15387" i="29"/>
  <c r="E15386" i="29"/>
  <c r="E15385" i="29"/>
  <c r="E15384" i="29"/>
  <c r="E15383" i="29"/>
  <c r="E15382" i="29"/>
  <c r="E15381" i="29"/>
  <c r="E15377" i="29"/>
  <c r="E15376" i="29"/>
  <c r="E15378" i="29" s="1"/>
  <c r="E15372" i="29"/>
  <c r="E15373" i="29" s="1"/>
  <c r="E15360" i="29"/>
  <c r="E15359" i="29"/>
  <c r="E15358" i="29"/>
  <c r="E15357" i="29"/>
  <c r="E15356" i="29"/>
  <c r="E15355" i="29"/>
  <c r="E15354" i="29"/>
  <c r="E15353" i="29"/>
  <c r="E15352" i="29"/>
  <c r="E15351" i="29"/>
  <c r="E15350" i="29"/>
  <c r="E15349" i="29"/>
  <c r="E15348" i="29"/>
  <c r="E15347" i="29"/>
  <c r="E15346" i="29"/>
  <c r="E15345" i="29"/>
  <c r="E15344" i="29"/>
  <c r="E15343" i="29"/>
  <c r="E15342" i="29"/>
  <c r="E15341" i="29"/>
  <c r="E15340" i="29"/>
  <c r="E15339" i="29"/>
  <c r="E15338" i="29"/>
  <c r="E15337" i="29"/>
  <c r="E15333" i="29"/>
  <c r="E15332" i="29"/>
  <c r="E15328" i="29"/>
  <c r="E15329" i="29" s="1"/>
  <c r="E15316" i="29"/>
  <c r="E15315" i="29"/>
  <c r="E15314" i="29"/>
  <c r="E15313" i="29"/>
  <c r="E15312" i="29"/>
  <c r="E15311" i="29"/>
  <c r="E15310" i="29"/>
  <c r="E15309" i="29"/>
  <c r="E15308" i="29"/>
  <c r="E15307" i="29"/>
  <c r="E15306" i="29"/>
  <c r="E15305" i="29"/>
  <c r="E15304" i="29"/>
  <c r="E15303" i="29"/>
  <c r="E15302" i="29"/>
  <c r="E15301" i="29"/>
  <c r="E15300" i="29"/>
  <c r="E15299" i="29"/>
  <c r="E15298" i="29"/>
  <c r="E15297" i="29"/>
  <c r="E15296" i="29"/>
  <c r="E15295" i="29"/>
  <c r="E15294" i="29"/>
  <c r="E15293" i="29"/>
  <c r="E15289" i="29"/>
  <c r="E15288" i="29"/>
  <c r="E15284" i="29"/>
  <c r="E15285" i="29" s="1"/>
  <c r="E15272" i="29"/>
  <c r="E15271" i="29"/>
  <c r="E15270" i="29"/>
  <c r="E15269" i="29"/>
  <c r="E15268" i="29"/>
  <c r="E15267" i="29"/>
  <c r="E15266" i="29"/>
  <c r="E15265" i="29"/>
  <c r="E15264" i="29"/>
  <c r="E15263" i="29"/>
  <c r="E15262" i="29"/>
  <c r="E15261" i="29"/>
  <c r="E15260" i="29"/>
  <c r="E15259" i="29"/>
  <c r="E15258" i="29"/>
  <c r="E15257" i="29"/>
  <c r="E15256" i="29"/>
  <c r="E15255" i="29"/>
  <c r="E15254" i="29"/>
  <c r="E15253" i="29"/>
  <c r="E15252" i="29"/>
  <c r="E15251" i="29"/>
  <c r="E15250" i="29"/>
  <c r="E15249" i="29"/>
  <c r="E15245" i="29"/>
  <c r="E15244" i="29"/>
  <c r="E15240" i="29"/>
  <c r="E15241" i="29" s="1"/>
  <c r="E15228" i="29"/>
  <c r="E15227" i="29"/>
  <c r="E15226" i="29"/>
  <c r="E15225" i="29"/>
  <c r="E15224" i="29"/>
  <c r="E15223" i="29"/>
  <c r="E15222" i="29"/>
  <c r="E15221" i="29"/>
  <c r="E15220" i="29"/>
  <c r="E15219" i="29"/>
  <c r="E15218" i="29"/>
  <c r="E15217" i="29"/>
  <c r="E15216" i="29"/>
  <c r="E15215" i="29"/>
  <c r="E15214" i="29"/>
  <c r="E15213" i="29"/>
  <c r="E15212" i="29"/>
  <c r="E15211" i="29"/>
  <c r="E15210" i="29"/>
  <c r="E15209" i="29"/>
  <c r="E15208" i="29"/>
  <c r="E15207" i="29"/>
  <c r="E15206" i="29"/>
  <c r="E15205" i="29"/>
  <c r="E15204" i="29"/>
  <c r="E15203" i="29"/>
  <c r="E15202" i="29"/>
  <c r="E15198" i="29"/>
  <c r="E15197" i="29"/>
  <c r="E15196" i="29"/>
  <c r="E15192" i="29"/>
  <c r="E15191" i="29"/>
  <c r="E15179" i="29"/>
  <c r="E15178" i="29"/>
  <c r="E15177" i="29"/>
  <c r="E15176" i="29"/>
  <c r="E15175" i="29"/>
  <c r="E15174" i="29"/>
  <c r="E15173" i="29"/>
  <c r="E15172" i="29"/>
  <c r="E15171" i="29"/>
  <c r="E15170" i="29"/>
  <c r="E15169" i="29"/>
  <c r="E15168" i="29"/>
  <c r="E15167" i="29"/>
  <c r="E15166" i="29"/>
  <c r="E15165" i="29"/>
  <c r="E15164" i="29"/>
  <c r="E15163" i="29"/>
  <c r="E15162" i="29"/>
  <c r="E15161" i="29"/>
  <c r="E15160" i="29"/>
  <c r="E15159" i="29"/>
  <c r="E15158" i="29"/>
  <c r="E15157" i="29"/>
  <c r="E15156" i="29"/>
  <c r="E15155" i="29"/>
  <c r="E15154" i="29"/>
  <c r="E15153" i="29"/>
  <c r="E15152" i="29"/>
  <c r="E15151" i="29"/>
  <c r="E15150" i="29"/>
  <c r="E15149" i="29"/>
  <c r="E15148" i="29"/>
  <c r="E15147" i="29"/>
  <c r="E15146" i="29"/>
  <c r="E15145" i="29"/>
  <c r="E15144" i="29"/>
  <c r="E15143" i="29"/>
  <c r="E15142" i="29"/>
  <c r="E15141" i="29"/>
  <c r="E15137" i="29"/>
  <c r="E15136" i="29"/>
  <c r="E15135" i="29"/>
  <c r="E15134" i="29"/>
  <c r="E15133" i="29"/>
  <c r="E15132" i="29"/>
  <c r="E15131" i="29"/>
  <c r="E15127" i="29"/>
  <c r="E15126" i="29"/>
  <c r="E15125" i="29"/>
  <c r="E15124" i="29"/>
  <c r="E15112" i="29"/>
  <c r="E15111" i="29"/>
  <c r="E15110" i="29"/>
  <c r="E15109" i="29"/>
  <c r="E15108" i="29"/>
  <c r="E15107" i="29"/>
  <c r="E15106" i="29"/>
  <c r="E15105" i="29"/>
  <c r="E15104" i="29"/>
  <c r="E15103" i="29"/>
  <c r="E15102" i="29"/>
  <c r="E15101" i="29"/>
  <c r="E15100" i="29"/>
  <c r="E15099" i="29"/>
  <c r="E15098" i="29"/>
  <c r="E15097" i="29"/>
  <c r="E15096" i="29"/>
  <c r="E15095" i="29"/>
  <c r="E15094" i="29"/>
  <c r="E15093" i="29"/>
  <c r="E15092" i="29"/>
  <c r="E15091" i="29"/>
  <c r="E15090" i="29"/>
  <c r="E15086" i="29"/>
  <c r="E15085" i="29"/>
  <c r="E15081" i="29"/>
  <c r="E15082" i="29" s="1"/>
  <c r="E15069" i="29"/>
  <c r="E15068" i="29"/>
  <c r="E15067" i="29"/>
  <c r="E15066" i="29"/>
  <c r="E15065" i="29"/>
  <c r="E15064" i="29"/>
  <c r="E15063" i="29"/>
  <c r="E15062" i="29"/>
  <c r="E15061" i="29"/>
  <c r="E15060" i="29"/>
  <c r="E15059" i="29"/>
  <c r="E15058" i="29"/>
  <c r="E15057" i="29"/>
  <c r="E15056" i="29"/>
  <c r="E15055" i="29"/>
  <c r="E15054" i="29"/>
  <c r="E15053" i="29"/>
  <c r="E15052" i="29"/>
  <c r="E15051" i="29"/>
  <c r="E15050" i="29"/>
  <c r="E15049" i="29"/>
  <c r="E15048" i="29"/>
  <c r="E15047" i="29"/>
  <c r="E15046" i="29"/>
  <c r="E15042" i="29"/>
  <c r="E15041" i="29"/>
  <c r="E15037" i="29"/>
  <c r="E15038" i="29" s="1"/>
  <c r="E15025" i="29"/>
  <c r="E15024" i="29"/>
  <c r="E15023" i="29"/>
  <c r="E15022" i="29"/>
  <c r="E15021" i="29"/>
  <c r="E15020" i="29"/>
  <c r="E15019" i="29"/>
  <c r="E15018" i="29"/>
  <c r="E15017" i="29"/>
  <c r="E15016" i="29"/>
  <c r="E15015" i="29"/>
  <c r="E15014" i="29"/>
  <c r="E15013" i="29"/>
  <c r="E15012" i="29"/>
  <c r="E15011" i="29"/>
  <c r="E15010" i="29"/>
  <c r="E15009" i="29"/>
  <c r="E15008" i="29"/>
  <c r="E15007" i="29"/>
  <c r="E15006" i="29"/>
  <c r="E15005" i="29"/>
  <c r="E15004" i="29"/>
  <c r="E15003" i="29"/>
  <c r="E15002" i="29"/>
  <c r="E15001" i="29"/>
  <c r="E14997" i="29"/>
  <c r="E14996" i="29"/>
  <c r="E14992" i="29"/>
  <c r="E14993" i="29" s="1"/>
  <c r="E14980" i="29"/>
  <c r="E14979" i="29"/>
  <c r="E14978" i="29"/>
  <c r="E14977" i="29"/>
  <c r="E14976" i="29"/>
  <c r="E14975" i="29"/>
  <c r="E14974" i="29"/>
  <c r="E14973" i="29"/>
  <c r="E14972" i="29"/>
  <c r="E14971" i="29"/>
  <c r="E14970" i="29"/>
  <c r="E14969" i="29"/>
  <c r="E14968" i="29"/>
  <c r="E14967" i="29"/>
  <c r="E14966" i="29"/>
  <c r="E14965" i="29"/>
  <c r="E14964" i="29"/>
  <c r="E14963" i="29"/>
  <c r="E14962" i="29"/>
  <c r="E14961" i="29"/>
  <c r="E14960" i="29"/>
  <c r="E14959" i="29"/>
  <c r="E14958" i="29"/>
  <c r="E14957" i="29"/>
  <c r="E14953" i="29"/>
  <c r="E14952" i="29"/>
  <c r="E14948" i="29"/>
  <c r="E14949" i="29" s="1"/>
  <c r="E14936" i="29"/>
  <c r="E14935" i="29"/>
  <c r="E14934" i="29"/>
  <c r="E14933" i="29"/>
  <c r="E14932" i="29"/>
  <c r="E14931" i="29"/>
  <c r="E14930" i="29"/>
  <c r="E14929" i="29"/>
  <c r="E14928" i="29"/>
  <c r="E14927" i="29"/>
  <c r="E14926" i="29"/>
  <c r="E14925" i="29"/>
  <c r="E14924" i="29"/>
  <c r="E14923" i="29"/>
  <c r="E14922" i="29"/>
  <c r="E14921" i="29"/>
  <c r="E14920" i="29"/>
  <c r="E14919" i="29"/>
  <c r="E14918" i="29"/>
  <c r="E14917" i="29"/>
  <c r="E14916" i="29"/>
  <c r="E14915" i="29"/>
  <c r="E14914" i="29"/>
  <c r="E14913" i="29"/>
  <c r="E14909" i="29"/>
  <c r="E14908" i="29"/>
  <c r="E14904" i="29"/>
  <c r="E14905" i="29" s="1"/>
  <c r="E14892" i="29"/>
  <c r="E14891" i="29"/>
  <c r="E14890" i="29"/>
  <c r="E14889" i="29"/>
  <c r="E14888" i="29"/>
  <c r="E14887" i="29"/>
  <c r="E14886" i="29"/>
  <c r="E14885" i="29"/>
  <c r="E14884" i="29"/>
  <c r="E14883" i="29"/>
  <c r="E14882" i="29"/>
  <c r="E14881" i="29"/>
  <c r="E14880" i="29"/>
  <c r="E14879" i="29"/>
  <c r="E14878" i="29"/>
  <c r="E14877" i="29"/>
  <c r="E14876" i="29"/>
  <c r="E14875" i="29"/>
  <c r="E14874" i="29"/>
  <c r="E14873" i="29"/>
  <c r="E14872" i="29"/>
  <c r="E14871" i="29"/>
  <c r="E14870" i="29"/>
  <c r="E14869" i="29"/>
  <c r="E14865" i="29"/>
  <c r="E14864" i="29"/>
  <c r="E14860" i="29"/>
  <c r="E14861" i="29" s="1"/>
  <c r="E14848" i="29"/>
  <c r="E14847" i="29"/>
  <c r="E14846" i="29"/>
  <c r="E14845" i="29"/>
  <c r="E14844" i="29"/>
  <c r="E14843" i="29"/>
  <c r="E14842" i="29"/>
  <c r="E14841" i="29"/>
  <c r="E14840" i="29"/>
  <c r="E14839" i="29"/>
  <c r="E14838" i="29"/>
  <c r="E14837" i="29"/>
  <c r="E14836" i="29"/>
  <c r="E14835" i="29"/>
  <c r="E14834" i="29"/>
  <c r="E14833" i="29"/>
  <c r="E14832" i="29"/>
  <c r="E14831" i="29"/>
  <c r="E14830" i="29"/>
  <c r="E14829" i="29"/>
  <c r="E14828" i="29"/>
  <c r="E14827" i="29"/>
  <c r="E14826" i="29"/>
  <c r="E14825" i="29"/>
  <c r="E14821" i="29"/>
  <c r="E14820" i="29"/>
  <c r="E14816" i="29"/>
  <c r="E14817" i="29" s="1"/>
  <c r="E14804" i="29"/>
  <c r="E14803" i="29"/>
  <c r="E14802" i="29"/>
  <c r="E14801" i="29"/>
  <c r="E14800" i="29"/>
  <c r="E14799" i="29"/>
  <c r="E14798" i="29"/>
  <c r="E14797" i="29"/>
  <c r="E14796" i="29"/>
  <c r="E14795" i="29"/>
  <c r="E14794" i="29"/>
  <c r="E14793" i="29"/>
  <c r="E14792" i="29"/>
  <c r="E14791" i="29"/>
  <c r="E14790" i="29"/>
  <c r="E14789" i="29"/>
  <c r="E14788" i="29"/>
  <c r="E14787" i="29"/>
  <c r="E14786" i="29"/>
  <c r="E14785" i="29"/>
  <c r="E14784" i="29"/>
  <c r="E14783" i="29"/>
  <c r="E14782" i="29"/>
  <c r="E14781" i="29"/>
  <c r="E14777" i="29"/>
  <c r="E14776" i="29"/>
  <c r="E14772" i="29"/>
  <c r="E14773" i="29" s="1"/>
  <c r="E14760" i="29"/>
  <c r="E14759" i="29"/>
  <c r="E14758" i="29"/>
  <c r="E14757" i="29"/>
  <c r="E14756" i="29"/>
  <c r="E14755" i="29"/>
  <c r="E14754" i="29"/>
  <c r="E14753" i="29"/>
  <c r="E14752" i="29"/>
  <c r="E14751" i="29"/>
  <c r="E14750" i="29"/>
  <c r="E14749" i="29"/>
  <c r="E14748" i="29"/>
  <c r="E14747" i="29"/>
  <c r="E14746" i="29"/>
  <c r="E14745" i="29"/>
  <c r="E14744" i="29"/>
  <c r="E14743" i="29"/>
  <c r="E14742" i="29"/>
  <c r="E14741" i="29"/>
  <c r="E14740" i="29"/>
  <c r="E14739" i="29"/>
  <c r="E14738" i="29"/>
  <c r="E14737" i="29"/>
  <c r="E14733" i="29"/>
  <c r="E14732" i="29"/>
  <c r="E14728" i="29"/>
  <c r="E14729" i="29" s="1"/>
  <c r="E14716" i="29"/>
  <c r="E14715" i="29"/>
  <c r="E14714" i="29"/>
  <c r="E14713" i="29"/>
  <c r="E14712" i="29"/>
  <c r="E14711" i="29"/>
  <c r="E14710" i="29"/>
  <c r="E14709" i="29"/>
  <c r="E14708" i="29"/>
  <c r="E14707" i="29"/>
  <c r="E14706" i="29"/>
  <c r="E14705" i="29"/>
  <c r="E14704" i="29"/>
  <c r="E14703" i="29"/>
  <c r="E14702" i="29"/>
  <c r="E14701" i="29"/>
  <c r="E14700" i="29"/>
  <c r="E14699" i="29"/>
  <c r="E14698" i="29"/>
  <c r="E14697" i="29"/>
  <c r="E14696" i="29"/>
  <c r="E14695" i="29"/>
  <c r="E14694" i="29"/>
  <c r="E14693" i="29"/>
  <c r="E14689" i="29"/>
  <c r="E14688" i="29"/>
  <c r="E14684" i="29"/>
  <c r="E14685" i="29" s="1"/>
  <c r="E14672" i="29"/>
  <c r="E14671" i="29"/>
  <c r="E14670" i="29"/>
  <c r="E14669" i="29"/>
  <c r="E14668" i="29"/>
  <c r="E14667" i="29"/>
  <c r="E14666" i="29"/>
  <c r="E14665" i="29"/>
  <c r="E14664" i="29"/>
  <c r="E14663" i="29"/>
  <c r="E14662" i="29"/>
  <c r="E14661" i="29"/>
  <c r="E14660" i="29"/>
  <c r="E14659" i="29"/>
  <c r="E14658" i="29"/>
  <c r="E14657" i="29"/>
  <c r="E14656" i="29"/>
  <c r="E14655" i="29"/>
  <c r="E14654" i="29"/>
  <c r="E14653" i="29"/>
  <c r="E14652" i="29"/>
  <c r="E14651" i="29"/>
  <c r="E14650" i="29"/>
  <c r="E14649" i="29"/>
  <c r="E14645" i="29"/>
  <c r="E14646" i="29" s="1"/>
  <c r="E14641" i="29"/>
  <c r="E14642" i="29" s="1"/>
  <c r="E14629" i="29"/>
  <c r="E14628" i="29"/>
  <c r="E14627" i="29"/>
  <c r="E14626" i="29"/>
  <c r="E14625" i="29"/>
  <c r="E14624" i="29"/>
  <c r="E14623" i="29"/>
  <c r="E14622" i="29"/>
  <c r="E14621" i="29"/>
  <c r="E14620" i="29"/>
  <c r="E14619" i="29"/>
  <c r="E14618" i="29"/>
  <c r="E14617" i="29"/>
  <c r="E14616" i="29"/>
  <c r="E14615" i="29"/>
  <c r="E14614" i="29"/>
  <c r="E14613" i="29"/>
  <c r="E14612" i="29"/>
  <c r="E14611" i="29"/>
  <c r="E14610" i="29"/>
  <c r="E14609" i="29"/>
  <c r="E14608" i="29"/>
  <c r="E14607" i="29"/>
  <c r="E14606" i="29"/>
  <c r="E14602" i="29"/>
  <c r="E14603" i="29" s="1"/>
  <c r="E14598" i="29"/>
  <c r="E14599" i="29" s="1"/>
  <c r="E14586" i="29"/>
  <c r="E14585" i="29"/>
  <c r="E14584" i="29"/>
  <c r="E14583" i="29"/>
  <c r="E14582" i="29"/>
  <c r="E14581" i="29"/>
  <c r="E14580" i="29"/>
  <c r="E14579" i="29"/>
  <c r="E14578" i="29"/>
  <c r="E14577" i="29"/>
  <c r="E14576" i="29"/>
  <c r="E14575" i="29"/>
  <c r="E14574" i="29"/>
  <c r="E14573" i="29"/>
  <c r="E14572" i="29"/>
  <c r="E14571" i="29"/>
  <c r="E14570" i="29"/>
  <c r="E14569" i="29"/>
  <c r="E14568" i="29"/>
  <c r="E14567" i="29"/>
  <c r="E14566" i="29"/>
  <c r="E14565" i="29"/>
  <c r="E14564" i="29"/>
  <c r="E14563" i="29"/>
  <c r="E14559" i="29"/>
  <c r="E14560" i="29" s="1"/>
  <c r="E14555" i="29"/>
  <c r="E14556" i="29" s="1"/>
  <c r="E14543" i="29"/>
  <c r="E14542" i="29"/>
  <c r="E14541" i="29"/>
  <c r="E14540" i="29"/>
  <c r="E14539" i="29"/>
  <c r="E14538" i="29"/>
  <c r="E14537" i="29"/>
  <c r="E14536" i="29"/>
  <c r="E14535" i="29"/>
  <c r="E14534" i="29"/>
  <c r="E14533" i="29"/>
  <c r="E14532" i="29"/>
  <c r="E14531" i="29"/>
  <c r="E14530" i="29"/>
  <c r="E14529" i="29"/>
  <c r="E14528" i="29"/>
  <c r="E14527" i="29"/>
  <c r="E14526" i="29"/>
  <c r="E14525" i="29"/>
  <c r="E14524" i="29"/>
  <c r="E14523" i="29"/>
  <c r="E14522" i="29"/>
  <c r="E14521" i="29"/>
  <c r="E14520" i="29"/>
  <c r="E14516" i="29"/>
  <c r="E14515" i="29"/>
  <c r="E14511" i="29"/>
  <c r="E14512" i="29" s="1"/>
  <c r="E14499" i="29"/>
  <c r="E14498" i="29"/>
  <c r="E14497" i="29"/>
  <c r="E14496" i="29"/>
  <c r="E14495" i="29"/>
  <c r="E14494" i="29"/>
  <c r="E14493" i="29"/>
  <c r="E14492" i="29"/>
  <c r="E14491" i="29"/>
  <c r="E14490" i="29"/>
  <c r="E14489" i="29"/>
  <c r="E14488" i="29"/>
  <c r="E14487" i="29"/>
  <c r="E14486" i="29"/>
  <c r="E14485" i="29"/>
  <c r="E14484" i="29"/>
  <c r="E14483" i="29"/>
  <c r="E14482" i="29"/>
  <c r="E14481" i="29"/>
  <c r="E14480" i="29"/>
  <c r="E14479" i="29"/>
  <c r="E14478" i="29"/>
  <c r="E14477" i="29"/>
  <c r="E14476" i="29"/>
  <c r="E14472" i="29"/>
  <c r="E14471" i="29"/>
  <c r="E14467" i="29"/>
  <c r="E14468" i="29" s="1"/>
  <c r="E14455" i="29"/>
  <c r="E14454" i="29"/>
  <c r="E14453" i="29"/>
  <c r="E14452" i="29"/>
  <c r="E14451" i="29"/>
  <c r="E14450" i="29"/>
  <c r="E14449" i="29"/>
  <c r="E14448" i="29"/>
  <c r="E14447" i="29"/>
  <c r="E14446" i="29"/>
  <c r="E14445" i="29"/>
  <c r="E14444" i="29"/>
  <c r="E14443" i="29"/>
  <c r="E14442" i="29"/>
  <c r="E14441" i="29"/>
  <c r="E14440" i="29"/>
  <c r="E14439" i="29"/>
  <c r="E14438" i="29"/>
  <c r="E14437" i="29"/>
  <c r="E14436" i="29"/>
  <c r="E14435" i="29"/>
  <c r="E14434" i="29"/>
  <c r="E14433" i="29"/>
  <c r="E14432" i="29"/>
  <c r="E14431" i="29"/>
  <c r="E14427" i="29"/>
  <c r="E14426" i="29"/>
  <c r="E14422" i="29"/>
  <c r="E14423" i="29" s="1"/>
  <c r="E14410" i="29"/>
  <c r="E14409" i="29"/>
  <c r="E14408" i="29"/>
  <c r="E14407" i="29"/>
  <c r="E14406" i="29"/>
  <c r="E14405" i="29"/>
  <c r="E14404" i="29"/>
  <c r="E14403" i="29"/>
  <c r="E14402" i="29"/>
  <c r="E14401" i="29"/>
  <c r="E14400" i="29"/>
  <c r="E14399" i="29"/>
  <c r="E14398" i="29"/>
  <c r="E14397" i="29"/>
  <c r="E14396" i="29"/>
  <c r="E14395" i="29"/>
  <c r="E14394" i="29"/>
  <c r="E14393" i="29"/>
  <c r="E14392" i="29"/>
  <c r="E14391" i="29"/>
  <c r="E14390" i="29"/>
  <c r="E14389" i="29"/>
  <c r="E14388" i="29"/>
  <c r="E14387" i="29"/>
  <c r="E14386" i="29"/>
  <c r="E14382" i="29"/>
  <c r="E14381" i="29"/>
  <c r="E14377" i="29"/>
  <c r="E14378" i="29" s="1"/>
  <c r="E14365" i="29"/>
  <c r="E14364" i="29"/>
  <c r="E14363" i="29"/>
  <c r="E14362" i="29"/>
  <c r="E14361" i="29"/>
  <c r="E14360" i="29"/>
  <c r="E14359" i="29"/>
  <c r="E14358" i="29"/>
  <c r="E14357" i="29"/>
  <c r="E14356" i="29"/>
  <c r="E14355" i="29"/>
  <c r="E14354" i="29"/>
  <c r="E14353" i="29"/>
  <c r="E14352" i="29"/>
  <c r="E14351" i="29"/>
  <c r="E14350" i="29"/>
  <c r="E14349" i="29"/>
  <c r="E14348" i="29"/>
  <c r="E14347" i="29"/>
  <c r="E14346" i="29"/>
  <c r="E14345" i="29"/>
  <c r="E14344" i="29"/>
  <c r="E14343" i="29"/>
  <c r="E14342" i="29"/>
  <c r="E14341" i="29"/>
  <c r="E14337" i="29"/>
  <c r="E14336" i="29"/>
  <c r="E14332" i="29"/>
  <c r="E14333" i="29" s="1"/>
  <c r="E14320" i="29"/>
  <c r="E14319" i="29"/>
  <c r="E14318" i="29"/>
  <c r="E14317" i="29"/>
  <c r="E14316" i="29"/>
  <c r="E14315" i="29"/>
  <c r="E14314" i="29"/>
  <c r="E14313" i="29"/>
  <c r="E14312" i="29"/>
  <c r="E14311" i="29"/>
  <c r="E14310" i="29"/>
  <c r="E14309" i="29"/>
  <c r="E14308" i="29"/>
  <c r="E14307" i="29"/>
  <c r="E14306" i="29"/>
  <c r="E14305" i="29"/>
  <c r="E14304" i="29"/>
  <c r="E14303" i="29"/>
  <c r="E14302" i="29"/>
  <c r="E14301" i="29"/>
  <c r="E14300" i="29"/>
  <c r="E14299" i="29"/>
  <c r="E14298" i="29"/>
  <c r="E14297" i="29"/>
  <c r="E14296" i="29"/>
  <c r="E14292" i="29"/>
  <c r="E14291" i="29"/>
  <c r="E14287" i="29"/>
  <c r="E14288" i="29" s="1"/>
  <c r="E14275" i="29"/>
  <c r="E14274" i="29"/>
  <c r="E14273" i="29"/>
  <c r="E14272" i="29"/>
  <c r="E14271" i="29"/>
  <c r="E14270" i="29"/>
  <c r="E14269" i="29"/>
  <c r="E14268" i="29"/>
  <c r="E14267" i="29"/>
  <c r="E14266" i="29"/>
  <c r="E14265" i="29"/>
  <c r="E14264" i="29"/>
  <c r="E14263" i="29"/>
  <c r="E14262" i="29"/>
  <c r="E14261" i="29"/>
  <c r="E14260" i="29"/>
  <c r="E14259" i="29"/>
  <c r="E14258" i="29"/>
  <c r="E14257" i="29"/>
  <c r="E14256" i="29"/>
  <c r="E14255" i="29"/>
  <c r="E14254" i="29"/>
  <c r="E14253" i="29"/>
  <c r="E14252" i="29"/>
  <c r="E14251" i="29"/>
  <c r="E14247" i="29"/>
  <c r="E14246" i="29"/>
  <c r="E14242" i="29"/>
  <c r="E14243" i="29" s="1"/>
  <c r="E14230" i="29"/>
  <c r="E14229" i="29"/>
  <c r="E14228" i="29"/>
  <c r="E14227" i="29"/>
  <c r="E14226" i="29"/>
  <c r="E14225" i="29"/>
  <c r="E14224" i="29"/>
  <c r="E14223" i="29"/>
  <c r="E14222" i="29"/>
  <c r="E14221" i="29"/>
  <c r="E14220" i="29"/>
  <c r="E14219" i="29"/>
  <c r="E14218" i="29"/>
  <c r="E14217" i="29"/>
  <c r="E14216" i="29"/>
  <c r="E14215" i="29"/>
  <c r="E14214" i="29"/>
  <c r="E14213" i="29"/>
  <c r="E14212" i="29"/>
  <c r="E14211" i="29"/>
  <c r="E14210" i="29"/>
  <c r="E14209" i="29"/>
  <c r="E14208" i="29"/>
  <c r="E14207" i="29"/>
  <c r="E14206" i="29"/>
  <c r="E14202" i="29"/>
  <c r="E14201" i="29"/>
  <c r="E14197" i="29"/>
  <c r="E14198" i="29" s="1"/>
  <c r="E14185" i="29"/>
  <c r="E14184" i="29"/>
  <c r="E14183" i="29"/>
  <c r="E14182" i="29"/>
  <c r="E14181" i="29"/>
  <c r="E14180" i="29"/>
  <c r="E14179" i="29"/>
  <c r="E14178" i="29"/>
  <c r="E14177" i="29"/>
  <c r="E14176" i="29"/>
  <c r="E14175" i="29"/>
  <c r="E14174" i="29"/>
  <c r="E14173" i="29"/>
  <c r="E14172" i="29"/>
  <c r="E14171" i="29"/>
  <c r="E14170" i="29"/>
  <c r="E14169" i="29"/>
  <c r="E14168" i="29"/>
  <c r="E14167" i="29"/>
  <c r="E14166" i="29"/>
  <c r="E14165" i="29"/>
  <c r="E14164" i="29"/>
  <c r="E14163" i="29"/>
  <c r="E14162" i="29"/>
  <c r="E14158" i="29"/>
  <c r="E14157" i="29"/>
  <c r="E14153" i="29"/>
  <c r="E14154" i="29" s="1"/>
  <c r="E14141" i="29"/>
  <c r="E14140" i="29"/>
  <c r="E14139" i="29"/>
  <c r="E14138" i="29"/>
  <c r="E14137" i="29"/>
  <c r="E14136" i="29"/>
  <c r="E14135" i="29"/>
  <c r="E14134" i="29"/>
  <c r="E14133" i="29"/>
  <c r="E14132" i="29"/>
  <c r="E14131" i="29"/>
  <c r="E14130" i="29"/>
  <c r="E14129" i="29"/>
  <c r="E14128" i="29"/>
  <c r="E14127" i="29"/>
  <c r="E14126" i="29"/>
  <c r="E14125" i="29"/>
  <c r="E14124" i="29"/>
  <c r="E14123" i="29"/>
  <c r="E14122" i="29"/>
  <c r="E14121" i="29"/>
  <c r="E14120" i="29"/>
  <c r="E14119" i="29"/>
  <c r="E14118" i="29"/>
  <c r="E14114" i="29"/>
  <c r="E14113" i="29"/>
  <c r="E14109" i="29"/>
  <c r="E14110" i="29" s="1"/>
  <c r="E14097" i="29"/>
  <c r="E14096" i="29"/>
  <c r="E14095" i="29"/>
  <c r="E14094" i="29"/>
  <c r="E14093" i="29"/>
  <c r="E14092" i="29"/>
  <c r="E14091" i="29"/>
  <c r="E14090" i="29"/>
  <c r="E14089" i="29"/>
  <c r="E14088" i="29"/>
  <c r="E14087" i="29"/>
  <c r="E14086" i="29"/>
  <c r="E14085" i="29"/>
  <c r="E14084" i="29"/>
  <c r="E14083" i="29"/>
  <c r="E14082" i="29"/>
  <c r="E14081" i="29"/>
  <c r="E14080" i="29"/>
  <c r="E14079" i="29"/>
  <c r="E14078" i="29"/>
  <c r="E14077" i="29"/>
  <c r="E14076" i="29"/>
  <c r="E14075" i="29"/>
  <c r="E14074" i="29"/>
  <c r="E14070" i="29"/>
  <c r="E14069" i="29"/>
  <c r="E14065" i="29"/>
  <c r="E14066" i="29" s="1"/>
  <c r="E14053" i="29"/>
  <c r="E14052" i="29"/>
  <c r="E14051" i="29"/>
  <c r="E14050" i="29"/>
  <c r="E14049" i="29"/>
  <c r="E14048" i="29"/>
  <c r="E14047" i="29"/>
  <c r="E14046" i="29"/>
  <c r="E14045" i="29"/>
  <c r="E14044" i="29"/>
  <c r="E14043" i="29"/>
  <c r="E14042" i="29"/>
  <c r="E14041" i="29"/>
  <c r="E14040" i="29"/>
  <c r="E14039" i="29"/>
  <c r="E14038" i="29"/>
  <c r="E14037" i="29"/>
  <c r="E14036" i="29"/>
  <c r="E14035" i="29"/>
  <c r="E14034" i="29"/>
  <c r="E14033" i="29"/>
  <c r="E14032" i="29"/>
  <c r="E14031" i="29"/>
  <c r="E14030" i="29"/>
  <c r="E14026" i="29"/>
  <c r="E14025" i="29"/>
  <c r="E14021" i="29"/>
  <c r="E14022" i="29" s="1"/>
  <c r="E14009" i="29"/>
  <c r="E14008" i="29"/>
  <c r="E14007" i="29"/>
  <c r="E14006" i="29"/>
  <c r="E14005" i="29"/>
  <c r="E14004" i="29"/>
  <c r="E14003" i="29"/>
  <c r="E14002" i="29"/>
  <c r="E14001" i="29"/>
  <c r="E14000" i="29"/>
  <c r="E13999" i="29"/>
  <c r="E13998" i="29"/>
  <c r="E13997" i="29"/>
  <c r="E13996" i="29"/>
  <c r="E13995" i="29"/>
  <c r="E13994" i="29"/>
  <c r="E13993" i="29"/>
  <c r="E13992" i="29"/>
  <c r="E13991" i="29"/>
  <c r="E13990" i="29"/>
  <c r="E13989" i="29"/>
  <c r="E13988" i="29"/>
  <c r="E13987" i="29"/>
  <c r="E13986" i="29"/>
  <c r="E13982" i="29"/>
  <c r="E13981" i="29"/>
  <c r="E13977" i="29"/>
  <c r="E13978" i="29" s="1"/>
  <c r="E13965" i="29"/>
  <c r="E13964" i="29"/>
  <c r="E13963" i="29"/>
  <c r="E13962" i="29"/>
  <c r="E13961" i="29"/>
  <c r="E13960" i="29"/>
  <c r="E13959" i="29"/>
  <c r="E13958" i="29"/>
  <c r="E13957" i="29"/>
  <c r="E13956" i="29"/>
  <c r="E13955" i="29"/>
  <c r="E13954" i="29"/>
  <c r="E13953" i="29"/>
  <c r="E13952" i="29"/>
  <c r="E13951" i="29"/>
  <c r="E13950" i="29"/>
  <c r="E13949" i="29"/>
  <c r="E13948" i="29"/>
  <c r="E13947" i="29"/>
  <c r="E13946" i="29"/>
  <c r="E13945" i="29"/>
  <c r="E13944" i="29"/>
  <c r="E13943" i="29"/>
  <c r="E13942" i="29"/>
  <c r="E13938" i="29"/>
  <c r="E13937" i="29"/>
  <c r="E13933" i="29"/>
  <c r="E13934" i="29" s="1"/>
  <c r="E13921" i="29"/>
  <c r="E13920" i="29"/>
  <c r="E13919" i="29"/>
  <c r="E13918" i="29"/>
  <c r="E13917" i="29"/>
  <c r="E13916" i="29"/>
  <c r="E13915" i="29"/>
  <c r="E13914" i="29"/>
  <c r="E13913" i="29"/>
  <c r="E13912" i="29"/>
  <c r="E13911" i="29"/>
  <c r="E13910" i="29"/>
  <c r="E13909" i="29"/>
  <c r="E13908" i="29"/>
  <c r="E13907" i="29"/>
  <c r="E13906" i="29"/>
  <c r="E13905" i="29"/>
  <c r="E13904" i="29"/>
  <c r="E13903" i="29"/>
  <c r="E13902" i="29"/>
  <c r="E13901" i="29"/>
  <c r="E13900" i="29"/>
  <c r="E13899" i="29"/>
  <c r="E13898" i="29"/>
  <c r="E13894" i="29"/>
  <c r="E13893" i="29"/>
  <c r="E13889" i="29"/>
  <c r="E13890" i="29" s="1"/>
  <c r="E13877" i="29"/>
  <c r="E13876" i="29"/>
  <c r="E13875" i="29"/>
  <c r="E13874" i="29"/>
  <c r="E13873" i="29"/>
  <c r="E13872" i="29"/>
  <c r="E13871" i="29"/>
  <c r="E13870" i="29"/>
  <c r="E13869" i="29"/>
  <c r="E13868" i="29"/>
  <c r="E13867" i="29"/>
  <c r="E13866" i="29"/>
  <c r="E13865" i="29"/>
  <c r="E13864" i="29"/>
  <c r="E13863" i="29"/>
  <c r="E13862" i="29"/>
  <c r="E13861" i="29"/>
  <c r="E13860" i="29"/>
  <c r="E13859" i="29"/>
  <c r="E13858" i="29"/>
  <c r="E13857" i="29"/>
  <c r="E13856" i="29"/>
  <c r="E13855" i="29"/>
  <c r="E13854" i="29"/>
  <c r="E13850" i="29"/>
  <c r="E13849" i="29"/>
  <c r="E13845" i="29"/>
  <c r="E13846" i="29" s="1"/>
  <c r="E13833" i="29"/>
  <c r="E13832" i="29"/>
  <c r="E13831" i="29"/>
  <c r="E13830" i="29"/>
  <c r="E13829" i="29"/>
  <c r="E13828" i="29"/>
  <c r="E13827" i="29"/>
  <c r="E13826" i="29"/>
  <c r="E13825" i="29"/>
  <c r="E13824" i="29"/>
  <c r="E13823" i="29"/>
  <c r="E13822" i="29"/>
  <c r="E13821" i="29"/>
  <c r="E13820" i="29"/>
  <c r="E13819" i="29"/>
  <c r="E13818" i="29"/>
  <c r="E13817" i="29"/>
  <c r="E13816" i="29"/>
  <c r="E13815" i="29"/>
  <c r="E13814" i="29"/>
  <c r="E13813" i="29"/>
  <c r="E13812" i="29"/>
  <c r="E13811" i="29"/>
  <c r="E13810" i="29"/>
  <c r="E13806" i="29"/>
  <c r="E13805" i="29"/>
  <c r="E13801" i="29"/>
  <c r="E13802" i="29" s="1"/>
  <c r="E13789" i="29"/>
  <c r="E13788" i="29"/>
  <c r="E13787" i="29"/>
  <c r="E13786" i="29"/>
  <c r="E13785" i="29"/>
  <c r="E13784" i="29"/>
  <c r="E13783" i="29"/>
  <c r="E13782" i="29"/>
  <c r="E13781" i="29"/>
  <c r="E13780" i="29"/>
  <c r="E13779" i="29"/>
  <c r="E13778" i="29"/>
  <c r="E13777" i="29"/>
  <c r="E13776" i="29"/>
  <c r="E13775" i="29"/>
  <c r="E13774" i="29"/>
  <c r="E13773" i="29"/>
  <c r="E13772" i="29"/>
  <c r="E13771" i="29"/>
  <c r="E13770" i="29"/>
  <c r="E13769" i="29"/>
  <c r="E13768" i="29"/>
  <c r="E13767" i="29"/>
  <c r="E13766" i="29"/>
  <c r="E13762" i="29"/>
  <c r="E13761" i="29"/>
  <c r="E13757" i="29"/>
  <c r="E13758" i="29" s="1"/>
  <c r="E13745" i="29"/>
  <c r="E13744" i="29"/>
  <c r="E13743" i="29"/>
  <c r="E13742" i="29"/>
  <c r="E13741" i="29"/>
  <c r="E13740" i="29"/>
  <c r="E13739" i="29"/>
  <c r="E13738" i="29"/>
  <c r="E13737" i="29"/>
  <c r="E13736" i="29"/>
  <c r="E13735" i="29"/>
  <c r="E13734" i="29"/>
  <c r="E13733" i="29"/>
  <c r="E13732" i="29"/>
  <c r="E13731" i="29"/>
  <c r="E13730" i="29"/>
  <c r="E13729" i="29"/>
  <c r="E13728" i="29"/>
  <c r="E13727" i="29"/>
  <c r="E13726" i="29"/>
  <c r="E13725" i="29"/>
  <c r="E13724" i="29"/>
  <c r="E13723" i="29"/>
  <c r="E13722" i="29"/>
  <c r="E13721" i="29"/>
  <c r="E13720" i="29"/>
  <c r="E13716" i="29"/>
  <c r="E13715" i="29"/>
  <c r="E13711" i="29"/>
  <c r="E13712" i="29" s="1"/>
  <c r="E13699" i="29"/>
  <c r="E13698" i="29"/>
  <c r="E13697" i="29"/>
  <c r="E13696" i="29"/>
  <c r="E13695" i="29"/>
  <c r="E13694" i="29"/>
  <c r="E13693" i="29"/>
  <c r="E13692" i="29"/>
  <c r="E13691" i="29"/>
  <c r="E13690" i="29"/>
  <c r="E13689" i="29"/>
  <c r="E13688" i="29"/>
  <c r="E13687" i="29"/>
  <c r="E13686" i="29"/>
  <c r="E13685" i="29"/>
  <c r="E13684" i="29"/>
  <c r="E13683" i="29"/>
  <c r="E13682" i="29"/>
  <c r="E13681" i="29"/>
  <c r="E13680" i="29"/>
  <c r="E13679" i="29"/>
  <c r="E13678" i="29"/>
  <c r="E13677" i="29"/>
  <c r="E13676" i="29"/>
  <c r="E13675" i="29"/>
  <c r="E13671" i="29"/>
  <c r="E13670" i="29"/>
  <c r="E13666" i="29"/>
  <c r="E13667" i="29" s="1"/>
  <c r="E13654" i="29"/>
  <c r="E13653" i="29"/>
  <c r="E13652" i="29"/>
  <c r="E13651" i="29"/>
  <c r="E13650" i="29"/>
  <c r="E13649" i="29"/>
  <c r="E13648" i="29"/>
  <c r="E13647" i="29"/>
  <c r="E13646" i="29"/>
  <c r="E13645" i="29"/>
  <c r="E13644" i="29"/>
  <c r="E13643" i="29"/>
  <c r="E13642" i="29"/>
  <c r="E13641" i="29"/>
  <c r="E13640" i="29"/>
  <c r="E13639" i="29"/>
  <c r="E13638" i="29"/>
  <c r="E13637" i="29"/>
  <c r="E13636" i="29"/>
  <c r="E13635" i="29"/>
  <c r="E13634" i="29"/>
  <c r="E13633" i="29"/>
  <c r="E13632" i="29"/>
  <c r="E13631" i="29"/>
  <c r="E13630" i="29"/>
  <c r="E13626" i="29"/>
  <c r="E13625" i="29"/>
  <c r="E13627" i="29" s="1"/>
  <c r="E13621" i="29"/>
  <c r="E13622" i="29" s="1"/>
  <c r="E13609" i="29"/>
  <c r="E13608" i="29"/>
  <c r="E13607" i="29"/>
  <c r="E13606" i="29"/>
  <c r="E13605" i="29"/>
  <c r="E13604" i="29"/>
  <c r="E13603" i="29"/>
  <c r="E13602" i="29"/>
  <c r="E13601" i="29"/>
  <c r="E13600" i="29"/>
  <c r="E13599" i="29"/>
  <c r="E13598" i="29"/>
  <c r="E13597" i="29"/>
  <c r="E13596" i="29"/>
  <c r="E13595" i="29"/>
  <c r="E13594" i="29"/>
  <c r="E13593" i="29"/>
  <c r="E13592" i="29"/>
  <c r="E13591" i="29"/>
  <c r="E13590" i="29"/>
  <c r="E13589" i="29"/>
  <c r="E13588" i="29"/>
  <c r="E13587" i="29"/>
  <c r="E13586" i="29"/>
  <c r="E13585" i="29"/>
  <c r="E13581" i="29"/>
  <c r="E13580" i="29"/>
  <c r="E13582" i="29" s="1"/>
  <c r="E13576" i="29"/>
  <c r="E13577" i="29" s="1"/>
  <c r="E13564" i="29"/>
  <c r="E13563" i="29"/>
  <c r="E13562" i="29"/>
  <c r="E13561" i="29"/>
  <c r="E13560" i="29"/>
  <c r="E13559" i="29"/>
  <c r="E13558" i="29"/>
  <c r="E13557" i="29"/>
  <c r="E13556" i="29"/>
  <c r="E13555" i="29"/>
  <c r="E13554" i="29"/>
  <c r="E13553" i="29"/>
  <c r="E13552" i="29"/>
  <c r="E13551" i="29"/>
  <c r="E13550" i="29"/>
  <c r="E13549" i="29"/>
  <c r="E13548" i="29"/>
  <c r="E13547" i="29"/>
  <c r="E13546" i="29"/>
  <c r="E13545" i="29"/>
  <c r="E13544" i="29"/>
  <c r="E13543" i="29"/>
  <c r="E13542" i="29"/>
  <c r="E13541" i="29"/>
  <c r="E13540" i="29"/>
  <c r="E13536" i="29"/>
  <c r="E13535" i="29"/>
  <c r="E13531" i="29"/>
  <c r="E13532" i="29" s="1"/>
  <c r="E13519" i="29"/>
  <c r="E13518" i="29"/>
  <c r="E13517" i="29"/>
  <c r="E13516" i="29"/>
  <c r="E13515" i="29"/>
  <c r="E13514" i="29"/>
  <c r="E13513" i="29"/>
  <c r="E13512" i="29"/>
  <c r="E13511" i="29"/>
  <c r="E13510" i="29"/>
  <c r="E13509" i="29"/>
  <c r="E13508" i="29"/>
  <c r="E13507" i="29"/>
  <c r="E13506" i="29"/>
  <c r="E13505" i="29"/>
  <c r="E13504" i="29"/>
  <c r="E13503" i="29"/>
  <c r="E13502" i="29"/>
  <c r="E13501" i="29"/>
  <c r="E13500" i="29"/>
  <c r="E13499" i="29"/>
  <c r="E13498" i="29"/>
  <c r="E13497" i="29"/>
  <c r="E13496" i="29"/>
  <c r="E13495" i="29"/>
  <c r="E13491" i="29"/>
  <c r="E13490" i="29"/>
  <c r="E13486" i="29"/>
  <c r="E13487" i="29" s="1"/>
  <c r="E13474" i="29"/>
  <c r="E13473" i="29"/>
  <c r="E13472" i="29"/>
  <c r="E13471" i="29"/>
  <c r="E13470" i="29"/>
  <c r="E13469" i="29"/>
  <c r="E13468" i="29"/>
  <c r="E13467" i="29"/>
  <c r="E13466" i="29"/>
  <c r="E13465" i="29"/>
  <c r="E13464" i="29"/>
  <c r="E13463" i="29"/>
  <c r="E13462" i="29"/>
  <c r="E13461" i="29"/>
  <c r="E13460" i="29"/>
  <c r="E13459" i="29"/>
  <c r="E13458" i="29"/>
  <c r="E13457" i="29"/>
  <c r="E13456" i="29"/>
  <c r="E13455" i="29"/>
  <c r="E13454" i="29"/>
  <c r="E13453" i="29"/>
  <c r="E13452" i="29"/>
  <c r="E13451" i="29"/>
  <c r="E13450" i="29"/>
  <c r="E13446" i="29"/>
  <c r="E13445" i="29"/>
  <c r="E13441" i="29"/>
  <c r="E13442" i="29" s="1"/>
  <c r="E13429" i="29"/>
  <c r="E13428" i="29"/>
  <c r="E13427" i="29"/>
  <c r="E13426" i="29"/>
  <c r="E13425" i="29"/>
  <c r="E13424" i="29"/>
  <c r="E13423" i="29"/>
  <c r="E13422" i="29"/>
  <c r="E13421" i="29"/>
  <c r="E13420" i="29"/>
  <c r="E13419" i="29"/>
  <c r="E13418" i="29"/>
  <c r="E13417" i="29"/>
  <c r="E13416" i="29"/>
  <c r="E13415" i="29"/>
  <c r="E13414" i="29"/>
  <c r="E13413" i="29"/>
  <c r="E13412" i="29"/>
  <c r="E13411" i="29"/>
  <c r="E13410" i="29"/>
  <c r="E13409" i="29"/>
  <c r="E13408" i="29"/>
  <c r="E13407" i="29"/>
  <c r="E13406" i="29"/>
  <c r="E13402" i="29"/>
  <c r="E13401" i="29"/>
  <c r="E13397" i="29"/>
  <c r="E13398" i="29" s="1"/>
  <c r="E13385" i="29"/>
  <c r="E13384" i="29"/>
  <c r="E13383" i="29"/>
  <c r="E13382" i="29"/>
  <c r="E13381" i="29"/>
  <c r="E13380" i="29"/>
  <c r="E13379" i="29"/>
  <c r="E13378" i="29"/>
  <c r="E13377" i="29"/>
  <c r="E13376" i="29"/>
  <c r="E13375" i="29"/>
  <c r="E13374" i="29"/>
  <c r="E13373" i="29"/>
  <c r="E13372" i="29"/>
  <c r="E13371" i="29"/>
  <c r="E13370" i="29"/>
  <c r="E13369" i="29"/>
  <c r="E13368" i="29"/>
  <c r="E13367" i="29"/>
  <c r="E13366" i="29"/>
  <c r="E13365" i="29"/>
  <c r="E13364" i="29"/>
  <c r="E13363" i="29"/>
  <c r="E13362" i="29"/>
  <c r="E13361" i="29"/>
  <c r="E13357" i="29"/>
  <c r="E13356" i="29"/>
  <c r="E13352" i="29"/>
  <c r="E13353" i="29" s="1"/>
  <c r="E13340" i="29"/>
  <c r="E13339" i="29"/>
  <c r="E13338" i="29"/>
  <c r="E13337" i="29"/>
  <c r="E13336" i="29"/>
  <c r="E13335" i="29"/>
  <c r="E13334" i="29"/>
  <c r="E13333" i="29"/>
  <c r="E13332" i="29"/>
  <c r="E13331" i="29"/>
  <c r="E13330" i="29"/>
  <c r="E13329" i="29"/>
  <c r="E13328" i="29"/>
  <c r="E13327" i="29"/>
  <c r="E13326" i="29"/>
  <c r="E13325" i="29"/>
  <c r="E13324" i="29"/>
  <c r="E13323" i="29"/>
  <c r="E13322" i="29"/>
  <c r="E13321" i="29"/>
  <c r="E13320" i="29"/>
  <c r="E13319" i="29"/>
  <c r="E13318" i="29"/>
  <c r="E13317" i="29"/>
  <c r="E13313" i="29"/>
  <c r="E13312" i="29"/>
  <c r="E13308" i="29"/>
  <c r="E13309" i="29" s="1"/>
  <c r="E13296" i="29"/>
  <c r="E13295" i="29"/>
  <c r="E13294" i="29"/>
  <c r="E13293" i="29"/>
  <c r="E13292" i="29"/>
  <c r="E13291" i="29"/>
  <c r="E13290" i="29"/>
  <c r="E13289" i="29"/>
  <c r="E13288" i="29"/>
  <c r="E13287" i="29"/>
  <c r="E13286" i="29"/>
  <c r="E13285" i="29"/>
  <c r="E13284" i="29"/>
  <c r="E13283" i="29"/>
  <c r="E13282" i="29"/>
  <c r="E13281" i="29"/>
  <c r="E13280" i="29"/>
  <c r="E13279" i="29"/>
  <c r="E13278" i="29"/>
  <c r="E13277" i="29"/>
  <c r="E13276" i="29"/>
  <c r="E13275" i="29"/>
  <c r="E13274" i="29"/>
  <c r="E13273" i="29"/>
  <c r="E13269" i="29"/>
  <c r="E13268" i="29"/>
  <c r="E13264" i="29"/>
  <c r="E13265" i="29" s="1"/>
  <c r="E13252" i="29"/>
  <c r="E13251" i="29"/>
  <c r="E13250" i="29"/>
  <c r="E13249" i="29"/>
  <c r="E13248" i="29"/>
  <c r="E13247" i="29"/>
  <c r="E13246" i="29"/>
  <c r="E13245" i="29"/>
  <c r="E13244" i="29"/>
  <c r="E13243" i="29"/>
  <c r="E13242" i="29"/>
  <c r="E13241" i="29"/>
  <c r="E13240" i="29"/>
  <c r="E13239" i="29"/>
  <c r="E13238" i="29"/>
  <c r="E13237" i="29"/>
  <c r="E13236" i="29"/>
  <c r="E13235" i="29"/>
  <c r="E13234" i="29"/>
  <c r="E13233" i="29"/>
  <c r="E13232" i="29"/>
  <c r="E13231" i="29"/>
  <c r="E13230" i="29"/>
  <c r="E13229" i="29"/>
  <c r="E13228" i="29"/>
  <c r="E13224" i="29"/>
  <c r="E13223" i="29"/>
  <c r="E13219" i="29"/>
  <c r="E13220" i="29" s="1"/>
  <c r="E13207" i="29"/>
  <c r="E13206" i="29"/>
  <c r="E13205" i="29"/>
  <c r="E13204" i="29"/>
  <c r="E13203" i="29"/>
  <c r="E13202" i="29"/>
  <c r="E13201" i="29"/>
  <c r="E13200" i="29"/>
  <c r="E13199" i="29"/>
  <c r="E13198" i="29"/>
  <c r="E13197" i="29"/>
  <c r="E13196" i="29"/>
  <c r="E13195" i="29"/>
  <c r="E13194" i="29"/>
  <c r="E13193" i="29"/>
  <c r="E13192" i="29"/>
  <c r="E13191" i="29"/>
  <c r="E13190" i="29"/>
  <c r="E13189" i="29"/>
  <c r="E13188" i="29"/>
  <c r="E13187" i="29"/>
  <c r="E13186" i="29"/>
  <c r="E13185" i="29"/>
  <c r="E13184" i="29"/>
  <c r="E13183" i="29"/>
  <c r="E13179" i="29"/>
  <c r="E13178" i="29"/>
  <c r="E13174" i="29"/>
  <c r="E13175" i="29" s="1"/>
  <c r="E13162" i="29"/>
  <c r="E13161" i="29"/>
  <c r="E13160" i="29"/>
  <c r="E13159" i="29"/>
  <c r="E13158" i="29"/>
  <c r="E13157" i="29"/>
  <c r="E13156" i="29"/>
  <c r="E13155" i="29"/>
  <c r="E13154" i="29"/>
  <c r="E13153" i="29"/>
  <c r="E13152" i="29"/>
  <c r="E13151" i="29"/>
  <c r="E13150" i="29"/>
  <c r="E13149" i="29"/>
  <c r="E13148" i="29"/>
  <c r="E13147" i="29"/>
  <c r="E13146" i="29"/>
  <c r="E13145" i="29"/>
  <c r="E13144" i="29"/>
  <c r="E13143" i="29"/>
  <c r="E13142" i="29"/>
  <c r="E13141" i="29"/>
  <c r="E13140" i="29"/>
  <c r="E13139" i="29"/>
  <c r="E13138" i="29"/>
  <c r="E13134" i="29"/>
  <c r="E13133" i="29"/>
  <c r="E13129" i="29"/>
  <c r="E13130" i="29" s="1"/>
  <c r="E13117" i="29"/>
  <c r="E13116" i="29"/>
  <c r="E13115" i="29"/>
  <c r="E13114" i="29"/>
  <c r="E13113" i="29"/>
  <c r="E13112" i="29"/>
  <c r="E13111" i="29"/>
  <c r="E13110" i="29"/>
  <c r="E13109" i="29"/>
  <c r="E13108" i="29"/>
  <c r="E13107" i="29"/>
  <c r="E13106" i="29"/>
  <c r="E13105" i="29"/>
  <c r="E13104" i="29"/>
  <c r="E13103" i="29"/>
  <c r="E13102" i="29"/>
  <c r="E13101" i="29"/>
  <c r="E13100" i="29"/>
  <c r="E13099" i="29"/>
  <c r="E13098" i="29"/>
  <c r="E13097" i="29"/>
  <c r="E13096" i="29"/>
  <c r="E13095" i="29"/>
  <c r="E13094" i="29"/>
  <c r="E13093" i="29"/>
  <c r="E13089" i="29"/>
  <c r="E13088" i="29"/>
  <c r="E13084" i="29"/>
  <c r="E13085" i="29" s="1"/>
  <c r="E13072" i="29"/>
  <c r="E13071" i="29"/>
  <c r="E13070" i="29"/>
  <c r="E13069" i="29"/>
  <c r="E13068" i="29"/>
  <c r="E13067" i="29"/>
  <c r="E13066" i="29"/>
  <c r="E13065" i="29"/>
  <c r="E13064" i="29"/>
  <c r="E13063" i="29"/>
  <c r="E13062" i="29"/>
  <c r="E13061" i="29"/>
  <c r="E13060" i="29"/>
  <c r="E13059" i="29"/>
  <c r="E13058" i="29"/>
  <c r="E13057" i="29"/>
  <c r="E13056" i="29"/>
  <c r="E13055" i="29"/>
  <c r="E13054" i="29"/>
  <c r="E13053" i="29"/>
  <c r="E13052" i="29"/>
  <c r="E13051" i="29"/>
  <c r="E13050" i="29"/>
  <c r="E13049" i="29"/>
  <c r="E13048" i="29"/>
  <c r="E13044" i="29"/>
  <c r="E13043" i="29"/>
  <c r="E13039" i="29"/>
  <c r="E13040" i="29" s="1"/>
  <c r="E13027" i="29"/>
  <c r="E13026" i="29"/>
  <c r="E13025" i="29"/>
  <c r="E13024" i="29"/>
  <c r="E13023" i="29"/>
  <c r="E13022" i="29"/>
  <c r="E13021" i="29"/>
  <c r="E13020" i="29"/>
  <c r="E13019" i="29"/>
  <c r="E13018" i="29"/>
  <c r="E13017" i="29"/>
  <c r="E13016" i="29"/>
  <c r="E13015" i="29"/>
  <c r="E13014" i="29"/>
  <c r="E13013" i="29"/>
  <c r="E13012" i="29"/>
  <c r="E13011" i="29"/>
  <c r="E13010" i="29"/>
  <c r="E13009" i="29"/>
  <c r="E13008" i="29"/>
  <c r="E13007" i="29"/>
  <c r="E13006" i="29"/>
  <c r="E13005" i="29"/>
  <c r="E13004" i="29"/>
  <c r="E13000" i="29"/>
  <c r="E12999" i="29"/>
  <c r="E12995" i="29"/>
  <c r="E12996" i="29" s="1"/>
  <c r="E12983" i="29"/>
  <c r="E12982" i="29"/>
  <c r="E12981" i="29"/>
  <c r="E12980" i="29"/>
  <c r="E12979" i="29"/>
  <c r="E12978" i="29"/>
  <c r="E12977" i="29"/>
  <c r="E12976" i="29"/>
  <c r="E12975" i="29"/>
  <c r="E12974" i="29"/>
  <c r="E12973" i="29"/>
  <c r="E12972" i="29"/>
  <c r="E12971" i="29"/>
  <c r="E12970" i="29"/>
  <c r="E12969" i="29"/>
  <c r="E12968" i="29"/>
  <c r="E12967" i="29"/>
  <c r="E12966" i="29"/>
  <c r="E12965" i="29"/>
  <c r="E12964" i="29"/>
  <c r="E12963" i="29"/>
  <c r="E12962" i="29"/>
  <c r="E12961" i="29"/>
  <c r="E12960" i="29"/>
  <c r="E12956" i="29"/>
  <c r="E12955" i="29"/>
  <c r="E12951" i="29"/>
  <c r="E12952" i="29" s="1"/>
  <c r="E12939" i="29"/>
  <c r="E12938" i="29"/>
  <c r="E12937" i="29"/>
  <c r="E12936" i="29"/>
  <c r="E12935" i="29"/>
  <c r="E12934" i="29"/>
  <c r="E12933" i="29"/>
  <c r="E12932" i="29"/>
  <c r="E12931" i="29"/>
  <c r="E12930" i="29"/>
  <c r="E12929" i="29"/>
  <c r="E12928" i="29"/>
  <c r="E12927" i="29"/>
  <c r="E12926" i="29"/>
  <c r="E12925" i="29"/>
  <c r="E12924" i="29"/>
  <c r="E12923" i="29"/>
  <c r="E12922" i="29"/>
  <c r="E12921" i="29"/>
  <c r="E12920" i="29"/>
  <c r="E12919" i="29"/>
  <c r="E12918" i="29"/>
  <c r="E12917" i="29"/>
  <c r="E12916" i="29"/>
  <c r="E12912" i="29"/>
  <c r="E12911" i="29"/>
  <c r="E12907" i="29"/>
  <c r="E12908" i="29" s="1"/>
  <c r="E12895" i="29"/>
  <c r="E12894" i="29"/>
  <c r="E12893" i="29"/>
  <c r="E12892" i="29"/>
  <c r="E12891" i="29"/>
  <c r="E12890" i="29"/>
  <c r="E12889" i="29"/>
  <c r="E12888" i="29"/>
  <c r="E12887" i="29"/>
  <c r="E12886" i="29"/>
  <c r="E12885" i="29"/>
  <c r="E12884" i="29"/>
  <c r="E12883" i="29"/>
  <c r="E12882" i="29"/>
  <c r="E12881" i="29"/>
  <c r="E12880" i="29"/>
  <c r="E12879" i="29"/>
  <c r="E12878" i="29"/>
  <c r="E12877" i="29"/>
  <c r="E12876" i="29"/>
  <c r="E12875" i="29"/>
  <c r="E12874" i="29"/>
  <c r="E12873" i="29"/>
  <c r="E12872" i="29"/>
  <c r="E12868" i="29"/>
  <c r="E12867" i="29"/>
  <c r="E12863" i="29"/>
  <c r="E12864" i="29" s="1"/>
  <c r="E12851" i="29"/>
  <c r="E12850" i="29"/>
  <c r="E12849" i="29"/>
  <c r="E12848" i="29"/>
  <c r="E12847" i="29"/>
  <c r="E12846" i="29"/>
  <c r="E12845" i="29"/>
  <c r="E12844" i="29"/>
  <c r="E12843" i="29"/>
  <c r="E12842" i="29"/>
  <c r="E12841" i="29"/>
  <c r="E12840" i="29"/>
  <c r="E12839" i="29"/>
  <c r="E12838" i="29"/>
  <c r="E12837" i="29"/>
  <c r="E12836" i="29"/>
  <c r="E12835" i="29"/>
  <c r="E12834" i="29"/>
  <c r="E12833" i="29"/>
  <c r="E12832" i="29"/>
  <c r="E12831" i="29"/>
  <c r="E12830" i="29"/>
  <c r="E12829" i="29"/>
  <c r="E12828" i="29"/>
  <c r="E12824" i="29"/>
  <c r="E12823" i="29"/>
  <c r="E12819" i="29"/>
  <c r="E12820" i="29" s="1"/>
  <c r="E12807" i="29"/>
  <c r="E12806" i="29"/>
  <c r="E12805" i="29"/>
  <c r="E12804" i="29"/>
  <c r="E12803" i="29"/>
  <c r="E12802" i="29"/>
  <c r="E12801" i="29"/>
  <c r="E12800" i="29"/>
  <c r="E12799" i="29"/>
  <c r="E12798" i="29"/>
  <c r="E12797" i="29"/>
  <c r="E12796" i="29"/>
  <c r="E12795" i="29"/>
  <c r="E12794" i="29"/>
  <c r="E12793" i="29"/>
  <c r="E12792" i="29"/>
  <c r="E12791" i="29"/>
  <c r="E12790" i="29"/>
  <c r="E12789" i="29"/>
  <c r="E12788" i="29"/>
  <c r="E12787" i="29"/>
  <c r="E12786" i="29"/>
  <c r="E12785" i="29"/>
  <c r="E12784" i="29"/>
  <c r="E12780" i="29"/>
  <c r="E12779" i="29"/>
  <c r="E12775" i="29"/>
  <c r="E12776" i="29" s="1"/>
  <c r="E12763" i="29"/>
  <c r="E12762" i="29"/>
  <c r="E12761" i="29"/>
  <c r="E12760" i="29"/>
  <c r="E12759" i="29"/>
  <c r="E12758" i="29"/>
  <c r="E12757" i="29"/>
  <c r="E12756" i="29"/>
  <c r="E12755" i="29"/>
  <c r="E12754" i="29"/>
  <c r="E12753" i="29"/>
  <c r="E12752" i="29"/>
  <c r="E12751" i="29"/>
  <c r="E12750" i="29"/>
  <c r="E12749" i="29"/>
  <c r="E12748" i="29"/>
  <c r="E12747" i="29"/>
  <c r="E12746" i="29"/>
  <c r="E12745" i="29"/>
  <c r="E12744" i="29"/>
  <c r="E12743" i="29"/>
  <c r="E12742" i="29"/>
  <c r="E12741" i="29"/>
  <c r="E12740" i="29"/>
  <c r="E12736" i="29"/>
  <c r="E12735" i="29"/>
  <c r="E12731" i="29"/>
  <c r="E12732" i="29" s="1"/>
  <c r="E12719" i="29"/>
  <c r="E12718" i="29"/>
  <c r="E12717" i="29"/>
  <c r="E12716" i="29"/>
  <c r="E12715" i="29"/>
  <c r="E12714" i="29"/>
  <c r="E12713" i="29"/>
  <c r="E12712" i="29"/>
  <c r="E12711" i="29"/>
  <c r="E12710" i="29"/>
  <c r="E12709" i="29"/>
  <c r="E12708" i="29"/>
  <c r="E12707" i="29"/>
  <c r="E12706" i="29"/>
  <c r="E12705" i="29"/>
  <c r="E12704" i="29"/>
  <c r="E12703" i="29"/>
  <c r="E12702" i="29"/>
  <c r="E12701" i="29"/>
  <c r="E12700" i="29"/>
  <c r="E12699" i="29"/>
  <c r="E12698" i="29"/>
  <c r="E12697" i="29"/>
  <c r="E12696" i="29"/>
  <c r="E12695" i="29"/>
  <c r="E12694" i="29"/>
  <c r="E12690" i="29"/>
  <c r="E12689" i="29"/>
  <c r="E12685" i="29"/>
  <c r="E12686" i="29" s="1"/>
  <c r="E12673" i="29"/>
  <c r="E12672" i="29"/>
  <c r="E12671" i="29"/>
  <c r="E12670" i="29"/>
  <c r="E12669" i="29"/>
  <c r="E12668" i="29"/>
  <c r="E12667" i="29"/>
  <c r="E12666" i="29"/>
  <c r="E12665" i="29"/>
  <c r="E12664" i="29"/>
  <c r="E12663" i="29"/>
  <c r="E12662" i="29"/>
  <c r="E12661" i="29"/>
  <c r="E12660" i="29"/>
  <c r="E12659" i="29"/>
  <c r="E12658" i="29"/>
  <c r="E12657" i="29"/>
  <c r="E12656" i="29"/>
  <c r="E12655" i="29"/>
  <c r="E12654" i="29"/>
  <c r="E12653" i="29"/>
  <c r="E12652" i="29"/>
  <c r="E12651" i="29"/>
  <c r="E12650" i="29"/>
  <c r="E12646" i="29"/>
  <c r="E12645" i="29"/>
  <c r="E12641" i="29"/>
  <c r="E12642" i="29" s="1"/>
  <c r="E12629" i="29"/>
  <c r="E12628" i="29"/>
  <c r="E12627" i="29"/>
  <c r="E12626" i="29"/>
  <c r="E12625" i="29"/>
  <c r="E12624" i="29"/>
  <c r="E12623" i="29"/>
  <c r="E12622" i="29"/>
  <c r="E12621" i="29"/>
  <c r="E12620" i="29"/>
  <c r="E12619" i="29"/>
  <c r="E12618" i="29"/>
  <c r="E12617" i="29"/>
  <c r="E12616" i="29"/>
  <c r="E12615" i="29"/>
  <c r="E12614" i="29"/>
  <c r="E12613" i="29"/>
  <c r="E12612" i="29"/>
  <c r="E12611" i="29"/>
  <c r="E12610" i="29"/>
  <c r="E12609" i="29"/>
  <c r="E12608" i="29"/>
  <c r="E12607" i="29"/>
  <c r="E12606" i="29"/>
  <c r="E12602" i="29"/>
  <c r="E12601" i="29"/>
  <c r="E12597" i="29"/>
  <c r="E12598" i="29" s="1"/>
  <c r="E12585" i="29"/>
  <c r="E12584" i="29"/>
  <c r="E12583" i="29"/>
  <c r="E12582" i="29"/>
  <c r="E12581" i="29"/>
  <c r="E12580" i="29"/>
  <c r="E12579" i="29"/>
  <c r="E12578" i="29"/>
  <c r="E12577" i="29"/>
  <c r="E12576" i="29"/>
  <c r="E12575" i="29"/>
  <c r="E12574" i="29"/>
  <c r="E12573" i="29"/>
  <c r="E12572" i="29"/>
  <c r="E12571" i="29"/>
  <c r="E12570" i="29"/>
  <c r="E12569" i="29"/>
  <c r="E12568" i="29"/>
  <c r="E12567" i="29"/>
  <c r="E12566" i="29"/>
  <c r="E12565" i="29"/>
  <c r="E12564" i="29"/>
  <c r="E12563" i="29"/>
  <c r="E12562" i="29"/>
  <c r="E12558" i="29"/>
  <c r="E12557" i="29"/>
  <c r="E12559" i="29" s="1"/>
  <c r="E12553" i="29"/>
  <c r="E12554" i="29" s="1"/>
  <c r="E12541" i="29"/>
  <c r="E12540" i="29"/>
  <c r="E12539" i="29"/>
  <c r="E12538" i="29"/>
  <c r="E12537" i="29"/>
  <c r="E12536" i="29"/>
  <c r="E12535" i="29"/>
  <c r="E12534" i="29"/>
  <c r="E12533" i="29"/>
  <c r="E12532" i="29"/>
  <c r="E12531" i="29"/>
  <c r="E12530" i="29"/>
  <c r="E12529" i="29"/>
  <c r="E12528" i="29"/>
  <c r="E12527" i="29"/>
  <c r="E12526" i="29"/>
  <c r="E12525" i="29"/>
  <c r="E12524" i="29"/>
  <c r="E12523" i="29"/>
  <c r="E12522" i="29"/>
  <c r="E12521" i="29"/>
  <c r="E12520" i="29"/>
  <c r="E12519" i="29"/>
  <c r="E12518" i="29"/>
  <c r="E12514" i="29"/>
  <c r="E12513" i="29"/>
  <c r="E12509" i="29"/>
  <c r="E12510" i="29" s="1"/>
  <c r="E12497" i="29"/>
  <c r="E12496" i="29"/>
  <c r="E12495" i="29"/>
  <c r="E12494" i="29"/>
  <c r="E12493" i="29"/>
  <c r="E12492" i="29"/>
  <c r="E12491" i="29"/>
  <c r="E12490" i="29"/>
  <c r="E12489" i="29"/>
  <c r="E12488" i="29"/>
  <c r="E12487" i="29"/>
  <c r="E12486" i="29"/>
  <c r="E12485" i="29"/>
  <c r="E12484" i="29"/>
  <c r="E12483" i="29"/>
  <c r="E12482" i="29"/>
  <c r="E12481" i="29"/>
  <c r="E12480" i="29"/>
  <c r="E12479" i="29"/>
  <c r="E12478" i="29"/>
  <c r="E12477" i="29"/>
  <c r="E12476" i="29"/>
  <c r="E12475" i="29"/>
  <c r="E12474" i="29"/>
  <c r="E12470" i="29"/>
  <c r="E12469" i="29"/>
  <c r="E12465" i="29"/>
  <c r="E12466" i="29" s="1"/>
  <c r="E12453" i="29"/>
  <c r="E12452" i="29"/>
  <c r="E12451" i="29"/>
  <c r="E12450" i="29"/>
  <c r="E12449" i="29"/>
  <c r="E12448" i="29"/>
  <c r="E12447" i="29"/>
  <c r="E12446" i="29"/>
  <c r="E12445" i="29"/>
  <c r="E12444" i="29"/>
  <c r="E12443" i="29"/>
  <c r="E12442" i="29"/>
  <c r="E12441" i="29"/>
  <c r="E12440" i="29"/>
  <c r="E12439" i="29"/>
  <c r="E12438" i="29"/>
  <c r="E12437" i="29"/>
  <c r="E12436" i="29"/>
  <c r="E12435" i="29"/>
  <c r="E12434" i="29"/>
  <c r="E12433" i="29"/>
  <c r="E12432" i="29"/>
  <c r="E12431" i="29"/>
  <c r="E12430" i="29"/>
  <c r="E12429" i="29"/>
  <c r="E12428" i="29"/>
  <c r="E12427" i="29"/>
  <c r="E12423" i="29"/>
  <c r="E12422" i="29"/>
  <c r="E12418" i="29"/>
  <c r="E12419" i="29" s="1"/>
  <c r="E12406" i="29"/>
  <c r="E12405" i="29"/>
  <c r="E12404" i="29"/>
  <c r="E12403" i="29"/>
  <c r="E12402" i="29"/>
  <c r="E12401" i="29"/>
  <c r="E12400" i="29"/>
  <c r="E12399" i="29"/>
  <c r="E12398" i="29"/>
  <c r="E12397" i="29"/>
  <c r="E12396" i="29"/>
  <c r="E12395" i="29"/>
  <c r="E12394" i="29"/>
  <c r="E12393" i="29"/>
  <c r="E12392" i="29"/>
  <c r="E12391" i="29"/>
  <c r="E12390" i="29"/>
  <c r="E12389" i="29"/>
  <c r="E12388" i="29"/>
  <c r="E12387" i="29"/>
  <c r="E12386" i="29"/>
  <c r="E12385" i="29"/>
  <c r="E12384" i="29"/>
  <c r="E12383" i="29"/>
  <c r="E12382" i="29"/>
  <c r="E12381" i="29"/>
  <c r="E12377" i="29"/>
  <c r="E12376" i="29"/>
  <c r="E12372" i="29"/>
  <c r="E12373" i="29" s="1"/>
  <c r="E12360" i="29"/>
  <c r="E12359" i="29"/>
  <c r="E12358" i="29"/>
  <c r="E12357" i="29"/>
  <c r="E12356" i="29"/>
  <c r="E12355" i="29"/>
  <c r="E12354" i="29"/>
  <c r="E12353" i="29"/>
  <c r="E12352" i="29"/>
  <c r="E12351" i="29"/>
  <c r="E12350" i="29"/>
  <c r="E12349" i="29"/>
  <c r="E12348" i="29"/>
  <c r="E12347" i="29"/>
  <c r="E12346" i="29"/>
  <c r="E12345" i="29"/>
  <c r="E12344" i="29"/>
  <c r="E12343" i="29"/>
  <c r="E12342" i="29"/>
  <c r="E12341" i="29"/>
  <c r="E12340" i="29"/>
  <c r="E12339" i="29"/>
  <c r="E12338" i="29"/>
  <c r="E12337" i="29"/>
  <c r="E12336" i="29"/>
  <c r="E12335" i="29"/>
  <c r="E12331" i="29"/>
  <c r="E12330" i="29"/>
  <c r="E12326" i="29"/>
  <c r="E12327" i="29" s="1"/>
  <c r="E12314" i="29"/>
  <c r="E12313" i="29"/>
  <c r="E12312" i="29"/>
  <c r="E12311" i="29"/>
  <c r="E12310" i="29"/>
  <c r="E12309" i="29"/>
  <c r="E12308" i="29"/>
  <c r="E12307" i="29"/>
  <c r="E12306" i="29"/>
  <c r="E12305" i="29"/>
  <c r="E12304" i="29"/>
  <c r="E12303" i="29"/>
  <c r="E12302" i="29"/>
  <c r="E12301" i="29"/>
  <c r="E12300" i="29"/>
  <c r="E12299" i="29"/>
  <c r="E12298" i="29"/>
  <c r="E12297" i="29"/>
  <c r="E12296" i="29"/>
  <c r="E12295" i="29"/>
  <c r="E12294" i="29"/>
  <c r="E12293" i="29"/>
  <c r="E12292" i="29"/>
  <c r="E12291" i="29"/>
  <c r="E12290" i="29"/>
  <c r="E12289" i="29"/>
  <c r="E12285" i="29"/>
  <c r="E12284" i="29"/>
  <c r="E12280" i="29"/>
  <c r="E12281" i="29" s="1"/>
  <c r="E12268" i="29"/>
  <c r="E12267" i="29"/>
  <c r="E12266" i="29"/>
  <c r="E12265" i="29"/>
  <c r="E12264" i="29"/>
  <c r="E12263" i="29"/>
  <c r="E12262" i="29"/>
  <c r="E12261" i="29"/>
  <c r="E12260" i="29"/>
  <c r="E12259" i="29"/>
  <c r="E12258" i="29"/>
  <c r="E12257" i="29"/>
  <c r="E12256" i="29"/>
  <c r="E12255" i="29"/>
  <c r="E12254" i="29"/>
  <c r="E12253" i="29"/>
  <c r="E12252" i="29"/>
  <c r="E12251" i="29"/>
  <c r="E12250" i="29"/>
  <c r="E12249" i="29"/>
  <c r="E12248" i="29"/>
  <c r="E12247" i="29"/>
  <c r="E12246" i="29"/>
  <c r="E12245" i="29"/>
  <c r="E12244" i="29"/>
  <c r="E12243" i="29"/>
  <c r="E12239" i="29"/>
  <c r="E12238" i="29"/>
  <c r="E12234" i="29"/>
  <c r="E12235" i="29" s="1"/>
  <c r="E12222" i="29"/>
  <c r="E12221" i="29"/>
  <c r="E12220" i="29"/>
  <c r="E12219" i="29"/>
  <c r="E12218" i="29"/>
  <c r="E12217" i="29"/>
  <c r="E12216" i="29"/>
  <c r="E12215" i="29"/>
  <c r="E12214" i="29"/>
  <c r="E12213" i="29"/>
  <c r="E12212" i="29"/>
  <c r="E12211" i="29"/>
  <c r="E12210" i="29"/>
  <c r="E12209" i="29"/>
  <c r="E12208" i="29"/>
  <c r="E12207" i="29"/>
  <c r="E12206" i="29"/>
  <c r="E12205" i="29"/>
  <c r="E12204" i="29"/>
  <c r="E12203" i="29"/>
  <c r="E12202" i="29"/>
  <c r="E12201" i="29"/>
  <c r="E12200" i="29"/>
  <c r="E12199" i="29"/>
  <c r="E12198" i="29"/>
  <c r="E12197" i="29"/>
  <c r="E12193" i="29"/>
  <c r="E12192" i="29"/>
  <c r="E12188" i="29"/>
  <c r="E12189" i="29" s="1"/>
  <c r="E12176" i="29"/>
  <c r="E12175" i="29"/>
  <c r="E12174" i="29"/>
  <c r="E12173" i="29"/>
  <c r="E12172" i="29"/>
  <c r="E12171" i="29"/>
  <c r="E12170" i="29"/>
  <c r="E12169" i="29"/>
  <c r="E12168" i="29"/>
  <c r="E12167" i="29"/>
  <c r="E12166" i="29"/>
  <c r="E12165" i="29"/>
  <c r="E12164" i="29"/>
  <c r="E12163" i="29"/>
  <c r="E12162" i="29"/>
  <c r="E12161" i="29"/>
  <c r="E12160" i="29"/>
  <c r="E12159" i="29"/>
  <c r="E12158" i="29"/>
  <c r="E12157" i="29"/>
  <c r="E12156" i="29"/>
  <c r="E12155" i="29"/>
  <c r="E12154" i="29"/>
  <c r="E12153" i="29"/>
  <c r="E12152" i="29"/>
  <c r="E12151" i="29"/>
  <c r="E12147" i="29"/>
  <c r="E12146" i="29"/>
  <c r="E12142" i="29"/>
  <c r="E12143" i="29" s="1"/>
  <c r="E12130" i="29"/>
  <c r="E12129" i="29"/>
  <c r="E12128" i="29"/>
  <c r="E12127" i="29"/>
  <c r="E12126" i="29"/>
  <c r="E12125" i="29"/>
  <c r="E12124" i="29"/>
  <c r="E12123" i="29"/>
  <c r="E12122" i="29"/>
  <c r="E12121" i="29"/>
  <c r="E12120" i="29"/>
  <c r="E12119" i="29"/>
  <c r="E12118" i="29"/>
  <c r="E12117" i="29"/>
  <c r="E12116" i="29"/>
  <c r="E12115" i="29"/>
  <c r="E12114" i="29"/>
  <c r="E12113" i="29"/>
  <c r="E12112" i="29"/>
  <c r="E12111" i="29"/>
  <c r="E12110" i="29"/>
  <c r="E12109" i="29"/>
  <c r="E12108" i="29"/>
  <c r="E12107" i="29"/>
  <c r="E12103" i="29"/>
  <c r="E12102" i="29"/>
  <c r="E12098" i="29"/>
  <c r="E12099" i="29" s="1"/>
  <c r="E12086" i="29"/>
  <c r="E12085" i="29"/>
  <c r="E12084" i="29"/>
  <c r="E12083" i="29"/>
  <c r="E12082" i="29"/>
  <c r="E12081" i="29"/>
  <c r="E12080" i="29"/>
  <c r="E12079" i="29"/>
  <c r="E12078" i="29"/>
  <c r="E12077" i="29"/>
  <c r="E12076" i="29"/>
  <c r="E12075" i="29"/>
  <c r="E12074" i="29"/>
  <c r="E12073" i="29"/>
  <c r="E12072" i="29"/>
  <c r="E12071" i="29"/>
  <c r="E12070" i="29"/>
  <c r="E12069" i="29"/>
  <c r="E12068" i="29"/>
  <c r="E12067" i="29"/>
  <c r="E12066" i="29"/>
  <c r="E12065" i="29"/>
  <c r="E12064" i="29"/>
  <c r="E12060" i="29"/>
  <c r="E12059" i="29"/>
  <c r="E12055" i="29"/>
  <c r="E12056" i="29" s="1"/>
  <c r="E12043" i="29"/>
  <c r="E12042" i="29"/>
  <c r="E12041" i="29"/>
  <c r="E12040" i="29"/>
  <c r="E12039" i="29"/>
  <c r="E12038" i="29"/>
  <c r="E12037" i="29"/>
  <c r="E12036" i="29"/>
  <c r="E12035" i="29"/>
  <c r="E12034" i="29"/>
  <c r="E12033" i="29"/>
  <c r="E12032" i="29"/>
  <c r="E12031" i="29"/>
  <c r="E12030" i="29"/>
  <c r="E12029" i="29"/>
  <c r="E12028" i="29"/>
  <c r="E12027" i="29"/>
  <c r="E12026" i="29"/>
  <c r="E12025" i="29"/>
  <c r="E12024" i="29"/>
  <c r="E12023" i="29"/>
  <c r="E12022" i="29"/>
  <c r="E12021" i="29"/>
  <c r="E12020" i="29"/>
  <c r="E12016" i="29"/>
  <c r="E12015" i="29"/>
  <c r="E12011" i="29"/>
  <c r="E12012" i="29" s="1"/>
  <c r="E11999" i="29"/>
  <c r="E11998" i="29"/>
  <c r="E11997" i="29"/>
  <c r="E11996" i="29"/>
  <c r="E11995" i="29"/>
  <c r="E11994" i="29"/>
  <c r="E11993" i="29"/>
  <c r="E11992" i="29"/>
  <c r="E11991" i="29"/>
  <c r="E11990" i="29"/>
  <c r="E11989" i="29"/>
  <c r="E11988" i="29"/>
  <c r="E11987" i="29"/>
  <c r="E11986" i="29"/>
  <c r="E11985" i="29"/>
  <c r="E11984" i="29"/>
  <c r="E11983" i="29"/>
  <c r="E11982" i="29"/>
  <c r="E11981" i="29"/>
  <c r="E11980" i="29"/>
  <c r="E11979" i="29"/>
  <c r="E11978" i="29"/>
  <c r="E11977" i="29"/>
  <c r="E11976" i="29"/>
  <c r="E11975" i="29"/>
  <c r="E11974" i="29"/>
  <c r="E11970" i="29"/>
  <c r="E11969" i="29"/>
  <c r="E11965" i="29"/>
  <c r="E11966" i="29" s="1"/>
  <c r="E11953" i="29"/>
  <c r="E11952" i="29"/>
  <c r="E11951" i="29"/>
  <c r="E11950" i="29"/>
  <c r="E11949" i="29"/>
  <c r="E11948" i="29"/>
  <c r="E11947" i="29"/>
  <c r="E11946" i="29"/>
  <c r="E11945" i="29"/>
  <c r="E11944" i="29"/>
  <c r="E11943" i="29"/>
  <c r="E11942" i="29"/>
  <c r="E11941" i="29"/>
  <c r="E11940" i="29"/>
  <c r="E11939" i="29"/>
  <c r="E11938" i="29"/>
  <c r="E11937" i="29"/>
  <c r="E11936" i="29"/>
  <c r="E11935" i="29"/>
  <c r="E11934" i="29"/>
  <c r="E11933" i="29"/>
  <c r="E11932" i="29"/>
  <c r="E11931" i="29"/>
  <c r="E11930" i="29"/>
  <c r="E11929" i="29"/>
  <c r="E11925" i="29"/>
  <c r="E11924" i="29"/>
  <c r="E11920" i="29"/>
  <c r="E11921" i="29" s="1"/>
  <c r="E11908" i="29"/>
  <c r="E11907" i="29"/>
  <c r="E11906" i="29"/>
  <c r="E11905" i="29"/>
  <c r="E11904" i="29"/>
  <c r="E11903" i="29"/>
  <c r="E11902" i="29"/>
  <c r="E11901" i="29"/>
  <c r="E11900" i="29"/>
  <c r="E11899" i="29"/>
  <c r="E11898" i="29"/>
  <c r="E11897" i="29"/>
  <c r="E11896" i="29"/>
  <c r="E11895" i="29"/>
  <c r="E11894" i="29"/>
  <c r="E11893" i="29"/>
  <c r="E11892" i="29"/>
  <c r="E11891" i="29"/>
  <c r="E11890" i="29"/>
  <c r="E11889" i="29"/>
  <c r="E11888" i="29"/>
  <c r="E11887" i="29"/>
  <c r="E11886" i="29"/>
  <c r="E11885" i="29"/>
  <c r="E11881" i="29"/>
  <c r="E11880" i="29"/>
  <c r="E11876" i="29"/>
  <c r="E11877" i="29" s="1"/>
  <c r="E11864" i="29"/>
  <c r="E11863" i="29"/>
  <c r="E11862" i="29"/>
  <c r="E11861" i="29"/>
  <c r="E11860" i="29"/>
  <c r="E11859" i="29"/>
  <c r="E11858" i="29"/>
  <c r="E11857" i="29"/>
  <c r="E11856" i="29"/>
  <c r="E11855" i="29"/>
  <c r="E11854" i="29"/>
  <c r="E11853" i="29"/>
  <c r="E11852" i="29"/>
  <c r="E11851" i="29"/>
  <c r="E11850" i="29"/>
  <c r="E11849" i="29"/>
  <c r="E11848" i="29"/>
  <c r="E11847" i="29"/>
  <c r="E11846" i="29"/>
  <c r="E11845" i="29"/>
  <c r="E11844" i="29"/>
  <c r="E11843" i="29"/>
  <c r="E11842" i="29"/>
  <c r="E11841" i="29"/>
  <c r="E11837" i="29"/>
  <c r="E11836" i="29"/>
  <c r="E11832" i="29"/>
  <c r="E11833" i="29" s="1"/>
  <c r="E11820" i="29"/>
  <c r="E11819" i="29"/>
  <c r="E11818" i="29"/>
  <c r="E11817" i="29"/>
  <c r="E11816" i="29"/>
  <c r="E11815" i="29"/>
  <c r="E11814" i="29"/>
  <c r="E11813" i="29"/>
  <c r="E11812" i="29"/>
  <c r="E11811" i="29"/>
  <c r="E11810" i="29"/>
  <c r="E11809" i="29"/>
  <c r="E11808" i="29"/>
  <c r="E11807" i="29"/>
  <c r="E11806" i="29"/>
  <c r="E11805" i="29"/>
  <c r="E11804" i="29"/>
  <c r="E11803" i="29"/>
  <c r="E11802" i="29"/>
  <c r="E11801" i="29"/>
  <c r="E11800" i="29"/>
  <c r="E11799" i="29"/>
  <c r="E11798" i="29"/>
  <c r="E11797" i="29"/>
  <c r="E11793" i="29"/>
  <c r="E11792" i="29"/>
  <c r="E11794" i="29" s="1"/>
  <c r="E11788" i="29"/>
  <c r="E11789" i="29" s="1"/>
  <c r="E11776" i="29"/>
  <c r="E11775" i="29"/>
  <c r="E11774" i="29"/>
  <c r="E11773" i="29"/>
  <c r="E11772" i="29"/>
  <c r="E11771" i="29"/>
  <c r="E11770" i="29"/>
  <c r="E11769" i="29"/>
  <c r="E11768" i="29"/>
  <c r="E11767" i="29"/>
  <c r="E11766" i="29"/>
  <c r="E11765" i="29"/>
  <c r="E11764" i="29"/>
  <c r="E11763" i="29"/>
  <c r="E11762" i="29"/>
  <c r="E11761" i="29"/>
  <c r="E11760" i="29"/>
  <c r="E11759" i="29"/>
  <c r="E11758" i="29"/>
  <c r="E11757" i="29"/>
  <c r="E11756" i="29"/>
  <c r="E11755" i="29"/>
  <c r="E11754" i="29"/>
  <c r="E11753" i="29"/>
  <c r="E11749" i="29"/>
  <c r="E11748" i="29"/>
  <c r="E11744" i="29"/>
  <c r="E11745" i="29" s="1"/>
  <c r="E11732" i="29"/>
  <c r="E11731" i="29"/>
  <c r="E11730" i="29"/>
  <c r="E11729" i="29"/>
  <c r="E11728" i="29"/>
  <c r="E11727" i="29"/>
  <c r="E11726" i="29"/>
  <c r="E11725" i="29"/>
  <c r="E11724" i="29"/>
  <c r="E11723" i="29"/>
  <c r="E11722" i="29"/>
  <c r="E11721" i="29"/>
  <c r="E11720" i="29"/>
  <c r="E11719" i="29"/>
  <c r="E11718" i="29"/>
  <c r="E11717" i="29"/>
  <c r="E11716" i="29"/>
  <c r="E11715" i="29"/>
  <c r="E11714" i="29"/>
  <c r="E11713" i="29"/>
  <c r="E11712" i="29"/>
  <c r="E11711" i="29"/>
  <c r="E11710" i="29"/>
  <c r="E11709" i="29"/>
  <c r="E11705" i="29"/>
  <c r="E11706" i="29" s="1"/>
  <c r="E11701" i="29"/>
  <c r="E11702" i="29" s="1"/>
  <c r="E11689" i="29"/>
  <c r="E11688" i="29"/>
  <c r="E11687" i="29"/>
  <c r="E11686" i="29"/>
  <c r="E11685" i="29"/>
  <c r="E11684" i="29"/>
  <c r="E11683" i="29"/>
  <c r="E11682" i="29"/>
  <c r="E11681" i="29"/>
  <c r="E11680" i="29"/>
  <c r="E11679" i="29"/>
  <c r="E11678" i="29"/>
  <c r="E11677" i="29"/>
  <c r="E11676" i="29"/>
  <c r="E11675" i="29"/>
  <c r="E11674" i="29"/>
  <c r="E11673" i="29"/>
  <c r="E11672" i="29"/>
  <c r="E11671" i="29"/>
  <c r="E11670" i="29"/>
  <c r="E11669" i="29"/>
  <c r="E11668" i="29"/>
  <c r="E11667" i="29"/>
  <c r="E11666" i="29"/>
  <c r="E11662" i="29"/>
  <c r="E11663" i="29" s="1"/>
  <c r="E11658" i="29"/>
  <c r="E11659" i="29" s="1"/>
  <c r="E11646" i="29"/>
  <c r="E11645" i="29"/>
  <c r="E11644" i="29"/>
  <c r="E11643" i="29"/>
  <c r="E11642" i="29"/>
  <c r="E11641" i="29"/>
  <c r="E11640" i="29"/>
  <c r="E11639" i="29"/>
  <c r="E11638" i="29"/>
  <c r="E11637" i="29"/>
  <c r="E11636" i="29"/>
  <c r="E11635" i="29"/>
  <c r="E11634" i="29"/>
  <c r="E11633" i="29"/>
  <c r="E11632" i="29"/>
  <c r="E11631" i="29"/>
  <c r="E11630" i="29"/>
  <c r="E11629" i="29"/>
  <c r="E11628" i="29"/>
  <c r="E11627" i="29"/>
  <c r="E11626" i="29"/>
  <c r="E11625" i="29"/>
  <c r="E11624" i="29"/>
  <c r="E11623" i="29"/>
  <c r="E11619" i="29"/>
  <c r="E11620" i="29" s="1"/>
  <c r="E11615" i="29"/>
  <c r="E11616" i="29" s="1"/>
  <c r="E11603" i="29"/>
  <c r="E11602" i="29"/>
  <c r="E11601" i="29"/>
  <c r="E11600" i="29"/>
  <c r="E11599" i="29"/>
  <c r="E11598" i="29"/>
  <c r="E11597" i="29"/>
  <c r="E11596" i="29"/>
  <c r="E11595" i="29"/>
  <c r="E11594" i="29"/>
  <c r="E11593" i="29"/>
  <c r="E11592" i="29"/>
  <c r="E11591" i="29"/>
  <c r="E11590" i="29"/>
  <c r="E11589" i="29"/>
  <c r="E11588" i="29"/>
  <c r="E11587" i="29"/>
  <c r="E11586" i="29"/>
  <c r="E11585" i="29"/>
  <c r="E11584" i="29"/>
  <c r="E11583" i="29"/>
  <c r="E11582" i="29"/>
  <c r="E11581" i="29"/>
  <c r="E11580" i="29"/>
  <c r="E11579" i="29"/>
  <c r="E11575" i="29"/>
  <c r="E11574" i="29"/>
  <c r="E11573" i="29"/>
  <c r="E11572" i="29"/>
  <c r="E11568" i="29"/>
  <c r="E11569" i="29" s="1"/>
  <c r="E11556" i="29"/>
  <c r="E11555" i="29"/>
  <c r="E11554" i="29"/>
  <c r="E11553" i="29"/>
  <c r="E11552" i="29"/>
  <c r="E11551" i="29"/>
  <c r="E11550" i="29"/>
  <c r="E11549" i="29"/>
  <c r="E11548" i="29"/>
  <c r="E11547" i="29"/>
  <c r="E11546" i="29"/>
  <c r="E11545" i="29"/>
  <c r="E11544" i="29"/>
  <c r="E11543" i="29"/>
  <c r="E11542" i="29"/>
  <c r="E11541" i="29"/>
  <c r="E11540" i="29"/>
  <c r="E11539" i="29"/>
  <c r="E11538" i="29"/>
  <c r="E11537" i="29"/>
  <c r="E11536" i="29"/>
  <c r="E11535" i="29"/>
  <c r="E11534" i="29"/>
  <c r="E11533" i="29"/>
  <c r="E11529" i="29"/>
  <c r="E11528" i="29"/>
  <c r="E11524" i="29"/>
  <c r="E11525" i="29" s="1"/>
  <c r="E11512" i="29"/>
  <c r="E11511" i="29"/>
  <c r="E11510" i="29"/>
  <c r="E11509" i="29"/>
  <c r="E11508" i="29"/>
  <c r="E11507" i="29"/>
  <c r="E11506" i="29"/>
  <c r="E11505" i="29"/>
  <c r="E11504" i="29"/>
  <c r="E11503" i="29"/>
  <c r="E11502" i="29"/>
  <c r="E11501" i="29"/>
  <c r="E11500" i="29"/>
  <c r="E11499" i="29"/>
  <c r="E11498" i="29"/>
  <c r="E11497" i="29"/>
  <c r="E11496" i="29"/>
  <c r="E11495" i="29"/>
  <c r="E11494" i="29"/>
  <c r="E11493" i="29"/>
  <c r="E11492" i="29"/>
  <c r="E11491" i="29"/>
  <c r="E11490" i="29"/>
  <c r="E11489" i="29"/>
  <c r="E11485" i="29"/>
  <c r="E11484" i="29"/>
  <c r="E11480" i="29"/>
  <c r="E11481" i="29" s="1"/>
  <c r="E11468" i="29"/>
  <c r="E11467" i="29"/>
  <c r="E11466" i="29"/>
  <c r="E11465" i="29"/>
  <c r="E11464" i="29"/>
  <c r="E11463" i="29"/>
  <c r="E11462" i="29"/>
  <c r="E11461" i="29"/>
  <c r="E11460" i="29"/>
  <c r="E11459" i="29"/>
  <c r="E11458" i="29"/>
  <c r="E11457" i="29"/>
  <c r="E11456" i="29"/>
  <c r="E11455" i="29"/>
  <c r="E11454" i="29"/>
  <c r="E11453" i="29"/>
  <c r="E11452" i="29"/>
  <c r="E11451" i="29"/>
  <c r="E11450" i="29"/>
  <c r="E11449" i="29"/>
  <c r="E11448" i="29"/>
  <c r="E11447" i="29"/>
  <c r="E11446" i="29"/>
  <c r="E11442" i="29"/>
  <c r="E11443" i="29" s="1"/>
  <c r="E11438" i="29"/>
  <c r="E11439" i="29" s="1"/>
  <c r="E11426" i="29"/>
  <c r="E11425" i="29"/>
  <c r="E11424" i="29"/>
  <c r="E11423" i="29"/>
  <c r="E11422" i="29"/>
  <c r="E11421" i="29"/>
  <c r="E11420" i="29"/>
  <c r="E11419" i="29"/>
  <c r="E11418" i="29"/>
  <c r="E11417" i="29"/>
  <c r="E11416" i="29"/>
  <c r="E11415" i="29"/>
  <c r="E11414" i="29"/>
  <c r="E11413" i="29"/>
  <c r="E11412" i="29"/>
  <c r="E11411" i="29"/>
  <c r="E11410" i="29"/>
  <c r="E11409" i="29"/>
  <c r="E11408" i="29"/>
  <c r="E11407" i="29"/>
  <c r="E11406" i="29"/>
  <c r="E11405" i="29"/>
  <c r="E11404" i="29"/>
  <c r="E11403" i="29"/>
  <c r="E11402" i="29"/>
  <c r="E11398" i="29"/>
  <c r="E11397" i="29"/>
  <c r="E11393" i="29"/>
  <c r="E11394" i="29" s="1"/>
  <c r="E11381" i="29"/>
  <c r="E11380" i="29"/>
  <c r="E11379" i="29"/>
  <c r="E11378" i="29"/>
  <c r="E11377" i="29"/>
  <c r="E11376" i="29"/>
  <c r="E11375" i="29"/>
  <c r="E11374" i="29"/>
  <c r="E11373" i="29"/>
  <c r="E11372" i="29"/>
  <c r="E11371" i="29"/>
  <c r="E11370" i="29"/>
  <c r="E11369" i="29"/>
  <c r="E11368" i="29"/>
  <c r="E11367" i="29"/>
  <c r="E11366" i="29"/>
  <c r="E11365" i="29"/>
  <c r="E11364" i="29"/>
  <c r="E11363" i="29"/>
  <c r="E11362" i="29"/>
  <c r="E11361" i="29"/>
  <c r="E11360" i="29"/>
  <c r="E11359" i="29"/>
  <c r="E11358" i="29"/>
  <c r="E11357" i="29"/>
  <c r="E11356" i="29"/>
  <c r="E11355" i="29"/>
  <c r="E11351" i="29"/>
  <c r="E11350" i="29"/>
  <c r="E11346" i="29"/>
  <c r="E11347" i="29" s="1"/>
  <c r="E11334" i="29"/>
  <c r="E11333" i="29"/>
  <c r="E11332" i="29"/>
  <c r="E11331" i="29"/>
  <c r="E11330" i="29"/>
  <c r="E11329" i="29"/>
  <c r="E11328" i="29"/>
  <c r="E11327" i="29"/>
  <c r="E11326" i="29"/>
  <c r="E11325" i="29"/>
  <c r="E11324" i="29"/>
  <c r="E11323" i="29"/>
  <c r="E11322" i="29"/>
  <c r="E11321" i="29"/>
  <c r="E11320" i="29"/>
  <c r="E11319" i="29"/>
  <c r="E11318" i="29"/>
  <c r="E11317" i="29"/>
  <c r="E11316" i="29"/>
  <c r="E11315" i="29"/>
  <c r="E11314" i="29"/>
  <c r="E11313" i="29"/>
  <c r="E11312" i="29"/>
  <c r="E11311" i="29"/>
  <c r="E11310" i="29"/>
  <c r="E11309" i="29"/>
  <c r="E11308" i="29"/>
  <c r="E11304" i="29"/>
  <c r="E11303" i="29"/>
  <c r="E11299" i="29"/>
  <c r="E11300" i="29" s="1"/>
  <c r="E11287" i="29"/>
  <c r="E11286" i="29"/>
  <c r="E11285" i="29"/>
  <c r="E11284" i="29"/>
  <c r="E11283" i="29"/>
  <c r="E11282" i="29"/>
  <c r="E11281" i="29"/>
  <c r="E11280" i="29"/>
  <c r="E11279" i="29"/>
  <c r="E11278" i="29"/>
  <c r="E11277" i="29"/>
  <c r="E11276" i="29"/>
  <c r="E11275" i="29"/>
  <c r="E11274" i="29"/>
  <c r="E11273" i="29"/>
  <c r="E11272" i="29"/>
  <c r="E11271" i="29"/>
  <c r="E11270" i="29"/>
  <c r="E11269" i="29"/>
  <c r="E11268" i="29"/>
  <c r="E11267" i="29"/>
  <c r="E11266" i="29"/>
  <c r="E11265" i="29"/>
  <c r="E11264" i="29"/>
  <c r="E11263" i="29"/>
  <c r="E11262" i="29"/>
  <c r="E11258" i="29"/>
  <c r="E11257" i="29"/>
  <c r="E11253" i="29"/>
  <c r="E11254" i="29" s="1"/>
  <c r="E11241" i="29"/>
  <c r="E11240" i="29"/>
  <c r="E11239" i="29"/>
  <c r="E11238" i="29"/>
  <c r="E11237" i="29"/>
  <c r="E11236" i="29"/>
  <c r="E11235" i="29"/>
  <c r="E11234" i="29"/>
  <c r="E11233" i="29"/>
  <c r="E11232" i="29"/>
  <c r="E11231" i="29"/>
  <c r="E11230" i="29"/>
  <c r="E11229" i="29"/>
  <c r="E11228" i="29"/>
  <c r="E11227" i="29"/>
  <c r="E11226" i="29"/>
  <c r="E11225" i="29"/>
  <c r="E11224" i="29"/>
  <c r="E11223" i="29"/>
  <c r="E11222" i="29"/>
  <c r="E11221" i="29"/>
  <c r="E11220" i="29"/>
  <c r="E11219" i="29"/>
  <c r="E11218" i="29"/>
  <c r="E11217" i="29"/>
  <c r="E11216" i="29"/>
  <c r="E11215" i="29"/>
  <c r="E11211" i="29"/>
  <c r="E11210" i="29"/>
  <c r="E11206" i="29"/>
  <c r="E11207" i="29" s="1"/>
  <c r="E11194" i="29"/>
  <c r="E11193" i="29"/>
  <c r="E11192" i="29"/>
  <c r="E11191" i="29"/>
  <c r="E11190" i="29"/>
  <c r="E11189" i="29"/>
  <c r="E11188" i="29"/>
  <c r="E11187" i="29"/>
  <c r="E11186" i="29"/>
  <c r="E11185" i="29"/>
  <c r="E11184" i="29"/>
  <c r="E11183" i="29"/>
  <c r="E11182" i="29"/>
  <c r="E11181" i="29"/>
  <c r="E11180" i="29"/>
  <c r="E11179" i="29"/>
  <c r="E11178" i="29"/>
  <c r="E11177" i="29"/>
  <c r="E11176" i="29"/>
  <c r="E11175" i="29"/>
  <c r="E11174" i="29"/>
  <c r="E11173" i="29"/>
  <c r="E11172" i="29"/>
  <c r="E11171" i="29"/>
  <c r="E11170" i="29"/>
  <c r="E11169" i="29"/>
  <c r="E11165" i="29"/>
  <c r="E11164" i="29"/>
  <c r="E11166" i="29" s="1"/>
  <c r="E11160" i="29"/>
  <c r="E11161" i="29" s="1"/>
  <c r="E11148" i="29"/>
  <c r="E11147" i="29"/>
  <c r="E11146" i="29"/>
  <c r="E11145" i="29"/>
  <c r="E11144" i="29"/>
  <c r="E11143" i="29"/>
  <c r="E11142" i="29"/>
  <c r="E11141" i="29"/>
  <c r="E11140" i="29"/>
  <c r="E11139" i="29"/>
  <c r="E11138" i="29"/>
  <c r="E11137" i="29"/>
  <c r="E11136" i="29"/>
  <c r="E11135" i="29"/>
  <c r="E11134" i="29"/>
  <c r="E11133" i="29"/>
  <c r="E11132" i="29"/>
  <c r="E11131" i="29"/>
  <c r="E11130" i="29"/>
  <c r="E11129" i="29"/>
  <c r="E11128" i="29"/>
  <c r="E11127" i="29"/>
  <c r="E11126" i="29"/>
  <c r="E11125" i="29"/>
  <c r="E11124" i="29"/>
  <c r="E11123" i="29"/>
  <c r="E11122" i="29"/>
  <c r="E11118" i="29"/>
  <c r="E11117" i="29"/>
  <c r="E11119" i="29" s="1"/>
  <c r="E11113" i="29"/>
  <c r="E11114" i="29" s="1"/>
  <c r="E11101" i="29"/>
  <c r="E11100" i="29"/>
  <c r="E11099" i="29"/>
  <c r="E11098" i="29"/>
  <c r="E11097" i="29"/>
  <c r="E11096" i="29"/>
  <c r="E11095" i="29"/>
  <c r="E11094" i="29"/>
  <c r="E11093" i="29"/>
  <c r="E11092" i="29"/>
  <c r="E11091" i="29"/>
  <c r="E11090" i="29"/>
  <c r="E11089" i="29"/>
  <c r="E11088" i="29"/>
  <c r="E11087" i="29"/>
  <c r="E11086" i="29"/>
  <c r="E11085" i="29"/>
  <c r="E11084" i="29"/>
  <c r="E11083" i="29"/>
  <c r="E11082" i="29"/>
  <c r="E11081" i="29"/>
  <c r="E11080" i="29"/>
  <c r="E11079" i="29"/>
  <c r="E11078" i="29"/>
  <c r="E11077" i="29"/>
  <c r="E11076" i="29"/>
  <c r="E11072" i="29"/>
  <c r="E11071" i="29"/>
  <c r="E11067" i="29"/>
  <c r="E11068" i="29" s="1"/>
  <c r="E11055" i="29"/>
  <c r="E11054" i="29"/>
  <c r="E11053" i="29"/>
  <c r="E11052" i="29"/>
  <c r="E11051" i="29"/>
  <c r="E11050" i="29"/>
  <c r="E11049" i="29"/>
  <c r="E11048" i="29"/>
  <c r="E11047" i="29"/>
  <c r="E11046" i="29"/>
  <c r="E11045" i="29"/>
  <c r="E11044" i="29"/>
  <c r="E11043" i="29"/>
  <c r="E11042" i="29"/>
  <c r="E11041" i="29"/>
  <c r="E11040" i="29"/>
  <c r="E11039" i="29"/>
  <c r="E11038" i="29"/>
  <c r="E11037" i="29"/>
  <c r="E11036" i="29"/>
  <c r="E11035" i="29"/>
  <c r="E11034" i="29"/>
  <c r="E11033" i="29"/>
  <c r="E11032" i="29"/>
  <c r="E11031" i="29"/>
  <c r="E11030" i="29"/>
  <c r="E11026" i="29"/>
  <c r="E11025" i="29"/>
  <c r="E11021" i="29"/>
  <c r="E11022" i="29" s="1"/>
  <c r="E11009" i="29"/>
  <c r="E11008" i="29"/>
  <c r="E11007" i="29"/>
  <c r="E11006" i="29"/>
  <c r="E11005" i="29"/>
  <c r="E11004" i="29"/>
  <c r="E11003" i="29"/>
  <c r="E11002" i="29"/>
  <c r="E11001" i="29"/>
  <c r="E11000" i="29"/>
  <c r="E10999" i="29"/>
  <c r="E10998" i="29"/>
  <c r="E10997" i="29"/>
  <c r="E10996" i="29"/>
  <c r="E10995" i="29"/>
  <c r="E10994" i="29"/>
  <c r="E10993" i="29"/>
  <c r="E10992" i="29"/>
  <c r="E10991" i="29"/>
  <c r="E10990" i="29"/>
  <c r="E10989" i="29"/>
  <c r="E10988" i="29"/>
  <c r="E10987" i="29"/>
  <c r="E10986" i="29"/>
  <c r="E10985" i="29"/>
  <c r="E10984" i="29"/>
  <c r="E10980" i="29"/>
  <c r="E10979" i="29"/>
  <c r="E10975" i="29"/>
  <c r="E10976" i="29" s="1"/>
  <c r="E10963" i="29"/>
  <c r="E10962" i="29"/>
  <c r="E10961" i="29"/>
  <c r="E10960" i="29"/>
  <c r="E10959" i="29"/>
  <c r="E10958" i="29"/>
  <c r="E10957" i="29"/>
  <c r="E10956" i="29"/>
  <c r="E10955" i="29"/>
  <c r="E10954" i="29"/>
  <c r="E10953" i="29"/>
  <c r="E10952" i="29"/>
  <c r="E10951" i="29"/>
  <c r="E10950" i="29"/>
  <c r="E10949" i="29"/>
  <c r="E10948" i="29"/>
  <c r="E10947" i="29"/>
  <c r="E10946" i="29"/>
  <c r="E10945" i="29"/>
  <c r="E10944" i="29"/>
  <c r="E10943" i="29"/>
  <c r="E10942" i="29"/>
  <c r="E10941" i="29"/>
  <c r="E10940" i="29"/>
  <c r="E10939" i="29"/>
  <c r="E10938" i="29"/>
  <c r="E10937" i="29"/>
  <c r="E10933" i="29"/>
  <c r="E10932" i="29"/>
  <c r="E10928" i="29"/>
  <c r="E10929" i="29" s="1"/>
  <c r="E10916" i="29"/>
  <c r="E10915" i="29"/>
  <c r="E10914" i="29"/>
  <c r="E10913" i="29"/>
  <c r="E10912" i="29"/>
  <c r="E10911" i="29"/>
  <c r="E10910" i="29"/>
  <c r="E10909" i="29"/>
  <c r="E10908" i="29"/>
  <c r="E10907" i="29"/>
  <c r="E10906" i="29"/>
  <c r="E10905" i="29"/>
  <c r="E10904" i="29"/>
  <c r="E10903" i="29"/>
  <c r="E10902" i="29"/>
  <c r="E10901" i="29"/>
  <c r="E10900" i="29"/>
  <c r="E10899" i="29"/>
  <c r="E10898" i="29"/>
  <c r="E10897" i="29"/>
  <c r="E10896" i="29"/>
  <c r="E10895" i="29"/>
  <c r="E10894" i="29"/>
  <c r="E10893" i="29"/>
  <c r="E10892" i="29"/>
  <c r="E10891" i="29"/>
  <c r="E10887" i="29"/>
  <c r="E10886" i="29"/>
  <c r="E10882" i="29"/>
  <c r="E10883" i="29" s="1"/>
  <c r="E10870" i="29"/>
  <c r="E10869" i="29"/>
  <c r="E10868" i="29"/>
  <c r="E10867" i="29"/>
  <c r="E10866" i="29"/>
  <c r="E10865" i="29"/>
  <c r="E10864" i="29"/>
  <c r="E10863" i="29"/>
  <c r="E10862" i="29"/>
  <c r="E10861" i="29"/>
  <c r="E10860" i="29"/>
  <c r="E10859" i="29"/>
  <c r="E10858" i="29"/>
  <c r="E10857" i="29"/>
  <c r="E10856" i="29"/>
  <c r="E10855" i="29"/>
  <c r="E10854" i="29"/>
  <c r="E10853" i="29"/>
  <c r="E10852" i="29"/>
  <c r="E10851" i="29"/>
  <c r="E10850" i="29"/>
  <c r="E10849" i="29"/>
  <c r="E10848" i="29"/>
  <c r="E10847" i="29"/>
  <c r="E10846" i="29"/>
  <c r="E10845" i="29"/>
  <c r="E10844" i="29"/>
  <c r="E10840" i="29"/>
  <c r="E10839" i="29"/>
  <c r="E10835" i="29"/>
  <c r="E10836" i="29" s="1"/>
  <c r="E10823" i="29"/>
  <c r="E10822" i="29"/>
  <c r="E10821" i="29"/>
  <c r="E10820" i="29"/>
  <c r="E10819" i="29"/>
  <c r="E10818" i="29"/>
  <c r="E10817" i="29"/>
  <c r="E10816" i="29"/>
  <c r="E10815" i="29"/>
  <c r="E10814" i="29"/>
  <c r="E10813" i="29"/>
  <c r="E10812" i="29"/>
  <c r="E10811" i="29"/>
  <c r="E10810" i="29"/>
  <c r="E10809" i="29"/>
  <c r="E10808" i="29"/>
  <c r="E10807" i="29"/>
  <c r="E10806" i="29"/>
  <c r="E10805" i="29"/>
  <c r="E10804" i="29"/>
  <c r="E10803" i="29"/>
  <c r="E10802" i="29"/>
  <c r="E10801" i="29"/>
  <c r="E10800" i="29"/>
  <c r="E10799" i="29"/>
  <c r="E10798" i="29"/>
  <c r="E10794" i="29"/>
  <c r="E10793" i="29"/>
  <c r="E10789" i="29"/>
  <c r="E10790" i="29" s="1"/>
  <c r="E10777" i="29"/>
  <c r="E10776" i="29"/>
  <c r="E10775" i="29"/>
  <c r="E10774" i="29"/>
  <c r="E10773" i="29"/>
  <c r="E10772" i="29"/>
  <c r="E10771" i="29"/>
  <c r="E10770" i="29"/>
  <c r="E10769" i="29"/>
  <c r="E10768" i="29"/>
  <c r="E10767" i="29"/>
  <c r="E10766" i="29"/>
  <c r="E10765" i="29"/>
  <c r="E10764" i="29"/>
  <c r="E10763" i="29"/>
  <c r="E10762" i="29"/>
  <c r="E10761" i="29"/>
  <c r="E10760" i="29"/>
  <c r="E10759" i="29"/>
  <c r="E10758" i="29"/>
  <c r="E10757" i="29"/>
  <c r="E10756" i="29"/>
  <c r="E10755" i="29"/>
  <c r="E10754" i="29"/>
  <c r="E10753" i="29"/>
  <c r="E10752" i="29"/>
  <c r="E10751" i="29"/>
  <c r="E10750" i="29"/>
  <c r="E10749" i="29"/>
  <c r="E10745" i="29"/>
  <c r="E10744" i="29"/>
  <c r="E10740" i="29"/>
  <c r="E10741" i="29" s="1"/>
  <c r="E10728" i="29"/>
  <c r="E10727" i="29"/>
  <c r="E10726" i="29"/>
  <c r="E10725" i="29"/>
  <c r="E10724" i="29"/>
  <c r="E10723" i="29"/>
  <c r="E10722" i="29"/>
  <c r="E10721" i="29"/>
  <c r="E10720" i="29"/>
  <c r="E10719" i="29"/>
  <c r="E10718" i="29"/>
  <c r="E10717" i="29"/>
  <c r="E10716" i="29"/>
  <c r="E10715" i="29"/>
  <c r="E10714" i="29"/>
  <c r="E10713" i="29"/>
  <c r="E10712" i="29"/>
  <c r="E10711" i="29"/>
  <c r="E10710" i="29"/>
  <c r="E10709" i="29"/>
  <c r="E10708" i="29"/>
  <c r="E10707" i="29"/>
  <c r="E10706" i="29"/>
  <c r="E10705" i="29"/>
  <c r="E10704" i="29"/>
  <c r="E10703" i="29"/>
  <c r="E10702" i="29"/>
  <c r="E10701" i="29"/>
  <c r="E10700" i="29"/>
  <c r="E10699" i="29"/>
  <c r="E10698" i="29"/>
  <c r="E10697" i="29"/>
  <c r="E10696" i="29"/>
  <c r="E10695" i="29"/>
  <c r="E10694" i="29"/>
  <c r="E10693" i="29"/>
  <c r="E10692" i="29"/>
  <c r="E10691" i="29"/>
  <c r="E10690" i="29"/>
  <c r="E10686" i="29"/>
  <c r="E10685" i="29"/>
  <c r="E10684" i="29"/>
  <c r="E10683" i="29"/>
  <c r="E10682" i="29"/>
  <c r="E10681" i="29"/>
  <c r="E10680" i="29"/>
  <c r="E10679" i="29"/>
  <c r="E10678" i="29"/>
  <c r="E10674" i="29"/>
  <c r="E10673" i="29"/>
  <c r="E10672" i="29"/>
  <c r="E10671" i="29"/>
  <c r="E10670" i="29"/>
  <c r="E10669" i="29"/>
  <c r="E10668" i="29"/>
  <c r="E10656" i="29"/>
  <c r="E10655" i="29"/>
  <c r="E10654" i="29"/>
  <c r="E10653" i="29"/>
  <c r="E10652" i="29"/>
  <c r="E10651" i="29"/>
  <c r="E10650" i="29"/>
  <c r="E10649" i="29"/>
  <c r="E10648" i="29"/>
  <c r="E10647" i="29"/>
  <c r="E10646" i="29"/>
  <c r="E10645" i="29"/>
  <c r="E10644" i="29"/>
  <c r="E10643" i="29"/>
  <c r="E10642" i="29"/>
  <c r="E10641" i="29"/>
  <c r="E10640" i="29"/>
  <c r="E10639" i="29"/>
  <c r="E10638" i="29"/>
  <c r="E10637" i="29"/>
  <c r="E10636" i="29"/>
  <c r="E10635" i="29"/>
  <c r="E10634" i="29"/>
  <c r="E10633" i="29"/>
  <c r="E10632" i="29"/>
  <c r="E10631" i="29"/>
  <c r="E10630" i="29"/>
  <c r="E10629" i="29"/>
  <c r="E10628" i="29"/>
  <c r="E10627" i="29"/>
  <c r="E10626" i="29"/>
  <c r="E10625" i="29"/>
  <c r="E10624" i="29"/>
  <c r="E10623" i="29"/>
  <c r="E10622" i="29"/>
  <c r="E10621" i="29"/>
  <c r="E10620" i="29"/>
  <c r="E10619" i="29"/>
  <c r="E10618" i="29"/>
  <c r="E10614" i="29"/>
  <c r="E10613" i="29"/>
  <c r="E10612" i="29"/>
  <c r="E10611" i="29"/>
  <c r="E10610" i="29"/>
  <c r="E10609" i="29"/>
  <c r="E10608" i="29"/>
  <c r="E10607" i="29"/>
  <c r="E10606" i="29"/>
  <c r="E10602" i="29"/>
  <c r="E10601" i="29"/>
  <c r="E10600" i="29"/>
  <c r="E10599" i="29"/>
  <c r="E10598" i="29"/>
  <c r="E10597" i="29"/>
  <c r="E10596" i="29"/>
  <c r="E10584" i="29"/>
  <c r="E10583" i="29"/>
  <c r="E10582" i="29"/>
  <c r="E10581" i="29"/>
  <c r="E10580" i="29"/>
  <c r="E10579" i="29"/>
  <c r="E10578" i="29"/>
  <c r="E10577" i="29"/>
  <c r="E10576" i="29"/>
  <c r="E10575" i="29"/>
  <c r="E10574" i="29"/>
  <c r="E10573" i="29"/>
  <c r="E10572" i="29"/>
  <c r="E10571" i="29"/>
  <c r="E10570" i="29"/>
  <c r="E10569" i="29"/>
  <c r="E10568" i="29"/>
  <c r="E10567" i="29"/>
  <c r="E10566" i="29"/>
  <c r="E10565" i="29"/>
  <c r="E10564" i="29"/>
  <c r="E10563" i="29"/>
  <c r="E10562" i="29"/>
  <c r="E10558" i="29"/>
  <c r="E10559" i="29" s="1"/>
  <c r="E10554" i="29"/>
  <c r="E10555" i="29" s="1"/>
  <c r="E10542" i="29"/>
  <c r="E10541" i="29"/>
  <c r="E10540" i="29"/>
  <c r="E10539" i="29"/>
  <c r="E10538" i="29"/>
  <c r="E10537" i="29"/>
  <c r="E10536" i="29"/>
  <c r="E10535" i="29"/>
  <c r="E10534" i="29"/>
  <c r="E10533" i="29"/>
  <c r="E10532" i="29"/>
  <c r="E10531" i="29"/>
  <c r="E10530" i="29"/>
  <c r="E10529" i="29"/>
  <c r="E10528" i="29"/>
  <c r="E10527" i="29"/>
  <c r="E10526" i="29"/>
  <c r="E10525" i="29"/>
  <c r="E10524" i="29"/>
  <c r="E10523" i="29"/>
  <c r="E10522" i="29"/>
  <c r="E10521" i="29"/>
  <c r="E10520" i="29"/>
  <c r="E10519" i="29"/>
  <c r="E10518" i="29"/>
  <c r="E10514" i="29"/>
  <c r="E10513" i="29"/>
  <c r="E10509" i="29"/>
  <c r="E10510" i="29" s="1"/>
  <c r="E10497" i="29"/>
  <c r="E10496" i="29"/>
  <c r="E10495" i="29"/>
  <c r="E10494" i="29"/>
  <c r="E10493" i="29"/>
  <c r="E10492" i="29"/>
  <c r="E10491" i="29"/>
  <c r="E10490" i="29"/>
  <c r="E10489" i="29"/>
  <c r="E10488" i="29"/>
  <c r="E10487" i="29"/>
  <c r="E10486" i="29"/>
  <c r="E10485" i="29"/>
  <c r="E10484" i="29"/>
  <c r="E10483" i="29"/>
  <c r="E10482" i="29"/>
  <c r="E10481" i="29"/>
  <c r="E10480" i="29"/>
  <c r="E10479" i="29"/>
  <c r="E10478" i="29"/>
  <c r="E10477" i="29"/>
  <c r="E10476" i="29"/>
  <c r="E10475" i="29"/>
  <c r="E10474" i="29"/>
  <c r="E10473" i="29"/>
  <c r="E10472" i="29"/>
  <c r="E10471" i="29"/>
  <c r="E10467" i="29"/>
  <c r="E10466" i="29"/>
  <c r="E10462" i="29"/>
  <c r="E10463" i="29" s="1"/>
  <c r="E10450" i="29"/>
  <c r="E10449" i="29"/>
  <c r="E10448" i="29"/>
  <c r="E10447" i="29"/>
  <c r="E10446" i="29"/>
  <c r="E10445" i="29"/>
  <c r="E10444" i="29"/>
  <c r="E10443" i="29"/>
  <c r="E10442" i="29"/>
  <c r="E10441" i="29"/>
  <c r="E10440" i="29"/>
  <c r="E10439" i="29"/>
  <c r="E10438" i="29"/>
  <c r="E10437" i="29"/>
  <c r="E10436" i="29"/>
  <c r="E10435" i="29"/>
  <c r="E10434" i="29"/>
  <c r="E10433" i="29"/>
  <c r="E10432" i="29"/>
  <c r="E10431" i="29"/>
  <c r="E10430" i="29"/>
  <c r="E10429" i="29"/>
  <c r="E10428" i="29"/>
  <c r="E10427" i="29"/>
  <c r="E10426" i="29"/>
  <c r="E10425" i="29"/>
  <c r="E10424" i="29"/>
  <c r="E10420" i="29"/>
  <c r="E10419" i="29"/>
  <c r="E10415" i="29"/>
  <c r="E10416" i="29" s="1"/>
  <c r="E10403" i="29"/>
  <c r="E10402" i="29"/>
  <c r="E10401" i="29"/>
  <c r="E10400" i="29"/>
  <c r="E10399" i="29"/>
  <c r="E10398" i="29"/>
  <c r="E10397" i="29"/>
  <c r="E10396" i="29"/>
  <c r="E10395" i="29"/>
  <c r="E10394" i="29"/>
  <c r="E10393" i="29"/>
  <c r="E10392" i="29"/>
  <c r="E10391" i="29"/>
  <c r="E10390" i="29"/>
  <c r="E10389" i="29"/>
  <c r="E10388" i="29"/>
  <c r="E10387" i="29"/>
  <c r="E10386" i="29"/>
  <c r="E10385" i="29"/>
  <c r="E10384" i="29"/>
  <c r="E10383" i="29"/>
  <c r="E10382" i="29"/>
  <c r="E10381" i="29"/>
  <c r="E10380" i="29"/>
  <c r="E10379" i="29"/>
  <c r="E10378" i="29"/>
  <c r="E10377" i="29"/>
  <c r="E10373" i="29"/>
  <c r="E10372" i="29"/>
  <c r="E10368" i="29"/>
  <c r="E10369" i="29" s="1"/>
  <c r="E10356" i="29"/>
  <c r="E10355" i="29"/>
  <c r="E10354" i="29"/>
  <c r="E10353" i="29"/>
  <c r="E10352" i="29"/>
  <c r="E10351" i="29"/>
  <c r="E10350" i="29"/>
  <c r="E10349" i="29"/>
  <c r="E10348" i="29"/>
  <c r="E10347" i="29"/>
  <c r="E10346" i="29"/>
  <c r="E10345" i="29"/>
  <c r="E10344" i="29"/>
  <c r="E10343" i="29"/>
  <c r="E10342" i="29"/>
  <c r="E10341" i="29"/>
  <c r="E10340" i="29"/>
  <c r="E10339" i="29"/>
  <c r="E10338" i="29"/>
  <c r="E10337" i="29"/>
  <c r="E10336" i="29"/>
  <c r="E10335" i="29"/>
  <c r="E10334" i="29"/>
  <c r="E10333" i="29"/>
  <c r="E10332" i="29"/>
  <c r="E10331" i="29"/>
  <c r="E10330" i="29"/>
  <c r="E10326" i="29"/>
  <c r="E10325" i="29"/>
  <c r="E10321" i="29"/>
  <c r="E10322" i="29" s="1"/>
  <c r="E10309" i="29"/>
  <c r="E10308" i="29"/>
  <c r="E10307" i="29"/>
  <c r="E10306" i="29"/>
  <c r="E10305" i="29"/>
  <c r="E10304" i="29"/>
  <c r="E10303" i="29"/>
  <c r="E10302" i="29"/>
  <c r="E10301" i="29"/>
  <c r="E10300" i="29"/>
  <c r="E10299" i="29"/>
  <c r="E10298" i="29"/>
  <c r="E10297" i="29"/>
  <c r="E10296" i="29"/>
  <c r="E10295" i="29"/>
  <c r="E10294" i="29"/>
  <c r="E10293" i="29"/>
  <c r="E10292" i="29"/>
  <c r="E10291" i="29"/>
  <c r="E10290" i="29"/>
  <c r="E10289" i="29"/>
  <c r="E10288" i="29"/>
  <c r="E10287" i="29"/>
  <c r="E10286" i="29"/>
  <c r="E10285" i="29"/>
  <c r="E10284" i="29"/>
  <c r="E10280" i="29"/>
  <c r="E10279" i="29"/>
  <c r="E10275" i="29"/>
  <c r="E10276" i="29" s="1"/>
  <c r="E10263" i="29"/>
  <c r="E10262" i="29"/>
  <c r="E10261" i="29"/>
  <c r="E10260" i="29"/>
  <c r="E10259" i="29"/>
  <c r="E10258" i="29"/>
  <c r="E10257" i="29"/>
  <c r="E10256" i="29"/>
  <c r="E10255" i="29"/>
  <c r="E10254" i="29"/>
  <c r="E10253" i="29"/>
  <c r="E10252" i="29"/>
  <c r="E10251" i="29"/>
  <c r="E10250" i="29"/>
  <c r="E10249" i="29"/>
  <c r="E10248" i="29"/>
  <c r="E10247" i="29"/>
  <c r="E10246" i="29"/>
  <c r="E10245" i="29"/>
  <c r="E10244" i="29"/>
  <c r="E10243" i="29"/>
  <c r="E10242" i="29"/>
  <c r="E10241" i="29"/>
  <c r="E10240" i="29"/>
  <c r="E10239" i="29"/>
  <c r="E10238" i="29"/>
  <c r="E10234" i="29"/>
  <c r="E10233" i="29"/>
  <c r="E10229" i="29"/>
  <c r="E10230" i="29" s="1"/>
  <c r="E10217" i="29"/>
  <c r="E10216" i="29"/>
  <c r="E10215" i="29"/>
  <c r="E10214" i="29"/>
  <c r="E10213" i="29"/>
  <c r="E10212" i="29"/>
  <c r="E10211" i="29"/>
  <c r="E10210" i="29"/>
  <c r="E10209" i="29"/>
  <c r="E10208" i="29"/>
  <c r="E10207" i="29"/>
  <c r="E10206" i="29"/>
  <c r="E10205" i="29"/>
  <c r="E10204" i="29"/>
  <c r="E10203" i="29"/>
  <c r="E10202" i="29"/>
  <c r="E10201" i="29"/>
  <c r="E10200" i="29"/>
  <c r="E10199" i="29"/>
  <c r="E10198" i="29"/>
  <c r="E10197" i="29"/>
  <c r="E10196" i="29"/>
  <c r="E10195" i="29"/>
  <c r="E10194" i="29"/>
  <c r="E10193" i="29"/>
  <c r="E10192" i="29"/>
  <c r="E10188" i="29"/>
  <c r="E10187" i="29"/>
  <c r="E10183" i="29"/>
  <c r="E10184" i="29" s="1"/>
  <c r="E10171" i="29"/>
  <c r="E10170" i="29"/>
  <c r="E10169" i="29"/>
  <c r="E10168" i="29"/>
  <c r="E10167" i="29"/>
  <c r="E10166" i="29"/>
  <c r="E10165" i="29"/>
  <c r="E10164" i="29"/>
  <c r="E10163" i="29"/>
  <c r="E10162" i="29"/>
  <c r="E10161" i="29"/>
  <c r="E10160" i="29"/>
  <c r="E10159" i="29"/>
  <c r="E10158" i="29"/>
  <c r="E10157" i="29"/>
  <c r="E10156" i="29"/>
  <c r="E10155" i="29"/>
  <c r="E10154" i="29"/>
  <c r="E10153" i="29"/>
  <c r="E10152" i="29"/>
  <c r="E10151" i="29"/>
  <c r="E10150" i="29"/>
  <c r="E10149" i="29"/>
  <c r="E10148" i="29"/>
  <c r="E10147" i="29"/>
  <c r="E10146" i="29"/>
  <c r="E10142" i="29"/>
  <c r="E10141" i="29"/>
  <c r="E10137" i="29"/>
  <c r="E10138" i="29" s="1"/>
  <c r="E10125" i="29"/>
  <c r="E10124" i="29"/>
  <c r="E10123" i="29"/>
  <c r="E10122" i="29"/>
  <c r="E10121" i="29"/>
  <c r="E10120" i="29"/>
  <c r="E10119" i="29"/>
  <c r="E10118" i="29"/>
  <c r="E10117" i="29"/>
  <c r="E10116" i="29"/>
  <c r="E10115" i="29"/>
  <c r="E10114" i="29"/>
  <c r="E10113" i="29"/>
  <c r="E10112" i="29"/>
  <c r="E10111" i="29"/>
  <c r="E10110" i="29"/>
  <c r="E10109" i="29"/>
  <c r="E10108" i="29"/>
  <c r="E10107" i="29"/>
  <c r="E10106" i="29"/>
  <c r="E10105" i="29"/>
  <c r="E10104" i="29"/>
  <c r="E10103" i="29"/>
  <c r="E10102" i="29"/>
  <c r="E10101" i="29"/>
  <c r="E10100" i="29"/>
  <c r="E10096" i="29"/>
  <c r="E10095" i="29"/>
  <c r="E10091" i="29"/>
  <c r="E10092" i="29" s="1"/>
  <c r="E10079" i="29"/>
  <c r="E10078" i="29"/>
  <c r="E10077" i="29"/>
  <c r="E10076" i="29"/>
  <c r="E10075" i="29"/>
  <c r="E10074" i="29"/>
  <c r="E10073" i="29"/>
  <c r="E10072" i="29"/>
  <c r="E10071" i="29"/>
  <c r="E10070" i="29"/>
  <c r="E10069" i="29"/>
  <c r="E10068" i="29"/>
  <c r="E10067" i="29"/>
  <c r="E10066" i="29"/>
  <c r="E10065" i="29"/>
  <c r="E10064" i="29"/>
  <c r="E10063" i="29"/>
  <c r="E10062" i="29"/>
  <c r="E10061" i="29"/>
  <c r="E10060" i="29"/>
  <c r="E10059" i="29"/>
  <c r="E10058" i="29"/>
  <c r="E10057" i="29"/>
  <c r="E10056" i="29"/>
  <c r="E10055" i="29"/>
  <c r="E10054" i="29"/>
  <c r="E10050" i="29"/>
  <c r="E10049" i="29"/>
  <c r="E10045" i="29"/>
  <c r="E10046" i="29" s="1"/>
  <c r="E10033" i="29"/>
  <c r="E10032" i="29"/>
  <c r="E10031" i="29"/>
  <c r="E10030" i="29"/>
  <c r="E10029" i="29"/>
  <c r="E10028" i="29"/>
  <c r="E10027" i="29"/>
  <c r="E10026" i="29"/>
  <c r="E10025" i="29"/>
  <c r="E10024" i="29"/>
  <c r="E10023" i="29"/>
  <c r="E10022" i="29"/>
  <c r="E10021" i="29"/>
  <c r="E10020" i="29"/>
  <c r="E10019" i="29"/>
  <c r="E10018" i="29"/>
  <c r="E10017" i="29"/>
  <c r="E10016" i="29"/>
  <c r="E10015" i="29"/>
  <c r="E10014" i="29"/>
  <c r="E10013" i="29"/>
  <c r="E10012" i="29"/>
  <c r="E10011" i="29"/>
  <c r="E10010" i="29"/>
  <c r="E10009" i="29"/>
  <c r="E10008" i="29"/>
  <c r="E10007" i="29"/>
  <c r="E10003" i="29"/>
  <c r="E10002" i="29"/>
  <c r="E9998" i="29"/>
  <c r="E9999" i="29" s="1"/>
  <c r="E9986" i="29"/>
  <c r="E9985" i="29"/>
  <c r="E9984" i="29"/>
  <c r="E9983" i="29"/>
  <c r="E9982" i="29"/>
  <c r="E9981" i="29"/>
  <c r="E9980" i="29"/>
  <c r="E9979" i="29"/>
  <c r="E9978" i="29"/>
  <c r="E9977" i="29"/>
  <c r="E9976" i="29"/>
  <c r="E9975" i="29"/>
  <c r="E9974" i="29"/>
  <c r="E9973" i="29"/>
  <c r="E9972" i="29"/>
  <c r="E9971" i="29"/>
  <c r="E9970" i="29"/>
  <c r="E9969" i="29"/>
  <c r="E9968" i="29"/>
  <c r="E9967" i="29"/>
  <c r="E9966" i="29"/>
  <c r="E9965" i="29"/>
  <c r="E9964" i="29"/>
  <c r="E9963" i="29"/>
  <c r="E9962" i="29"/>
  <c r="E9961" i="29"/>
  <c r="E9957" i="29"/>
  <c r="E9956" i="29"/>
  <c r="E9952" i="29"/>
  <c r="E9953" i="29" s="1"/>
  <c r="E9940" i="29"/>
  <c r="E9939" i="29"/>
  <c r="E9938" i="29"/>
  <c r="E9937" i="29"/>
  <c r="E9936" i="29"/>
  <c r="E9935" i="29"/>
  <c r="E9934" i="29"/>
  <c r="E9933" i="29"/>
  <c r="E9932" i="29"/>
  <c r="E9931" i="29"/>
  <c r="E9930" i="29"/>
  <c r="E9929" i="29"/>
  <c r="E9928" i="29"/>
  <c r="E9927" i="29"/>
  <c r="E9926" i="29"/>
  <c r="E9925" i="29"/>
  <c r="E9924" i="29"/>
  <c r="E9923" i="29"/>
  <c r="E9922" i="29"/>
  <c r="E9921" i="29"/>
  <c r="E9920" i="29"/>
  <c r="E9919" i="29"/>
  <c r="E9918" i="29"/>
  <c r="E9917" i="29"/>
  <c r="E9916" i="29"/>
  <c r="E9915" i="29"/>
  <c r="E9911" i="29"/>
  <c r="E9910" i="29"/>
  <c r="E9906" i="29"/>
  <c r="E9907" i="29" s="1"/>
  <c r="E9894" i="29"/>
  <c r="E9893" i="29"/>
  <c r="E9892" i="29"/>
  <c r="E9891" i="29"/>
  <c r="E9890" i="29"/>
  <c r="E9889" i="29"/>
  <c r="E9888" i="29"/>
  <c r="E9887" i="29"/>
  <c r="E9886" i="29"/>
  <c r="E9885" i="29"/>
  <c r="E9884" i="29"/>
  <c r="E9883" i="29"/>
  <c r="E9882" i="29"/>
  <c r="E9881" i="29"/>
  <c r="E9880" i="29"/>
  <c r="E9879" i="29"/>
  <c r="E9878" i="29"/>
  <c r="E9877" i="29"/>
  <c r="E9876" i="29"/>
  <c r="E9875" i="29"/>
  <c r="E9874" i="29"/>
  <c r="E9873" i="29"/>
  <c r="E9872" i="29"/>
  <c r="E9871" i="29"/>
  <c r="E9870" i="29"/>
  <c r="E9869" i="29"/>
  <c r="E9868" i="29"/>
  <c r="E9864" i="29"/>
  <c r="E9863" i="29"/>
  <c r="E9859" i="29"/>
  <c r="E9860" i="29" s="1"/>
  <c r="E9847" i="29"/>
  <c r="E9846" i="29"/>
  <c r="E9845" i="29"/>
  <c r="E9844" i="29"/>
  <c r="E9843" i="29"/>
  <c r="E9842" i="29"/>
  <c r="E9841" i="29"/>
  <c r="E9840" i="29"/>
  <c r="E9839" i="29"/>
  <c r="E9838" i="29"/>
  <c r="E9837" i="29"/>
  <c r="E9836" i="29"/>
  <c r="E9835" i="29"/>
  <c r="E9834" i="29"/>
  <c r="E9833" i="29"/>
  <c r="E9832" i="29"/>
  <c r="E9831" i="29"/>
  <c r="E9830" i="29"/>
  <c r="E9829" i="29"/>
  <c r="E9828" i="29"/>
  <c r="E9827" i="29"/>
  <c r="E9826" i="29"/>
  <c r="E9825" i="29"/>
  <c r="E9824" i="29"/>
  <c r="E9823" i="29"/>
  <c r="E9822" i="29"/>
  <c r="E9818" i="29"/>
  <c r="E9817" i="29"/>
  <c r="E9813" i="29"/>
  <c r="E9814" i="29" s="1"/>
  <c r="E9801" i="29"/>
  <c r="E9800" i="29"/>
  <c r="E9799" i="29"/>
  <c r="E9798" i="29"/>
  <c r="E9797" i="29"/>
  <c r="E9796" i="29"/>
  <c r="E9795" i="29"/>
  <c r="E9794" i="29"/>
  <c r="E9793" i="29"/>
  <c r="E9792" i="29"/>
  <c r="E9791" i="29"/>
  <c r="E9790" i="29"/>
  <c r="E9789" i="29"/>
  <c r="E9788" i="29"/>
  <c r="E9787" i="29"/>
  <c r="E9786" i="29"/>
  <c r="E9785" i="29"/>
  <c r="E9784" i="29"/>
  <c r="E9783" i="29"/>
  <c r="E9782" i="29"/>
  <c r="E9781" i="29"/>
  <c r="E9780" i="29"/>
  <c r="E9779" i="29"/>
  <c r="E9778" i="29"/>
  <c r="E9777" i="29"/>
  <c r="E9776" i="29"/>
  <c r="E9772" i="29"/>
  <c r="E9771" i="29"/>
  <c r="E9767" i="29"/>
  <c r="E9768" i="29" s="1"/>
  <c r="E9755" i="29"/>
  <c r="E9754" i="29"/>
  <c r="E9753" i="29"/>
  <c r="E9752" i="29"/>
  <c r="E9751" i="29"/>
  <c r="E9750" i="29"/>
  <c r="E9749" i="29"/>
  <c r="E9748" i="29"/>
  <c r="E9747" i="29"/>
  <c r="E9746" i="29"/>
  <c r="E9745" i="29"/>
  <c r="E9744" i="29"/>
  <c r="E9743" i="29"/>
  <c r="E9742" i="29"/>
  <c r="E9741" i="29"/>
  <c r="E9740" i="29"/>
  <c r="E9739" i="29"/>
  <c r="E9738" i="29"/>
  <c r="E9737" i="29"/>
  <c r="E9736" i="29"/>
  <c r="E9735" i="29"/>
  <c r="E9734" i="29"/>
  <c r="E9733" i="29"/>
  <c r="E9732" i="29"/>
  <c r="E9731" i="29"/>
  <c r="E9730" i="29"/>
  <c r="E9726" i="29"/>
  <c r="E9725" i="29"/>
  <c r="E9721" i="29"/>
  <c r="E9722" i="29" s="1"/>
  <c r="E9709" i="29"/>
  <c r="E9708" i="29"/>
  <c r="E9707" i="29"/>
  <c r="E9706" i="29"/>
  <c r="E9705" i="29"/>
  <c r="E9704" i="29"/>
  <c r="E9703" i="29"/>
  <c r="E9702" i="29"/>
  <c r="E9701" i="29"/>
  <c r="E9700" i="29"/>
  <c r="E9699" i="29"/>
  <c r="E9698" i="29"/>
  <c r="E9697" i="29"/>
  <c r="E9696" i="29"/>
  <c r="E9695" i="29"/>
  <c r="E9694" i="29"/>
  <c r="E9693" i="29"/>
  <c r="E9692" i="29"/>
  <c r="E9691" i="29"/>
  <c r="E9690" i="29"/>
  <c r="E9689" i="29"/>
  <c r="E9688" i="29"/>
  <c r="E9687" i="29"/>
  <c r="E9686" i="29"/>
  <c r="E9685" i="29"/>
  <c r="E9684" i="29"/>
  <c r="E9683" i="29"/>
  <c r="E9679" i="29"/>
  <c r="E9678" i="29"/>
  <c r="E9674" i="29"/>
  <c r="E9675" i="29" s="1"/>
  <c r="E9662" i="29"/>
  <c r="E9661" i="29"/>
  <c r="E9660" i="29"/>
  <c r="E9659" i="29"/>
  <c r="E9658" i="29"/>
  <c r="E9657" i="29"/>
  <c r="E9656" i="29"/>
  <c r="E9655" i="29"/>
  <c r="E9654" i="29"/>
  <c r="E9653" i="29"/>
  <c r="E9652" i="29"/>
  <c r="E9651" i="29"/>
  <c r="E9650" i="29"/>
  <c r="E9649" i="29"/>
  <c r="E9648" i="29"/>
  <c r="E9647" i="29"/>
  <c r="E9646" i="29"/>
  <c r="E9645" i="29"/>
  <c r="E9644" i="29"/>
  <c r="E9643" i="29"/>
  <c r="E9642" i="29"/>
  <c r="E9641" i="29"/>
  <c r="E9640" i="29"/>
  <c r="E9639" i="29"/>
  <c r="E9638" i="29"/>
  <c r="E9637" i="29"/>
  <c r="E9633" i="29"/>
  <c r="E9632" i="29"/>
  <c r="E9634" i="29" s="1"/>
  <c r="E9628" i="29"/>
  <c r="E9629" i="29" s="1"/>
  <c r="E9616" i="29"/>
  <c r="E9615" i="29"/>
  <c r="E9614" i="29"/>
  <c r="E9613" i="29"/>
  <c r="E9612" i="29"/>
  <c r="E9611" i="29"/>
  <c r="E9610" i="29"/>
  <c r="E9609" i="29"/>
  <c r="E9608" i="29"/>
  <c r="E9607" i="29"/>
  <c r="E9606" i="29"/>
  <c r="E9605" i="29"/>
  <c r="E9604" i="29"/>
  <c r="E9603" i="29"/>
  <c r="E9602" i="29"/>
  <c r="E9601" i="29"/>
  <c r="E9600" i="29"/>
  <c r="E9599" i="29"/>
  <c r="E9598" i="29"/>
  <c r="E9597" i="29"/>
  <c r="E9596" i="29"/>
  <c r="E9595" i="29"/>
  <c r="E9594" i="29"/>
  <c r="E9593" i="29"/>
  <c r="E9592" i="29"/>
  <c r="E9591" i="29"/>
  <c r="E9587" i="29"/>
  <c r="E9586" i="29"/>
  <c r="E9582" i="29"/>
  <c r="E9583" i="29" s="1"/>
  <c r="E9570" i="29"/>
  <c r="E9569" i="29"/>
  <c r="E9568" i="29"/>
  <c r="E9567" i="29"/>
  <c r="E9566" i="29"/>
  <c r="E9565" i="29"/>
  <c r="E9564" i="29"/>
  <c r="E9563" i="29"/>
  <c r="E9562" i="29"/>
  <c r="E9561" i="29"/>
  <c r="E9560" i="29"/>
  <c r="E9559" i="29"/>
  <c r="E9558" i="29"/>
  <c r="E9557" i="29"/>
  <c r="E9556" i="29"/>
  <c r="E9555" i="29"/>
  <c r="E9554" i="29"/>
  <c r="E9553" i="29"/>
  <c r="E9552" i="29"/>
  <c r="E9551" i="29"/>
  <c r="E9550" i="29"/>
  <c r="E9549" i="29"/>
  <c r="E9548" i="29"/>
  <c r="E9547" i="29"/>
  <c r="E9546" i="29"/>
  <c r="E9545" i="29"/>
  <c r="E9541" i="29"/>
  <c r="E9540" i="29"/>
  <c r="E9536" i="29"/>
  <c r="E9537" i="29" s="1"/>
  <c r="E9524" i="29"/>
  <c r="E9523" i="29"/>
  <c r="E9522" i="29"/>
  <c r="E9521" i="29"/>
  <c r="E9520" i="29"/>
  <c r="E9519" i="29"/>
  <c r="E9518" i="29"/>
  <c r="E9517" i="29"/>
  <c r="E9516" i="29"/>
  <c r="E9515" i="29"/>
  <c r="E9514" i="29"/>
  <c r="E9513" i="29"/>
  <c r="E9512" i="29"/>
  <c r="E9511" i="29"/>
  <c r="E9510" i="29"/>
  <c r="E9509" i="29"/>
  <c r="E9508" i="29"/>
  <c r="E9507" i="29"/>
  <c r="E9506" i="29"/>
  <c r="E9505" i="29"/>
  <c r="E9504" i="29"/>
  <c r="E9503" i="29"/>
  <c r="E9502" i="29"/>
  <c r="E9501" i="29"/>
  <c r="E9500" i="29"/>
  <c r="E9499" i="29"/>
  <c r="E9498" i="29"/>
  <c r="E9494" i="29"/>
  <c r="E9493" i="29"/>
  <c r="E9489" i="29"/>
  <c r="E9490" i="29" s="1"/>
  <c r="E9477" i="29"/>
  <c r="E9476" i="29"/>
  <c r="E9475" i="29"/>
  <c r="E9474" i="29"/>
  <c r="E9473" i="29"/>
  <c r="E9472" i="29"/>
  <c r="E9471" i="29"/>
  <c r="E9470" i="29"/>
  <c r="E9469" i="29"/>
  <c r="E9468" i="29"/>
  <c r="E9467" i="29"/>
  <c r="E9466" i="29"/>
  <c r="E9465" i="29"/>
  <c r="E9464" i="29"/>
  <c r="E9463" i="29"/>
  <c r="E9462" i="29"/>
  <c r="E9461" i="29"/>
  <c r="E9460" i="29"/>
  <c r="E9459" i="29"/>
  <c r="E9458" i="29"/>
  <c r="E9457" i="29"/>
  <c r="E9456" i="29"/>
  <c r="E9455" i="29"/>
  <c r="E9454" i="29"/>
  <c r="E9453" i="29"/>
  <c r="E9452" i="29"/>
  <c r="E9448" i="29"/>
  <c r="E9447" i="29"/>
  <c r="E9443" i="29"/>
  <c r="E9444" i="29" s="1"/>
  <c r="E9431" i="29"/>
  <c r="E9430" i="29"/>
  <c r="E9429" i="29"/>
  <c r="E9428" i="29"/>
  <c r="E9427" i="29"/>
  <c r="E9426" i="29"/>
  <c r="E9425" i="29"/>
  <c r="E9424" i="29"/>
  <c r="E9423" i="29"/>
  <c r="E9422" i="29"/>
  <c r="E9421" i="29"/>
  <c r="E9420" i="29"/>
  <c r="E9419" i="29"/>
  <c r="E9418" i="29"/>
  <c r="E9417" i="29"/>
  <c r="E9416" i="29"/>
  <c r="E9415" i="29"/>
  <c r="E9414" i="29"/>
  <c r="E9413" i="29"/>
  <c r="E9412" i="29"/>
  <c r="E9411" i="29"/>
  <c r="E9410" i="29"/>
  <c r="E9409" i="29"/>
  <c r="E9408" i="29"/>
  <c r="E9407" i="29"/>
  <c r="E9406" i="29"/>
  <c r="E9402" i="29"/>
  <c r="E9401" i="29"/>
  <c r="E9397" i="29"/>
  <c r="E9398" i="29" s="1"/>
  <c r="E9385" i="29"/>
  <c r="E9384" i="29"/>
  <c r="E9383" i="29"/>
  <c r="E9382" i="29"/>
  <c r="E9381" i="29"/>
  <c r="E9380" i="29"/>
  <c r="E9379" i="29"/>
  <c r="E9378" i="29"/>
  <c r="E9377" i="29"/>
  <c r="E9376" i="29"/>
  <c r="E9375" i="29"/>
  <c r="E9374" i="29"/>
  <c r="E9373" i="29"/>
  <c r="E9372" i="29"/>
  <c r="E9371" i="29"/>
  <c r="E9370" i="29"/>
  <c r="E9369" i="29"/>
  <c r="E9368" i="29"/>
  <c r="E9367" i="29"/>
  <c r="E9366" i="29"/>
  <c r="E9365" i="29"/>
  <c r="E9364" i="29"/>
  <c r="E9363" i="29"/>
  <c r="E9362" i="29"/>
  <c r="E9361" i="29"/>
  <c r="E9360" i="29"/>
  <c r="E9356" i="29"/>
  <c r="E9355" i="29"/>
  <c r="E9351" i="29"/>
  <c r="E9352" i="29" s="1"/>
  <c r="E9339" i="29"/>
  <c r="E9338" i="29"/>
  <c r="E9337" i="29"/>
  <c r="E9336" i="29"/>
  <c r="E9335" i="29"/>
  <c r="E9334" i="29"/>
  <c r="E9333" i="29"/>
  <c r="E9332" i="29"/>
  <c r="E9331" i="29"/>
  <c r="E9330" i="29"/>
  <c r="E9329" i="29"/>
  <c r="E9328" i="29"/>
  <c r="E9327" i="29"/>
  <c r="E9326" i="29"/>
  <c r="E9325" i="29"/>
  <c r="E9324" i="29"/>
  <c r="E9323" i="29"/>
  <c r="E9322" i="29"/>
  <c r="E9321" i="29"/>
  <c r="E9320" i="29"/>
  <c r="E9319" i="29"/>
  <c r="E9318" i="29"/>
  <c r="E9317" i="29"/>
  <c r="E9316" i="29"/>
  <c r="E9315" i="29"/>
  <c r="E9314" i="29"/>
  <c r="E9310" i="29"/>
  <c r="E9309" i="29"/>
  <c r="E9305" i="29"/>
  <c r="E9306" i="29" s="1"/>
  <c r="E9293" i="29"/>
  <c r="E9292" i="29"/>
  <c r="E9291" i="29"/>
  <c r="E9290" i="29"/>
  <c r="E9289" i="29"/>
  <c r="E9288" i="29"/>
  <c r="E9287" i="29"/>
  <c r="E9286" i="29"/>
  <c r="E9285" i="29"/>
  <c r="E9284" i="29"/>
  <c r="E9283" i="29"/>
  <c r="E9282" i="29"/>
  <c r="E9281" i="29"/>
  <c r="E9280" i="29"/>
  <c r="E9279" i="29"/>
  <c r="E9278" i="29"/>
  <c r="E9277" i="29"/>
  <c r="E9276" i="29"/>
  <c r="E9275" i="29"/>
  <c r="E9274" i="29"/>
  <c r="E9273" i="29"/>
  <c r="E9272" i="29"/>
  <c r="E9271" i="29"/>
  <c r="E9270" i="29"/>
  <c r="E9269" i="29"/>
  <c r="E9268" i="29"/>
  <c r="E9264" i="29"/>
  <c r="E9263" i="29"/>
  <c r="E9259" i="29"/>
  <c r="E9260" i="29" s="1"/>
  <c r="E9247" i="29"/>
  <c r="E9246" i="29"/>
  <c r="E9245" i="29"/>
  <c r="E9244" i="29"/>
  <c r="E9243" i="29"/>
  <c r="E9242" i="29"/>
  <c r="E9241" i="29"/>
  <c r="E9240" i="29"/>
  <c r="E9239" i="29"/>
  <c r="E9238" i="29"/>
  <c r="E9237" i="29"/>
  <c r="E9236" i="29"/>
  <c r="E9235" i="29"/>
  <c r="E9234" i="29"/>
  <c r="E9233" i="29"/>
  <c r="E9232" i="29"/>
  <c r="E9231" i="29"/>
  <c r="E9230" i="29"/>
  <c r="E9229" i="29"/>
  <c r="E9228" i="29"/>
  <c r="E9227" i="29"/>
  <c r="E9226" i="29"/>
  <c r="E9225" i="29"/>
  <c r="E9221" i="29"/>
  <c r="E9222" i="29" s="1"/>
  <c r="E9217" i="29"/>
  <c r="E9218" i="29" s="1"/>
  <c r="E9205" i="29"/>
  <c r="E9204" i="29"/>
  <c r="E9203" i="29"/>
  <c r="E9202" i="29"/>
  <c r="E9201" i="29"/>
  <c r="E9200" i="29"/>
  <c r="E9199" i="29"/>
  <c r="E9198" i="29"/>
  <c r="E9197" i="29"/>
  <c r="E9196" i="29"/>
  <c r="E9195" i="29"/>
  <c r="E9194" i="29"/>
  <c r="E9193" i="29"/>
  <c r="E9192" i="29"/>
  <c r="E9191" i="29"/>
  <c r="E9190" i="29"/>
  <c r="E9189" i="29"/>
  <c r="E9188" i="29"/>
  <c r="E9187" i="29"/>
  <c r="E9186" i="29"/>
  <c r="E9185" i="29"/>
  <c r="E9184" i="29"/>
  <c r="E9183" i="29"/>
  <c r="E9182" i="29"/>
  <c r="E9178" i="29"/>
  <c r="E9177" i="29"/>
  <c r="E9173" i="29"/>
  <c r="E9174" i="29" s="1"/>
  <c r="E9161" i="29"/>
  <c r="E9160" i="29"/>
  <c r="E9159" i="29"/>
  <c r="E9158" i="29"/>
  <c r="E9157" i="29"/>
  <c r="E9156" i="29"/>
  <c r="E9155" i="29"/>
  <c r="E9154" i="29"/>
  <c r="E9153" i="29"/>
  <c r="E9152" i="29"/>
  <c r="E9151" i="29"/>
  <c r="E9150" i="29"/>
  <c r="E9149" i="29"/>
  <c r="E9148" i="29"/>
  <c r="E9147" i="29"/>
  <c r="E9146" i="29"/>
  <c r="E9145" i="29"/>
  <c r="E9144" i="29"/>
  <c r="E9143" i="29"/>
  <c r="E9142" i="29"/>
  <c r="E9141" i="29"/>
  <c r="E9140" i="29"/>
  <c r="E9139" i="29"/>
  <c r="E9138" i="29"/>
  <c r="E9137" i="29"/>
  <c r="E9133" i="29"/>
  <c r="E9132" i="29"/>
  <c r="E9128" i="29"/>
  <c r="E9129" i="29" s="1"/>
  <c r="E9116" i="29"/>
  <c r="E9115" i="29"/>
  <c r="E9114" i="29"/>
  <c r="E9113" i="29"/>
  <c r="E9112" i="29"/>
  <c r="E9111" i="29"/>
  <c r="E9110" i="29"/>
  <c r="E9109" i="29"/>
  <c r="E9108" i="29"/>
  <c r="E9107" i="29"/>
  <c r="E9106" i="29"/>
  <c r="E9105" i="29"/>
  <c r="E9104" i="29"/>
  <c r="E9103" i="29"/>
  <c r="E9102" i="29"/>
  <c r="E9101" i="29"/>
  <c r="E9100" i="29"/>
  <c r="E9099" i="29"/>
  <c r="E9098" i="29"/>
  <c r="E9097" i="29"/>
  <c r="E9096" i="29"/>
  <c r="E9095" i="29"/>
  <c r="E9094" i="29"/>
  <c r="E9093" i="29"/>
  <c r="E9092" i="29"/>
  <c r="E9088" i="29"/>
  <c r="E9087" i="29"/>
  <c r="E9089" i="29" s="1"/>
  <c r="E9083" i="29"/>
  <c r="E9084" i="29" s="1"/>
  <c r="E9071" i="29"/>
  <c r="E9070" i="29"/>
  <c r="E9069" i="29"/>
  <c r="E9068" i="29"/>
  <c r="E9067" i="29"/>
  <c r="E9066" i="29"/>
  <c r="E9065" i="29"/>
  <c r="E9064" i="29"/>
  <c r="E9063" i="29"/>
  <c r="E9062" i="29"/>
  <c r="E9061" i="29"/>
  <c r="E9060" i="29"/>
  <c r="E9059" i="29"/>
  <c r="E9058" i="29"/>
  <c r="E9057" i="29"/>
  <c r="E9056" i="29"/>
  <c r="E9055" i="29"/>
  <c r="E9054" i="29"/>
  <c r="E9053" i="29"/>
  <c r="E9052" i="29"/>
  <c r="E9051" i="29"/>
  <c r="E9050" i="29"/>
  <c r="E9049" i="29"/>
  <c r="E9048" i="29"/>
  <c r="E9047" i="29"/>
  <c r="E9043" i="29"/>
  <c r="E9042" i="29"/>
  <c r="E9038" i="29"/>
  <c r="E9039" i="29" s="1"/>
  <c r="E9026" i="29"/>
  <c r="E9025" i="29"/>
  <c r="E9024" i="29"/>
  <c r="E9023" i="29"/>
  <c r="E9022" i="29"/>
  <c r="E9021" i="29"/>
  <c r="E9020" i="29"/>
  <c r="E9019" i="29"/>
  <c r="E9018" i="29"/>
  <c r="E9017" i="29"/>
  <c r="E9016" i="29"/>
  <c r="E9015" i="29"/>
  <c r="E9014" i="29"/>
  <c r="E9013" i="29"/>
  <c r="E9012" i="29"/>
  <c r="E9011" i="29"/>
  <c r="E9010" i="29"/>
  <c r="E9009" i="29"/>
  <c r="E9008" i="29"/>
  <c r="E9007" i="29"/>
  <c r="E9006" i="29"/>
  <c r="E9005" i="29"/>
  <c r="E9004" i="29"/>
  <c r="E9003" i="29"/>
  <c r="E9002" i="29"/>
  <c r="E8998" i="29"/>
  <c r="E8997" i="29"/>
  <c r="E8993" i="29"/>
  <c r="E8994" i="29" s="1"/>
  <c r="E8981" i="29"/>
  <c r="E8980" i="29"/>
  <c r="E8979" i="29"/>
  <c r="E8978" i="29"/>
  <c r="E8977" i="29"/>
  <c r="E8976" i="29"/>
  <c r="E8975" i="29"/>
  <c r="E8974" i="29"/>
  <c r="E8973" i="29"/>
  <c r="E8972" i="29"/>
  <c r="E8971" i="29"/>
  <c r="E8970" i="29"/>
  <c r="E8969" i="29"/>
  <c r="E8968" i="29"/>
  <c r="E8967" i="29"/>
  <c r="E8966" i="29"/>
  <c r="E8965" i="29"/>
  <c r="E8964" i="29"/>
  <c r="E8963" i="29"/>
  <c r="E8962" i="29"/>
  <c r="E8961" i="29"/>
  <c r="E8960" i="29"/>
  <c r="E8959" i="29"/>
  <c r="E8958" i="29"/>
  <c r="E8957" i="29"/>
  <c r="E8953" i="29"/>
  <c r="E8952" i="29"/>
  <c r="E8954" i="29" s="1"/>
  <c r="E8948" i="29"/>
  <c r="E8949" i="29" s="1"/>
  <c r="E8936" i="29"/>
  <c r="E8935" i="29"/>
  <c r="E8934" i="29"/>
  <c r="E8933" i="29"/>
  <c r="E8932" i="29"/>
  <c r="E8931" i="29"/>
  <c r="E8930" i="29"/>
  <c r="E8929" i="29"/>
  <c r="E8928" i="29"/>
  <c r="E8927" i="29"/>
  <c r="E8926" i="29"/>
  <c r="E8925" i="29"/>
  <c r="E8924" i="29"/>
  <c r="E8923" i="29"/>
  <c r="E8922" i="29"/>
  <c r="E8921" i="29"/>
  <c r="E8920" i="29"/>
  <c r="E8919" i="29"/>
  <c r="E8918" i="29"/>
  <c r="E8917" i="29"/>
  <c r="E8916" i="29"/>
  <c r="E8915" i="29"/>
  <c r="E8914" i="29"/>
  <c r="E8913" i="29"/>
  <c r="E8912" i="29"/>
  <c r="E8911" i="29"/>
  <c r="E8910" i="29"/>
  <c r="E8906" i="29"/>
  <c r="E8905" i="29"/>
  <c r="E8901" i="29"/>
  <c r="E8902" i="29" s="1"/>
  <c r="E8889" i="29"/>
  <c r="E8888" i="29"/>
  <c r="E8887" i="29"/>
  <c r="E8886" i="29"/>
  <c r="E8885" i="29"/>
  <c r="E8884" i="29"/>
  <c r="E8883" i="29"/>
  <c r="E8882" i="29"/>
  <c r="E8881" i="29"/>
  <c r="E8880" i="29"/>
  <c r="E8879" i="29"/>
  <c r="E8878" i="29"/>
  <c r="E8877" i="29"/>
  <c r="E8876" i="29"/>
  <c r="E8875" i="29"/>
  <c r="E8874" i="29"/>
  <c r="E8873" i="29"/>
  <c r="E8872" i="29"/>
  <c r="E8871" i="29"/>
  <c r="E8870" i="29"/>
  <c r="E8869" i="29"/>
  <c r="E8868" i="29"/>
  <c r="E8867" i="29"/>
  <c r="E8866" i="29"/>
  <c r="E8865" i="29"/>
  <c r="E8864" i="29"/>
  <c r="E8863" i="29"/>
  <c r="E8859" i="29"/>
  <c r="E8858" i="29"/>
  <c r="E8854" i="29"/>
  <c r="E8855" i="29" s="1"/>
  <c r="E8842" i="29"/>
  <c r="E8841" i="29"/>
  <c r="E8840" i="29"/>
  <c r="E8839" i="29"/>
  <c r="E8838" i="29"/>
  <c r="E8837" i="29"/>
  <c r="E8836" i="29"/>
  <c r="E8835" i="29"/>
  <c r="E8834" i="29"/>
  <c r="E8833" i="29"/>
  <c r="E8832" i="29"/>
  <c r="E8831" i="29"/>
  <c r="E8830" i="29"/>
  <c r="E8829" i="29"/>
  <c r="E8828" i="29"/>
  <c r="E8827" i="29"/>
  <c r="E8826" i="29"/>
  <c r="E8825" i="29"/>
  <c r="E8824" i="29"/>
  <c r="E8823" i="29"/>
  <c r="E8822" i="29"/>
  <c r="E8821" i="29"/>
  <c r="E8820" i="29"/>
  <c r="E8819" i="29"/>
  <c r="E8818" i="29"/>
  <c r="E8817" i="29"/>
  <c r="E8816" i="29"/>
  <c r="E8812" i="29"/>
  <c r="E8811" i="29"/>
  <c r="E8807" i="29"/>
  <c r="E8808" i="29" s="1"/>
  <c r="E8795" i="29"/>
  <c r="E8794" i="29"/>
  <c r="E8793" i="29"/>
  <c r="E8792" i="29"/>
  <c r="E8791" i="29"/>
  <c r="E8790" i="29"/>
  <c r="E8789" i="29"/>
  <c r="E8788" i="29"/>
  <c r="E8787" i="29"/>
  <c r="E8786" i="29"/>
  <c r="E8785" i="29"/>
  <c r="E8784" i="29"/>
  <c r="E8783" i="29"/>
  <c r="E8782" i="29"/>
  <c r="E8781" i="29"/>
  <c r="E8780" i="29"/>
  <c r="E8779" i="29"/>
  <c r="E8778" i="29"/>
  <c r="E8777" i="29"/>
  <c r="E8776" i="29"/>
  <c r="E8775" i="29"/>
  <c r="E8774" i="29"/>
  <c r="E8773" i="29"/>
  <c r="E8772" i="29"/>
  <c r="E8771" i="29"/>
  <c r="E8770" i="29"/>
  <c r="E8769" i="29"/>
  <c r="E8765" i="29"/>
  <c r="E8764" i="29"/>
  <c r="E8766" i="29" s="1"/>
  <c r="E8760" i="29"/>
  <c r="E8761" i="29" s="1"/>
  <c r="E8748" i="29"/>
  <c r="E8747" i="29"/>
  <c r="E8746" i="29"/>
  <c r="E8745" i="29"/>
  <c r="E8744" i="29"/>
  <c r="E8743" i="29"/>
  <c r="E8742" i="29"/>
  <c r="E8741" i="29"/>
  <c r="E8740" i="29"/>
  <c r="E8739" i="29"/>
  <c r="E8738" i="29"/>
  <c r="E8737" i="29"/>
  <c r="E8736" i="29"/>
  <c r="E8735" i="29"/>
  <c r="E8734" i="29"/>
  <c r="E8733" i="29"/>
  <c r="E8732" i="29"/>
  <c r="E8731" i="29"/>
  <c r="E8730" i="29"/>
  <c r="E8729" i="29"/>
  <c r="E8728" i="29"/>
  <c r="E8727" i="29"/>
  <c r="E8726" i="29"/>
  <c r="E8725" i="29"/>
  <c r="E8724" i="29"/>
  <c r="E8723" i="29"/>
  <c r="E8722" i="29"/>
  <c r="E8718" i="29"/>
  <c r="E8719" i="29" s="1"/>
  <c r="E8717" i="29"/>
  <c r="E8713" i="29"/>
  <c r="E8714" i="29" s="1"/>
  <c r="E8701" i="29"/>
  <c r="E8700" i="29"/>
  <c r="E8699" i="29"/>
  <c r="E8698" i="29"/>
  <c r="E8697" i="29"/>
  <c r="E8696" i="29"/>
  <c r="E8695" i="29"/>
  <c r="E8694" i="29"/>
  <c r="E8693" i="29"/>
  <c r="E8692" i="29"/>
  <c r="E8691" i="29"/>
  <c r="E8690" i="29"/>
  <c r="E8689" i="29"/>
  <c r="E8688" i="29"/>
  <c r="E8687" i="29"/>
  <c r="E8686" i="29"/>
  <c r="E8685" i="29"/>
  <c r="E8684" i="29"/>
  <c r="E8683" i="29"/>
  <c r="E8682" i="29"/>
  <c r="E8681" i="29"/>
  <c r="E8680" i="29"/>
  <c r="E8679" i="29"/>
  <c r="E8678" i="29"/>
  <c r="E8677" i="29"/>
  <c r="E8676" i="29"/>
  <c r="E8675" i="29"/>
  <c r="E8671" i="29"/>
  <c r="E8670" i="29"/>
  <c r="E8666" i="29"/>
  <c r="E8667" i="29" s="1"/>
  <c r="E8654" i="29"/>
  <c r="E8653" i="29"/>
  <c r="E8652" i="29"/>
  <c r="E8651" i="29"/>
  <c r="E8650" i="29"/>
  <c r="E8649" i="29"/>
  <c r="E8648" i="29"/>
  <c r="E8647" i="29"/>
  <c r="E8646" i="29"/>
  <c r="E8645" i="29"/>
  <c r="E8644" i="29"/>
  <c r="E8643" i="29"/>
  <c r="E8642" i="29"/>
  <c r="E8641" i="29"/>
  <c r="E8640" i="29"/>
  <c r="E8639" i="29"/>
  <c r="E8638" i="29"/>
  <c r="E8637" i="29"/>
  <c r="E8636" i="29"/>
  <c r="E8635" i="29"/>
  <c r="E8634" i="29"/>
  <c r="E8633" i="29"/>
  <c r="E8632" i="29"/>
  <c r="E8631" i="29"/>
  <c r="E8630" i="29"/>
  <c r="E8629" i="29"/>
  <c r="E8628" i="29"/>
  <c r="E8624" i="29"/>
  <c r="E8623" i="29"/>
  <c r="E8619" i="29"/>
  <c r="E8620" i="29" s="1"/>
  <c r="E8607" i="29"/>
  <c r="E8606" i="29"/>
  <c r="E8605" i="29"/>
  <c r="E8604" i="29"/>
  <c r="E8603" i="29"/>
  <c r="E8602" i="29"/>
  <c r="E8601" i="29"/>
  <c r="E8600" i="29"/>
  <c r="E8599" i="29"/>
  <c r="E8598" i="29"/>
  <c r="E8597" i="29"/>
  <c r="E8596" i="29"/>
  <c r="E8595" i="29"/>
  <c r="E8594" i="29"/>
  <c r="E8593" i="29"/>
  <c r="E8592" i="29"/>
  <c r="E8591" i="29"/>
  <c r="E8590" i="29"/>
  <c r="E8589" i="29"/>
  <c r="E8588" i="29"/>
  <c r="E8587" i="29"/>
  <c r="E8586" i="29"/>
  <c r="E8585" i="29"/>
  <c r="E8584" i="29"/>
  <c r="E8583" i="29"/>
  <c r="E8582" i="29"/>
  <c r="E8581" i="29"/>
  <c r="E8577" i="29"/>
  <c r="E8576" i="29"/>
  <c r="E8572" i="29"/>
  <c r="E8573" i="29" s="1"/>
  <c r="E8560" i="29"/>
  <c r="E8559" i="29"/>
  <c r="E8558" i="29"/>
  <c r="E8557" i="29"/>
  <c r="E8556" i="29"/>
  <c r="E8555" i="29"/>
  <c r="E8554" i="29"/>
  <c r="E8553" i="29"/>
  <c r="E8552" i="29"/>
  <c r="E8551" i="29"/>
  <c r="E8550" i="29"/>
  <c r="E8549" i="29"/>
  <c r="E8548" i="29"/>
  <c r="E8547" i="29"/>
  <c r="E8546" i="29"/>
  <c r="E8545" i="29"/>
  <c r="E8544" i="29"/>
  <c r="E8543" i="29"/>
  <c r="E8542" i="29"/>
  <c r="E8541" i="29"/>
  <c r="E8540" i="29"/>
  <c r="E8539" i="29"/>
  <c r="E8538" i="29"/>
  <c r="E8537" i="29"/>
  <c r="E8536" i="29"/>
  <c r="E8535" i="29"/>
  <c r="E8534" i="29"/>
  <c r="E8530" i="29"/>
  <c r="E8531" i="29" s="1"/>
  <c r="E8529" i="29"/>
  <c r="E8525" i="29"/>
  <c r="E8526" i="29" s="1"/>
  <c r="E8513" i="29"/>
  <c r="E8512" i="29"/>
  <c r="E8511" i="29"/>
  <c r="E8510" i="29"/>
  <c r="E8509" i="29"/>
  <c r="E8508" i="29"/>
  <c r="E8507" i="29"/>
  <c r="E8506" i="29"/>
  <c r="E8505" i="29"/>
  <c r="E8504" i="29"/>
  <c r="E8503" i="29"/>
  <c r="E8502" i="29"/>
  <c r="E8501" i="29"/>
  <c r="E8500" i="29"/>
  <c r="E8499" i="29"/>
  <c r="E8498" i="29"/>
  <c r="E8497" i="29"/>
  <c r="E8496" i="29"/>
  <c r="E8495" i="29"/>
  <c r="E8494" i="29"/>
  <c r="E8493" i="29"/>
  <c r="E8492" i="29"/>
  <c r="E8491" i="29"/>
  <c r="E8490" i="29"/>
  <c r="E8489" i="29"/>
  <c r="E8488" i="29"/>
  <c r="E8484" i="29"/>
  <c r="E8483" i="29"/>
  <c r="E8479" i="29"/>
  <c r="E8480" i="29" s="1"/>
  <c r="E8467" i="29"/>
  <c r="E8466" i="29"/>
  <c r="E8465" i="29"/>
  <c r="E8464" i="29"/>
  <c r="E8463" i="29"/>
  <c r="E8462" i="29"/>
  <c r="E8461" i="29"/>
  <c r="E8460" i="29"/>
  <c r="E8459" i="29"/>
  <c r="E8458" i="29"/>
  <c r="E8457" i="29"/>
  <c r="E8456" i="29"/>
  <c r="E8455" i="29"/>
  <c r="E8454" i="29"/>
  <c r="E8453" i="29"/>
  <c r="E8452" i="29"/>
  <c r="E8451" i="29"/>
  <c r="E8450" i="29"/>
  <c r="E8449" i="29"/>
  <c r="E8448" i="29"/>
  <c r="E8447" i="29"/>
  <c r="E8446" i="29"/>
  <c r="E8445" i="29"/>
  <c r="E8444" i="29"/>
  <c r="E8443" i="29"/>
  <c r="E8442" i="29"/>
  <c r="E8438" i="29"/>
  <c r="E8437" i="29"/>
  <c r="E8433" i="29"/>
  <c r="E8434" i="29" s="1"/>
  <c r="E8421" i="29"/>
  <c r="E8420" i="29"/>
  <c r="E8419" i="29"/>
  <c r="E8418" i="29"/>
  <c r="E8417" i="29"/>
  <c r="E8416" i="29"/>
  <c r="E8415" i="29"/>
  <c r="E8414" i="29"/>
  <c r="E8413" i="29"/>
  <c r="E8412" i="29"/>
  <c r="E8411" i="29"/>
  <c r="E8410" i="29"/>
  <c r="E8409" i="29"/>
  <c r="E8408" i="29"/>
  <c r="E8407" i="29"/>
  <c r="E8406" i="29"/>
  <c r="E8405" i="29"/>
  <c r="E8404" i="29"/>
  <c r="E8403" i="29"/>
  <c r="E8402" i="29"/>
  <c r="E8401" i="29"/>
  <c r="E8400" i="29"/>
  <c r="E8399" i="29"/>
  <c r="E8398" i="29"/>
  <c r="E8397" i="29"/>
  <c r="E8396" i="29"/>
  <c r="E8395" i="29"/>
  <c r="E8391" i="29"/>
  <c r="E8390" i="29"/>
  <c r="E8386" i="29"/>
  <c r="E8387" i="29" s="1"/>
  <c r="E8374" i="29"/>
  <c r="E8373" i="29"/>
  <c r="E8372" i="29"/>
  <c r="E8371" i="29"/>
  <c r="E8370" i="29"/>
  <c r="E8369" i="29"/>
  <c r="E8368" i="29"/>
  <c r="E8367" i="29"/>
  <c r="E8366" i="29"/>
  <c r="E8365" i="29"/>
  <c r="E8364" i="29"/>
  <c r="E8363" i="29"/>
  <c r="E8362" i="29"/>
  <c r="E8361" i="29"/>
  <c r="E8360" i="29"/>
  <c r="E8359" i="29"/>
  <c r="E8358" i="29"/>
  <c r="E8357" i="29"/>
  <c r="E8356" i="29"/>
  <c r="E8355" i="29"/>
  <c r="E8354" i="29"/>
  <c r="E8353" i="29"/>
  <c r="E8352" i="29"/>
  <c r="E8348" i="29"/>
  <c r="E8349" i="29" s="1"/>
  <c r="E8344" i="29"/>
  <c r="E8345" i="29" s="1"/>
  <c r="E8332" i="29"/>
  <c r="E8331" i="29"/>
  <c r="E8330" i="29"/>
  <c r="E8329" i="29"/>
  <c r="E8328" i="29"/>
  <c r="E8327" i="29"/>
  <c r="E8326" i="29"/>
  <c r="E8325" i="29"/>
  <c r="E8324" i="29"/>
  <c r="E8323" i="29"/>
  <c r="E8322" i="29"/>
  <c r="E8321" i="29"/>
  <c r="E8320" i="29"/>
  <c r="E8319" i="29"/>
  <c r="E8318" i="29"/>
  <c r="E8317" i="29"/>
  <c r="E8316" i="29"/>
  <c r="E8315" i="29"/>
  <c r="E8314" i="29"/>
  <c r="E8313" i="29"/>
  <c r="E8312" i="29"/>
  <c r="E8311" i="29"/>
  <c r="E8310" i="29"/>
  <c r="E8309" i="29"/>
  <c r="E8308" i="29"/>
  <c r="E8307" i="29"/>
  <c r="E8303" i="29"/>
  <c r="E8302" i="29"/>
  <c r="E8298" i="29"/>
  <c r="E8299" i="29" s="1"/>
  <c r="E8286" i="29"/>
  <c r="E8285" i="29"/>
  <c r="E8284" i="29"/>
  <c r="E8283" i="29"/>
  <c r="E8282" i="29"/>
  <c r="E8281" i="29"/>
  <c r="E8280" i="29"/>
  <c r="E8279" i="29"/>
  <c r="E8278" i="29"/>
  <c r="E8277" i="29"/>
  <c r="E8276" i="29"/>
  <c r="E8275" i="29"/>
  <c r="E8274" i="29"/>
  <c r="E8273" i="29"/>
  <c r="E8272" i="29"/>
  <c r="E8271" i="29"/>
  <c r="E8270" i="29"/>
  <c r="E8269" i="29"/>
  <c r="E8268" i="29"/>
  <c r="E8267" i="29"/>
  <c r="E8266" i="29"/>
  <c r="E8265" i="29"/>
  <c r="E8264" i="29"/>
  <c r="E8263" i="29"/>
  <c r="E8262" i="29"/>
  <c r="E8261" i="29"/>
  <c r="E8257" i="29"/>
  <c r="E8256" i="29"/>
  <c r="E8252" i="29"/>
  <c r="E8253" i="29" s="1"/>
  <c r="E8240" i="29"/>
  <c r="E8239" i="29"/>
  <c r="E8238" i="29"/>
  <c r="E8237" i="29"/>
  <c r="E8236" i="29"/>
  <c r="E8235" i="29"/>
  <c r="E8234" i="29"/>
  <c r="E8233" i="29"/>
  <c r="E8232" i="29"/>
  <c r="E8231" i="29"/>
  <c r="E8230" i="29"/>
  <c r="E8229" i="29"/>
  <c r="E8228" i="29"/>
  <c r="E8227" i="29"/>
  <c r="E8226" i="29"/>
  <c r="E8225" i="29"/>
  <c r="E8224" i="29"/>
  <c r="E8223" i="29"/>
  <c r="E8222" i="29"/>
  <c r="E8221" i="29"/>
  <c r="E8220" i="29"/>
  <c r="E8219" i="29"/>
  <c r="E8218" i="29"/>
  <c r="E8217" i="29"/>
  <c r="E8216" i="29"/>
  <c r="E8215" i="29"/>
  <c r="E8214" i="29"/>
  <c r="E8210" i="29"/>
  <c r="E8209" i="29"/>
  <c r="E8205" i="29"/>
  <c r="E8206" i="29" s="1"/>
  <c r="E8193" i="29"/>
  <c r="E8192" i="29"/>
  <c r="E8191" i="29"/>
  <c r="E8190" i="29"/>
  <c r="E8189" i="29"/>
  <c r="E8188" i="29"/>
  <c r="E8187" i="29"/>
  <c r="E8186" i="29"/>
  <c r="E8185" i="29"/>
  <c r="E8184" i="29"/>
  <c r="E8183" i="29"/>
  <c r="E8182" i="29"/>
  <c r="E8181" i="29"/>
  <c r="E8180" i="29"/>
  <c r="E8179" i="29"/>
  <c r="E8178" i="29"/>
  <c r="E8177" i="29"/>
  <c r="E8176" i="29"/>
  <c r="E8175" i="29"/>
  <c r="E8174" i="29"/>
  <c r="E8173" i="29"/>
  <c r="E8172" i="29"/>
  <c r="E8171" i="29"/>
  <c r="E8170" i="29"/>
  <c r="E8169" i="29"/>
  <c r="E8168" i="29"/>
  <c r="E8167" i="29"/>
  <c r="E8163" i="29"/>
  <c r="E8162" i="29"/>
  <c r="E8158" i="29"/>
  <c r="E8159" i="29" s="1"/>
  <c r="E8146" i="29"/>
  <c r="E8145" i="29"/>
  <c r="E8144" i="29"/>
  <c r="E8143" i="29"/>
  <c r="E8142" i="29"/>
  <c r="E8141" i="29"/>
  <c r="E8140" i="29"/>
  <c r="E8139" i="29"/>
  <c r="E8138" i="29"/>
  <c r="E8137" i="29"/>
  <c r="E8136" i="29"/>
  <c r="E8135" i="29"/>
  <c r="E8134" i="29"/>
  <c r="E8133" i="29"/>
  <c r="E8132" i="29"/>
  <c r="E8131" i="29"/>
  <c r="E8130" i="29"/>
  <c r="E8129" i="29"/>
  <c r="E8128" i="29"/>
  <c r="E8127" i="29"/>
  <c r="E8126" i="29"/>
  <c r="E8125" i="29"/>
  <c r="E8124" i="29"/>
  <c r="E8123" i="29"/>
  <c r="E8122" i="29"/>
  <c r="E8121" i="29"/>
  <c r="E8120" i="29"/>
  <c r="E8116" i="29"/>
  <c r="E8115" i="29"/>
  <c r="E8111" i="29"/>
  <c r="E8112" i="29" s="1"/>
  <c r="E8099" i="29"/>
  <c r="E8098" i="29"/>
  <c r="E8097" i="29"/>
  <c r="E8096" i="29"/>
  <c r="E8095" i="29"/>
  <c r="E8094" i="29"/>
  <c r="E8093" i="29"/>
  <c r="E8092" i="29"/>
  <c r="E8091" i="29"/>
  <c r="E8090" i="29"/>
  <c r="E8089" i="29"/>
  <c r="E8088" i="29"/>
  <c r="E8087" i="29"/>
  <c r="E8086" i="29"/>
  <c r="E8085" i="29"/>
  <c r="E8084" i="29"/>
  <c r="E8083" i="29"/>
  <c r="E8082" i="29"/>
  <c r="E8081" i="29"/>
  <c r="E8080" i="29"/>
  <c r="E8079" i="29"/>
  <c r="E8078" i="29"/>
  <c r="E8077" i="29"/>
  <c r="E8076" i="29"/>
  <c r="E8075" i="29"/>
  <c r="E8074" i="29"/>
  <c r="E8070" i="29"/>
  <c r="E8069" i="29"/>
  <c r="E8065" i="29"/>
  <c r="E8066" i="29" s="1"/>
  <c r="E8053" i="29"/>
  <c r="E8052" i="29"/>
  <c r="E8051" i="29"/>
  <c r="E8050" i="29"/>
  <c r="E8049" i="29"/>
  <c r="E8048" i="29"/>
  <c r="E8047" i="29"/>
  <c r="E8046" i="29"/>
  <c r="E8045" i="29"/>
  <c r="E8044" i="29"/>
  <c r="E8043" i="29"/>
  <c r="E8042" i="29"/>
  <c r="E8041" i="29"/>
  <c r="E8040" i="29"/>
  <c r="E8039" i="29"/>
  <c r="E8038" i="29"/>
  <c r="E8037" i="29"/>
  <c r="E8036" i="29"/>
  <c r="E8035" i="29"/>
  <c r="E8034" i="29"/>
  <c r="E8033" i="29"/>
  <c r="E8032" i="29"/>
  <c r="E8031" i="29"/>
  <c r="E8030" i="29"/>
  <c r="E8029" i="29"/>
  <c r="E8025" i="29"/>
  <c r="E8024" i="29"/>
  <c r="E8020" i="29"/>
  <c r="E8021" i="29" s="1"/>
  <c r="E8008" i="29"/>
  <c r="E8007" i="29"/>
  <c r="E8006" i="29"/>
  <c r="E8005" i="29"/>
  <c r="E8004" i="29"/>
  <c r="E8003" i="29"/>
  <c r="E8002" i="29"/>
  <c r="E8001" i="29"/>
  <c r="E8000" i="29"/>
  <c r="E7999" i="29"/>
  <c r="E7998" i="29"/>
  <c r="E7997" i="29"/>
  <c r="E7996" i="29"/>
  <c r="E7995" i="29"/>
  <c r="E7994" i="29"/>
  <c r="E7993" i="29"/>
  <c r="E7992" i="29"/>
  <c r="E7991" i="29"/>
  <c r="E7990" i="29"/>
  <c r="E7989" i="29"/>
  <c r="E7988" i="29"/>
  <c r="E7987" i="29"/>
  <c r="E7986" i="29"/>
  <c r="E7985" i="29"/>
  <c r="E7984" i="29"/>
  <c r="E7980" i="29"/>
  <c r="E7979" i="29"/>
  <c r="E7975" i="29"/>
  <c r="E7976" i="29" s="1"/>
  <c r="E7963" i="29"/>
  <c r="E7962" i="29"/>
  <c r="E7961" i="29"/>
  <c r="E7960" i="29"/>
  <c r="E7959" i="29"/>
  <c r="E7958" i="29"/>
  <c r="E7957" i="29"/>
  <c r="E7956" i="29"/>
  <c r="E7955" i="29"/>
  <c r="E7954" i="29"/>
  <c r="E7953" i="29"/>
  <c r="E7952" i="29"/>
  <c r="E7951" i="29"/>
  <c r="E7950" i="29"/>
  <c r="E7949" i="29"/>
  <c r="E7948" i="29"/>
  <c r="E7947" i="29"/>
  <c r="E7946" i="29"/>
  <c r="E7945" i="29"/>
  <c r="E7944" i="29"/>
  <c r="E7943" i="29"/>
  <c r="E7942" i="29"/>
  <c r="E7941" i="29"/>
  <c r="E7940" i="29"/>
  <c r="E7939" i="29"/>
  <c r="E7935" i="29"/>
  <c r="E7934" i="29"/>
  <c r="E7930" i="29"/>
  <c r="E7931" i="29" s="1"/>
  <c r="E7918" i="29"/>
  <c r="E7917" i="29"/>
  <c r="E7916" i="29"/>
  <c r="E7915" i="29"/>
  <c r="E7914" i="29"/>
  <c r="E7913" i="29"/>
  <c r="E7912" i="29"/>
  <c r="E7911" i="29"/>
  <c r="E7910" i="29"/>
  <c r="E7909" i="29"/>
  <c r="E7908" i="29"/>
  <c r="E7907" i="29"/>
  <c r="E7906" i="29"/>
  <c r="E7905" i="29"/>
  <c r="E7904" i="29"/>
  <c r="E7903" i="29"/>
  <c r="E7902" i="29"/>
  <c r="E7901" i="29"/>
  <c r="E7900" i="29"/>
  <c r="E7899" i="29"/>
  <c r="E7898" i="29"/>
  <c r="E7897" i="29"/>
  <c r="E7896" i="29"/>
  <c r="E7895" i="29"/>
  <c r="E7894" i="29"/>
  <c r="E7893" i="29"/>
  <c r="E7892" i="29"/>
  <c r="E7891" i="29"/>
  <c r="E7890" i="29"/>
  <c r="E7889" i="29"/>
  <c r="E7885" i="29"/>
  <c r="E7884" i="29"/>
  <c r="E7880" i="29"/>
  <c r="E7881" i="29" s="1"/>
  <c r="E7868" i="29"/>
  <c r="E7867" i="29"/>
  <c r="E7866" i="29"/>
  <c r="E7865" i="29"/>
  <c r="E7864" i="29"/>
  <c r="E7863" i="29"/>
  <c r="E7862" i="29"/>
  <c r="E7861" i="29"/>
  <c r="E7860" i="29"/>
  <c r="E7859" i="29"/>
  <c r="E7858" i="29"/>
  <c r="E7857" i="29"/>
  <c r="E7856" i="29"/>
  <c r="E7855" i="29"/>
  <c r="E7854" i="29"/>
  <c r="E7853" i="29"/>
  <c r="E7852" i="29"/>
  <c r="E7851" i="29"/>
  <c r="E7850" i="29"/>
  <c r="E7849" i="29"/>
  <c r="E7848" i="29"/>
  <c r="E7847" i="29"/>
  <c r="E7846" i="29"/>
  <c r="E7845" i="29"/>
  <c r="E7844" i="29"/>
  <c r="E7843" i="29"/>
  <c r="E7842" i="29"/>
  <c r="E7841" i="29"/>
  <c r="E7840" i="29"/>
  <c r="E7836" i="29"/>
  <c r="E7835" i="29"/>
  <c r="E7831" i="29"/>
  <c r="E7832" i="29" s="1"/>
  <c r="E7819" i="29"/>
  <c r="E7818" i="29"/>
  <c r="E7817" i="29"/>
  <c r="E7816" i="29"/>
  <c r="E7815" i="29"/>
  <c r="E7814" i="29"/>
  <c r="E7813" i="29"/>
  <c r="E7812" i="29"/>
  <c r="E7811" i="29"/>
  <c r="E7810" i="29"/>
  <c r="E7809" i="29"/>
  <c r="E7808" i="29"/>
  <c r="E7807" i="29"/>
  <c r="E7806" i="29"/>
  <c r="E7805" i="29"/>
  <c r="E7804" i="29"/>
  <c r="E7803" i="29"/>
  <c r="E7802" i="29"/>
  <c r="E7801" i="29"/>
  <c r="E7800" i="29"/>
  <c r="E7799" i="29"/>
  <c r="E7798" i="29"/>
  <c r="E7797" i="29"/>
  <c r="E7796" i="29"/>
  <c r="E7795" i="29"/>
  <c r="E7791" i="29"/>
  <c r="E7790" i="29"/>
  <c r="E7786" i="29"/>
  <c r="E7787" i="29" s="1"/>
  <c r="E7774" i="29"/>
  <c r="E7773" i="29"/>
  <c r="E7772" i="29"/>
  <c r="E7771" i="29"/>
  <c r="E7770" i="29"/>
  <c r="E7769" i="29"/>
  <c r="E7768" i="29"/>
  <c r="E7767" i="29"/>
  <c r="E7766" i="29"/>
  <c r="E7765" i="29"/>
  <c r="E7764" i="29"/>
  <c r="E7763" i="29"/>
  <c r="E7762" i="29"/>
  <c r="E7761" i="29"/>
  <c r="E7760" i="29"/>
  <c r="E7759" i="29"/>
  <c r="E7758" i="29"/>
  <c r="E7757" i="29"/>
  <c r="E7756" i="29"/>
  <c r="E7755" i="29"/>
  <c r="E7754" i="29"/>
  <c r="E7753" i="29"/>
  <c r="E7752" i="29"/>
  <c r="E7751" i="29"/>
  <c r="E7750" i="29"/>
  <c r="E7746" i="29"/>
  <c r="E7745" i="29"/>
  <c r="E7741" i="29"/>
  <c r="E7742" i="29" s="1"/>
  <c r="E7729" i="29"/>
  <c r="E7728" i="29"/>
  <c r="E7727" i="29"/>
  <c r="E7726" i="29"/>
  <c r="E7725" i="29"/>
  <c r="E7724" i="29"/>
  <c r="E7723" i="29"/>
  <c r="E7722" i="29"/>
  <c r="E7721" i="29"/>
  <c r="E7720" i="29"/>
  <c r="E7719" i="29"/>
  <c r="E7718" i="29"/>
  <c r="E7717" i="29"/>
  <c r="E7716" i="29"/>
  <c r="E7715" i="29"/>
  <c r="E7714" i="29"/>
  <c r="E7713" i="29"/>
  <c r="E7712" i="29"/>
  <c r="E7711" i="29"/>
  <c r="E7710" i="29"/>
  <c r="E7709" i="29"/>
  <c r="E7708" i="29"/>
  <c r="E7707" i="29"/>
  <c r="E7706" i="29"/>
  <c r="E7705" i="29"/>
  <c r="E7701" i="29"/>
  <c r="E7700" i="29"/>
  <c r="E7696" i="29"/>
  <c r="E7697" i="29" s="1"/>
  <c r="E7684" i="29"/>
  <c r="E7683" i="29"/>
  <c r="E7682" i="29"/>
  <c r="E7681" i="29"/>
  <c r="E7680" i="29"/>
  <c r="E7679" i="29"/>
  <c r="E7678" i="29"/>
  <c r="E7677" i="29"/>
  <c r="E7676" i="29"/>
  <c r="E7675" i="29"/>
  <c r="E7674" i="29"/>
  <c r="E7673" i="29"/>
  <c r="E7672" i="29"/>
  <c r="E7671" i="29"/>
  <c r="E7670" i="29"/>
  <c r="E7669" i="29"/>
  <c r="E7668" i="29"/>
  <c r="E7667" i="29"/>
  <c r="E7666" i="29"/>
  <c r="E7665" i="29"/>
  <c r="E7664" i="29"/>
  <c r="E7663" i="29"/>
  <c r="E7662" i="29"/>
  <c r="E7661" i="29"/>
  <c r="E7657" i="29"/>
  <c r="E7656" i="29"/>
  <c r="E7652" i="29"/>
  <c r="E7653" i="29" s="1"/>
  <c r="E7640" i="29"/>
  <c r="E7639" i="29"/>
  <c r="E7638" i="29"/>
  <c r="E7637" i="29"/>
  <c r="E7636" i="29"/>
  <c r="E7635" i="29"/>
  <c r="E7634" i="29"/>
  <c r="E7633" i="29"/>
  <c r="E7632" i="29"/>
  <c r="E7631" i="29"/>
  <c r="E7630" i="29"/>
  <c r="E7629" i="29"/>
  <c r="E7628" i="29"/>
  <c r="E7627" i="29"/>
  <c r="E7626" i="29"/>
  <c r="E7625" i="29"/>
  <c r="E7624" i="29"/>
  <c r="E7623" i="29"/>
  <c r="E7622" i="29"/>
  <c r="E7621" i="29"/>
  <c r="E7620" i="29"/>
  <c r="E7619" i="29"/>
  <c r="E7618" i="29"/>
  <c r="E7617" i="29"/>
  <c r="E7613" i="29"/>
  <c r="E7612" i="29"/>
  <c r="E7608" i="29"/>
  <c r="E7609" i="29" s="1"/>
  <c r="E7596" i="29"/>
  <c r="E7595" i="29"/>
  <c r="E7594" i="29"/>
  <c r="E7593" i="29"/>
  <c r="E7592" i="29"/>
  <c r="E7591" i="29"/>
  <c r="E7590" i="29"/>
  <c r="E7589" i="29"/>
  <c r="E7588" i="29"/>
  <c r="E7587" i="29"/>
  <c r="E7586" i="29"/>
  <c r="E7585" i="29"/>
  <c r="E7584" i="29"/>
  <c r="E7583" i="29"/>
  <c r="E7582" i="29"/>
  <c r="E7581" i="29"/>
  <c r="E7580" i="29"/>
  <c r="E7579" i="29"/>
  <c r="E7578" i="29"/>
  <c r="E7577" i="29"/>
  <c r="E7576" i="29"/>
  <c r="E7575" i="29"/>
  <c r="E7574" i="29"/>
  <c r="E7573" i="29"/>
  <c r="E7569" i="29"/>
  <c r="E7568" i="29"/>
  <c r="E7564" i="29"/>
  <c r="E7565" i="29" s="1"/>
  <c r="E7552" i="29"/>
  <c r="E7551" i="29"/>
  <c r="E7550" i="29"/>
  <c r="E7549" i="29"/>
  <c r="E7548" i="29"/>
  <c r="E7547" i="29"/>
  <c r="E7546" i="29"/>
  <c r="E7545" i="29"/>
  <c r="E7544" i="29"/>
  <c r="E7543" i="29"/>
  <c r="E7542" i="29"/>
  <c r="E7541" i="29"/>
  <c r="E7540" i="29"/>
  <c r="E7539" i="29"/>
  <c r="E7538" i="29"/>
  <c r="E7537" i="29"/>
  <c r="E7536" i="29"/>
  <c r="E7535" i="29"/>
  <c r="E7534" i="29"/>
  <c r="E7533" i="29"/>
  <c r="E7532" i="29"/>
  <c r="E7531" i="29"/>
  <c r="E7530" i="29"/>
  <c r="E7529" i="29"/>
  <c r="E7525" i="29"/>
  <c r="E7524" i="29"/>
  <c r="E7520" i="29"/>
  <c r="E7521" i="29" s="1"/>
  <c r="E7508" i="29"/>
  <c r="E7507" i="29"/>
  <c r="E7506" i="29"/>
  <c r="E7505" i="29"/>
  <c r="E7504" i="29"/>
  <c r="E7503" i="29"/>
  <c r="E7502" i="29"/>
  <c r="E7501" i="29"/>
  <c r="E7500" i="29"/>
  <c r="E7499" i="29"/>
  <c r="E7498" i="29"/>
  <c r="E7497" i="29"/>
  <c r="E7496" i="29"/>
  <c r="E7495" i="29"/>
  <c r="E7494" i="29"/>
  <c r="E7493" i="29"/>
  <c r="E7492" i="29"/>
  <c r="E7491" i="29"/>
  <c r="E7490" i="29"/>
  <c r="E7489" i="29"/>
  <c r="E7488" i="29"/>
  <c r="E7487" i="29"/>
  <c r="E7486" i="29"/>
  <c r="E7485" i="29"/>
  <c r="E7484" i="29"/>
  <c r="E7483" i="29"/>
  <c r="E7482" i="29"/>
  <c r="E7481" i="29"/>
  <c r="E7477" i="29"/>
  <c r="E7476" i="29"/>
  <c r="E7475" i="29"/>
  <c r="E7471" i="29"/>
  <c r="E7472" i="29" s="1"/>
  <c r="E7459" i="29"/>
  <c r="E7458" i="29"/>
  <c r="E7457" i="29"/>
  <c r="E7456" i="29"/>
  <c r="E7455" i="29"/>
  <c r="E7454" i="29"/>
  <c r="E7453" i="29"/>
  <c r="E7452" i="29"/>
  <c r="E7451" i="29"/>
  <c r="E7450" i="29"/>
  <c r="E7449" i="29"/>
  <c r="E7448" i="29"/>
  <c r="E7447" i="29"/>
  <c r="E7446" i="29"/>
  <c r="E7445" i="29"/>
  <c r="E7444" i="29"/>
  <c r="E7443" i="29"/>
  <c r="E7442" i="29"/>
  <c r="E7441" i="29"/>
  <c r="E7440" i="29"/>
  <c r="E7439" i="29"/>
  <c r="E7438" i="29"/>
  <c r="E7437" i="29"/>
  <c r="E7436" i="29"/>
  <c r="E7435" i="29"/>
  <c r="E7434" i="29"/>
  <c r="E7433" i="29"/>
  <c r="E7432" i="29"/>
  <c r="E7428" i="29"/>
  <c r="E7427" i="29"/>
  <c r="E7426" i="29"/>
  <c r="E7422" i="29"/>
  <c r="E7423" i="29" s="1"/>
  <c r="E7410" i="29"/>
  <c r="E7409" i="29"/>
  <c r="E7408" i="29"/>
  <c r="E7407" i="29"/>
  <c r="E7406" i="29"/>
  <c r="E7405" i="29"/>
  <c r="E7404" i="29"/>
  <c r="E7403" i="29"/>
  <c r="E7402" i="29"/>
  <c r="E7401" i="29"/>
  <c r="E7400" i="29"/>
  <c r="E7399" i="29"/>
  <c r="E7398" i="29"/>
  <c r="E7397" i="29"/>
  <c r="E7396" i="29"/>
  <c r="E7395" i="29"/>
  <c r="E7394" i="29"/>
  <c r="E7393" i="29"/>
  <c r="E7392" i="29"/>
  <c r="E7391" i="29"/>
  <c r="E7390" i="29"/>
  <c r="E7389" i="29"/>
  <c r="E7388" i="29"/>
  <c r="E7387" i="29"/>
  <c r="E7383" i="29"/>
  <c r="E7382" i="29"/>
  <c r="E7378" i="29"/>
  <c r="E7379" i="29" s="1"/>
  <c r="E7366" i="29"/>
  <c r="E7365" i="29"/>
  <c r="E7364" i="29"/>
  <c r="E7363" i="29"/>
  <c r="E7362" i="29"/>
  <c r="E7361" i="29"/>
  <c r="E7360" i="29"/>
  <c r="E7359" i="29"/>
  <c r="E7358" i="29"/>
  <c r="E7357" i="29"/>
  <c r="E7356" i="29"/>
  <c r="E7355" i="29"/>
  <c r="E7354" i="29"/>
  <c r="E7353" i="29"/>
  <c r="E7352" i="29"/>
  <c r="E7351" i="29"/>
  <c r="E7350" i="29"/>
  <c r="E7349" i="29"/>
  <c r="E7348" i="29"/>
  <c r="E7347" i="29"/>
  <c r="E7346" i="29"/>
  <c r="E7345" i="29"/>
  <c r="E7344" i="29"/>
  <c r="E7343" i="29"/>
  <c r="E7339" i="29"/>
  <c r="E7338" i="29"/>
  <c r="E7334" i="29"/>
  <c r="E7335" i="29" s="1"/>
  <c r="E7322" i="29"/>
  <c r="E7321" i="29"/>
  <c r="E7320" i="29"/>
  <c r="E7319" i="29"/>
  <c r="E7318" i="29"/>
  <c r="E7317" i="29"/>
  <c r="E7316" i="29"/>
  <c r="E7315" i="29"/>
  <c r="E7314" i="29"/>
  <c r="E7313" i="29"/>
  <c r="E7312" i="29"/>
  <c r="E7311" i="29"/>
  <c r="E7310" i="29"/>
  <c r="E7309" i="29"/>
  <c r="E7308" i="29"/>
  <c r="E7307" i="29"/>
  <c r="E7306" i="29"/>
  <c r="E7305" i="29"/>
  <c r="E7304" i="29"/>
  <c r="E7303" i="29"/>
  <c r="E7302" i="29"/>
  <c r="E7301" i="29"/>
  <c r="E7300" i="29"/>
  <c r="E7299" i="29"/>
  <c r="E7295" i="29"/>
  <c r="E7294" i="29"/>
  <c r="E7290" i="29"/>
  <c r="E7291" i="29" s="1"/>
  <c r="E7278" i="29"/>
  <c r="E7277" i="29"/>
  <c r="E7276" i="29"/>
  <c r="E7275" i="29"/>
  <c r="E7274" i="29"/>
  <c r="E7273" i="29"/>
  <c r="E7272" i="29"/>
  <c r="E7271" i="29"/>
  <c r="E7270" i="29"/>
  <c r="E7269" i="29"/>
  <c r="E7268" i="29"/>
  <c r="E7267" i="29"/>
  <c r="E7266" i="29"/>
  <c r="E7265" i="29"/>
  <c r="E7264" i="29"/>
  <c r="E7263" i="29"/>
  <c r="E7262" i="29"/>
  <c r="E7261" i="29"/>
  <c r="E7260" i="29"/>
  <c r="E7259" i="29"/>
  <c r="E7258" i="29"/>
  <c r="E7257" i="29"/>
  <c r="E7256" i="29"/>
  <c r="E7255" i="29"/>
  <c r="E7254" i="29"/>
  <c r="E7250" i="29"/>
  <c r="E7249" i="29"/>
  <c r="E7245" i="29"/>
  <c r="E7246" i="29" s="1"/>
  <c r="E7233" i="29"/>
  <c r="E7232" i="29"/>
  <c r="E7231" i="29"/>
  <c r="E7230" i="29"/>
  <c r="E7229" i="29"/>
  <c r="E7228" i="29"/>
  <c r="E7227" i="29"/>
  <c r="E7226" i="29"/>
  <c r="E7225" i="29"/>
  <c r="E7224" i="29"/>
  <c r="E7223" i="29"/>
  <c r="E7222" i="29"/>
  <c r="E7221" i="29"/>
  <c r="E7220" i="29"/>
  <c r="E7219" i="29"/>
  <c r="E7218" i="29"/>
  <c r="E7217" i="29"/>
  <c r="E7216" i="29"/>
  <c r="E7215" i="29"/>
  <c r="E7214" i="29"/>
  <c r="E7213" i="29"/>
  <c r="E7212" i="29"/>
  <c r="E7211" i="29"/>
  <c r="E7210" i="29"/>
  <c r="E7209" i="29"/>
  <c r="E7205" i="29"/>
  <c r="E7204" i="29"/>
  <c r="E7200" i="29"/>
  <c r="E7201" i="29" s="1"/>
  <c r="E7188" i="29"/>
  <c r="E7187" i="29"/>
  <c r="E7186" i="29"/>
  <c r="E7185" i="29"/>
  <c r="E7184" i="29"/>
  <c r="E7183" i="29"/>
  <c r="E7182" i="29"/>
  <c r="E7181" i="29"/>
  <c r="E7180" i="29"/>
  <c r="E7179" i="29"/>
  <c r="E7178" i="29"/>
  <c r="E7177" i="29"/>
  <c r="E7176" i="29"/>
  <c r="E7175" i="29"/>
  <c r="E7174" i="29"/>
  <c r="E7173" i="29"/>
  <c r="E7172" i="29"/>
  <c r="E7171" i="29"/>
  <c r="E7170" i="29"/>
  <c r="E7169" i="29"/>
  <c r="E7168" i="29"/>
  <c r="E7167" i="29"/>
  <c r="E7166" i="29"/>
  <c r="E7165" i="29"/>
  <c r="E7164" i="29"/>
  <c r="E7160" i="29"/>
  <c r="E7159" i="29"/>
  <c r="E7155" i="29"/>
  <c r="E7156" i="29" s="1"/>
  <c r="E7143" i="29"/>
  <c r="E7142" i="29"/>
  <c r="E7141" i="29"/>
  <c r="E7140" i="29"/>
  <c r="E7139" i="29"/>
  <c r="E7138" i="29"/>
  <c r="E7137" i="29"/>
  <c r="E7136" i="29"/>
  <c r="E7135" i="29"/>
  <c r="E7134" i="29"/>
  <c r="E7133" i="29"/>
  <c r="E7132" i="29"/>
  <c r="E7131" i="29"/>
  <c r="E7130" i="29"/>
  <c r="E7129" i="29"/>
  <c r="E7128" i="29"/>
  <c r="E7127" i="29"/>
  <c r="E7126" i="29"/>
  <c r="E7125" i="29"/>
  <c r="E7124" i="29"/>
  <c r="E7123" i="29"/>
  <c r="E7122" i="29"/>
  <c r="E7121" i="29"/>
  <c r="E7120" i="29"/>
  <c r="E7116" i="29"/>
  <c r="E7115" i="29"/>
  <c r="E7111" i="29"/>
  <c r="E7112" i="29" s="1"/>
  <c r="E7099" i="29"/>
  <c r="E7098" i="29"/>
  <c r="E7097" i="29"/>
  <c r="E7096" i="29"/>
  <c r="E7095" i="29"/>
  <c r="E7094" i="29"/>
  <c r="E7093" i="29"/>
  <c r="E7092" i="29"/>
  <c r="E7091" i="29"/>
  <c r="E7090" i="29"/>
  <c r="E7089" i="29"/>
  <c r="E7088" i="29"/>
  <c r="E7087" i="29"/>
  <c r="E7086" i="29"/>
  <c r="E7085" i="29"/>
  <c r="E7084" i="29"/>
  <c r="E7083" i="29"/>
  <c r="E7082" i="29"/>
  <c r="E7081" i="29"/>
  <c r="E7080" i="29"/>
  <c r="E7079" i="29"/>
  <c r="E7078" i="29"/>
  <c r="E7077" i="29"/>
  <c r="E7076" i="29"/>
  <c r="E7075" i="29"/>
  <c r="E7071" i="29"/>
  <c r="E7072" i="29" s="1"/>
  <c r="E7067" i="29"/>
  <c r="E7068" i="29" s="1"/>
  <c r="E7055" i="29"/>
  <c r="E7054" i="29"/>
  <c r="E7053" i="29"/>
  <c r="E7052" i="29"/>
  <c r="E7051" i="29"/>
  <c r="E7050" i="29"/>
  <c r="E7049" i="29"/>
  <c r="E7048" i="29"/>
  <c r="E7047" i="29"/>
  <c r="E7046" i="29"/>
  <c r="E7045" i="29"/>
  <c r="E7044" i="29"/>
  <c r="E7043" i="29"/>
  <c r="E7042" i="29"/>
  <c r="E7041" i="29"/>
  <c r="E7040" i="29"/>
  <c r="E7039" i="29"/>
  <c r="E7038" i="29"/>
  <c r="E7037" i="29"/>
  <c r="E7036" i="29"/>
  <c r="E7035" i="29"/>
  <c r="E7034" i="29"/>
  <c r="E7033" i="29"/>
  <c r="E7032" i="29"/>
  <c r="E7031" i="29"/>
  <c r="E7030" i="29"/>
  <c r="E7026" i="29"/>
  <c r="E7025" i="29"/>
  <c r="E7021" i="29"/>
  <c r="E7022" i="29" s="1"/>
  <c r="E7009" i="29"/>
  <c r="E7008" i="29"/>
  <c r="E7007" i="29"/>
  <c r="E7006" i="29"/>
  <c r="E7005" i="29"/>
  <c r="E7004" i="29"/>
  <c r="E7003" i="29"/>
  <c r="E7002" i="29"/>
  <c r="E7001" i="29"/>
  <c r="E7000" i="29"/>
  <c r="E6999" i="29"/>
  <c r="E6998" i="29"/>
  <c r="E6997" i="29"/>
  <c r="E6996" i="29"/>
  <c r="E6995" i="29"/>
  <c r="E6994" i="29"/>
  <c r="E6993" i="29"/>
  <c r="E6992" i="29"/>
  <c r="E6991" i="29"/>
  <c r="E6990" i="29"/>
  <c r="E6989" i="29"/>
  <c r="E6988" i="29"/>
  <c r="E6987" i="29"/>
  <c r="E6986" i="29"/>
  <c r="E6982" i="29"/>
  <c r="E6981" i="29"/>
  <c r="E6977" i="29"/>
  <c r="E6978" i="29" s="1"/>
  <c r="E6965" i="29"/>
  <c r="E6964" i="29"/>
  <c r="E6963" i="29"/>
  <c r="E6962" i="29"/>
  <c r="E6961" i="29"/>
  <c r="E6960" i="29"/>
  <c r="E6959" i="29"/>
  <c r="E6958" i="29"/>
  <c r="E6957" i="29"/>
  <c r="E6956" i="29"/>
  <c r="E6955" i="29"/>
  <c r="E6954" i="29"/>
  <c r="E6953" i="29"/>
  <c r="E6952" i="29"/>
  <c r="E6951" i="29"/>
  <c r="E6950" i="29"/>
  <c r="E6949" i="29"/>
  <c r="E6948" i="29"/>
  <c r="E6947" i="29"/>
  <c r="E6946" i="29"/>
  <c r="E6945" i="29"/>
  <c r="E6944" i="29"/>
  <c r="E6943" i="29"/>
  <c r="E6942" i="29"/>
  <c r="E6938" i="29"/>
  <c r="E6937" i="29"/>
  <c r="E6933" i="29"/>
  <c r="E6934" i="29" s="1"/>
  <c r="E6921" i="29"/>
  <c r="E6920" i="29"/>
  <c r="E6919" i="29"/>
  <c r="E6918" i="29"/>
  <c r="E6917" i="29"/>
  <c r="E6916" i="29"/>
  <c r="E6915" i="29"/>
  <c r="E6914" i="29"/>
  <c r="E6913" i="29"/>
  <c r="E6912" i="29"/>
  <c r="E6911" i="29"/>
  <c r="E6910" i="29"/>
  <c r="E6909" i="29"/>
  <c r="E6908" i="29"/>
  <c r="E6907" i="29"/>
  <c r="E6906" i="29"/>
  <c r="E6905" i="29"/>
  <c r="E6904" i="29"/>
  <c r="E6903" i="29"/>
  <c r="E6902" i="29"/>
  <c r="E6901" i="29"/>
  <c r="E6900" i="29"/>
  <c r="E6899" i="29"/>
  <c r="E6898" i="29"/>
  <c r="E6897" i="29"/>
  <c r="E6893" i="29"/>
  <c r="E6892" i="29"/>
  <c r="E6888" i="29"/>
  <c r="E6889" i="29" s="1"/>
  <c r="E6876" i="29"/>
  <c r="E6875" i="29"/>
  <c r="E6874" i="29"/>
  <c r="E6873" i="29"/>
  <c r="E6872" i="29"/>
  <c r="E6871" i="29"/>
  <c r="E6870" i="29"/>
  <c r="E6869" i="29"/>
  <c r="E6868" i="29"/>
  <c r="E6867" i="29"/>
  <c r="E6866" i="29"/>
  <c r="E6865" i="29"/>
  <c r="E6864" i="29"/>
  <c r="E6863" i="29"/>
  <c r="E6862" i="29"/>
  <c r="E6861" i="29"/>
  <c r="E6860" i="29"/>
  <c r="E6859" i="29"/>
  <c r="E6858" i="29"/>
  <c r="E6857" i="29"/>
  <c r="E6856" i="29"/>
  <c r="E6855" i="29"/>
  <c r="E6854" i="29"/>
  <c r="E6853" i="29"/>
  <c r="E6849" i="29"/>
  <c r="E6848" i="29"/>
  <c r="E6844" i="29"/>
  <c r="E6845" i="29" s="1"/>
  <c r="E6832" i="29"/>
  <c r="E6831" i="29"/>
  <c r="E6830" i="29"/>
  <c r="E6829" i="29"/>
  <c r="E6828" i="29"/>
  <c r="E6827" i="29"/>
  <c r="E6826" i="29"/>
  <c r="E6825" i="29"/>
  <c r="E6824" i="29"/>
  <c r="E6823" i="29"/>
  <c r="E6822" i="29"/>
  <c r="E6821" i="29"/>
  <c r="E6820" i="29"/>
  <c r="E6819" i="29"/>
  <c r="E6818" i="29"/>
  <c r="E6817" i="29"/>
  <c r="E6816" i="29"/>
  <c r="E6815" i="29"/>
  <c r="E6814" i="29"/>
  <c r="E6813" i="29"/>
  <c r="E6812" i="29"/>
  <c r="E6811" i="29"/>
  <c r="E6810" i="29"/>
  <c r="E6809" i="29"/>
  <c r="E6805" i="29"/>
  <c r="E6804" i="29"/>
  <c r="E6800" i="29"/>
  <c r="E6801" i="29" s="1"/>
  <c r="E6788" i="29"/>
  <c r="E6787" i="29"/>
  <c r="E6786" i="29"/>
  <c r="E6785" i="29"/>
  <c r="E6784" i="29"/>
  <c r="E6783" i="29"/>
  <c r="E6782" i="29"/>
  <c r="E6781" i="29"/>
  <c r="E6780" i="29"/>
  <c r="E6779" i="29"/>
  <c r="E6778" i="29"/>
  <c r="E6777" i="29"/>
  <c r="E6776" i="29"/>
  <c r="E6775" i="29"/>
  <c r="E6774" i="29"/>
  <c r="E6773" i="29"/>
  <c r="E6772" i="29"/>
  <c r="E6771" i="29"/>
  <c r="E6770" i="29"/>
  <c r="E6769" i="29"/>
  <c r="E6768" i="29"/>
  <c r="E6767" i="29"/>
  <c r="E6766" i="29"/>
  <c r="E6765" i="29"/>
  <c r="E6764" i="29"/>
  <c r="E6760" i="29"/>
  <c r="E6759" i="29"/>
  <c r="E6755" i="29"/>
  <c r="E6756" i="29" s="1"/>
  <c r="E6743" i="29"/>
  <c r="E6742" i="29"/>
  <c r="E6741" i="29"/>
  <c r="E6740" i="29"/>
  <c r="E6739" i="29"/>
  <c r="E6738" i="29"/>
  <c r="E6737" i="29"/>
  <c r="E6736" i="29"/>
  <c r="E6735" i="29"/>
  <c r="E6734" i="29"/>
  <c r="E6733" i="29"/>
  <c r="E6732" i="29"/>
  <c r="E6731" i="29"/>
  <c r="E6730" i="29"/>
  <c r="E6729" i="29"/>
  <c r="E6728" i="29"/>
  <c r="E6727" i="29"/>
  <c r="E6726" i="29"/>
  <c r="E6725" i="29"/>
  <c r="E6724" i="29"/>
  <c r="E6723" i="29"/>
  <c r="E6722" i="29"/>
  <c r="E6721" i="29"/>
  <c r="E6720" i="29"/>
  <c r="E6716" i="29"/>
  <c r="E6715" i="29"/>
  <c r="E6711" i="29"/>
  <c r="E6712" i="29" s="1"/>
  <c r="E6699" i="29"/>
  <c r="E6698" i="29"/>
  <c r="E6697" i="29"/>
  <c r="E6696" i="29"/>
  <c r="E6695" i="29"/>
  <c r="E6694" i="29"/>
  <c r="E6693" i="29"/>
  <c r="E6692" i="29"/>
  <c r="E6691" i="29"/>
  <c r="E6690" i="29"/>
  <c r="E6689" i="29"/>
  <c r="E6688" i="29"/>
  <c r="E6687" i="29"/>
  <c r="E6686" i="29"/>
  <c r="E6685" i="29"/>
  <c r="E6684" i="29"/>
  <c r="E6683" i="29"/>
  <c r="E6682" i="29"/>
  <c r="E6681" i="29"/>
  <c r="E6680" i="29"/>
  <c r="E6679" i="29"/>
  <c r="E6678" i="29"/>
  <c r="E6677" i="29"/>
  <c r="E6676" i="29"/>
  <c r="E6675" i="29"/>
  <c r="E6671" i="29"/>
  <c r="E6670" i="29"/>
  <c r="E6666" i="29"/>
  <c r="E6667" i="29" s="1"/>
  <c r="E6654" i="29"/>
  <c r="E6653" i="29"/>
  <c r="E6652" i="29"/>
  <c r="E6651" i="29"/>
  <c r="E6650" i="29"/>
  <c r="E6649" i="29"/>
  <c r="E6648" i="29"/>
  <c r="E6647" i="29"/>
  <c r="E6646" i="29"/>
  <c r="E6645" i="29"/>
  <c r="E6644" i="29"/>
  <c r="E6643" i="29"/>
  <c r="E6642" i="29"/>
  <c r="E6641" i="29"/>
  <c r="E6640" i="29"/>
  <c r="E6639" i="29"/>
  <c r="E6638" i="29"/>
  <c r="E6637" i="29"/>
  <c r="E6636" i="29"/>
  <c r="E6635" i="29"/>
  <c r="E6634" i="29"/>
  <c r="E6633" i="29"/>
  <c r="E6632" i="29"/>
  <c r="E6631" i="29"/>
  <c r="E6627" i="29"/>
  <c r="E6626" i="29"/>
  <c r="E6622" i="29"/>
  <c r="E6623" i="29" s="1"/>
  <c r="E6610" i="29"/>
  <c r="E6611" i="29" s="1"/>
  <c r="E6613" i="29" s="1"/>
  <c r="E6598" i="29"/>
  <c r="E6599" i="29" s="1"/>
  <c r="E6601" i="29" s="1"/>
  <c r="E6586" i="29"/>
  <c r="E6585" i="29"/>
  <c r="E6584" i="29"/>
  <c r="E6583" i="29"/>
  <c r="E6582" i="29"/>
  <c r="E6581" i="29"/>
  <c r="E6580" i="29"/>
  <c r="E6579" i="29"/>
  <c r="E6578" i="29"/>
  <c r="E6577" i="29"/>
  <c r="E6576" i="29"/>
  <c r="E6575" i="29"/>
  <c r="E6574" i="29"/>
  <c r="E6573" i="29"/>
  <c r="E6572" i="29"/>
  <c r="E6571" i="29"/>
  <c r="E6570" i="29"/>
  <c r="E6569" i="29"/>
  <c r="E6568" i="29"/>
  <c r="E6567" i="29"/>
  <c r="E6566" i="29"/>
  <c r="E6565" i="29"/>
  <c r="E6564" i="29"/>
  <c r="E6563" i="29"/>
  <c r="E6562" i="29"/>
  <c r="E6561" i="29"/>
  <c r="E6560" i="29"/>
  <c r="E6556" i="29"/>
  <c r="E6555" i="29"/>
  <c r="E6551" i="29"/>
  <c r="E6552" i="29" s="1"/>
  <c r="E6539" i="29"/>
  <c r="E6538" i="29"/>
  <c r="E6537" i="29"/>
  <c r="E6536" i="29"/>
  <c r="E6535" i="29"/>
  <c r="E6534" i="29"/>
  <c r="E6533" i="29"/>
  <c r="E6532" i="29"/>
  <c r="E6531" i="29"/>
  <c r="E6530" i="29"/>
  <c r="E6529" i="29"/>
  <c r="E6528" i="29"/>
  <c r="E6527" i="29"/>
  <c r="E6526" i="29"/>
  <c r="E6525" i="29"/>
  <c r="E6524" i="29"/>
  <c r="E6523" i="29"/>
  <c r="E6522" i="29"/>
  <c r="E6521" i="29"/>
  <c r="E6520" i="29"/>
  <c r="E6519" i="29"/>
  <c r="E6518" i="29"/>
  <c r="E6517" i="29"/>
  <c r="E6516" i="29"/>
  <c r="E6515" i="29"/>
  <c r="E6514" i="29"/>
  <c r="E6513" i="29"/>
  <c r="E6512" i="29"/>
  <c r="E6508" i="29"/>
  <c r="E6507" i="29"/>
  <c r="E6503" i="29"/>
  <c r="E6504" i="29" s="1"/>
  <c r="E6491" i="29"/>
  <c r="E6490" i="29"/>
  <c r="E6489" i="29"/>
  <c r="E6488" i="29"/>
  <c r="E6487" i="29"/>
  <c r="E6486" i="29"/>
  <c r="E6485" i="29"/>
  <c r="E6484" i="29"/>
  <c r="E6483" i="29"/>
  <c r="E6482" i="29"/>
  <c r="E6481" i="29"/>
  <c r="E6480" i="29"/>
  <c r="E6479" i="29"/>
  <c r="E6478" i="29"/>
  <c r="E6477" i="29"/>
  <c r="E6476" i="29"/>
  <c r="E6475" i="29"/>
  <c r="E6474" i="29"/>
  <c r="E6473" i="29"/>
  <c r="E6472" i="29"/>
  <c r="E6471" i="29"/>
  <c r="E6470" i="29"/>
  <c r="E6469" i="29"/>
  <c r="E6468" i="29"/>
  <c r="E6467" i="29"/>
  <c r="E6466" i="29"/>
  <c r="E6465" i="29"/>
  <c r="E6461" i="29"/>
  <c r="E6460" i="29"/>
  <c r="E6456" i="29"/>
  <c r="E6457" i="29" s="1"/>
  <c r="E6444" i="29"/>
  <c r="E6443" i="29"/>
  <c r="E6442" i="29"/>
  <c r="E6441" i="29"/>
  <c r="E6440" i="29"/>
  <c r="E6439" i="29"/>
  <c r="E6438" i="29"/>
  <c r="E6437" i="29"/>
  <c r="E6436" i="29"/>
  <c r="E6435" i="29"/>
  <c r="E6434" i="29"/>
  <c r="E6433" i="29"/>
  <c r="E6432" i="29"/>
  <c r="E6431" i="29"/>
  <c r="E6430" i="29"/>
  <c r="E6429" i="29"/>
  <c r="E6428" i="29"/>
  <c r="E6427" i="29"/>
  <c r="E6426" i="29"/>
  <c r="E6425" i="29"/>
  <c r="E6424" i="29"/>
  <c r="E6423" i="29"/>
  <c r="E6422" i="29"/>
  <c r="E6421" i="29"/>
  <c r="E6420" i="29"/>
  <c r="E6419" i="29"/>
  <c r="E6418" i="29"/>
  <c r="E6414" i="29"/>
  <c r="E6415" i="29" s="1"/>
  <c r="E6410" i="29"/>
  <c r="E6411" i="29" s="1"/>
  <c r="E6398" i="29"/>
  <c r="E6397" i="29"/>
  <c r="E6396" i="29"/>
  <c r="E6395" i="29"/>
  <c r="E6394" i="29"/>
  <c r="E6393" i="29"/>
  <c r="E6392" i="29"/>
  <c r="E6391" i="29"/>
  <c r="E6390" i="29"/>
  <c r="E6389" i="29"/>
  <c r="E6388" i="29"/>
  <c r="E6387" i="29"/>
  <c r="E6386" i="29"/>
  <c r="E6385" i="29"/>
  <c r="E6384" i="29"/>
  <c r="E6383" i="29"/>
  <c r="E6382" i="29"/>
  <c r="E6381" i="29"/>
  <c r="E6380" i="29"/>
  <c r="E6379" i="29"/>
  <c r="E6378" i="29"/>
  <c r="E6377" i="29"/>
  <c r="E6376" i="29"/>
  <c r="E6375" i="29"/>
  <c r="E6374" i="29"/>
  <c r="E6373" i="29"/>
  <c r="E6372" i="29"/>
  <c r="E6371" i="29"/>
  <c r="E6367" i="29"/>
  <c r="E6366" i="29"/>
  <c r="E6365" i="29"/>
  <c r="E6364" i="29"/>
  <c r="E6363" i="29"/>
  <c r="E6359" i="29"/>
  <c r="E6360" i="29" s="1"/>
  <c r="E6347" i="29"/>
  <c r="E6346" i="29"/>
  <c r="E6345" i="29"/>
  <c r="E6344" i="29"/>
  <c r="E6343" i="29"/>
  <c r="E6342" i="29"/>
  <c r="E6341" i="29"/>
  <c r="E6340" i="29"/>
  <c r="E6339" i="29"/>
  <c r="E6338" i="29"/>
  <c r="E6337" i="29"/>
  <c r="E6336" i="29"/>
  <c r="E6335" i="29"/>
  <c r="E6334" i="29"/>
  <c r="E6333" i="29"/>
  <c r="E6332" i="29"/>
  <c r="E6331" i="29"/>
  <c r="E6330" i="29"/>
  <c r="E6329" i="29"/>
  <c r="E6328" i="29"/>
  <c r="E6327" i="29"/>
  <c r="E6326" i="29"/>
  <c r="E6325" i="29"/>
  <c r="E6324" i="29"/>
  <c r="E6323" i="29"/>
  <c r="E6322" i="29"/>
  <c r="E6321" i="29"/>
  <c r="E6317" i="29"/>
  <c r="E6316" i="29"/>
  <c r="E6312" i="29"/>
  <c r="E6313" i="29" s="1"/>
  <c r="E6300" i="29"/>
  <c r="E6299" i="29"/>
  <c r="E6298" i="29"/>
  <c r="E6297" i="29"/>
  <c r="E6296" i="29"/>
  <c r="E6295" i="29"/>
  <c r="E6294" i="29"/>
  <c r="E6293" i="29"/>
  <c r="E6292" i="29"/>
  <c r="E6291" i="29"/>
  <c r="E6290" i="29"/>
  <c r="E6289" i="29"/>
  <c r="E6288" i="29"/>
  <c r="E6287" i="29"/>
  <c r="E6286" i="29"/>
  <c r="E6285" i="29"/>
  <c r="E6284" i="29"/>
  <c r="E6283" i="29"/>
  <c r="E6282" i="29"/>
  <c r="E6281" i="29"/>
  <c r="E6280" i="29"/>
  <c r="E6279" i="29"/>
  <c r="E6278" i="29"/>
  <c r="E6277" i="29"/>
  <c r="E6276" i="29"/>
  <c r="E6275" i="29"/>
  <c r="E6271" i="29"/>
  <c r="E6270" i="29"/>
  <c r="E6266" i="29"/>
  <c r="E6267" i="29" s="1"/>
  <c r="E6254" i="29"/>
  <c r="E6253" i="29"/>
  <c r="E6252" i="29"/>
  <c r="E6251" i="29"/>
  <c r="E6250" i="29"/>
  <c r="E6249" i="29"/>
  <c r="E6248" i="29"/>
  <c r="E6247" i="29"/>
  <c r="E6246" i="29"/>
  <c r="E6245" i="29"/>
  <c r="E6244" i="29"/>
  <c r="E6243" i="29"/>
  <c r="E6242" i="29"/>
  <c r="E6241" i="29"/>
  <c r="E6240" i="29"/>
  <c r="E6239" i="29"/>
  <c r="E6238" i="29"/>
  <c r="E6237" i="29"/>
  <c r="E6236" i="29"/>
  <c r="E6235" i="29"/>
  <c r="E6234" i="29"/>
  <c r="E6233" i="29"/>
  <c r="E6232" i="29"/>
  <c r="E6231" i="29"/>
  <c r="E6230" i="29"/>
  <c r="E6229" i="29"/>
  <c r="E6228" i="29"/>
  <c r="E6227" i="29"/>
  <c r="E6226" i="29"/>
  <c r="E6225" i="29"/>
  <c r="E6221" i="29"/>
  <c r="E6220" i="29"/>
  <c r="E6219" i="29"/>
  <c r="E6215" i="29"/>
  <c r="E6216" i="29" s="1"/>
  <c r="E6203" i="29"/>
  <c r="E6202" i="29"/>
  <c r="E6201" i="29"/>
  <c r="E6200" i="29"/>
  <c r="E6199" i="29"/>
  <c r="E6198" i="29"/>
  <c r="E6197" i="29"/>
  <c r="E6196" i="29"/>
  <c r="E6195" i="29"/>
  <c r="E6194" i="29"/>
  <c r="E6193" i="29"/>
  <c r="E6192" i="29"/>
  <c r="E6191" i="29"/>
  <c r="E6190" i="29"/>
  <c r="E6189" i="29"/>
  <c r="E6188" i="29"/>
  <c r="E6187" i="29"/>
  <c r="E6186" i="29"/>
  <c r="E6185" i="29"/>
  <c r="E6184" i="29"/>
  <c r="E6183" i="29"/>
  <c r="E6182" i="29"/>
  <c r="E6181" i="29"/>
  <c r="E6180" i="29"/>
  <c r="E6179" i="29"/>
  <c r="E6178" i="29"/>
  <c r="E6177" i="29"/>
  <c r="E6176" i="29"/>
  <c r="E6175" i="29"/>
  <c r="E6174" i="29"/>
  <c r="E6173" i="29"/>
  <c r="E6172" i="29"/>
  <c r="E6171" i="29"/>
  <c r="E6170" i="29"/>
  <c r="E6169" i="29"/>
  <c r="E6168" i="29"/>
  <c r="E6164" i="29"/>
  <c r="E6163" i="29"/>
  <c r="E6162" i="29"/>
  <c r="E6158" i="29"/>
  <c r="E6159" i="29" s="1"/>
  <c r="E6146" i="29"/>
  <c r="E6145" i="29"/>
  <c r="E6144" i="29"/>
  <c r="E6143" i="29"/>
  <c r="E6142" i="29"/>
  <c r="E6141" i="29"/>
  <c r="E6140" i="29"/>
  <c r="E6139" i="29"/>
  <c r="E6138" i="29"/>
  <c r="E6137" i="29"/>
  <c r="E6136" i="29"/>
  <c r="E6135" i="29"/>
  <c r="E6134" i="29"/>
  <c r="E6133" i="29"/>
  <c r="E6132" i="29"/>
  <c r="E6131" i="29"/>
  <c r="E6130" i="29"/>
  <c r="E6129" i="29"/>
  <c r="E6128" i="29"/>
  <c r="E6127" i="29"/>
  <c r="E6126" i="29"/>
  <c r="E6125" i="29"/>
  <c r="E6124" i="29"/>
  <c r="E6123" i="29"/>
  <c r="E6122" i="29"/>
  <c r="E6121" i="29"/>
  <c r="E6120" i="29"/>
  <c r="E6116" i="29"/>
  <c r="E6115" i="29"/>
  <c r="E6111" i="29"/>
  <c r="E6112" i="29" s="1"/>
  <c r="E6099" i="29"/>
  <c r="E6098" i="29"/>
  <c r="E6097" i="29"/>
  <c r="E6096" i="29"/>
  <c r="E6095" i="29"/>
  <c r="E6094" i="29"/>
  <c r="E6093" i="29"/>
  <c r="E6092" i="29"/>
  <c r="E6091" i="29"/>
  <c r="E6090" i="29"/>
  <c r="E6089" i="29"/>
  <c r="E6088" i="29"/>
  <c r="E6087" i="29"/>
  <c r="E6086" i="29"/>
  <c r="E6085" i="29"/>
  <c r="E6084" i="29"/>
  <c r="E6083" i="29"/>
  <c r="E6082" i="29"/>
  <c r="E6081" i="29"/>
  <c r="E6080" i="29"/>
  <c r="E6079" i="29"/>
  <c r="E6078" i="29"/>
  <c r="E6077" i="29"/>
  <c r="E6076" i="29"/>
  <c r="E6075" i="29"/>
  <c r="E6074" i="29"/>
  <c r="E6073" i="29"/>
  <c r="E6072" i="29"/>
  <c r="E6071" i="29"/>
  <c r="E6070" i="29"/>
  <c r="E6069" i="29"/>
  <c r="E6068" i="29"/>
  <c r="E6067" i="29"/>
  <c r="E6066" i="29"/>
  <c r="E6065" i="29"/>
  <c r="E6064" i="29"/>
  <c r="E6063" i="29"/>
  <c r="E6062" i="29"/>
  <c r="E6058" i="29"/>
  <c r="E6057" i="29"/>
  <c r="E6056" i="29"/>
  <c r="E6052" i="29"/>
  <c r="E6053" i="29" s="1"/>
  <c r="E6040" i="29"/>
  <c r="E6039" i="29"/>
  <c r="E6038" i="29"/>
  <c r="E6037" i="29"/>
  <c r="E6036" i="29"/>
  <c r="E6035" i="29"/>
  <c r="E6034" i="29"/>
  <c r="E6033" i="29"/>
  <c r="E6032" i="29"/>
  <c r="E6031" i="29"/>
  <c r="E6030" i="29"/>
  <c r="E6029" i="29"/>
  <c r="E6028" i="29"/>
  <c r="E6027" i="29"/>
  <c r="E6026" i="29"/>
  <c r="E6025" i="29"/>
  <c r="E6024" i="29"/>
  <c r="E6023" i="29"/>
  <c r="E6022" i="29"/>
  <c r="E6021" i="29"/>
  <c r="E6020" i="29"/>
  <c r="E6019" i="29"/>
  <c r="E6018" i="29"/>
  <c r="E6017" i="29"/>
  <c r="E6016" i="29"/>
  <c r="E6015" i="29"/>
  <c r="E6014" i="29"/>
  <c r="E6013" i="29"/>
  <c r="E6009" i="29"/>
  <c r="E6008" i="29"/>
  <c r="E6004" i="29"/>
  <c r="E6005" i="29" s="1"/>
  <c r="E5992" i="29"/>
  <c r="E5991" i="29"/>
  <c r="E5990" i="29"/>
  <c r="E5989" i="29"/>
  <c r="E5988" i="29"/>
  <c r="E5987" i="29"/>
  <c r="E5986" i="29"/>
  <c r="E5985" i="29"/>
  <c r="E5984" i="29"/>
  <c r="E5983" i="29"/>
  <c r="E5982" i="29"/>
  <c r="E5981" i="29"/>
  <c r="E5980" i="29"/>
  <c r="E5979" i="29"/>
  <c r="E5978" i="29"/>
  <c r="E5977" i="29"/>
  <c r="E5976" i="29"/>
  <c r="E5975" i="29"/>
  <c r="E5974" i="29"/>
  <c r="E5973" i="29"/>
  <c r="E5972" i="29"/>
  <c r="E5971" i="29"/>
  <c r="E5970" i="29"/>
  <c r="E5969" i="29"/>
  <c r="E5968" i="29"/>
  <c r="E5967" i="29"/>
  <c r="E5963" i="29"/>
  <c r="E5962" i="29"/>
  <c r="E5958" i="29"/>
  <c r="E5959" i="29" s="1"/>
  <c r="E5946" i="29"/>
  <c r="E5945" i="29"/>
  <c r="E5944" i="29"/>
  <c r="E5943" i="29"/>
  <c r="E5942" i="29"/>
  <c r="E5941" i="29"/>
  <c r="E5940" i="29"/>
  <c r="E5939" i="29"/>
  <c r="E5938" i="29"/>
  <c r="E5937" i="29"/>
  <c r="E5936" i="29"/>
  <c r="E5935" i="29"/>
  <c r="E5934" i="29"/>
  <c r="E5933" i="29"/>
  <c r="E5932" i="29"/>
  <c r="E5931" i="29"/>
  <c r="E5930" i="29"/>
  <c r="E5929" i="29"/>
  <c r="E5928" i="29"/>
  <c r="E5927" i="29"/>
  <c r="E5926" i="29"/>
  <c r="E5925" i="29"/>
  <c r="E5924" i="29"/>
  <c r="E5923" i="29"/>
  <c r="E5922" i="29"/>
  <c r="E5921" i="29"/>
  <c r="E5920" i="29"/>
  <c r="E5919" i="29"/>
  <c r="E5915" i="29"/>
  <c r="E5914" i="29"/>
  <c r="E5910" i="29"/>
  <c r="E5911" i="29" s="1"/>
  <c r="E5898" i="29"/>
  <c r="E5897" i="29"/>
  <c r="E5896" i="29"/>
  <c r="E5895" i="29"/>
  <c r="E5894" i="29"/>
  <c r="E5893" i="29"/>
  <c r="E5892" i="29"/>
  <c r="E5891" i="29"/>
  <c r="E5890" i="29"/>
  <c r="E5889" i="29"/>
  <c r="E5888" i="29"/>
  <c r="E5887" i="29"/>
  <c r="E5886" i="29"/>
  <c r="E5885" i="29"/>
  <c r="E5884" i="29"/>
  <c r="E5883" i="29"/>
  <c r="E5882" i="29"/>
  <c r="E5881" i="29"/>
  <c r="E5880" i="29"/>
  <c r="E5879" i="29"/>
  <c r="E5878" i="29"/>
  <c r="E5877" i="29"/>
  <c r="E5876" i="29"/>
  <c r="E5875" i="29"/>
  <c r="E5874" i="29"/>
  <c r="E5873" i="29"/>
  <c r="E5869" i="29"/>
  <c r="E5868" i="29"/>
  <c r="E5864" i="29"/>
  <c r="E5865" i="29" s="1"/>
  <c r="E5852" i="29"/>
  <c r="E5851" i="29"/>
  <c r="E5850" i="29"/>
  <c r="E5849" i="29"/>
  <c r="E5848" i="29"/>
  <c r="E5847" i="29"/>
  <c r="E5846" i="29"/>
  <c r="E5845" i="29"/>
  <c r="E5844" i="29"/>
  <c r="E5843" i="29"/>
  <c r="E5842" i="29"/>
  <c r="E5841" i="29"/>
  <c r="E5840" i="29"/>
  <c r="E5839" i="29"/>
  <c r="E5838" i="29"/>
  <c r="E5837" i="29"/>
  <c r="E5836" i="29"/>
  <c r="E5835" i="29"/>
  <c r="E5834" i="29"/>
  <c r="E5833" i="29"/>
  <c r="E5832" i="29"/>
  <c r="E5831" i="29"/>
  <c r="E5830" i="29"/>
  <c r="E5829" i="29"/>
  <c r="E5828" i="29"/>
  <c r="E5827" i="29"/>
  <c r="E5823" i="29"/>
  <c r="E5822" i="29"/>
  <c r="E5818" i="29"/>
  <c r="E5819" i="29" s="1"/>
  <c r="E5806" i="29"/>
  <c r="E5805" i="29"/>
  <c r="E5804" i="29"/>
  <c r="E5803" i="29"/>
  <c r="E5802" i="29"/>
  <c r="E5801" i="29"/>
  <c r="E5800" i="29"/>
  <c r="E5799" i="29"/>
  <c r="E5798" i="29"/>
  <c r="E5797" i="29"/>
  <c r="E5796" i="29"/>
  <c r="E5795" i="29"/>
  <c r="E5794" i="29"/>
  <c r="E5793" i="29"/>
  <c r="E5792" i="29"/>
  <c r="E5791" i="29"/>
  <c r="E5790" i="29"/>
  <c r="E5789" i="29"/>
  <c r="E5788" i="29"/>
  <c r="E5787" i="29"/>
  <c r="E5786" i="29"/>
  <c r="E5785" i="29"/>
  <c r="E5784" i="29"/>
  <c r="E5783" i="29"/>
  <c r="E5782" i="29"/>
  <c r="E5781" i="29"/>
  <c r="E5777" i="29"/>
  <c r="E5776" i="29"/>
  <c r="E5772" i="29"/>
  <c r="E5773" i="29" s="1"/>
  <c r="E5760" i="29"/>
  <c r="E5759" i="29"/>
  <c r="E5758" i="29"/>
  <c r="E5757" i="29"/>
  <c r="E5756" i="29"/>
  <c r="E5755" i="29"/>
  <c r="E5754" i="29"/>
  <c r="E5753" i="29"/>
  <c r="E5752" i="29"/>
  <c r="E5751" i="29"/>
  <c r="E5750" i="29"/>
  <c r="E5749" i="29"/>
  <c r="E5748" i="29"/>
  <c r="E5747" i="29"/>
  <c r="E5746" i="29"/>
  <c r="E5745" i="29"/>
  <c r="E5744" i="29"/>
  <c r="E5743" i="29"/>
  <c r="E5742" i="29"/>
  <c r="E5741" i="29"/>
  <c r="E5740" i="29"/>
  <c r="E5739" i="29"/>
  <c r="E5738" i="29"/>
  <c r="E5737" i="29"/>
  <c r="E5736" i="29"/>
  <c r="E5735" i="29"/>
  <c r="E5731" i="29"/>
  <c r="E5730" i="29"/>
  <c r="E5726" i="29"/>
  <c r="E5727" i="29" s="1"/>
  <c r="E5714" i="29"/>
  <c r="E5713" i="29"/>
  <c r="E5712" i="29"/>
  <c r="E5711" i="29"/>
  <c r="E5710" i="29"/>
  <c r="E5709" i="29"/>
  <c r="E5708" i="29"/>
  <c r="E5707" i="29"/>
  <c r="E5706" i="29"/>
  <c r="E5705" i="29"/>
  <c r="E5704" i="29"/>
  <c r="E5703" i="29"/>
  <c r="E5702" i="29"/>
  <c r="E5701" i="29"/>
  <c r="E5700" i="29"/>
  <c r="E5699" i="29"/>
  <c r="E5698" i="29"/>
  <c r="E5697" i="29"/>
  <c r="E5696" i="29"/>
  <c r="E5695" i="29"/>
  <c r="E5694" i="29"/>
  <c r="E5693" i="29"/>
  <c r="E5692" i="29"/>
  <c r="E5691" i="29"/>
  <c r="E5690" i="29"/>
  <c r="E5689" i="29"/>
  <c r="E5685" i="29"/>
  <c r="E5684" i="29"/>
  <c r="E5680" i="29"/>
  <c r="E5681" i="29" s="1"/>
  <c r="E5668" i="29"/>
  <c r="E5667" i="29"/>
  <c r="E5666" i="29"/>
  <c r="E5665" i="29"/>
  <c r="E5664" i="29"/>
  <c r="E5663" i="29"/>
  <c r="E5662" i="29"/>
  <c r="E5661" i="29"/>
  <c r="E5660" i="29"/>
  <c r="E5659" i="29"/>
  <c r="E5658" i="29"/>
  <c r="E5657" i="29"/>
  <c r="E5656" i="29"/>
  <c r="E5655" i="29"/>
  <c r="E5654" i="29"/>
  <c r="E5653" i="29"/>
  <c r="E5652" i="29"/>
  <c r="E5651" i="29"/>
  <c r="E5650" i="29"/>
  <c r="E5649" i="29"/>
  <c r="E5648" i="29"/>
  <c r="E5647" i="29"/>
  <c r="E5646" i="29"/>
  <c r="E5645" i="29"/>
  <c r="E5644" i="29"/>
  <c r="E5643" i="29"/>
  <c r="E5639" i="29"/>
  <c r="E5638" i="29"/>
  <c r="E5640" i="29" s="1"/>
  <c r="E5634" i="29"/>
  <c r="E5635" i="29" s="1"/>
  <c r="E5622" i="29"/>
  <c r="E5621" i="29"/>
  <c r="E5620" i="29"/>
  <c r="E5619" i="29"/>
  <c r="E5618" i="29"/>
  <c r="E5617" i="29"/>
  <c r="E5616" i="29"/>
  <c r="E5615" i="29"/>
  <c r="E5614" i="29"/>
  <c r="E5613" i="29"/>
  <c r="E5612" i="29"/>
  <c r="E5611" i="29"/>
  <c r="E5610" i="29"/>
  <c r="E5609" i="29"/>
  <c r="E5608" i="29"/>
  <c r="E5607" i="29"/>
  <c r="E5606" i="29"/>
  <c r="E5605" i="29"/>
  <c r="E5604" i="29"/>
  <c r="E5603" i="29"/>
  <c r="E5602" i="29"/>
  <c r="E5601" i="29"/>
  <c r="E5600" i="29"/>
  <c r="E5599" i="29"/>
  <c r="E5598" i="29"/>
  <c r="E5597" i="29"/>
  <c r="E5593" i="29"/>
  <c r="E5592" i="29"/>
  <c r="E5588" i="29"/>
  <c r="E5589" i="29" s="1"/>
  <c r="E5576" i="29"/>
  <c r="E5575" i="29"/>
  <c r="E5574" i="29"/>
  <c r="E5573" i="29"/>
  <c r="E5572" i="29"/>
  <c r="E5571" i="29"/>
  <c r="E5570" i="29"/>
  <c r="E5569" i="29"/>
  <c r="E5568" i="29"/>
  <c r="E5567" i="29"/>
  <c r="E5566" i="29"/>
  <c r="E5565" i="29"/>
  <c r="E5564" i="29"/>
  <c r="E5563" i="29"/>
  <c r="E5562" i="29"/>
  <c r="E5561" i="29"/>
  <c r="E5560" i="29"/>
  <c r="E5559" i="29"/>
  <c r="E5558" i="29"/>
  <c r="E5557" i="29"/>
  <c r="E5556" i="29"/>
  <c r="E5555" i="29"/>
  <c r="E5554" i="29"/>
  <c r="E5553" i="29"/>
  <c r="E5552" i="29"/>
  <c r="E5551" i="29"/>
  <c r="E5547" i="29"/>
  <c r="E5546" i="29"/>
  <c r="E5542" i="29"/>
  <c r="E5543" i="29" s="1"/>
  <c r="E5530" i="29"/>
  <c r="E5529" i="29"/>
  <c r="E5528" i="29"/>
  <c r="E5527" i="29"/>
  <c r="E5526" i="29"/>
  <c r="E5525" i="29"/>
  <c r="E5524" i="29"/>
  <c r="E5523" i="29"/>
  <c r="E5522" i="29"/>
  <c r="E5521" i="29"/>
  <c r="E5520" i="29"/>
  <c r="E5519" i="29"/>
  <c r="E5518" i="29"/>
  <c r="E5517" i="29"/>
  <c r="E5516" i="29"/>
  <c r="E5515" i="29"/>
  <c r="E5514" i="29"/>
  <c r="E5513" i="29"/>
  <c r="E5512" i="29"/>
  <c r="E5511" i="29"/>
  <c r="E5510" i="29"/>
  <c r="E5509" i="29"/>
  <c r="E5508" i="29"/>
  <c r="E5507" i="29"/>
  <c r="E5506" i="29"/>
  <c r="E5505" i="29"/>
  <c r="E5501" i="29"/>
  <c r="E5500" i="29"/>
  <c r="E5496" i="29"/>
  <c r="E5497" i="29" s="1"/>
  <c r="E5484" i="29"/>
  <c r="E5483" i="29"/>
  <c r="E5482" i="29"/>
  <c r="E5481" i="29"/>
  <c r="E5480" i="29"/>
  <c r="E5479" i="29"/>
  <c r="E5478" i="29"/>
  <c r="E5477" i="29"/>
  <c r="E5476" i="29"/>
  <c r="E5475" i="29"/>
  <c r="E5474" i="29"/>
  <c r="E5473" i="29"/>
  <c r="E5472" i="29"/>
  <c r="E5471" i="29"/>
  <c r="E5470" i="29"/>
  <c r="E5469" i="29"/>
  <c r="E5468" i="29"/>
  <c r="E5467" i="29"/>
  <c r="E5466" i="29"/>
  <c r="E5465" i="29"/>
  <c r="E5464" i="29"/>
  <c r="E5463" i="29"/>
  <c r="E5462" i="29"/>
  <c r="E5461" i="29"/>
  <c r="E5460" i="29"/>
  <c r="E5459" i="29"/>
  <c r="E5455" i="29"/>
  <c r="E5454" i="29"/>
  <c r="E5450" i="29"/>
  <c r="E5451" i="29" s="1"/>
  <c r="E5438" i="29"/>
  <c r="E5437" i="29"/>
  <c r="E5436" i="29"/>
  <c r="E5435" i="29"/>
  <c r="E5434" i="29"/>
  <c r="E5433" i="29"/>
  <c r="E5432" i="29"/>
  <c r="E5431" i="29"/>
  <c r="E5430" i="29"/>
  <c r="E5429" i="29"/>
  <c r="E5428" i="29"/>
  <c r="E5427" i="29"/>
  <c r="E5426" i="29"/>
  <c r="E5425" i="29"/>
  <c r="E5424" i="29"/>
  <c r="E5423" i="29"/>
  <c r="E5422" i="29"/>
  <c r="E5421" i="29"/>
  <c r="E5420" i="29"/>
  <c r="E5419" i="29"/>
  <c r="E5418" i="29"/>
  <c r="E5417" i="29"/>
  <c r="E5416" i="29"/>
  <c r="E5415" i="29"/>
  <c r="E5414" i="29"/>
  <c r="E5413" i="29"/>
  <c r="E5409" i="29"/>
  <c r="E5408" i="29"/>
  <c r="E5404" i="29"/>
  <c r="E5405" i="29" s="1"/>
  <c r="E5392" i="29"/>
  <c r="E5391" i="29"/>
  <c r="E5390" i="29"/>
  <c r="E5389" i="29"/>
  <c r="E5388" i="29"/>
  <c r="E5387" i="29"/>
  <c r="E5386" i="29"/>
  <c r="E5385" i="29"/>
  <c r="E5384" i="29"/>
  <c r="E5383" i="29"/>
  <c r="E5382" i="29"/>
  <c r="E5381" i="29"/>
  <c r="E5380" i="29"/>
  <c r="E5379" i="29"/>
  <c r="E5378" i="29"/>
  <c r="E5377" i="29"/>
  <c r="E5376" i="29"/>
  <c r="E5375" i="29"/>
  <c r="E5374" i="29"/>
  <c r="E5373" i="29"/>
  <c r="E5372" i="29"/>
  <c r="E5371" i="29"/>
  <c r="E5370" i="29"/>
  <c r="E5369" i="29"/>
  <c r="E5368" i="29"/>
  <c r="E5367" i="29"/>
  <c r="E5363" i="29"/>
  <c r="E5362" i="29"/>
  <c r="E5358" i="29"/>
  <c r="E5359" i="29" s="1"/>
  <c r="E5346" i="29"/>
  <c r="E5345" i="29"/>
  <c r="E5344" i="29"/>
  <c r="E5343" i="29"/>
  <c r="E5342" i="29"/>
  <c r="E5341" i="29"/>
  <c r="E5340" i="29"/>
  <c r="E5339" i="29"/>
  <c r="E5338" i="29"/>
  <c r="E5337" i="29"/>
  <c r="E5336" i="29"/>
  <c r="E5335" i="29"/>
  <c r="E5334" i="29"/>
  <c r="E5333" i="29"/>
  <c r="E5332" i="29"/>
  <c r="E5331" i="29"/>
  <c r="E5330" i="29"/>
  <c r="E5329" i="29"/>
  <c r="E5328" i="29"/>
  <c r="E5327" i="29"/>
  <c r="E5326" i="29"/>
  <c r="E5325" i="29"/>
  <c r="E5324" i="29"/>
  <c r="E5323" i="29"/>
  <c r="E5322" i="29"/>
  <c r="E5321" i="29"/>
  <c r="E5317" i="29"/>
  <c r="E5316" i="29"/>
  <c r="E5312" i="29"/>
  <c r="E5313" i="29" s="1"/>
  <c r="E5300" i="29"/>
  <c r="E5299" i="29"/>
  <c r="E5298" i="29"/>
  <c r="E5297" i="29"/>
  <c r="E5296" i="29"/>
  <c r="E5295" i="29"/>
  <c r="E5294" i="29"/>
  <c r="E5293" i="29"/>
  <c r="E5292" i="29"/>
  <c r="E5291" i="29"/>
  <c r="E5290" i="29"/>
  <c r="E5289" i="29"/>
  <c r="E5288" i="29"/>
  <c r="E5287" i="29"/>
  <c r="E5286" i="29"/>
  <c r="E5285" i="29"/>
  <c r="E5284" i="29"/>
  <c r="E5283" i="29"/>
  <c r="E5282" i="29"/>
  <c r="E5281" i="29"/>
  <c r="E5280" i="29"/>
  <c r="E5279" i="29"/>
  <c r="E5278" i="29"/>
  <c r="E5277" i="29"/>
  <c r="E5276" i="29"/>
  <c r="E5275" i="29"/>
  <c r="E5271" i="29"/>
  <c r="E5270" i="29"/>
  <c r="E5266" i="29"/>
  <c r="E5267" i="29" s="1"/>
  <c r="E5254" i="29"/>
  <c r="E5253" i="29"/>
  <c r="E5252" i="29"/>
  <c r="E5251" i="29"/>
  <c r="E5250" i="29"/>
  <c r="E5249" i="29"/>
  <c r="E5248" i="29"/>
  <c r="E5247" i="29"/>
  <c r="E5246" i="29"/>
  <c r="E5245" i="29"/>
  <c r="E5244" i="29"/>
  <c r="E5243" i="29"/>
  <c r="E5242" i="29"/>
  <c r="E5241" i="29"/>
  <c r="E5240" i="29"/>
  <c r="E5239" i="29"/>
  <c r="E5238" i="29"/>
  <c r="E5237" i="29"/>
  <c r="E5236" i="29"/>
  <c r="E5235" i="29"/>
  <c r="E5234" i="29"/>
  <c r="E5233" i="29"/>
  <c r="E5232" i="29"/>
  <c r="E5231" i="29"/>
  <c r="E5230" i="29"/>
  <c r="E5229" i="29"/>
  <c r="E5225" i="29"/>
  <c r="E5224" i="29"/>
  <c r="E5220" i="29"/>
  <c r="E5221" i="29" s="1"/>
  <c r="E5208" i="29"/>
  <c r="E5207" i="29"/>
  <c r="E5206" i="29"/>
  <c r="E5205" i="29"/>
  <c r="E5204" i="29"/>
  <c r="E5203" i="29"/>
  <c r="E5202" i="29"/>
  <c r="E5201" i="29"/>
  <c r="E5200" i="29"/>
  <c r="E5199" i="29"/>
  <c r="E5198" i="29"/>
  <c r="E5197" i="29"/>
  <c r="E5196" i="29"/>
  <c r="E5195" i="29"/>
  <c r="E5194" i="29"/>
  <c r="E5193" i="29"/>
  <c r="E5192" i="29"/>
  <c r="E5191" i="29"/>
  <c r="E5190" i="29"/>
  <c r="E5189" i="29"/>
  <c r="E5188" i="29"/>
  <c r="E5187" i="29"/>
  <c r="E5186" i="29"/>
  <c r="E5185" i="29"/>
  <c r="E5184" i="29"/>
  <c r="E5183" i="29"/>
  <c r="E5179" i="29"/>
  <c r="E5178" i="29"/>
  <c r="E5174" i="29"/>
  <c r="E5175" i="29" s="1"/>
  <c r="E5162" i="29"/>
  <c r="E5161" i="29"/>
  <c r="E5160" i="29"/>
  <c r="E5159" i="29"/>
  <c r="E5158" i="29"/>
  <c r="E5157" i="29"/>
  <c r="E5156" i="29"/>
  <c r="E5155" i="29"/>
  <c r="E5154" i="29"/>
  <c r="E5153" i="29"/>
  <c r="E5152" i="29"/>
  <c r="E5151" i="29"/>
  <c r="E5150" i="29"/>
  <c r="E5149" i="29"/>
  <c r="E5148" i="29"/>
  <c r="E5147" i="29"/>
  <c r="E5146" i="29"/>
  <c r="E5145" i="29"/>
  <c r="E5144" i="29"/>
  <c r="E5143" i="29"/>
  <c r="E5142" i="29"/>
  <c r="E5141" i="29"/>
  <c r="E5140" i="29"/>
  <c r="E5139" i="29"/>
  <c r="E5138" i="29"/>
  <c r="E5137" i="29"/>
  <c r="E5133" i="29"/>
  <c r="E5132" i="29"/>
  <c r="E5128" i="29"/>
  <c r="E5129" i="29" s="1"/>
  <c r="E5116" i="29"/>
  <c r="E5115" i="29"/>
  <c r="E5114" i="29"/>
  <c r="E5113" i="29"/>
  <c r="E5112" i="29"/>
  <c r="E5111" i="29"/>
  <c r="E5110" i="29"/>
  <c r="E5109" i="29"/>
  <c r="E5108" i="29"/>
  <c r="E5107" i="29"/>
  <c r="E5106" i="29"/>
  <c r="E5105" i="29"/>
  <c r="E5104" i="29"/>
  <c r="E5103" i="29"/>
  <c r="E5102" i="29"/>
  <c r="E5101" i="29"/>
  <c r="E5100" i="29"/>
  <c r="E5099" i="29"/>
  <c r="E5098" i="29"/>
  <c r="E5097" i="29"/>
  <c r="E5096" i="29"/>
  <c r="E5095" i="29"/>
  <c r="E5094" i="29"/>
  <c r="E5093" i="29"/>
  <c r="E5092" i="29"/>
  <c r="E5091" i="29"/>
  <c r="E5087" i="29"/>
  <c r="E5086" i="29"/>
  <c r="E5082" i="29"/>
  <c r="E5083" i="29" s="1"/>
  <c r="E5070" i="29"/>
  <c r="E5069" i="29"/>
  <c r="E5068" i="29"/>
  <c r="E5067" i="29"/>
  <c r="E5066" i="29"/>
  <c r="E5065" i="29"/>
  <c r="E5064" i="29"/>
  <c r="E5063" i="29"/>
  <c r="E5062" i="29"/>
  <c r="E5061" i="29"/>
  <c r="E5060" i="29"/>
  <c r="E5059" i="29"/>
  <c r="E5058" i="29"/>
  <c r="E5057" i="29"/>
  <c r="E5056" i="29"/>
  <c r="E5055" i="29"/>
  <c r="E5054" i="29"/>
  <c r="E5053" i="29"/>
  <c r="E5052" i="29"/>
  <c r="E5051" i="29"/>
  <c r="E5050" i="29"/>
  <c r="E5049" i="29"/>
  <c r="E5048" i="29"/>
  <c r="E5047" i="29"/>
  <c r="E5046" i="29"/>
  <c r="E5045" i="29"/>
  <c r="E5041" i="29"/>
  <c r="E5040" i="29"/>
  <c r="E5036" i="29"/>
  <c r="E5037" i="29" s="1"/>
  <c r="E5024" i="29"/>
  <c r="E5023" i="29"/>
  <c r="E5022" i="29"/>
  <c r="E5021" i="29"/>
  <c r="E5020" i="29"/>
  <c r="E5019" i="29"/>
  <c r="E5018" i="29"/>
  <c r="E5017" i="29"/>
  <c r="E5016" i="29"/>
  <c r="E5015" i="29"/>
  <c r="E5014" i="29"/>
  <c r="E5013" i="29"/>
  <c r="E5012" i="29"/>
  <c r="E5011" i="29"/>
  <c r="E5010" i="29"/>
  <c r="E5009" i="29"/>
  <c r="E5008" i="29"/>
  <c r="E5007" i="29"/>
  <c r="E5006" i="29"/>
  <c r="E5005" i="29"/>
  <c r="E5004" i="29"/>
  <c r="E5003" i="29"/>
  <c r="E5002" i="29"/>
  <c r="E5001" i="29"/>
  <c r="E5000" i="29"/>
  <c r="E4999" i="29"/>
  <c r="E4995" i="29"/>
  <c r="E4994" i="29"/>
  <c r="E4990" i="29"/>
  <c r="E4991" i="29" s="1"/>
  <c r="E4978" i="29"/>
  <c r="E4977" i="29"/>
  <c r="E4976" i="29"/>
  <c r="E4975" i="29"/>
  <c r="E4974" i="29"/>
  <c r="E4973" i="29"/>
  <c r="E4972" i="29"/>
  <c r="E4971" i="29"/>
  <c r="E4970" i="29"/>
  <c r="E4969" i="29"/>
  <c r="E4968" i="29"/>
  <c r="E4967" i="29"/>
  <c r="E4966" i="29"/>
  <c r="E4965" i="29"/>
  <c r="E4964" i="29"/>
  <c r="E4963" i="29"/>
  <c r="E4962" i="29"/>
  <c r="E4961" i="29"/>
  <c r="E4960" i="29"/>
  <c r="E4959" i="29"/>
  <c r="E4958" i="29"/>
  <c r="E4957" i="29"/>
  <c r="E4956" i="29"/>
  <c r="E4955" i="29"/>
  <c r="E4954" i="29"/>
  <c r="E4953" i="29"/>
  <c r="E4952" i="29"/>
  <c r="E4948" i="29"/>
  <c r="E4947" i="29"/>
  <c r="E4943" i="29"/>
  <c r="E4942" i="29"/>
  <c r="E4941" i="29"/>
  <c r="E4940" i="29"/>
  <c r="E4928" i="29"/>
  <c r="E4927" i="29"/>
  <c r="E4926" i="29"/>
  <c r="E4925" i="29"/>
  <c r="E4924" i="29"/>
  <c r="E4923" i="29"/>
  <c r="E4922" i="29"/>
  <c r="E4921" i="29"/>
  <c r="E4920" i="29"/>
  <c r="E4919" i="29"/>
  <c r="E4918" i="29"/>
  <c r="E4917" i="29"/>
  <c r="E4916" i="29"/>
  <c r="E4915" i="29"/>
  <c r="E4914" i="29"/>
  <c r="E4913" i="29"/>
  <c r="E4912" i="29"/>
  <c r="E4911" i="29"/>
  <c r="E4910" i="29"/>
  <c r="E4909" i="29"/>
  <c r="E4908" i="29"/>
  <c r="E4907" i="29"/>
  <c r="E4906" i="29"/>
  <c r="E4905" i="29"/>
  <c r="E4904" i="29"/>
  <c r="E4903" i="29"/>
  <c r="E4902" i="29"/>
  <c r="E4898" i="29"/>
  <c r="E4897" i="29"/>
  <c r="E4893" i="29"/>
  <c r="E4892" i="29"/>
  <c r="E4891" i="29"/>
  <c r="E4890" i="29"/>
  <c r="E4878" i="29"/>
  <c r="E4877" i="29"/>
  <c r="E4876" i="29"/>
  <c r="E4875" i="29"/>
  <c r="E4874" i="29"/>
  <c r="E4873" i="29"/>
  <c r="E4872" i="29"/>
  <c r="E4871" i="29"/>
  <c r="E4870" i="29"/>
  <c r="E4869" i="29"/>
  <c r="E4868" i="29"/>
  <c r="E4867" i="29"/>
  <c r="E4866" i="29"/>
  <c r="E4865" i="29"/>
  <c r="E4864" i="29"/>
  <c r="E4863" i="29"/>
  <c r="E4862" i="29"/>
  <c r="E4861" i="29"/>
  <c r="E4860" i="29"/>
  <c r="E4859" i="29"/>
  <c r="E4858" i="29"/>
  <c r="E4857" i="29"/>
  <c r="E4856" i="29"/>
  <c r="E4855" i="29"/>
  <c r="E4854" i="29"/>
  <c r="E4853" i="29"/>
  <c r="E4849" i="29"/>
  <c r="E4848" i="29"/>
  <c r="E4844" i="29"/>
  <c r="E4845" i="29" s="1"/>
  <c r="E4832" i="29"/>
  <c r="E4831" i="29"/>
  <c r="E4830" i="29"/>
  <c r="E4829" i="29"/>
  <c r="E4828" i="29"/>
  <c r="E4827" i="29"/>
  <c r="E4826" i="29"/>
  <c r="E4825" i="29"/>
  <c r="E4824" i="29"/>
  <c r="E4823" i="29"/>
  <c r="E4822" i="29"/>
  <c r="E4821" i="29"/>
  <c r="E4820" i="29"/>
  <c r="E4819" i="29"/>
  <c r="E4818" i="29"/>
  <c r="E4817" i="29"/>
  <c r="E4816" i="29"/>
  <c r="E4815" i="29"/>
  <c r="E4814" i="29"/>
  <c r="E4813" i="29"/>
  <c r="E4812" i="29"/>
  <c r="E4811" i="29"/>
  <c r="E4810" i="29"/>
  <c r="E4809" i="29"/>
  <c r="E4808" i="29"/>
  <c r="E4804" i="29"/>
  <c r="E4803" i="29"/>
  <c r="E4799" i="29"/>
  <c r="E4800" i="29" s="1"/>
  <c r="E4787" i="29"/>
  <c r="E4786" i="29"/>
  <c r="E4785" i="29"/>
  <c r="E4784" i="29"/>
  <c r="E4783" i="29"/>
  <c r="E4782" i="29"/>
  <c r="E4781" i="29"/>
  <c r="E4780" i="29"/>
  <c r="E4779" i="29"/>
  <c r="E4778" i="29"/>
  <c r="E4777" i="29"/>
  <c r="E4776" i="29"/>
  <c r="E4775" i="29"/>
  <c r="E4774" i="29"/>
  <c r="E4773" i="29"/>
  <c r="E4772" i="29"/>
  <c r="E4771" i="29"/>
  <c r="E4770" i="29"/>
  <c r="E4769" i="29"/>
  <c r="E4768" i="29"/>
  <c r="E4767" i="29"/>
  <c r="E4766" i="29"/>
  <c r="E4765" i="29"/>
  <c r="E4764" i="29"/>
  <c r="E4763" i="29"/>
  <c r="E4759" i="29"/>
  <c r="E4758" i="29"/>
  <c r="E4754" i="29"/>
  <c r="E4755" i="29" s="1"/>
  <c r="E4742" i="29"/>
  <c r="E4741" i="29"/>
  <c r="E4740" i="29"/>
  <c r="E4739" i="29"/>
  <c r="E4738" i="29"/>
  <c r="E4737" i="29"/>
  <c r="E4736" i="29"/>
  <c r="E4735" i="29"/>
  <c r="E4734" i="29"/>
  <c r="E4733" i="29"/>
  <c r="E4732" i="29"/>
  <c r="E4731" i="29"/>
  <c r="E4730" i="29"/>
  <c r="E4729" i="29"/>
  <c r="E4728" i="29"/>
  <c r="E4727" i="29"/>
  <c r="E4726" i="29"/>
  <c r="E4725" i="29"/>
  <c r="E4724" i="29"/>
  <c r="E4723" i="29"/>
  <c r="E4722" i="29"/>
  <c r="E4721" i="29"/>
  <c r="E4720" i="29"/>
  <c r="E4719" i="29"/>
  <c r="E4718" i="29"/>
  <c r="E4717" i="29"/>
  <c r="E4716" i="29"/>
  <c r="E4712" i="29"/>
  <c r="E4711" i="29"/>
  <c r="E4710" i="29"/>
  <c r="E4706" i="29"/>
  <c r="E4705" i="29"/>
  <c r="E4693" i="29"/>
  <c r="E4692" i="29"/>
  <c r="E4691" i="29"/>
  <c r="E4690" i="29"/>
  <c r="E4689" i="29"/>
  <c r="E4688" i="29"/>
  <c r="E4687" i="29"/>
  <c r="E4686" i="29"/>
  <c r="E4685" i="29"/>
  <c r="E4684" i="29"/>
  <c r="E4683" i="29"/>
  <c r="E4682" i="29"/>
  <c r="E4681" i="29"/>
  <c r="E4680" i="29"/>
  <c r="E4679" i="29"/>
  <c r="E4678" i="29"/>
  <c r="E4677" i="29"/>
  <c r="E4676" i="29"/>
  <c r="E4675" i="29"/>
  <c r="E4674" i="29"/>
  <c r="E4673" i="29"/>
  <c r="E4672" i="29"/>
  <c r="E4671" i="29"/>
  <c r="E4670" i="29"/>
  <c r="E4669" i="29"/>
  <c r="E4668" i="29"/>
  <c r="E4667" i="29"/>
  <c r="E4666" i="29"/>
  <c r="E4662" i="29"/>
  <c r="E4661" i="29"/>
  <c r="E4660" i="29"/>
  <c r="E4656" i="29"/>
  <c r="E4655" i="29"/>
  <c r="E4643" i="29"/>
  <c r="E4642" i="29"/>
  <c r="E4641" i="29"/>
  <c r="E4640" i="29"/>
  <c r="E4639" i="29"/>
  <c r="E4638" i="29"/>
  <c r="E4637" i="29"/>
  <c r="E4636" i="29"/>
  <c r="E4635" i="29"/>
  <c r="E4634" i="29"/>
  <c r="E4633" i="29"/>
  <c r="E4632" i="29"/>
  <c r="E4631" i="29"/>
  <c r="E4630" i="29"/>
  <c r="E4629" i="29"/>
  <c r="E4628" i="29"/>
  <c r="E4627" i="29"/>
  <c r="E4626" i="29"/>
  <c r="E4625" i="29"/>
  <c r="E4624" i="29"/>
  <c r="E4623" i="29"/>
  <c r="E4622" i="29"/>
  <c r="E4621" i="29"/>
  <c r="E4617" i="29"/>
  <c r="E4618" i="29" s="1"/>
  <c r="E4613" i="29"/>
  <c r="E4614" i="29" s="1"/>
  <c r="E4601" i="29"/>
  <c r="E4600" i="29"/>
  <c r="E4599" i="29"/>
  <c r="E4598" i="29"/>
  <c r="E4597" i="29"/>
  <c r="E4596" i="29"/>
  <c r="E4595" i="29"/>
  <c r="E4594" i="29"/>
  <c r="E4593" i="29"/>
  <c r="E4592" i="29"/>
  <c r="E4591" i="29"/>
  <c r="E4590" i="29"/>
  <c r="E4589" i="29"/>
  <c r="E4588" i="29"/>
  <c r="E4587" i="29"/>
  <c r="E4586" i="29"/>
  <c r="E4585" i="29"/>
  <c r="E4584" i="29"/>
  <c r="E4583" i="29"/>
  <c r="E4582" i="29"/>
  <c r="E4581" i="29"/>
  <c r="E4580" i="29"/>
  <c r="E4579" i="29"/>
  <c r="E4575" i="29"/>
  <c r="E4576" i="29" s="1"/>
  <c r="E4571" i="29"/>
  <c r="E4572" i="29" s="1"/>
  <c r="E4559" i="29"/>
  <c r="E4558" i="29"/>
  <c r="E4557" i="29"/>
  <c r="E4556" i="29"/>
  <c r="E4555" i="29"/>
  <c r="E4554" i="29"/>
  <c r="E4553" i="29"/>
  <c r="E4552" i="29"/>
  <c r="E4551" i="29"/>
  <c r="E4550" i="29"/>
  <c r="E4549" i="29"/>
  <c r="E4548" i="29"/>
  <c r="E4547" i="29"/>
  <c r="E4546" i="29"/>
  <c r="E4545" i="29"/>
  <c r="E4544" i="29"/>
  <c r="E4543" i="29"/>
  <c r="E4542" i="29"/>
  <c r="E4541" i="29"/>
  <c r="E4540" i="29"/>
  <c r="E4539" i="29"/>
  <c r="E4538" i="29"/>
  <c r="E4537" i="29"/>
  <c r="E4536" i="29"/>
  <c r="E4535" i="29"/>
  <c r="E4531" i="29"/>
  <c r="E4530" i="29"/>
  <c r="E4529" i="29"/>
  <c r="E4525" i="29"/>
  <c r="E4524" i="29"/>
  <c r="E4523" i="29"/>
  <c r="E4522" i="29"/>
  <c r="E4510" i="29"/>
  <c r="E4509" i="29"/>
  <c r="E4508" i="29"/>
  <c r="E4507" i="29"/>
  <c r="E4506" i="29"/>
  <c r="E4505" i="29"/>
  <c r="E4504" i="29"/>
  <c r="E4503" i="29"/>
  <c r="E4502" i="29"/>
  <c r="E4501" i="29"/>
  <c r="E4500" i="29"/>
  <c r="E4499" i="29"/>
  <c r="E4498" i="29"/>
  <c r="E4497" i="29"/>
  <c r="E4496" i="29"/>
  <c r="E4495" i="29"/>
  <c r="E4494" i="29"/>
  <c r="E4493" i="29"/>
  <c r="E4492" i="29"/>
  <c r="E4491" i="29"/>
  <c r="E4490" i="29"/>
  <c r="E4489" i="29"/>
  <c r="E4488" i="29"/>
  <c r="E4487" i="29"/>
  <c r="E4486" i="29"/>
  <c r="E4485" i="29"/>
  <c r="E4484" i="29"/>
  <c r="E4480" i="29"/>
  <c r="E4479" i="29"/>
  <c r="E4478" i="29"/>
  <c r="E4474" i="29"/>
  <c r="E4473" i="29"/>
  <c r="E4461" i="29"/>
  <c r="E4460" i="29"/>
  <c r="E4459" i="29"/>
  <c r="E4458" i="29"/>
  <c r="E4457" i="29"/>
  <c r="E4456" i="29"/>
  <c r="E4455" i="29"/>
  <c r="E4454" i="29"/>
  <c r="E4453" i="29"/>
  <c r="E4452" i="29"/>
  <c r="E4451" i="29"/>
  <c r="E4450" i="29"/>
  <c r="E4449" i="29"/>
  <c r="E4448" i="29"/>
  <c r="E4447" i="29"/>
  <c r="E4446" i="29"/>
  <c r="E4445" i="29"/>
  <c r="E4444" i="29"/>
  <c r="E4443" i="29"/>
  <c r="E4442" i="29"/>
  <c r="E4441" i="29"/>
  <c r="E4440" i="29"/>
  <c r="E4439" i="29"/>
  <c r="E4438" i="29"/>
  <c r="E4437" i="29"/>
  <c r="E4436" i="29"/>
  <c r="E4435" i="29"/>
  <c r="E4434" i="29"/>
  <c r="E4430" i="29"/>
  <c r="E4429" i="29"/>
  <c r="E4428" i="29"/>
  <c r="E4424" i="29"/>
  <c r="E4423" i="29"/>
  <c r="E4411" i="29"/>
  <c r="E4410" i="29"/>
  <c r="E4409" i="29"/>
  <c r="E4408" i="29"/>
  <c r="E4407" i="29"/>
  <c r="E4406" i="29"/>
  <c r="E4405" i="29"/>
  <c r="E4404" i="29"/>
  <c r="E4403" i="29"/>
  <c r="E4402" i="29"/>
  <c r="E4401" i="29"/>
  <c r="E4400" i="29"/>
  <c r="E4399" i="29"/>
  <c r="E4398" i="29"/>
  <c r="E4397" i="29"/>
  <c r="E4396" i="29"/>
  <c r="E4395" i="29"/>
  <c r="E4394" i="29"/>
  <c r="E4393" i="29"/>
  <c r="E4392" i="29"/>
  <c r="E4391" i="29"/>
  <c r="E4390" i="29"/>
  <c r="E4389" i="29"/>
  <c r="E4388" i="29"/>
  <c r="E4387" i="29"/>
  <c r="E4386" i="29"/>
  <c r="E4382" i="29"/>
  <c r="E4381" i="29"/>
  <c r="E4380" i="29"/>
  <c r="E4376" i="29"/>
  <c r="E4375" i="29"/>
  <c r="E4363" i="29"/>
  <c r="E4362" i="29"/>
  <c r="E4361" i="29"/>
  <c r="E4360" i="29"/>
  <c r="E4359" i="29"/>
  <c r="E4358" i="29"/>
  <c r="E4357" i="29"/>
  <c r="E4356" i="29"/>
  <c r="E4355" i="29"/>
  <c r="E4354" i="29"/>
  <c r="E4353" i="29"/>
  <c r="E4352" i="29"/>
  <c r="E4351" i="29"/>
  <c r="E4350" i="29"/>
  <c r="E4349" i="29"/>
  <c r="E4348" i="29"/>
  <c r="E4347" i="29"/>
  <c r="E4346" i="29"/>
  <c r="E4345" i="29"/>
  <c r="E4344" i="29"/>
  <c r="E4343" i="29"/>
  <c r="E4342" i="29"/>
  <c r="E4341" i="29"/>
  <c r="E4340" i="29"/>
  <c r="E4339" i="29"/>
  <c r="E4338" i="29"/>
  <c r="E4334" i="29"/>
  <c r="E4333" i="29"/>
  <c r="E4329" i="29"/>
  <c r="E4330" i="29" s="1"/>
  <c r="E4317" i="29"/>
  <c r="E4316" i="29"/>
  <c r="E4315" i="29"/>
  <c r="E4314" i="29"/>
  <c r="E4313" i="29"/>
  <c r="E4312" i="29"/>
  <c r="E4311" i="29"/>
  <c r="E4310" i="29"/>
  <c r="E4309" i="29"/>
  <c r="E4308" i="29"/>
  <c r="E4307" i="29"/>
  <c r="E4306" i="29"/>
  <c r="E4305" i="29"/>
  <c r="E4304" i="29"/>
  <c r="E4303" i="29"/>
  <c r="E4302" i="29"/>
  <c r="E4301" i="29"/>
  <c r="E4300" i="29"/>
  <c r="E4299" i="29"/>
  <c r="E4298" i="29"/>
  <c r="E4297" i="29"/>
  <c r="E4296" i="29"/>
  <c r="E4295" i="29"/>
  <c r="E4294" i="29"/>
  <c r="E4293" i="29"/>
  <c r="E4292" i="29"/>
  <c r="E4288" i="29"/>
  <c r="E4287" i="29"/>
  <c r="E4283" i="29"/>
  <c r="E4284" i="29" s="1"/>
  <c r="E4271" i="29"/>
  <c r="E4270" i="29"/>
  <c r="E4269" i="29"/>
  <c r="E4268" i="29"/>
  <c r="E4267" i="29"/>
  <c r="E4266" i="29"/>
  <c r="E4265" i="29"/>
  <c r="E4264" i="29"/>
  <c r="E4263" i="29"/>
  <c r="E4262" i="29"/>
  <c r="E4261" i="29"/>
  <c r="E4260" i="29"/>
  <c r="E4259" i="29"/>
  <c r="E4258" i="29"/>
  <c r="E4257" i="29"/>
  <c r="E4256" i="29"/>
  <c r="E4255" i="29"/>
  <c r="E4254" i="29"/>
  <c r="E4253" i="29"/>
  <c r="E4252" i="29"/>
  <c r="E4251" i="29"/>
  <c r="E4250" i="29"/>
  <c r="E4249" i="29"/>
  <c r="E4248" i="29"/>
  <c r="E4247" i="29"/>
  <c r="E4246" i="29"/>
  <c r="E4245" i="29"/>
  <c r="E4241" i="29"/>
  <c r="E4240" i="29"/>
  <c r="E4239" i="29"/>
  <c r="E4235" i="29"/>
  <c r="E4234" i="29"/>
  <c r="E4222" i="29"/>
  <c r="E4221" i="29"/>
  <c r="E4220" i="29"/>
  <c r="E4219" i="29"/>
  <c r="E4218" i="29"/>
  <c r="E4217" i="29"/>
  <c r="E4216" i="29"/>
  <c r="E4215" i="29"/>
  <c r="E4214" i="29"/>
  <c r="E4213" i="29"/>
  <c r="E4212" i="29"/>
  <c r="E4211" i="29"/>
  <c r="E4210" i="29"/>
  <c r="E4209" i="29"/>
  <c r="E4208" i="29"/>
  <c r="E4207" i="29"/>
  <c r="E4206" i="29"/>
  <c r="E4205" i="29"/>
  <c r="E4204" i="29"/>
  <c r="E4203" i="29"/>
  <c r="E4202" i="29"/>
  <c r="E4201" i="29"/>
  <c r="E4200" i="29"/>
  <c r="E4199" i="29"/>
  <c r="E4198" i="29"/>
  <c r="E4197" i="29"/>
  <c r="E4193" i="29"/>
  <c r="E4192" i="29"/>
  <c r="E4191" i="29"/>
  <c r="E4187" i="29"/>
  <c r="E4186" i="29"/>
  <c r="E4174" i="29"/>
  <c r="E4173" i="29"/>
  <c r="E4172" i="29"/>
  <c r="E4171" i="29"/>
  <c r="E4170" i="29"/>
  <c r="E4169" i="29"/>
  <c r="E4168" i="29"/>
  <c r="E4167" i="29"/>
  <c r="E4166" i="29"/>
  <c r="E4165" i="29"/>
  <c r="E4164" i="29"/>
  <c r="E4163" i="29"/>
  <c r="E4162" i="29"/>
  <c r="E4161" i="29"/>
  <c r="E4160" i="29"/>
  <c r="E4159" i="29"/>
  <c r="E4158" i="29"/>
  <c r="E4157" i="29"/>
  <c r="E4156" i="29"/>
  <c r="E4155" i="29"/>
  <c r="E4154" i="29"/>
  <c r="E4153" i="29"/>
  <c r="E4152" i="29"/>
  <c r="E4151" i="29"/>
  <c r="E4150" i="29"/>
  <c r="E4149" i="29"/>
  <c r="E4145" i="29"/>
  <c r="E4144" i="29"/>
  <c r="E4140" i="29"/>
  <c r="E4141" i="29" s="1"/>
  <c r="E4128" i="29"/>
  <c r="E4129" i="29" s="1"/>
  <c r="E4131" i="29" s="1"/>
  <c r="E4116" i="29"/>
  <c r="E4115" i="29"/>
  <c r="E4114" i="29"/>
  <c r="E4113" i="29"/>
  <c r="E4112" i="29"/>
  <c r="E4111" i="29"/>
  <c r="E4110" i="29"/>
  <c r="E4109" i="29"/>
  <c r="E4108" i="29"/>
  <c r="E4107" i="29"/>
  <c r="E4106" i="29"/>
  <c r="E4105" i="29"/>
  <c r="E4104" i="29"/>
  <c r="E4103" i="29"/>
  <c r="E4102" i="29"/>
  <c r="E4101" i="29"/>
  <c r="E4100" i="29"/>
  <c r="E4099" i="29"/>
  <c r="E4098" i="29"/>
  <c r="E4097" i="29"/>
  <c r="E4096" i="29"/>
  <c r="E4095" i="29"/>
  <c r="E4094" i="29"/>
  <c r="E4093" i="29"/>
  <c r="E4092" i="29"/>
  <c r="E4091" i="29"/>
  <c r="E4090" i="29"/>
  <c r="E4089" i="29"/>
  <c r="E4088" i="29"/>
  <c r="E4087" i="29"/>
  <c r="E4086" i="29"/>
  <c r="E4085" i="29"/>
  <c r="E4084" i="29"/>
  <c r="E4083" i="29"/>
  <c r="E4079" i="29"/>
  <c r="E4078" i="29"/>
  <c r="E4077" i="29"/>
  <c r="E4076" i="29"/>
  <c r="E4075" i="29"/>
  <c r="E4074" i="29"/>
  <c r="E4073" i="29"/>
  <c r="E4072" i="29"/>
  <c r="E4068" i="29"/>
  <c r="E4067" i="29"/>
  <c r="E4066" i="29"/>
  <c r="E4054" i="29"/>
  <c r="E4053" i="29"/>
  <c r="E4052" i="29"/>
  <c r="E4051" i="29"/>
  <c r="E4050" i="29"/>
  <c r="E4049" i="29"/>
  <c r="E4048" i="29"/>
  <c r="E4047" i="29"/>
  <c r="E4046" i="29"/>
  <c r="E4045" i="29"/>
  <c r="E4044" i="29"/>
  <c r="E4043" i="29"/>
  <c r="E4042" i="29"/>
  <c r="E4041" i="29"/>
  <c r="E4040" i="29"/>
  <c r="E4039" i="29"/>
  <c r="E4038" i="29"/>
  <c r="E4037" i="29"/>
  <c r="E4036" i="29"/>
  <c r="E4035" i="29"/>
  <c r="E4034" i="29"/>
  <c r="E4033" i="29"/>
  <c r="E4032" i="29"/>
  <c r="E4031" i="29"/>
  <c r="E4027" i="29"/>
  <c r="E4028" i="29" s="1"/>
  <c r="E4023" i="29"/>
  <c r="E4024" i="29" s="1"/>
  <c r="E4011" i="29"/>
  <c r="E4010" i="29"/>
  <c r="E4009" i="29"/>
  <c r="E4008" i="29"/>
  <c r="E4007" i="29"/>
  <c r="E4006" i="29"/>
  <c r="E4005" i="29"/>
  <c r="E4004" i="29"/>
  <c r="E4003" i="29"/>
  <c r="E4002" i="29"/>
  <c r="E4001" i="29"/>
  <c r="E4000" i="29"/>
  <c r="E3999" i="29"/>
  <c r="E3998" i="29"/>
  <c r="E3997" i="29"/>
  <c r="E3996" i="29"/>
  <c r="E3995" i="29"/>
  <c r="E3994" i="29"/>
  <c r="E3993" i="29"/>
  <c r="E3992" i="29"/>
  <c r="E3991" i="29"/>
  <c r="E3990" i="29"/>
  <c r="E3989" i="29"/>
  <c r="E3988" i="29"/>
  <c r="E3987" i="29"/>
  <c r="E3986" i="29"/>
  <c r="E3985" i="29"/>
  <c r="E3984" i="29"/>
  <c r="E3983" i="29"/>
  <c r="E3982" i="29"/>
  <c r="E3978" i="29"/>
  <c r="E3977" i="29"/>
  <c r="E3976" i="29"/>
  <c r="E3972" i="29"/>
  <c r="E3971" i="29"/>
  <c r="E3959" i="29"/>
  <c r="E3958" i="29"/>
  <c r="E3957" i="29"/>
  <c r="E3956" i="29"/>
  <c r="E3955" i="29"/>
  <c r="E3954" i="29"/>
  <c r="E3953" i="29"/>
  <c r="E3952" i="29"/>
  <c r="E3951" i="29"/>
  <c r="E3950" i="29"/>
  <c r="E3949" i="29"/>
  <c r="E3948" i="29"/>
  <c r="E3947" i="29"/>
  <c r="E3946" i="29"/>
  <c r="E3945" i="29"/>
  <c r="E3944" i="29"/>
  <c r="E3943" i="29"/>
  <c r="E3942" i="29"/>
  <c r="E3941" i="29"/>
  <c r="E3940" i="29"/>
  <c r="E3939" i="29"/>
  <c r="E3938" i="29"/>
  <c r="E3937" i="29"/>
  <c r="E3936" i="29"/>
  <c r="E3935" i="29"/>
  <c r="E3934" i="29"/>
  <c r="E3933" i="29"/>
  <c r="E3932" i="29"/>
  <c r="E3931" i="29"/>
  <c r="E3930" i="29"/>
  <c r="E3926" i="29"/>
  <c r="E3925" i="29"/>
  <c r="E3924" i="29"/>
  <c r="E3920" i="29"/>
  <c r="E3919" i="29"/>
  <c r="E3907" i="29"/>
  <c r="E3906" i="29"/>
  <c r="E3905" i="29"/>
  <c r="E3904" i="29"/>
  <c r="E3903" i="29"/>
  <c r="E3902" i="29"/>
  <c r="E3901" i="29"/>
  <c r="E3900" i="29"/>
  <c r="E3899" i="29"/>
  <c r="E3898" i="29"/>
  <c r="E3897" i="29"/>
  <c r="E3896" i="29"/>
  <c r="E3895" i="29"/>
  <c r="E3894" i="29"/>
  <c r="E3893" i="29"/>
  <c r="E3892" i="29"/>
  <c r="E3891" i="29"/>
  <c r="E3890" i="29"/>
  <c r="E3889" i="29"/>
  <c r="E3888" i="29"/>
  <c r="E3887" i="29"/>
  <c r="E3886" i="29"/>
  <c r="E3885" i="29"/>
  <c r="E3884" i="29"/>
  <c r="E3883" i="29"/>
  <c r="E3882" i="29"/>
  <c r="E3881" i="29"/>
  <c r="E3880" i="29"/>
  <c r="E3879" i="29"/>
  <c r="E3878" i="29"/>
  <c r="E3877" i="29"/>
  <c r="E3873" i="29"/>
  <c r="E3872" i="29"/>
  <c r="E3871" i="29"/>
  <c r="E3870" i="29"/>
  <c r="E3866" i="29"/>
  <c r="E3865" i="29"/>
  <c r="E3853" i="29"/>
  <c r="E3852" i="29"/>
  <c r="E3851" i="29"/>
  <c r="E3850" i="29"/>
  <c r="E3849" i="29"/>
  <c r="E3848" i="29"/>
  <c r="E3847" i="29"/>
  <c r="E3846" i="29"/>
  <c r="E3845" i="29"/>
  <c r="E3844" i="29"/>
  <c r="E3843" i="29"/>
  <c r="E3842" i="29"/>
  <c r="E3841" i="29"/>
  <c r="E3840" i="29"/>
  <c r="E3839" i="29"/>
  <c r="E3838" i="29"/>
  <c r="E3837" i="29"/>
  <c r="E3836" i="29"/>
  <c r="E3835" i="29"/>
  <c r="E3834" i="29"/>
  <c r="E3833" i="29"/>
  <c r="E3832" i="29"/>
  <c r="E3831" i="29"/>
  <c r="E3830" i="29"/>
  <c r="E3829" i="29"/>
  <c r="E3828" i="29"/>
  <c r="E3824" i="29"/>
  <c r="E3823" i="29"/>
  <c r="E3819" i="29"/>
  <c r="E3820" i="29" s="1"/>
  <c r="E3807" i="29"/>
  <c r="E3806" i="29"/>
  <c r="E3805" i="29"/>
  <c r="E3804" i="29"/>
  <c r="E3803" i="29"/>
  <c r="E3802" i="29"/>
  <c r="E3801" i="29"/>
  <c r="E3800" i="29"/>
  <c r="E3799" i="29"/>
  <c r="E3798" i="29"/>
  <c r="E3797" i="29"/>
  <c r="E3796" i="29"/>
  <c r="E3795" i="29"/>
  <c r="E3794" i="29"/>
  <c r="E3793" i="29"/>
  <c r="E3792" i="29"/>
  <c r="E3791" i="29"/>
  <c r="E3790" i="29"/>
  <c r="E3789" i="29"/>
  <c r="E3788" i="29"/>
  <c r="E3787" i="29"/>
  <c r="E3786" i="29"/>
  <c r="E3785" i="29"/>
  <c r="E3784" i="29"/>
  <c r="E3783" i="29"/>
  <c r="E3782" i="29"/>
  <c r="E3778" i="29"/>
  <c r="E3777" i="29"/>
  <c r="E3773" i="29"/>
  <c r="E3774" i="29" s="1"/>
  <c r="E3761" i="29"/>
  <c r="E3760" i="29"/>
  <c r="E3759" i="29"/>
  <c r="E3758" i="29"/>
  <c r="E3757" i="29"/>
  <c r="E3756" i="29"/>
  <c r="E3755" i="29"/>
  <c r="E3754" i="29"/>
  <c r="E3753" i="29"/>
  <c r="E3752" i="29"/>
  <c r="E3751" i="29"/>
  <c r="E3750" i="29"/>
  <c r="E3749" i="29"/>
  <c r="E3748" i="29"/>
  <c r="E3747" i="29"/>
  <c r="E3746" i="29"/>
  <c r="E3745" i="29"/>
  <c r="E3744" i="29"/>
  <c r="E3743" i="29"/>
  <c r="E3742" i="29"/>
  <c r="E3741" i="29"/>
  <c r="E3740" i="29"/>
  <c r="E3739" i="29"/>
  <c r="E3738" i="29"/>
  <c r="E3734" i="29"/>
  <c r="E3735" i="29" s="1"/>
  <c r="E3730" i="29"/>
  <c r="E3731" i="29" s="1"/>
  <c r="E3718" i="29"/>
  <c r="E3717" i="29"/>
  <c r="E3716" i="29"/>
  <c r="E3715" i="29"/>
  <c r="E3714" i="29"/>
  <c r="E3713" i="29"/>
  <c r="E3712" i="29"/>
  <c r="E3711" i="29"/>
  <c r="E3710" i="29"/>
  <c r="E3709" i="29"/>
  <c r="E3708" i="29"/>
  <c r="E3707" i="29"/>
  <c r="E3706" i="29"/>
  <c r="E3705" i="29"/>
  <c r="E3704" i="29"/>
  <c r="E3703" i="29"/>
  <c r="E3702" i="29"/>
  <c r="E3701" i="29"/>
  <c r="E3700" i="29"/>
  <c r="E3699" i="29"/>
  <c r="E3698" i="29"/>
  <c r="E3697" i="29"/>
  <c r="E3696" i="29"/>
  <c r="E3695" i="29"/>
  <c r="E3694" i="29"/>
  <c r="E3693" i="29"/>
  <c r="E3689" i="29"/>
  <c r="E3688" i="29"/>
  <c r="E3687" i="29"/>
  <c r="E3683" i="29"/>
  <c r="E3684" i="29" s="1"/>
  <c r="E3671" i="29"/>
  <c r="E3670" i="29"/>
  <c r="E3669" i="29"/>
  <c r="E3668" i="29"/>
  <c r="E3667" i="29"/>
  <c r="E3666" i="29"/>
  <c r="E3665" i="29"/>
  <c r="E3664" i="29"/>
  <c r="E3663" i="29"/>
  <c r="E3662" i="29"/>
  <c r="E3661" i="29"/>
  <c r="E3660" i="29"/>
  <c r="E3659" i="29"/>
  <c r="E3658" i="29"/>
  <c r="E3657" i="29"/>
  <c r="E3656" i="29"/>
  <c r="E3655" i="29"/>
  <c r="E3654" i="29"/>
  <c r="E3653" i="29"/>
  <c r="E3652" i="29"/>
  <c r="E3651" i="29"/>
  <c r="E3650" i="29"/>
  <c r="E3649" i="29"/>
  <c r="E3648" i="29"/>
  <c r="E3647" i="29"/>
  <c r="E3646" i="29"/>
  <c r="E3642" i="29"/>
  <c r="E3641" i="29"/>
  <c r="E3637" i="29"/>
  <c r="E3638" i="29" s="1"/>
  <c r="E3625" i="29"/>
  <c r="E3624" i="29"/>
  <c r="E3623" i="29"/>
  <c r="E3622" i="29"/>
  <c r="E3621" i="29"/>
  <c r="E3620" i="29"/>
  <c r="E3619" i="29"/>
  <c r="E3618" i="29"/>
  <c r="E3617" i="29"/>
  <c r="E3616" i="29"/>
  <c r="E3615" i="29"/>
  <c r="E3614" i="29"/>
  <c r="E3613" i="29"/>
  <c r="E3612" i="29"/>
  <c r="E3611" i="29"/>
  <c r="E3610" i="29"/>
  <c r="E3609" i="29"/>
  <c r="E3608" i="29"/>
  <c r="E3607" i="29"/>
  <c r="E3606" i="29"/>
  <c r="E3605" i="29"/>
  <c r="E3604" i="29"/>
  <c r="E3603" i="29"/>
  <c r="E3602" i="29"/>
  <c r="E3598" i="29"/>
  <c r="E3597" i="29"/>
  <c r="E3593" i="29"/>
  <c r="E3594" i="29" s="1"/>
  <c r="E3581" i="29"/>
  <c r="E3580" i="29"/>
  <c r="E3579" i="29"/>
  <c r="E3578" i="29"/>
  <c r="E3577" i="29"/>
  <c r="E3576" i="29"/>
  <c r="E3575" i="29"/>
  <c r="E3574" i="29"/>
  <c r="E3573" i="29"/>
  <c r="E3572" i="29"/>
  <c r="E3571" i="29"/>
  <c r="E3570" i="29"/>
  <c r="E3569" i="29"/>
  <c r="E3568" i="29"/>
  <c r="E3567" i="29"/>
  <c r="E3566" i="29"/>
  <c r="E3565" i="29"/>
  <c r="E3564" i="29"/>
  <c r="E3563" i="29"/>
  <c r="E3562" i="29"/>
  <c r="E3561" i="29"/>
  <c r="E3560" i="29"/>
  <c r="E3559" i="29"/>
  <c r="E3558" i="29"/>
  <c r="E3557" i="29"/>
  <c r="E3556" i="29"/>
  <c r="E3555" i="29"/>
  <c r="E3554" i="29"/>
  <c r="E3550" i="29"/>
  <c r="E3549" i="29"/>
  <c r="E3548" i="29"/>
  <c r="E3544" i="29"/>
  <c r="E3543" i="29"/>
  <c r="E3531" i="29"/>
  <c r="E3530" i="29"/>
  <c r="E3529" i="29"/>
  <c r="E3528" i="29"/>
  <c r="E3527" i="29"/>
  <c r="E3526" i="29"/>
  <c r="E3525" i="29"/>
  <c r="E3524" i="29"/>
  <c r="E3523" i="29"/>
  <c r="E3522" i="29"/>
  <c r="E3521" i="29"/>
  <c r="E3520" i="29"/>
  <c r="E3519" i="29"/>
  <c r="E3518" i="29"/>
  <c r="E3517" i="29"/>
  <c r="E3516" i="29"/>
  <c r="E3515" i="29"/>
  <c r="E3514" i="29"/>
  <c r="E3513" i="29"/>
  <c r="E3512" i="29"/>
  <c r="E3511" i="29"/>
  <c r="E3510" i="29"/>
  <c r="E3509" i="29"/>
  <c r="E3508" i="29"/>
  <c r="E3507" i="29"/>
  <c r="E3506" i="29"/>
  <c r="E3505" i="29"/>
  <c r="E3504" i="29"/>
  <c r="E3503" i="29"/>
  <c r="E3499" i="29"/>
  <c r="E3498" i="29"/>
  <c r="E3497" i="29"/>
  <c r="E3493" i="29"/>
  <c r="E3492" i="29"/>
  <c r="E3480" i="29"/>
  <c r="E3479" i="29"/>
  <c r="E3478" i="29"/>
  <c r="E3477" i="29"/>
  <c r="E3476" i="29"/>
  <c r="E3475" i="29"/>
  <c r="E3474" i="29"/>
  <c r="E3473" i="29"/>
  <c r="E3472" i="29"/>
  <c r="E3471" i="29"/>
  <c r="E3470" i="29"/>
  <c r="E3469" i="29"/>
  <c r="E3468" i="29"/>
  <c r="E3467" i="29"/>
  <c r="E3466" i="29"/>
  <c r="E3465" i="29"/>
  <c r="E3464" i="29"/>
  <c r="E3463" i="29"/>
  <c r="E3462" i="29"/>
  <c r="E3461" i="29"/>
  <c r="E3460" i="29"/>
  <c r="E3459" i="29"/>
  <c r="E3458" i="29"/>
  <c r="E3457" i="29"/>
  <c r="E3456" i="29"/>
  <c r="E3455" i="29"/>
  <c r="E3454" i="29"/>
  <c r="E3453" i="29"/>
  <c r="E3452" i="29"/>
  <c r="E3448" i="29"/>
  <c r="E3447" i="29"/>
  <c r="E3446" i="29"/>
  <c r="E3442" i="29"/>
  <c r="E3441" i="29"/>
  <c r="E3429" i="29"/>
  <c r="E3428" i="29"/>
  <c r="E3427" i="29"/>
  <c r="E3426" i="29"/>
  <c r="E3425" i="29"/>
  <c r="E3424" i="29"/>
  <c r="E3423" i="29"/>
  <c r="E3422" i="29"/>
  <c r="E3421" i="29"/>
  <c r="E3420" i="29"/>
  <c r="E3419" i="29"/>
  <c r="E3418" i="29"/>
  <c r="E3417" i="29"/>
  <c r="E3416" i="29"/>
  <c r="E3415" i="29"/>
  <c r="E3414" i="29"/>
  <c r="E3413" i="29"/>
  <c r="E3412" i="29"/>
  <c r="E3411" i="29"/>
  <c r="E3410" i="29"/>
  <c r="E3409" i="29"/>
  <c r="E3408" i="29"/>
  <c r="E3407" i="29"/>
  <c r="E3406" i="29"/>
  <c r="E3405" i="29"/>
  <c r="E3404" i="29"/>
  <c r="E3400" i="29"/>
  <c r="E3399" i="29"/>
  <c r="E3398" i="29"/>
  <c r="E3394" i="29"/>
  <c r="E3393" i="29"/>
  <c r="E3381" i="29"/>
  <c r="E3380" i="29"/>
  <c r="E3379" i="29"/>
  <c r="E3378" i="29"/>
  <c r="E3377" i="29"/>
  <c r="E3376" i="29"/>
  <c r="E3375" i="29"/>
  <c r="E3374" i="29"/>
  <c r="E3373" i="29"/>
  <c r="E3372" i="29"/>
  <c r="E3371" i="29"/>
  <c r="E3370" i="29"/>
  <c r="E3369" i="29"/>
  <c r="E3368" i="29"/>
  <c r="E3367" i="29"/>
  <c r="E3366" i="29"/>
  <c r="E3365" i="29"/>
  <c r="E3364" i="29"/>
  <c r="E3363" i="29"/>
  <c r="E3362" i="29"/>
  <c r="E3361" i="29"/>
  <c r="E3360" i="29"/>
  <c r="E3359" i="29"/>
  <c r="E3358" i="29"/>
  <c r="E3357" i="29"/>
  <c r="E3356" i="29"/>
  <c r="E3352" i="29"/>
  <c r="E3351" i="29"/>
  <c r="E3350" i="29"/>
  <c r="E3346" i="29"/>
  <c r="E3345" i="29"/>
  <c r="E3333" i="29"/>
  <c r="E3334" i="29" s="1"/>
  <c r="E3336" i="29" s="1"/>
  <c r="E3321" i="29"/>
  <c r="E3320" i="29"/>
  <c r="E3319" i="29"/>
  <c r="E3318" i="29"/>
  <c r="E3317" i="29"/>
  <c r="E3316" i="29"/>
  <c r="E3315" i="29"/>
  <c r="E3314" i="29"/>
  <c r="E3313" i="29"/>
  <c r="E3312" i="29"/>
  <c r="E3311" i="29"/>
  <c r="E3310" i="29"/>
  <c r="E3309" i="29"/>
  <c r="E3308" i="29"/>
  <c r="E3307" i="29"/>
  <c r="E3306" i="29"/>
  <c r="E3305" i="29"/>
  <c r="E3304" i="29"/>
  <c r="E3303" i="29"/>
  <c r="E3302" i="29"/>
  <c r="E3301" i="29"/>
  <c r="E3300" i="29"/>
  <c r="E3299" i="29"/>
  <c r="E3298" i="29"/>
  <c r="E3297" i="29"/>
  <c r="E3296" i="29"/>
  <c r="E3295" i="29"/>
  <c r="E3294" i="29"/>
  <c r="E3293" i="29"/>
  <c r="E3292" i="29"/>
  <c r="E3291" i="29"/>
  <c r="E3290" i="29"/>
  <c r="E3286" i="29"/>
  <c r="E3285" i="29"/>
  <c r="E3284" i="29"/>
  <c r="E3283" i="29"/>
  <c r="E3282" i="29"/>
  <c r="E3278" i="29"/>
  <c r="E3277" i="29"/>
  <c r="E3276" i="29"/>
  <c r="E3264" i="29"/>
  <c r="E3263" i="29"/>
  <c r="E3262" i="29"/>
  <c r="E3261" i="29"/>
  <c r="E3260" i="29"/>
  <c r="E3259" i="29"/>
  <c r="E3258" i="29"/>
  <c r="E3257" i="29"/>
  <c r="E3256" i="29"/>
  <c r="E3255" i="29"/>
  <c r="E3254" i="29"/>
  <c r="E3253" i="29"/>
  <c r="E3252" i="29"/>
  <c r="E3251" i="29"/>
  <c r="E3250" i="29"/>
  <c r="E3249" i="29"/>
  <c r="E3248" i="29"/>
  <c r="E3247" i="29"/>
  <c r="E3246" i="29"/>
  <c r="E3245" i="29"/>
  <c r="E3244" i="29"/>
  <c r="E3243" i="29"/>
  <c r="E3242" i="29"/>
  <c r="E3241" i="29"/>
  <c r="E3240" i="29"/>
  <c r="E3236" i="29"/>
  <c r="E3235" i="29"/>
  <c r="E3231" i="29"/>
  <c r="E3230" i="29"/>
  <c r="E3218" i="29"/>
  <c r="E3217" i="29"/>
  <c r="E3216" i="29"/>
  <c r="E3215" i="29"/>
  <c r="E3214" i="29"/>
  <c r="E3213" i="29"/>
  <c r="E3212" i="29"/>
  <c r="E3211" i="29"/>
  <c r="E3210" i="29"/>
  <c r="E3209" i="29"/>
  <c r="E3208" i="29"/>
  <c r="E3207" i="29"/>
  <c r="E3206" i="29"/>
  <c r="E3205" i="29"/>
  <c r="E3204" i="29"/>
  <c r="E3203" i="29"/>
  <c r="E3202" i="29"/>
  <c r="E3201" i="29"/>
  <c r="E3200" i="29"/>
  <c r="E3199" i="29"/>
  <c r="E3198" i="29"/>
  <c r="E3197" i="29"/>
  <c r="E3196" i="29"/>
  <c r="E3195" i="29"/>
  <c r="E3194" i="29"/>
  <c r="E3193" i="29"/>
  <c r="E3189" i="29"/>
  <c r="E3188" i="29"/>
  <c r="E3184" i="29"/>
  <c r="E3185" i="29" s="1"/>
  <c r="E3172" i="29"/>
  <c r="E3171" i="29"/>
  <c r="E3170" i="29"/>
  <c r="E3169" i="29"/>
  <c r="E3168" i="29"/>
  <c r="E3167" i="29"/>
  <c r="E3166" i="29"/>
  <c r="E3165" i="29"/>
  <c r="E3164" i="29"/>
  <c r="E3163" i="29"/>
  <c r="E3162" i="29"/>
  <c r="E3161" i="29"/>
  <c r="E3160" i="29"/>
  <c r="E3159" i="29"/>
  <c r="E3158" i="29"/>
  <c r="E3157" i="29"/>
  <c r="E3156" i="29"/>
  <c r="E3155" i="29"/>
  <c r="E3154" i="29"/>
  <c r="E3153" i="29"/>
  <c r="E3152" i="29"/>
  <c r="E3151" i="29"/>
  <c r="E3150" i="29"/>
  <c r="E3149" i="29"/>
  <c r="E3148" i="29"/>
  <c r="E3147" i="29"/>
  <c r="E3143" i="29"/>
  <c r="E3142" i="29"/>
  <c r="E3138" i="29"/>
  <c r="E3139" i="29" s="1"/>
  <c r="E3126" i="29"/>
  <c r="E3125" i="29"/>
  <c r="E3124" i="29"/>
  <c r="E3123" i="29"/>
  <c r="E3122" i="29"/>
  <c r="E3121" i="29"/>
  <c r="E3120" i="29"/>
  <c r="E3119" i="29"/>
  <c r="E3118" i="29"/>
  <c r="E3117" i="29"/>
  <c r="E3116" i="29"/>
  <c r="E3115" i="29"/>
  <c r="E3114" i="29"/>
  <c r="E3113" i="29"/>
  <c r="E3112" i="29"/>
  <c r="E3111" i="29"/>
  <c r="E3110" i="29"/>
  <c r="E3109" i="29"/>
  <c r="E3108" i="29"/>
  <c r="E3107" i="29"/>
  <c r="E3106" i="29"/>
  <c r="E3105" i="29"/>
  <c r="E3104" i="29"/>
  <c r="E3103" i="29"/>
  <c r="E3102" i="29"/>
  <c r="E3101" i="29"/>
  <c r="E3097" i="29"/>
  <c r="E3096" i="29"/>
  <c r="E3092" i="29"/>
  <c r="E3093" i="29" s="1"/>
  <c r="E3080" i="29"/>
  <c r="E3079" i="29"/>
  <c r="E3078" i="29"/>
  <c r="E3077" i="29"/>
  <c r="E3076" i="29"/>
  <c r="E3075" i="29"/>
  <c r="E3074" i="29"/>
  <c r="E3073" i="29"/>
  <c r="E3072" i="29"/>
  <c r="E3071" i="29"/>
  <c r="E3070" i="29"/>
  <c r="E3069" i="29"/>
  <c r="E3068" i="29"/>
  <c r="E3067" i="29"/>
  <c r="E3066" i="29"/>
  <c r="E3065" i="29"/>
  <c r="E3064" i="29"/>
  <c r="E3063" i="29"/>
  <c r="E3062" i="29"/>
  <c r="E3061" i="29"/>
  <c r="E3060" i="29"/>
  <c r="E3059" i="29"/>
  <c r="E3058" i="29"/>
  <c r="E3057" i="29"/>
  <c r="E3056" i="29"/>
  <c r="E3055" i="29"/>
  <c r="E3051" i="29"/>
  <c r="E3050" i="29"/>
  <c r="E3046" i="29"/>
  <c r="E3047" i="29" s="1"/>
  <c r="E3034" i="29"/>
  <c r="E3033" i="29"/>
  <c r="E3032" i="29"/>
  <c r="E3031" i="29"/>
  <c r="E3030" i="29"/>
  <c r="E3029" i="29"/>
  <c r="E3028" i="29"/>
  <c r="E3027" i="29"/>
  <c r="E3026" i="29"/>
  <c r="E3025" i="29"/>
  <c r="E3024" i="29"/>
  <c r="E3023" i="29"/>
  <c r="E3022" i="29"/>
  <c r="E3021" i="29"/>
  <c r="E3020" i="29"/>
  <c r="E3019" i="29"/>
  <c r="E3018" i="29"/>
  <c r="E3017" i="29"/>
  <c r="E3016" i="29"/>
  <c r="E3015" i="29"/>
  <c r="E3014" i="29"/>
  <c r="E3013" i="29"/>
  <c r="E3012" i="29"/>
  <c r="E3011" i="29"/>
  <c r="E3010" i="29"/>
  <c r="E3009" i="29"/>
  <c r="E3005" i="29"/>
  <c r="E3004" i="29"/>
  <c r="E3000" i="29"/>
  <c r="E3001" i="29" s="1"/>
  <c r="E2988" i="29"/>
  <c r="E2987" i="29"/>
  <c r="E2986" i="29"/>
  <c r="E2985" i="29"/>
  <c r="E2984" i="29"/>
  <c r="E2983" i="29"/>
  <c r="E2982" i="29"/>
  <c r="E2981" i="29"/>
  <c r="E2980" i="29"/>
  <c r="E2979" i="29"/>
  <c r="E2978" i="29"/>
  <c r="E2977" i="29"/>
  <c r="E2976" i="29"/>
  <c r="E2975" i="29"/>
  <c r="E2974" i="29"/>
  <c r="E2973" i="29"/>
  <c r="E2972" i="29"/>
  <c r="E2971" i="29"/>
  <c r="E2970" i="29"/>
  <c r="E2969" i="29"/>
  <c r="E2968" i="29"/>
  <c r="E2967" i="29"/>
  <c r="E2966" i="29"/>
  <c r="E2965" i="29"/>
  <c r="E2964" i="29"/>
  <c r="E2963" i="29"/>
  <c r="E2959" i="29"/>
  <c r="E2958" i="29"/>
  <c r="E2954" i="29"/>
  <c r="E2955" i="29" s="1"/>
  <c r="E2942" i="29"/>
  <c r="E2941" i="29"/>
  <c r="E2940" i="29"/>
  <c r="E2939" i="29"/>
  <c r="E2938" i="29"/>
  <c r="E2937" i="29"/>
  <c r="E2936" i="29"/>
  <c r="E2935" i="29"/>
  <c r="E2934" i="29"/>
  <c r="E2933" i="29"/>
  <c r="E2932" i="29"/>
  <c r="E2931" i="29"/>
  <c r="E2930" i="29"/>
  <c r="E2929" i="29"/>
  <c r="E2928" i="29"/>
  <c r="E2927" i="29"/>
  <c r="E2926" i="29"/>
  <c r="E2925" i="29"/>
  <c r="E2924" i="29"/>
  <c r="E2923" i="29"/>
  <c r="E2922" i="29"/>
  <c r="E2921" i="29"/>
  <c r="E2920" i="29"/>
  <c r="E2919" i="29"/>
  <c r="E2918" i="29"/>
  <c r="E2917" i="29"/>
  <c r="E2916" i="29"/>
  <c r="E2915" i="29"/>
  <c r="E2914" i="29"/>
  <c r="E2910" i="29"/>
  <c r="E2909" i="29"/>
  <c r="E2905" i="29"/>
  <c r="E2906" i="29" s="1"/>
  <c r="E2893" i="29"/>
  <c r="E2892" i="29"/>
  <c r="E2891" i="29"/>
  <c r="E2890" i="29"/>
  <c r="E2889" i="29"/>
  <c r="E2888" i="29"/>
  <c r="E2887" i="29"/>
  <c r="E2886" i="29"/>
  <c r="E2885" i="29"/>
  <c r="E2884" i="29"/>
  <c r="E2883" i="29"/>
  <c r="E2882" i="29"/>
  <c r="E2881" i="29"/>
  <c r="E2880" i="29"/>
  <c r="E2879" i="29"/>
  <c r="E2878" i="29"/>
  <c r="E2877" i="29"/>
  <c r="E2876" i="29"/>
  <c r="E2875" i="29"/>
  <c r="E2874" i="29"/>
  <c r="E2873" i="29"/>
  <c r="E2872" i="29"/>
  <c r="E2871" i="29"/>
  <c r="E2870" i="29"/>
  <c r="E2869" i="29"/>
  <c r="E2868" i="29"/>
  <c r="E2867" i="29"/>
  <c r="E2863" i="29"/>
  <c r="E2862" i="29"/>
  <c r="E2861" i="29"/>
  <c r="E2857" i="29"/>
  <c r="E2856" i="29"/>
  <c r="E2855" i="29"/>
  <c r="E2843" i="29"/>
  <c r="E2842" i="29"/>
  <c r="E2841" i="29"/>
  <c r="E2840" i="29"/>
  <c r="E2839" i="29"/>
  <c r="E2838" i="29"/>
  <c r="E2837" i="29"/>
  <c r="E2836" i="29"/>
  <c r="E2835" i="29"/>
  <c r="E2834" i="29"/>
  <c r="E2833" i="29"/>
  <c r="E2832" i="29"/>
  <c r="E2831" i="29"/>
  <c r="E2830" i="29"/>
  <c r="E2829" i="29"/>
  <c r="E2828" i="29"/>
  <c r="E2827" i="29"/>
  <c r="E2826" i="29"/>
  <c r="E2825" i="29"/>
  <c r="E2824" i="29"/>
  <c r="E2823" i="29"/>
  <c r="E2822" i="29"/>
  <c r="E2821" i="29"/>
  <c r="E2820" i="29"/>
  <c r="E2819" i="29"/>
  <c r="E2815" i="29"/>
  <c r="E2814" i="29"/>
  <c r="E2810" i="29"/>
  <c r="E2811" i="29" s="1"/>
  <c r="E2798" i="29"/>
  <c r="E2797" i="29"/>
  <c r="E2796" i="29"/>
  <c r="E2795" i="29"/>
  <c r="E2794" i="29"/>
  <c r="E2793" i="29"/>
  <c r="E2792" i="29"/>
  <c r="E2791" i="29"/>
  <c r="E2790" i="29"/>
  <c r="E2789" i="29"/>
  <c r="E2788" i="29"/>
  <c r="E2787" i="29"/>
  <c r="E2786" i="29"/>
  <c r="E2785" i="29"/>
  <c r="E2784" i="29"/>
  <c r="E2783" i="29"/>
  <c r="E2782" i="29"/>
  <c r="E2781" i="29"/>
  <c r="E2780" i="29"/>
  <c r="E2779" i="29"/>
  <c r="E2778" i="29"/>
  <c r="E2777" i="29"/>
  <c r="E2776" i="29"/>
  <c r="E2775" i="29"/>
  <c r="E2771" i="29"/>
  <c r="E2772" i="29" s="1"/>
  <c r="E2767" i="29"/>
  <c r="E2768" i="29" s="1"/>
  <c r="E2755" i="29"/>
  <c r="E2754" i="29"/>
  <c r="E2753" i="29"/>
  <c r="E2752" i="29"/>
  <c r="E2751" i="29"/>
  <c r="E2750" i="29"/>
  <c r="E2749" i="29"/>
  <c r="E2748" i="29"/>
  <c r="E2747" i="29"/>
  <c r="E2746" i="29"/>
  <c r="E2745" i="29"/>
  <c r="E2744" i="29"/>
  <c r="E2743" i="29"/>
  <c r="E2742" i="29"/>
  <c r="E2741" i="29"/>
  <c r="E2740" i="29"/>
  <c r="E2739" i="29"/>
  <c r="E2738" i="29"/>
  <c r="E2737" i="29"/>
  <c r="E2736" i="29"/>
  <c r="E2735" i="29"/>
  <c r="E2734" i="29"/>
  <c r="E2733" i="29"/>
  <c r="E2732" i="29"/>
  <c r="E2728" i="29"/>
  <c r="E2727" i="29"/>
  <c r="E2723" i="29"/>
  <c r="E2724" i="29" s="1"/>
  <c r="E2711" i="29"/>
  <c r="E2710" i="29"/>
  <c r="E2709" i="29"/>
  <c r="E2708" i="29"/>
  <c r="E2707" i="29"/>
  <c r="E2706" i="29"/>
  <c r="E2705" i="29"/>
  <c r="E2704" i="29"/>
  <c r="E2703" i="29"/>
  <c r="E2702" i="29"/>
  <c r="E2701" i="29"/>
  <c r="E2700" i="29"/>
  <c r="E2699" i="29"/>
  <c r="E2698" i="29"/>
  <c r="E2697" i="29"/>
  <c r="E2696" i="29"/>
  <c r="E2695" i="29"/>
  <c r="E2694" i="29"/>
  <c r="E2693" i="29"/>
  <c r="E2692" i="29"/>
  <c r="E2691" i="29"/>
  <c r="E2690" i="29"/>
  <c r="E2689" i="29"/>
  <c r="E2688" i="29"/>
  <c r="E2687" i="29"/>
  <c r="E2686" i="29"/>
  <c r="E2685" i="29"/>
  <c r="E2681" i="29"/>
  <c r="E2680" i="29"/>
  <c r="E2679" i="29"/>
  <c r="E2675" i="29"/>
  <c r="E2674" i="29"/>
  <c r="E2673" i="29"/>
  <c r="E2661" i="29"/>
  <c r="E2660" i="29"/>
  <c r="E2659" i="29"/>
  <c r="E2658" i="29"/>
  <c r="E2657" i="29"/>
  <c r="E2656" i="29"/>
  <c r="E2655" i="29"/>
  <c r="E2654" i="29"/>
  <c r="E2653" i="29"/>
  <c r="E2652" i="29"/>
  <c r="E2651" i="29"/>
  <c r="E2650" i="29"/>
  <c r="E2649" i="29"/>
  <c r="E2648" i="29"/>
  <c r="E2647" i="29"/>
  <c r="E2646" i="29"/>
  <c r="E2645" i="29"/>
  <c r="E2644" i="29"/>
  <c r="E2643" i="29"/>
  <c r="E2642" i="29"/>
  <c r="E2641" i="29"/>
  <c r="E2640" i="29"/>
  <c r="E2639" i="29"/>
  <c r="E2638" i="29"/>
  <c r="E2637" i="29"/>
  <c r="E2636" i="29"/>
  <c r="E2632" i="29"/>
  <c r="E2631" i="29"/>
  <c r="E2627" i="29"/>
  <c r="E2628" i="29" s="1"/>
  <c r="E2615" i="29"/>
  <c r="E2614" i="29"/>
  <c r="E2613" i="29"/>
  <c r="E2612" i="29"/>
  <c r="E2611" i="29"/>
  <c r="E2610" i="29"/>
  <c r="E2609" i="29"/>
  <c r="E2608" i="29"/>
  <c r="E2607" i="29"/>
  <c r="E2606" i="29"/>
  <c r="E2605" i="29"/>
  <c r="E2604" i="29"/>
  <c r="E2603" i="29"/>
  <c r="E2602" i="29"/>
  <c r="E2601" i="29"/>
  <c r="E2600" i="29"/>
  <c r="E2599" i="29"/>
  <c r="E2598" i="29"/>
  <c r="E2597" i="29"/>
  <c r="E2596" i="29"/>
  <c r="E2595" i="29"/>
  <c r="E2594" i="29"/>
  <c r="E2593" i="29"/>
  <c r="E2592" i="29"/>
  <c r="E2591" i="29"/>
  <c r="E2590" i="29"/>
  <c r="E2586" i="29"/>
  <c r="E2585" i="29"/>
  <c r="E2581" i="29"/>
  <c r="E2582" i="29" s="1"/>
  <c r="E2569" i="29"/>
  <c r="E2568" i="29"/>
  <c r="E2567" i="29"/>
  <c r="E2566" i="29"/>
  <c r="E2565" i="29"/>
  <c r="E2564" i="29"/>
  <c r="E2563" i="29"/>
  <c r="E2562" i="29"/>
  <c r="E2561" i="29"/>
  <c r="E2560" i="29"/>
  <c r="E2559" i="29"/>
  <c r="E2558" i="29"/>
  <c r="E2557" i="29"/>
  <c r="E2556" i="29"/>
  <c r="E2555" i="29"/>
  <c r="E2554" i="29"/>
  <c r="E2553" i="29"/>
  <c r="E2552" i="29"/>
  <c r="E2551" i="29"/>
  <c r="E2550" i="29"/>
  <c r="E2549" i="29"/>
  <c r="E2548" i="29"/>
  <c r="E2547" i="29"/>
  <c r="E2546" i="29"/>
  <c r="E2545" i="29"/>
  <c r="E2544" i="29"/>
  <c r="E2540" i="29"/>
  <c r="E2539" i="29"/>
  <c r="E2535" i="29"/>
  <c r="E2536" i="29" s="1"/>
  <c r="E2523" i="29"/>
  <c r="E2522" i="29"/>
  <c r="E2521" i="29"/>
  <c r="E2520" i="29"/>
  <c r="E2519" i="29"/>
  <c r="E2518" i="29"/>
  <c r="E2517" i="29"/>
  <c r="E2516" i="29"/>
  <c r="E2515" i="29"/>
  <c r="E2514" i="29"/>
  <c r="E2513" i="29"/>
  <c r="E2512" i="29"/>
  <c r="E2511" i="29"/>
  <c r="E2510" i="29"/>
  <c r="E2509" i="29"/>
  <c r="E2508" i="29"/>
  <c r="E2507" i="29"/>
  <c r="E2506" i="29"/>
  <c r="E2505" i="29"/>
  <c r="E2504" i="29"/>
  <c r="E2503" i="29"/>
  <c r="E2502" i="29"/>
  <c r="E2501" i="29"/>
  <c r="E2500" i="29"/>
  <c r="E2499" i="29"/>
  <c r="E2498" i="29"/>
  <c r="E2494" i="29"/>
  <c r="E2493" i="29"/>
  <c r="E2489" i="29"/>
  <c r="E2490" i="29" s="1"/>
  <c r="E2477" i="29"/>
  <c r="E2476" i="29"/>
  <c r="E2475" i="29"/>
  <c r="E2474" i="29"/>
  <c r="E2473" i="29"/>
  <c r="E2472" i="29"/>
  <c r="E2471" i="29"/>
  <c r="E2470" i="29"/>
  <c r="E2469" i="29"/>
  <c r="E2468" i="29"/>
  <c r="E2467" i="29"/>
  <c r="E2466" i="29"/>
  <c r="E2465" i="29"/>
  <c r="E2464" i="29"/>
  <c r="E2463" i="29"/>
  <c r="E2462" i="29"/>
  <c r="E2461" i="29"/>
  <c r="E2460" i="29"/>
  <c r="E2459" i="29"/>
  <c r="E2458" i="29"/>
  <c r="E2457" i="29"/>
  <c r="E2456" i="29"/>
  <c r="E2455" i="29"/>
  <c r="E2454" i="29"/>
  <c r="E2453" i="29"/>
  <c r="E2452" i="29"/>
  <c r="E2448" i="29"/>
  <c r="E2447" i="29"/>
  <c r="E2443" i="29"/>
  <c r="E2444" i="29" s="1"/>
  <c r="E2431" i="29"/>
  <c r="E2430" i="29"/>
  <c r="E2429" i="29"/>
  <c r="E2428" i="29"/>
  <c r="E2427" i="29"/>
  <c r="E2426" i="29"/>
  <c r="E2425" i="29"/>
  <c r="E2424" i="29"/>
  <c r="E2423" i="29"/>
  <c r="E2422" i="29"/>
  <c r="E2421" i="29"/>
  <c r="E2420" i="29"/>
  <c r="E2419" i="29"/>
  <c r="E2418" i="29"/>
  <c r="E2417" i="29"/>
  <c r="E2416" i="29"/>
  <c r="E2415" i="29"/>
  <c r="E2414" i="29"/>
  <c r="E2413" i="29"/>
  <c r="E2412" i="29"/>
  <c r="E2411" i="29"/>
  <c r="E2410" i="29"/>
  <c r="E2409" i="29"/>
  <c r="E2408" i="29"/>
  <c r="E2407" i="29"/>
  <c r="E2406" i="29"/>
  <c r="E2405" i="29"/>
  <c r="E2404" i="29"/>
  <c r="E2403" i="29"/>
  <c r="E2402" i="29"/>
  <c r="E2398" i="29"/>
  <c r="E2397" i="29"/>
  <c r="E2396" i="29"/>
  <c r="E2392" i="29"/>
  <c r="E2391" i="29"/>
  <c r="E2379" i="29"/>
  <c r="E2378" i="29"/>
  <c r="E2377" i="29"/>
  <c r="E2376" i="29"/>
  <c r="E2375" i="29"/>
  <c r="E2374" i="29"/>
  <c r="E2373" i="29"/>
  <c r="E2372" i="29"/>
  <c r="E2371" i="29"/>
  <c r="E2370" i="29"/>
  <c r="E2369" i="29"/>
  <c r="E2368" i="29"/>
  <c r="E2367" i="29"/>
  <c r="E2366" i="29"/>
  <c r="E2365" i="29"/>
  <c r="E2364" i="29"/>
  <c r="E2363" i="29"/>
  <c r="E2362" i="29"/>
  <c r="E2361" i="29"/>
  <c r="E2360" i="29"/>
  <c r="E2359" i="29"/>
  <c r="E2358" i="29"/>
  <c r="E2357" i="29"/>
  <c r="E2356" i="29"/>
  <c r="E2355" i="29"/>
  <c r="E2354" i="29"/>
  <c r="E2353" i="29"/>
  <c r="E2349" i="29"/>
  <c r="E2348" i="29"/>
  <c r="E2347" i="29"/>
  <c r="E2343" i="29"/>
  <c r="E2342" i="29"/>
  <c r="E2330" i="29"/>
  <c r="E2329" i="29"/>
  <c r="E2328" i="29"/>
  <c r="E2327" i="29"/>
  <c r="E2326" i="29"/>
  <c r="E2325" i="29"/>
  <c r="E2324" i="29"/>
  <c r="E2323" i="29"/>
  <c r="E2322" i="29"/>
  <c r="E2321" i="29"/>
  <c r="E2320" i="29"/>
  <c r="E2319" i="29"/>
  <c r="E2318" i="29"/>
  <c r="E2317" i="29"/>
  <c r="E2316" i="29"/>
  <c r="E2315" i="29"/>
  <c r="E2314" i="29"/>
  <c r="E2313" i="29"/>
  <c r="E2312" i="29"/>
  <c r="E2311" i="29"/>
  <c r="E2310" i="29"/>
  <c r="E2309" i="29"/>
  <c r="E2308" i="29"/>
  <c r="E2304" i="29"/>
  <c r="E2305" i="29" s="1"/>
  <c r="E2300" i="29"/>
  <c r="E2299" i="29"/>
  <c r="E2287" i="29"/>
  <c r="E2286" i="29"/>
  <c r="E2285" i="29"/>
  <c r="E2284" i="29"/>
  <c r="E2283" i="29"/>
  <c r="E2282" i="29"/>
  <c r="E2281" i="29"/>
  <c r="E2280" i="29"/>
  <c r="E2279" i="29"/>
  <c r="E2278" i="29"/>
  <c r="E2277" i="29"/>
  <c r="E2276" i="29"/>
  <c r="E2275" i="29"/>
  <c r="E2274" i="29"/>
  <c r="E2273" i="29"/>
  <c r="E2272" i="29"/>
  <c r="E2271" i="29"/>
  <c r="E2270" i="29"/>
  <c r="E2269" i="29"/>
  <c r="E2268" i="29"/>
  <c r="E2267" i="29"/>
  <c r="E2266" i="29"/>
  <c r="E2265" i="29"/>
  <c r="E2264" i="29"/>
  <c r="E2263" i="29"/>
  <c r="E2259" i="29"/>
  <c r="E2258" i="29"/>
  <c r="E2257" i="29"/>
  <c r="E2253" i="29"/>
  <c r="E2252" i="29"/>
  <c r="E2251" i="29"/>
  <c r="E2250" i="29"/>
  <c r="E2238" i="29"/>
  <c r="E2237" i="29"/>
  <c r="E2236" i="29"/>
  <c r="E2235" i="29"/>
  <c r="E2234" i="29"/>
  <c r="E2233" i="29"/>
  <c r="E2232" i="29"/>
  <c r="E2231" i="29"/>
  <c r="E2230" i="29"/>
  <c r="E2229" i="29"/>
  <c r="E2228" i="29"/>
  <c r="E2227" i="29"/>
  <c r="E2226" i="29"/>
  <c r="E2225" i="29"/>
  <c r="E2224" i="29"/>
  <c r="E2223" i="29"/>
  <c r="E2222" i="29"/>
  <c r="E2221" i="29"/>
  <c r="E2220" i="29"/>
  <c r="E2219" i="29"/>
  <c r="E2218" i="29"/>
  <c r="E2217" i="29"/>
  <c r="E2216" i="29"/>
  <c r="E2212" i="29"/>
  <c r="E2213" i="29" s="1"/>
  <c r="E2208" i="29"/>
  <c r="E2209" i="29" s="1"/>
  <c r="E2196" i="29"/>
  <c r="E2195" i="29"/>
  <c r="E2194" i="29"/>
  <c r="E2193" i="29"/>
  <c r="E2192" i="29"/>
  <c r="E2191" i="29"/>
  <c r="E2190" i="29"/>
  <c r="E2189" i="29"/>
  <c r="E2188" i="29"/>
  <c r="E2187" i="29"/>
  <c r="E2186" i="29"/>
  <c r="E2185" i="29"/>
  <c r="E2184" i="29"/>
  <c r="E2183" i="29"/>
  <c r="E2182" i="29"/>
  <c r="E2181" i="29"/>
  <c r="E2180" i="29"/>
  <c r="E2179" i="29"/>
  <c r="E2178" i="29"/>
  <c r="E2177" i="29"/>
  <c r="E2176" i="29"/>
  <c r="E2175" i="29"/>
  <c r="E2174" i="29"/>
  <c r="E2170" i="29"/>
  <c r="E2171" i="29" s="1"/>
  <c r="E2166" i="29"/>
  <c r="E2167" i="29" s="1"/>
  <c r="E2154" i="29"/>
  <c r="E2153" i="29"/>
  <c r="E2152" i="29"/>
  <c r="E2151" i="29"/>
  <c r="E2150" i="29"/>
  <c r="E2149" i="29"/>
  <c r="E2148" i="29"/>
  <c r="E2147" i="29"/>
  <c r="E2146" i="29"/>
  <c r="E2145" i="29"/>
  <c r="E2144" i="29"/>
  <c r="E2143" i="29"/>
  <c r="E2142" i="29"/>
  <c r="E2141" i="29"/>
  <c r="E2140" i="29"/>
  <c r="E2139" i="29"/>
  <c r="E2138" i="29"/>
  <c r="E2137" i="29"/>
  <c r="E2136" i="29"/>
  <c r="E2135" i="29"/>
  <c r="E2134" i="29"/>
  <c r="E2133" i="29"/>
  <c r="E2132" i="29"/>
  <c r="E2131" i="29"/>
  <c r="E2127" i="29"/>
  <c r="E2126" i="29"/>
  <c r="E2122" i="29"/>
  <c r="E2123" i="29" s="1"/>
  <c r="E2110" i="29"/>
  <c r="E2109" i="29"/>
  <c r="E2108" i="29"/>
  <c r="E2107" i="29"/>
  <c r="E2106" i="29"/>
  <c r="E2105" i="29"/>
  <c r="E2104" i="29"/>
  <c r="E2103" i="29"/>
  <c r="E2102" i="29"/>
  <c r="E2101" i="29"/>
  <c r="E2100" i="29"/>
  <c r="E2099" i="29"/>
  <c r="E2098" i="29"/>
  <c r="E2097" i="29"/>
  <c r="E2096" i="29"/>
  <c r="E2095" i="29"/>
  <c r="E2094" i="29"/>
  <c r="E2093" i="29"/>
  <c r="E2092" i="29"/>
  <c r="E2091" i="29"/>
  <c r="E2090" i="29"/>
  <c r="E2089" i="29"/>
  <c r="E2088" i="29"/>
  <c r="E2087" i="29"/>
  <c r="E2086" i="29"/>
  <c r="E2085" i="29"/>
  <c r="E2084" i="29"/>
  <c r="E2080" i="29"/>
  <c r="E2079" i="29"/>
  <c r="E2078" i="29"/>
  <c r="E2074" i="29"/>
  <c r="E2073" i="29"/>
  <c r="E2072" i="29"/>
  <c r="E2060" i="29"/>
  <c r="E2059" i="29"/>
  <c r="E2058" i="29"/>
  <c r="E2057" i="29"/>
  <c r="E2056" i="29"/>
  <c r="E2055" i="29"/>
  <c r="E2054" i="29"/>
  <c r="E2053" i="29"/>
  <c r="E2052" i="29"/>
  <c r="E2051" i="29"/>
  <c r="E2050" i="29"/>
  <c r="E2049" i="29"/>
  <c r="E2048" i="29"/>
  <c r="E2047" i="29"/>
  <c r="E2046" i="29"/>
  <c r="E2045" i="29"/>
  <c r="E2044" i="29"/>
  <c r="E2043" i="29"/>
  <c r="E2042" i="29"/>
  <c r="E2041" i="29"/>
  <c r="E2040" i="29"/>
  <c r="E2039" i="29"/>
  <c r="E2038" i="29"/>
  <c r="E2037" i="29"/>
  <c r="E2036" i="29"/>
  <c r="E2035" i="29"/>
  <c r="E2031" i="29"/>
  <c r="E2030" i="29"/>
  <c r="E2026" i="29"/>
  <c r="E2027" i="29" s="1"/>
  <c r="E2014" i="29"/>
  <c r="E2013" i="29"/>
  <c r="E2012" i="29"/>
  <c r="E2011" i="29"/>
  <c r="E2010" i="29"/>
  <c r="E2009" i="29"/>
  <c r="E2008" i="29"/>
  <c r="E2007" i="29"/>
  <c r="E2006" i="29"/>
  <c r="E2005" i="29"/>
  <c r="E2004" i="29"/>
  <c r="E2003" i="29"/>
  <c r="E2002" i="29"/>
  <c r="E2001" i="29"/>
  <c r="E2000" i="29"/>
  <c r="E1999" i="29"/>
  <c r="E1998" i="29"/>
  <c r="E1997" i="29"/>
  <c r="E1996" i="29"/>
  <c r="E1995" i="29"/>
  <c r="E1994" i="29"/>
  <c r="E1993" i="29"/>
  <c r="E1992" i="29"/>
  <c r="E1991" i="29"/>
  <c r="E1990" i="29"/>
  <c r="E1989" i="29"/>
  <c r="E1985" i="29"/>
  <c r="E1984" i="29"/>
  <c r="E1980" i="29"/>
  <c r="E1981" i="29" s="1"/>
  <c r="E1968" i="29"/>
  <c r="E1967" i="29"/>
  <c r="E1966" i="29"/>
  <c r="E1965" i="29"/>
  <c r="E1964" i="29"/>
  <c r="E1963" i="29"/>
  <c r="E1962" i="29"/>
  <c r="E1961" i="29"/>
  <c r="E1960" i="29"/>
  <c r="E1959" i="29"/>
  <c r="E1958" i="29"/>
  <c r="E1957" i="29"/>
  <c r="E1956" i="29"/>
  <c r="E1955" i="29"/>
  <c r="E1954" i="29"/>
  <c r="E1953" i="29"/>
  <c r="E1952" i="29"/>
  <c r="E1951" i="29"/>
  <c r="E1950" i="29"/>
  <c r="E1949" i="29"/>
  <c r="E1948" i="29"/>
  <c r="E1947" i="29"/>
  <c r="E1946" i="29"/>
  <c r="E1945" i="29"/>
  <c r="E1944" i="29"/>
  <c r="E1943" i="29"/>
  <c r="E1942" i="29"/>
  <c r="E1941" i="29"/>
  <c r="E1940" i="29"/>
  <c r="E1939" i="29"/>
  <c r="E1935" i="29"/>
  <c r="E1934" i="29"/>
  <c r="E1933" i="29"/>
  <c r="E1929" i="29"/>
  <c r="E1928" i="29"/>
  <c r="E1916" i="29"/>
  <c r="E1915" i="29"/>
  <c r="E1914" i="29"/>
  <c r="E1913" i="29"/>
  <c r="E1912" i="29"/>
  <c r="E1911" i="29"/>
  <c r="E1910" i="29"/>
  <c r="E1909" i="29"/>
  <c r="E1908" i="29"/>
  <c r="E1907" i="29"/>
  <c r="E1906" i="29"/>
  <c r="E1905" i="29"/>
  <c r="E1904" i="29"/>
  <c r="E1903" i="29"/>
  <c r="E1902" i="29"/>
  <c r="E1901" i="29"/>
  <c r="E1900" i="29"/>
  <c r="E1899" i="29"/>
  <c r="E1898" i="29"/>
  <c r="E1897" i="29"/>
  <c r="E1896" i="29"/>
  <c r="E1895" i="29"/>
  <c r="E1894" i="29"/>
  <c r="E1893" i="29"/>
  <c r="E1892" i="29"/>
  <c r="E1891" i="29"/>
  <c r="E1890" i="29"/>
  <c r="E1886" i="29"/>
  <c r="E1885" i="29"/>
  <c r="E1884" i="29"/>
  <c r="E1880" i="29"/>
  <c r="E1879" i="29"/>
  <c r="E1867" i="29"/>
  <c r="E1866" i="29"/>
  <c r="E1865" i="29"/>
  <c r="E1864" i="29"/>
  <c r="E1863" i="29"/>
  <c r="E1862" i="29"/>
  <c r="E1861" i="29"/>
  <c r="E1860" i="29"/>
  <c r="E1859" i="29"/>
  <c r="E1858" i="29"/>
  <c r="E1857" i="29"/>
  <c r="E1856" i="29"/>
  <c r="E1855" i="29"/>
  <c r="E1854" i="29"/>
  <c r="E1853" i="29"/>
  <c r="E1852" i="29"/>
  <c r="E1851" i="29"/>
  <c r="E1850" i="29"/>
  <c r="E1849" i="29"/>
  <c r="E1848" i="29"/>
  <c r="E1847" i="29"/>
  <c r="E1846" i="29"/>
  <c r="E1845" i="29"/>
  <c r="E1841" i="29"/>
  <c r="E1842" i="29" s="1"/>
  <c r="E1837" i="29"/>
  <c r="E1836" i="29"/>
  <c r="E1824" i="29"/>
  <c r="E1823" i="29"/>
  <c r="E1822" i="29"/>
  <c r="E1821" i="29"/>
  <c r="E1820" i="29"/>
  <c r="E1819" i="29"/>
  <c r="E1818" i="29"/>
  <c r="E1817" i="29"/>
  <c r="E1816" i="29"/>
  <c r="E1815" i="29"/>
  <c r="E1814" i="29"/>
  <c r="E1813" i="29"/>
  <c r="E1812" i="29"/>
  <c r="E1811" i="29"/>
  <c r="E1810" i="29"/>
  <c r="E1809" i="29"/>
  <c r="E1808" i="29"/>
  <c r="E1807" i="29"/>
  <c r="E1806" i="29"/>
  <c r="E1805" i="29"/>
  <c r="E1804" i="29"/>
  <c r="E1803" i="29"/>
  <c r="E1802" i="29"/>
  <c r="E1801" i="29"/>
  <c r="E1800" i="29"/>
  <c r="E1796" i="29"/>
  <c r="E1795" i="29"/>
  <c r="E1794" i="29"/>
  <c r="E1790" i="29"/>
  <c r="E1789" i="29"/>
  <c r="E1788" i="29"/>
  <c r="E1787" i="29"/>
  <c r="E1775" i="29"/>
  <c r="E1774" i="29"/>
  <c r="E1773" i="29"/>
  <c r="E1772" i="29"/>
  <c r="E1771" i="29"/>
  <c r="E1770" i="29"/>
  <c r="E1769" i="29"/>
  <c r="E1768" i="29"/>
  <c r="E1767" i="29"/>
  <c r="E1766" i="29"/>
  <c r="E1765" i="29"/>
  <c r="E1764" i="29"/>
  <c r="E1763" i="29"/>
  <c r="E1762" i="29"/>
  <c r="E1761" i="29"/>
  <c r="E1760" i="29"/>
  <c r="E1759" i="29"/>
  <c r="E1758" i="29"/>
  <c r="E1757" i="29"/>
  <c r="E1756" i="29"/>
  <c r="E1755" i="29"/>
  <c r="E1754" i="29"/>
  <c r="E1753" i="29"/>
  <c r="E1749" i="29"/>
  <c r="E1750" i="29" s="1"/>
  <c r="E1745" i="29"/>
  <c r="E1746" i="29" s="1"/>
  <c r="E1733" i="29"/>
  <c r="E1732" i="29"/>
  <c r="E1731" i="29"/>
  <c r="E1730" i="29"/>
  <c r="E1729" i="29"/>
  <c r="E1728" i="29"/>
  <c r="E1727" i="29"/>
  <c r="E1726" i="29"/>
  <c r="E1725" i="29"/>
  <c r="E1724" i="29"/>
  <c r="E1723" i="29"/>
  <c r="E1722" i="29"/>
  <c r="E1721" i="29"/>
  <c r="E1720" i="29"/>
  <c r="E1719" i="29"/>
  <c r="E1718" i="29"/>
  <c r="E1717" i="29"/>
  <c r="E1716" i="29"/>
  <c r="E1715" i="29"/>
  <c r="E1714" i="29"/>
  <c r="E1713" i="29"/>
  <c r="E1712" i="29"/>
  <c r="E1711" i="29"/>
  <c r="E1707" i="29"/>
  <c r="E1708" i="29" s="1"/>
  <c r="E1703" i="29"/>
  <c r="E1704" i="29" s="1"/>
  <c r="E1691" i="29"/>
  <c r="E1690" i="29"/>
  <c r="E1689" i="29"/>
  <c r="E1688" i="29"/>
  <c r="E1687" i="29"/>
  <c r="E1686" i="29"/>
  <c r="E1685" i="29"/>
  <c r="E1684" i="29"/>
  <c r="E1683" i="29"/>
  <c r="E1682" i="29"/>
  <c r="E1681" i="29"/>
  <c r="E1680" i="29"/>
  <c r="E1679" i="29"/>
  <c r="E1678" i="29"/>
  <c r="E1677" i="29"/>
  <c r="E1676" i="29"/>
  <c r="E1675" i="29"/>
  <c r="E1674" i="29"/>
  <c r="E1673" i="29"/>
  <c r="E1672" i="29"/>
  <c r="E1671" i="29"/>
  <c r="E1670" i="29"/>
  <c r="E1669" i="29"/>
  <c r="E1668" i="29"/>
  <c r="E1667" i="29"/>
  <c r="E1666" i="29"/>
  <c r="E1665" i="29"/>
  <c r="E1664" i="29"/>
  <c r="E1660" i="29"/>
  <c r="E1659" i="29"/>
  <c r="E1658" i="29"/>
  <c r="E1657" i="29"/>
  <c r="E1656" i="29"/>
  <c r="E1652" i="29"/>
  <c r="E1651" i="29"/>
  <c r="E1639" i="29"/>
  <c r="E1638" i="29"/>
  <c r="E1637" i="29"/>
  <c r="E1636" i="29"/>
  <c r="E1635" i="29"/>
  <c r="E1634" i="29"/>
  <c r="E1633" i="29"/>
  <c r="E1632" i="29"/>
  <c r="E1631" i="29"/>
  <c r="E1630" i="29"/>
  <c r="E1629" i="29"/>
  <c r="E1628" i="29"/>
  <c r="E1627" i="29"/>
  <c r="E1626" i="29"/>
  <c r="E1625" i="29"/>
  <c r="E1624" i="29"/>
  <c r="E1623" i="29"/>
  <c r="E1622" i="29"/>
  <c r="E1621" i="29"/>
  <c r="E1620" i="29"/>
  <c r="E1619" i="29"/>
  <c r="E1618" i="29"/>
  <c r="E1617" i="29"/>
  <c r="E1616" i="29"/>
  <c r="E1615" i="29"/>
  <c r="E1614" i="29"/>
  <c r="E1613" i="29"/>
  <c r="E1609" i="29"/>
  <c r="E1608" i="29"/>
  <c r="E1604" i="29"/>
  <c r="E1605" i="29" s="1"/>
  <c r="E1592" i="29"/>
  <c r="E1591" i="29"/>
  <c r="E1590" i="29"/>
  <c r="E1589" i="29"/>
  <c r="E1588" i="29"/>
  <c r="E1587" i="29"/>
  <c r="E1586" i="29"/>
  <c r="E1585" i="29"/>
  <c r="E1584" i="29"/>
  <c r="E1583" i="29"/>
  <c r="E1582" i="29"/>
  <c r="E1581" i="29"/>
  <c r="E1580" i="29"/>
  <c r="E1579" i="29"/>
  <c r="E1578" i="29"/>
  <c r="E1577" i="29"/>
  <c r="E1576" i="29"/>
  <c r="E1575" i="29"/>
  <c r="E1574" i="29"/>
  <c r="E1573" i="29"/>
  <c r="E1572" i="29"/>
  <c r="E1571" i="29"/>
  <c r="E1570" i="29"/>
  <c r="E1566" i="29"/>
  <c r="E1567" i="29" s="1"/>
  <c r="E1562" i="29"/>
  <c r="E1561" i="29"/>
  <c r="E1549" i="29"/>
  <c r="E1548" i="29"/>
  <c r="E1547" i="29"/>
  <c r="E1546" i="29"/>
  <c r="E1545" i="29"/>
  <c r="E1544" i="29"/>
  <c r="E1543" i="29"/>
  <c r="E1542" i="29"/>
  <c r="E1541" i="29"/>
  <c r="E1540" i="29"/>
  <c r="E1539" i="29"/>
  <c r="E1538" i="29"/>
  <c r="E1537" i="29"/>
  <c r="E1536" i="29"/>
  <c r="E1535" i="29"/>
  <c r="E1534" i="29"/>
  <c r="E1533" i="29"/>
  <c r="E1532" i="29"/>
  <c r="E1531" i="29"/>
  <c r="E1530" i="29"/>
  <c r="E1529" i="29"/>
  <c r="E1528" i="29"/>
  <c r="E1527" i="29"/>
  <c r="E1523" i="29"/>
  <c r="E1522" i="29"/>
  <c r="E1518" i="29"/>
  <c r="E1519" i="29" s="1"/>
  <c r="E1506" i="29"/>
  <c r="E1505" i="29"/>
  <c r="E1504" i="29"/>
  <c r="E1503" i="29"/>
  <c r="E1502" i="29"/>
  <c r="E1501" i="29"/>
  <c r="E1500" i="29"/>
  <c r="E1499" i="29"/>
  <c r="E1498" i="29"/>
  <c r="E1497" i="29"/>
  <c r="E1496" i="29"/>
  <c r="E1495" i="29"/>
  <c r="E1494" i="29"/>
  <c r="E1493" i="29"/>
  <c r="E1492" i="29"/>
  <c r="E1491" i="29"/>
  <c r="E1490" i="29"/>
  <c r="E1489" i="29"/>
  <c r="E1488" i="29"/>
  <c r="E1487" i="29"/>
  <c r="E1486" i="29"/>
  <c r="E1485" i="29"/>
  <c r="E1484" i="29"/>
  <c r="E1480" i="29"/>
  <c r="E1479" i="29"/>
  <c r="E1475" i="29"/>
  <c r="E1476" i="29" s="1"/>
  <c r="E1463" i="29"/>
  <c r="E1462" i="29"/>
  <c r="E1461" i="29"/>
  <c r="E1460" i="29"/>
  <c r="E1459" i="29"/>
  <c r="E1458" i="29"/>
  <c r="E1457" i="29"/>
  <c r="E1456" i="29"/>
  <c r="E1455" i="29"/>
  <c r="E1454" i="29"/>
  <c r="E1453" i="29"/>
  <c r="E1452" i="29"/>
  <c r="E1451" i="29"/>
  <c r="E1450" i="29"/>
  <c r="E1449" i="29"/>
  <c r="E1448" i="29"/>
  <c r="E1447" i="29"/>
  <c r="E1446" i="29"/>
  <c r="E1445" i="29"/>
  <c r="E1444" i="29"/>
  <c r="E1443" i="29"/>
  <c r="E1442" i="29"/>
  <c r="E1441" i="29"/>
  <c r="E1437" i="29"/>
  <c r="E1436" i="29"/>
  <c r="E1432" i="29"/>
  <c r="E1433" i="29" s="1"/>
  <c r="E1420" i="29"/>
  <c r="E1419" i="29"/>
  <c r="E1418" i="29"/>
  <c r="E1417" i="29"/>
  <c r="E1416" i="29"/>
  <c r="E1415" i="29"/>
  <c r="E1414" i="29"/>
  <c r="E1413" i="29"/>
  <c r="E1412" i="29"/>
  <c r="E1411" i="29"/>
  <c r="E1410" i="29"/>
  <c r="E1409" i="29"/>
  <c r="E1408" i="29"/>
  <c r="E1407" i="29"/>
  <c r="E1406" i="29"/>
  <c r="E1405" i="29"/>
  <c r="E1404" i="29"/>
  <c r="E1403" i="29"/>
  <c r="E1402" i="29"/>
  <c r="E1401" i="29"/>
  <c r="E1400" i="29"/>
  <c r="E1399" i="29"/>
  <c r="E1398" i="29"/>
  <c r="E1397" i="29"/>
  <c r="E1393" i="29"/>
  <c r="E1392" i="29"/>
  <c r="E1388" i="29"/>
  <c r="E1387" i="29"/>
  <c r="E1386" i="29"/>
  <c r="E1374" i="29"/>
  <c r="E1373" i="29"/>
  <c r="E1372" i="29"/>
  <c r="E1371" i="29"/>
  <c r="E1370" i="29"/>
  <c r="E1369" i="29"/>
  <c r="E1368" i="29"/>
  <c r="E1367" i="29"/>
  <c r="E1366" i="29"/>
  <c r="E1365" i="29"/>
  <c r="E1364" i="29"/>
  <c r="E1363" i="29"/>
  <c r="E1362" i="29"/>
  <c r="E1361" i="29"/>
  <c r="E1360" i="29"/>
  <c r="E1359" i="29"/>
  <c r="E1358" i="29"/>
  <c r="E1357" i="29"/>
  <c r="E1356" i="29"/>
  <c r="E1355" i="29"/>
  <c r="E1354" i="29"/>
  <c r="E1353" i="29"/>
  <c r="E1352" i="29"/>
  <c r="E1348" i="29"/>
  <c r="E1347" i="29"/>
  <c r="E1343" i="29"/>
  <c r="E1344" i="29" s="1"/>
  <c r="E1331" i="29"/>
  <c r="E1330" i="29"/>
  <c r="E1329" i="29"/>
  <c r="E1328" i="29"/>
  <c r="E1327" i="29"/>
  <c r="E1326" i="29"/>
  <c r="E1325" i="29"/>
  <c r="E1324" i="29"/>
  <c r="E1323" i="29"/>
  <c r="E1322" i="29"/>
  <c r="E1321" i="29"/>
  <c r="E1320" i="29"/>
  <c r="E1319" i="29"/>
  <c r="E1318" i="29"/>
  <c r="E1317" i="29"/>
  <c r="E1316" i="29"/>
  <c r="E1315" i="29"/>
  <c r="E1314" i="29"/>
  <c r="E1313" i="29"/>
  <c r="E1312" i="29"/>
  <c r="E1311" i="29"/>
  <c r="E1310" i="29"/>
  <c r="E1309" i="29"/>
  <c r="E1305" i="29"/>
  <c r="E1304" i="29"/>
  <c r="E1300" i="29"/>
  <c r="E1301" i="29" s="1"/>
  <c r="E1288" i="29"/>
  <c r="E1287" i="29"/>
  <c r="E1286" i="29"/>
  <c r="E1285" i="29"/>
  <c r="E1284" i="29"/>
  <c r="E1283" i="29"/>
  <c r="E1282" i="29"/>
  <c r="E1281" i="29"/>
  <c r="E1280" i="29"/>
  <c r="E1279" i="29"/>
  <c r="E1278" i="29"/>
  <c r="E1277" i="29"/>
  <c r="E1276" i="29"/>
  <c r="E1275" i="29"/>
  <c r="E1274" i="29"/>
  <c r="E1273" i="29"/>
  <c r="E1272" i="29"/>
  <c r="E1271" i="29"/>
  <c r="E1270" i="29"/>
  <c r="E1269" i="29"/>
  <c r="E1268" i="29"/>
  <c r="E1267" i="29"/>
  <c r="E1266" i="29"/>
  <c r="E1262" i="29"/>
  <c r="E1261" i="29"/>
  <c r="E1257" i="29"/>
  <c r="E1258" i="29" s="1"/>
  <c r="E1245" i="29"/>
  <c r="E1244" i="29"/>
  <c r="E1243" i="29"/>
  <c r="E1242" i="29"/>
  <c r="E1241" i="29"/>
  <c r="E1240" i="29"/>
  <c r="E1239" i="29"/>
  <c r="E1238" i="29"/>
  <c r="E1237" i="29"/>
  <c r="E1236" i="29"/>
  <c r="E1235" i="29"/>
  <c r="E1234" i="29"/>
  <c r="E1233" i="29"/>
  <c r="E1232" i="29"/>
  <c r="E1231" i="29"/>
  <c r="E1230" i="29"/>
  <c r="E1229" i="29"/>
  <c r="E1228" i="29"/>
  <c r="E1227" i="29"/>
  <c r="E1226" i="29"/>
  <c r="E1225" i="29"/>
  <c r="E1224" i="29"/>
  <c r="E1223" i="29"/>
  <c r="E1219" i="29"/>
  <c r="E1218" i="29"/>
  <c r="E1214" i="29"/>
  <c r="E1215" i="29" s="1"/>
  <c r="E1202" i="29"/>
  <c r="E1201" i="29"/>
  <c r="E1200" i="29"/>
  <c r="E1199" i="29"/>
  <c r="E1198" i="29"/>
  <c r="E1197" i="29"/>
  <c r="E1196" i="29"/>
  <c r="E1195" i="29"/>
  <c r="E1194" i="29"/>
  <c r="E1193" i="29"/>
  <c r="E1192" i="29"/>
  <c r="E1191" i="29"/>
  <c r="E1190" i="29"/>
  <c r="E1189" i="29"/>
  <c r="E1188" i="29"/>
  <c r="E1187" i="29"/>
  <c r="E1186" i="29"/>
  <c r="E1185" i="29"/>
  <c r="E1184" i="29"/>
  <c r="E1183" i="29"/>
  <c r="E1182" i="29"/>
  <c r="E1181" i="29"/>
  <c r="E1180" i="29"/>
  <c r="E1176" i="29"/>
  <c r="E1175" i="29"/>
  <c r="E1171" i="29"/>
  <c r="E1172" i="29" s="1"/>
  <c r="E1159" i="29"/>
  <c r="E1158" i="29"/>
  <c r="E1157" i="29"/>
  <c r="E1156" i="29"/>
  <c r="E1155" i="29"/>
  <c r="E1154" i="29"/>
  <c r="E1153" i="29"/>
  <c r="E1152" i="29"/>
  <c r="E1151" i="29"/>
  <c r="E1150" i="29"/>
  <c r="E1149" i="29"/>
  <c r="E1148" i="29"/>
  <c r="E1147" i="29"/>
  <c r="E1146" i="29"/>
  <c r="E1145" i="29"/>
  <c r="E1144" i="29"/>
  <c r="E1143" i="29"/>
  <c r="E1142" i="29"/>
  <c r="E1141" i="29"/>
  <c r="E1140" i="29"/>
  <c r="E1139" i="29"/>
  <c r="E1138" i="29"/>
  <c r="E1137" i="29"/>
  <c r="E1133" i="29"/>
  <c r="E1134" i="29" s="1"/>
  <c r="E1129" i="29"/>
  <c r="E1130" i="29" s="1"/>
  <c r="E1117" i="29"/>
  <c r="E1116" i="29"/>
  <c r="E1115" i="29"/>
  <c r="E1114" i="29"/>
  <c r="E1113" i="29"/>
  <c r="E1112" i="29"/>
  <c r="E1111" i="29"/>
  <c r="E1110" i="29"/>
  <c r="E1109" i="29"/>
  <c r="E1108" i="29"/>
  <c r="E1107" i="29"/>
  <c r="E1106" i="29"/>
  <c r="E1105" i="29"/>
  <c r="E1104" i="29"/>
  <c r="E1103" i="29"/>
  <c r="E1102" i="29"/>
  <c r="E1101" i="29"/>
  <c r="E1100" i="29"/>
  <c r="E1099" i="29"/>
  <c r="E1098" i="29"/>
  <c r="E1097" i="29"/>
  <c r="E1096" i="29"/>
  <c r="E1095" i="29"/>
  <c r="E1091" i="29"/>
  <c r="E1090" i="29"/>
  <c r="E1086" i="29"/>
  <c r="E1087" i="29" s="1"/>
  <c r="E1074" i="29"/>
  <c r="E1073" i="29"/>
  <c r="E1072" i="29"/>
  <c r="E1071" i="29"/>
  <c r="E1070" i="29"/>
  <c r="E1069" i="29"/>
  <c r="E1068" i="29"/>
  <c r="E1067" i="29"/>
  <c r="E1066" i="29"/>
  <c r="E1065" i="29"/>
  <c r="E1064" i="29"/>
  <c r="E1063" i="29"/>
  <c r="E1062" i="29"/>
  <c r="E1061" i="29"/>
  <c r="E1060" i="29"/>
  <c r="E1059" i="29"/>
  <c r="E1058" i="29"/>
  <c r="E1057" i="29"/>
  <c r="E1056" i="29"/>
  <c r="E1055" i="29"/>
  <c r="E1054" i="29"/>
  <c r="E1053" i="29"/>
  <c r="E1052" i="29"/>
  <c r="E1048" i="29"/>
  <c r="E1047" i="29"/>
  <c r="E1043" i="29"/>
  <c r="E1044" i="29" s="1"/>
  <c r="E1031" i="29"/>
  <c r="E1030" i="29"/>
  <c r="E1029" i="29"/>
  <c r="E1028" i="29"/>
  <c r="E1027" i="29"/>
  <c r="E1026" i="29"/>
  <c r="E1025" i="29"/>
  <c r="E1024" i="29"/>
  <c r="E1023" i="29"/>
  <c r="E1022" i="29"/>
  <c r="E1021" i="29"/>
  <c r="E1020" i="29"/>
  <c r="E1019" i="29"/>
  <c r="E1018" i="29"/>
  <c r="E1017" i="29"/>
  <c r="E1016" i="29"/>
  <c r="E1015" i="29"/>
  <c r="E1014" i="29"/>
  <c r="E1013" i="29"/>
  <c r="E1012" i="29"/>
  <c r="E1011" i="29"/>
  <c r="E1010" i="29"/>
  <c r="E1009" i="29"/>
  <c r="E1005" i="29"/>
  <c r="E1004" i="29"/>
  <c r="E1000" i="29"/>
  <c r="E1001" i="29" s="1"/>
  <c r="E988" i="29"/>
  <c r="E987" i="29"/>
  <c r="E986" i="29"/>
  <c r="E985" i="29"/>
  <c r="E984" i="29"/>
  <c r="E983" i="29"/>
  <c r="E982" i="29"/>
  <c r="E981" i="29"/>
  <c r="E980" i="29"/>
  <c r="E979" i="29"/>
  <c r="E978" i="29"/>
  <c r="E977" i="29"/>
  <c r="E976" i="29"/>
  <c r="E975" i="29"/>
  <c r="E974" i="29"/>
  <c r="E973" i="29"/>
  <c r="E972" i="29"/>
  <c r="E971" i="29"/>
  <c r="E970" i="29"/>
  <c r="E969" i="29"/>
  <c r="E968" i="29"/>
  <c r="E967" i="29"/>
  <c r="E966" i="29"/>
  <c r="E965" i="29"/>
  <c r="E964" i="29"/>
  <c r="E960" i="29"/>
  <c r="E959" i="29"/>
  <c r="E955" i="29"/>
  <c r="E954" i="29"/>
  <c r="E942" i="29"/>
  <c r="E941" i="29"/>
  <c r="E940" i="29"/>
  <c r="E939" i="29"/>
  <c r="E938" i="29"/>
  <c r="E937" i="29"/>
  <c r="E936" i="29"/>
  <c r="E935" i="29"/>
  <c r="E934" i="29"/>
  <c r="E933" i="29"/>
  <c r="E932" i="29"/>
  <c r="E931" i="29"/>
  <c r="E930" i="29"/>
  <c r="E929" i="29"/>
  <c r="E928" i="29"/>
  <c r="E927" i="29"/>
  <c r="E926" i="29"/>
  <c r="E925" i="29"/>
  <c r="E924" i="29"/>
  <c r="E923" i="29"/>
  <c r="E922" i="29"/>
  <c r="E921" i="29"/>
  <c r="E920" i="29"/>
  <c r="E916" i="29"/>
  <c r="E915" i="29"/>
  <c r="E911" i="29"/>
  <c r="E912" i="29" s="1"/>
  <c r="E899" i="29"/>
  <c r="E898" i="29"/>
  <c r="E897" i="29"/>
  <c r="E896" i="29"/>
  <c r="E895" i="29"/>
  <c r="E894" i="29"/>
  <c r="E893" i="29"/>
  <c r="E892" i="29"/>
  <c r="E891" i="29"/>
  <c r="E890" i="29"/>
  <c r="E889" i="29"/>
  <c r="E888" i="29"/>
  <c r="E887" i="29"/>
  <c r="E886" i="29"/>
  <c r="E885" i="29"/>
  <c r="E884" i="29"/>
  <c r="E883" i="29"/>
  <c r="E882" i="29"/>
  <c r="E881" i="29"/>
  <c r="E880" i="29"/>
  <c r="E879" i="29"/>
  <c r="E878" i="29"/>
  <c r="E877" i="29"/>
  <c r="E873" i="29"/>
  <c r="E872" i="29"/>
  <c r="E868" i="29"/>
  <c r="E869" i="29" s="1"/>
  <c r="E856" i="29"/>
  <c r="E855" i="29"/>
  <c r="E854" i="29"/>
  <c r="E853" i="29"/>
  <c r="E852" i="29"/>
  <c r="E851" i="29"/>
  <c r="E850" i="29"/>
  <c r="E849" i="29"/>
  <c r="E848" i="29"/>
  <c r="E847" i="29"/>
  <c r="E846" i="29"/>
  <c r="E845" i="29"/>
  <c r="E844" i="29"/>
  <c r="E843" i="29"/>
  <c r="E842" i="29"/>
  <c r="E841" i="29"/>
  <c r="E840" i="29"/>
  <c r="E839" i="29"/>
  <c r="E838" i="29"/>
  <c r="E837" i="29"/>
  <c r="E836" i="29"/>
  <c r="E835" i="29"/>
  <c r="E834" i="29"/>
  <c r="E830" i="29"/>
  <c r="E829" i="29"/>
  <c r="E825" i="29"/>
  <c r="E826" i="29" s="1"/>
  <c r="E813" i="29"/>
  <c r="E812" i="29"/>
  <c r="E811" i="29"/>
  <c r="E810" i="29"/>
  <c r="E809" i="29"/>
  <c r="E808" i="29"/>
  <c r="E807" i="29"/>
  <c r="E806" i="29"/>
  <c r="E805" i="29"/>
  <c r="E804" i="29"/>
  <c r="E803" i="29"/>
  <c r="E802" i="29"/>
  <c r="E801" i="29"/>
  <c r="E800" i="29"/>
  <c r="E799" i="29"/>
  <c r="E798" i="29"/>
  <c r="E797" i="29"/>
  <c r="E796" i="29"/>
  <c r="E795" i="29"/>
  <c r="E794" i="29"/>
  <c r="E793" i="29"/>
  <c r="E792" i="29"/>
  <c r="E791" i="29"/>
  <c r="E787" i="29"/>
  <c r="E786" i="29"/>
  <c r="E782" i="29"/>
  <c r="E783" i="29" s="1"/>
  <c r="E770" i="29"/>
  <c r="E769" i="29"/>
  <c r="E768" i="29"/>
  <c r="E767" i="29"/>
  <c r="E766" i="29"/>
  <c r="E765" i="29"/>
  <c r="E764" i="29"/>
  <c r="E763" i="29"/>
  <c r="E762" i="29"/>
  <c r="E761" i="29"/>
  <c r="E760" i="29"/>
  <c r="E759" i="29"/>
  <c r="E758" i="29"/>
  <c r="E757" i="29"/>
  <c r="E756" i="29"/>
  <c r="E755" i="29"/>
  <c r="E754" i="29"/>
  <c r="E753" i="29"/>
  <c r="E752" i="29"/>
  <c r="E751" i="29"/>
  <c r="E750" i="29"/>
  <c r="E749" i="29"/>
  <c r="E748" i="29"/>
  <c r="E744" i="29"/>
  <c r="E743" i="29"/>
  <c r="E739" i="29"/>
  <c r="E740" i="29" s="1"/>
  <c r="E727" i="29"/>
  <c r="E726" i="29"/>
  <c r="E725" i="29"/>
  <c r="E724" i="29"/>
  <c r="E723" i="29"/>
  <c r="E722" i="29"/>
  <c r="E721" i="29"/>
  <c r="E720" i="29"/>
  <c r="E719" i="29"/>
  <c r="E718" i="29"/>
  <c r="E717" i="29"/>
  <c r="E716" i="29"/>
  <c r="E715" i="29"/>
  <c r="E714" i="29"/>
  <c r="E713" i="29"/>
  <c r="E712" i="29"/>
  <c r="E711" i="29"/>
  <c r="E710" i="29"/>
  <c r="E709" i="29"/>
  <c r="E708" i="29"/>
  <c r="E707" i="29"/>
  <c r="E706" i="29"/>
  <c r="E705" i="29"/>
  <c r="E701" i="29"/>
  <c r="E700" i="29"/>
  <c r="E696" i="29"/>
  <c r="E697" i="29" s="1"/>
  <c r="E684" i="29"/>
  <c r="E683" i="29"/>
  <c r="E682" i="29"/>
  <c r="E681" i="29"/>
  <c r="E680" i="29"/>
  <c r="E679" i="29"/>
  <c r="E678" i="29"/>
  <c r="E677" i="29"/>
  <c r="E676" i="29"/>
  <c r="E675" i="29"/>
  <c r="E674" i="29"/>
  <c r="E673" i="29"/>
  <c r="E672" i="29"/>
  <c r="E671" i="29"/>
  <c r="E670" i="29"/>
  <c r="E669" i="29"/>
  <c r="E668" i="29"/>
  <c r="E667" i="29"/>
  <c r="E666" i="29"/>
  <c r="E665" i="29"/>
  <c r="E664" i="29"/>
  <c r="E663" i="29"/>
  <c r="E662" i="29"/>
  <c r="E661" i="29"/>
  <c r="E660" i="29"/>
  <c r="E659" i="29"/>
  <c r="E655" i="29"/>
  <c r="E654" i="29"/>
  <c r="E650" i="29"/>
  <c r="E651" i="29" s="1"/>
  <c r="E638" i="29"/>
  <c r="E637" i="29"/>
  <c r="E636" i="29"/>
  <c r="E635" i="29"/>
  <c r="E634" i="29"/>
  <c r="E633" i="29"/>
  <c r="E632" i="29"/>
  <c r="E631" i="29"/>
  <c r="E630" i="29"/>
  <c r="E629" i="29"/>
  <c r="E628" i="29"/>
  <c r="E627" i="29"/>
  <c r="E626" i="29"/>
  <c r="E625" i="29"/>
  <c r="E624" i="29"/>
  <c r="E623" i="29"/>
  <c r="E622" i="29"/>
  <c r="E621" i="29"/>
  <c r="E620" i="29"/>
  <c r="E619" i="29"/>
  <c r="E618" i="29"/>
  <c r="E617" i="29"/>
  <c r="E616" i="29"/>
  <c r="E615" i="29"/>
  <c r="E614" i="29"/>
  <c r="E610" i="29"/>
  <c r="E609" i="29"/>
  <c r="E605" i="29"/>
  <c r="E606" i="29" s="1"/>
  <c r="E593" i="29"/>
  <c r="E592" i="29"/>
  <c r="E591" i="29"/>
  <c r="E590" i="29"/>
  <c r="E589" i="29"/>
  <c r="E588" i="29"/>
  <c r="E587" i="29"/>
  <c r="E586" i="29"/>
  <c r="E585" i="29"/>
  <c r="E584" i="29"/>
  <c r="E583" i="29"/>
  <c r="E582" i="29"/>
  <c r="E581" i="29"/>
  <c r="E580" i="29"/>
  <c r="E579" i="29"/>
  <c r="E578" i="29"/>
  <c r="E577" i="29"/>
  <c r="E576" i="29"/>
  <c r="E575" i="29"/>
  <c r="E574" i="29"/>
  <c r="E573" i="29"/>
  <c r="E572" i="29"/>
  <c r="E571" i="29"/>
  <c r="E567" i="29"/>
  <c r="E566" i="29"/>
  <c r="E562" i="29"/>
  <c r="E561" i="29"/>
  <c r="E549" i="29"/>
  <c r="E548" i="29"/>
  <c r="E547" i="29"/>
  <c r="E546" i="29"/>
  <c r="E545" i="29"/>
  <c r="E544" i="29"/>
  <c r="E543" i="29"/>
  <c r="E542" i="29"/>
  <c r="E541" i="29"/>
  <c r="E540" i="29"/>
  <c r="E539" i="29"/>
  <c r="E538" i="29"/>
  <c r="E537" i="29"/>
  <c r="E536" i="29"/>
  <c r="E535" i="29"/>
  <c r="E534" i="29"/>
  <c r="E533" i="29"/>
  <c r="E532" i="29"/>
  <c r="E531" i="29"/>
  <c r="E530" i="29"/>
  <c r="E529" i="29"/>
  <c r="E528" i="29"/>
  <c r="E527" i="29"/>
  <c r="E523" i="29"/>
  <c r="E522" i="29"/>
  <c r="E518" i="29"/>
  <c r="E519" i="29" s="1"/>
  <c r="E506" i="29"/>
  <c r="E505" i="29"/>
  <c r="E504" i="29"/>
  <c r="E503" i="29"/>
  <c r="E502" i="29"/>
  <c r="E501" i="29"/>
  <c r="E500" i="29"/>
  <c r="E499" i="29"/>
  <c r="E498" i="29"/>
  <c r="E497" i="29"/>
  <c r="E496" i="29"/>
  <c r="E495" i="29"/>
  <c r="E494" i="29"/>
  <c r="E493" i="29"/>
  <c r="E492" i="29"/>
  <c r="E491" i="29"/>
  <c r="E490" i="29"/>
  <c r="E489" i="29"/>
  <c r="E488" i="29"/>
  <c r="E487" i="29"/>
  <c r="E486" i="29"/>
  <c r="E485" i="29"/>
  <c r="E484" i="29"/>
  <c r="E483" i="29"/>
  <c r="E482" i="29"/>
  <c r="E478" i="29"/>
  <c r="E477" i="29"/>
  <c r="E479" i="29" s="1"/>
  <c r="E473" i="29"/>
  <c r="E474" i="29" s="1"/>
  <c r="E461" i="29"/>
  <c r="E460" i="29"/>
  <c r="E459" i="29"/>
  <c r="E458" i="29"/>
  <c r="E457" i="29"/>
  <c r="E456" i="29"/>
  <c r="E455" i="29"/>
  <c r="E454" i="29"/>
  <c r="E453" i="29"/>
  <c r="E452" i="29"/>
  <c r="E451" i="29"/>
  <c r="E450" i="29"/>
  <c r="E449" i="29"/>
  <c r="E448" i="29"/>
  <c r="E447" i="29"/>
  <c r="E446" i="29"/>
  <c r="E445" i="29"/>
  <c r="E444" i="29"/>
  <c r="E443" i="29"/>
  <c r="E442" i="29"/>
  <c r="E441" i="29"/>
  <c r="E440" i="29"/>
  <c r="E439" i="29"/>
  <c r="E438" i="29"/>
  <c r="E437" i="29"/>
  <c r="E436" i="29"/>
  <c r="E435" i="29"/>
  <c r="E431" i="29"/>
  <c r="E430" i="29"/>
  <c r="E429" i="29"/>
  <c r="E425" i="29"/>
  <c r="E426" i="29" s="1"/>
  <c r="E413" i="29"/>
  <c r="E412" i="29"/>
  <c r="E411" i="29"/>
  <c r="E410" i="29"/>
  <c r="E409" i="29"/>
  <c r="E408" i="29"/>
  <c r="E407" i="29"/>
  <c r="E406" i="29"/>
  <c r="E405" i="29"/>
  <c r="E404" i="29"/>
  <c r="E403" i="29"/>
  <c r="E402" i="29"/>
  <c r="E401" i="29"/>
  <c r="E400" i="29"/>
  <c r="E399" i="29"/>
  <c r="E398" i="29"/>
  <c r="E397" i="29"/>
  <c r="E396" i="29"/>
  <c r="E395" i="29"/>
  <c r="E394" i="29"/>
  <c r="E393" i="29"/>
  <c r="E392" i="29"/>
  <c r="E391" i="29"/>
  <c r="E387" i="29"/>
  <c r="E388" i="29" s="1"/>
  <c r="E383" i="29"/>
  <c r="E382" i="29"/>
  <c r="E370" i="29"/>
  <c r="E369" i="29"/>
  <c r="E368" i="29"/>
  <c r="E367" i="29"/>
  <c r="E366" i="29"/>
  <c r="E365" i="29"/>
  <c r="E364" i="29"/>
  <c r="E363" i="29"/>
  <c r="E362" i="29"/>
  <c r="E361" i="29"/>
  <c r="E360" i="29"/>
  <c r="E359" i="29"/>
  <c r="E358" i="29"/>
  <c r="E357" i="29"/>
  <c r="E356" i="29"/>
  <c r="E355" i="29"/>
  <c r="E354" i="29"/>
  <c r="E353" i="29"/>
  <c r="E352" i="29"/>
  <c r="E351" i="29"/>
  <c r="E350" i="29"/>
  <c r="E349" i="29"/>
  <c r="E348" i="29"/>
  <c r="E344" i="29"/>
  <c r="E345" i="29" s="1"/>
  <c r="E340" i="29"/>
  <c r="E341" i="29" s="1"/>
  <c r="E328" i="29"/>
  <c r="E327" i="29"/>
  <c r="E326" i="29"/>
  <c r="E325" i="29"/>
  <c r="E324" i="29"/>
  <c r="E323" i="29"/>
  <c r="E322" i="29"/>
  <c r="E321" i="29"/>
  <c r="E320" i="29"/>
  <c r="E319" i="29"/>
  <c r="E318" i="29"/>
  <c r="E317" i="29"/>
  <c r="E316" i="29"/>
  <c r="E315" i="29"/>
  <c r="E314" i="29"/>
  <c r="E313" i="29"/>
  <c r="E312" i="29"/>
  <c r="E311" i="29"/>
  <c r="E310" i="29"/>
  <c r="E309" i="29"/>
  <c r="E308" i="29"/>
  <c r="E307" i="29"/>
  <c r="E306" i="29"/>
  <c r="E305" i="29"/>
  <c r="E301" i="29"/>
  <c r="E300" i="29"/>
  <c r="E296" i="29"/>
  <c r="E295" i="29"/>
  <c r="E283" i="29"/>
  <c r="E282" i="29"/>
  <c r="E281" i="29"/>
  <c r="E280" i="29"/>
  <c r="E279" i="29"/>
  <c r="E278" i="29"/>
  <c r="E277" i="29"/>
  <c r="E276" i="29"/>
  <c r="E275" i="29"/>
  <c r="E274" i="29"/>
  <c r="E273" i="29"/>
  <c r="E272" i="29"/>
  <c r="E271" i="29"/>
  <c r="E270" i="29"/>
  <c r="E269" i="29"/>
  <c r="E268" i="29"/>
  <c r="E267" i="29"/>
  <c r="E266" i="29"/>
  <c r="E265" i="29"/>
  <c r="E264" i="29"/>
  <c r="E263" i="29"/>
  <c r="E262" i="29"/>
  <c r="E261" i="29"/>
  <c r="E260" i="29"/>
  <c r="E259" i="29"/>
  <c r="E258" i="29"/>
  <c r="E257" i="29"/>
  <c r="E256" i="29"/>
  <c r="E255" i="29"/>
  <c r="E254" i="29"/>
  <c r="E253" i="29"/>
  <c r="E252" i="29"/>
  <c r="E251" i="29"/>
  <c r="E250" i="29"/>
  <c r="E249" i="29"/>
  <c r="E245" i="29"/>
  <c r="E244" i="29"/>
  <c r="E243" i="29"/>
  <c r="E242" i="29"/>
  <c r="E238" i="29"/>
  <c r="E237" i="29"/>
  <c r="E239" i="29" s="1"/>
  <c r="E225" i="29"/>
  <c r="E224" i="29"/>
  <c r="E223" i="29"/>
  <c r="E222" i="29"/>
  <c r="E221" i="29"/>
  <c r="E220" i="29"/>
  <c r="E219" i="29"/>
  <c r="E218" i="29"/>
  <c r="E217" i="29"/>
  <c r="E216" i="29"/>
  <c r="E215" i="29"/>
  <c r="E214" i="29"/>
  <c r="E213" i="29"/>
  <c r="E212" i="29"/>
  <c r="E211" i="29"/>
  <c r="E210" i="29"/>
  <c r="E209" i="29"/>
  <c r="E208" i="29"/>
  <c r="E207" i="29"/>
  <c r="E206" i="29"/>
  <c r="E205" i="29"/>
  <c r="E204" i="29"/>
  <c r="E203" i="29"/>
  <c r="E202" i="29"/>
  <c r="E198" i="29"/>
  <c r="E197" i="29"/>
  <c r="E193" i="29"/>
  <c r="E192" i="29"/>
  <c r="E180" i="29"/>
  <c r="E179" i="29"/>
  <c r="E178" i="29"/>
  <c r="E177" i="29"/>
  <c r="E176" i="29"/>
  <c r="E175" i="29"/>
  <c r="E174" i="29"/>
  <c r="E173" i="29"/>
  <c r="E172" i="29"/>
  <c r="E171" i="29"/>
  <c r="E170" i="29"/>
  <c r="E169" i="29"/>
  <c r="E168" i="29"/>
  <c r="E167" i="29"/>
  <c r="E166" i="29"/>
  <c r="E165" i="29"/>
  <c r="E164" i="29"/>
  <c r="E163" i="29"/>
  <c r="E162" i="29"/>
  <c r="E161" i="29"/>
  <c r="E160" i="29"/>
  <c r="E159" i="29"/>
  <c r="E158" i="29"/>
  <c r="E157" i="29"/>
  <c r="E156" i="29"/>
  <c r="E155" i="29"/>
  <c r="E154" i="29"/>
  <c r="E153" i="29"/>
  <c r="E152" i="29"/>
  <c r="E151" i="29"/>
  <c r="E150" i="29"/>
  <c r="E149" i="29"/>
  <c r="E148" i="29"/>
  <c r="E147" i="29"/>
  <c r="E143" i="29"/>
  <c r="E142" i="29"/>
  <c r="E138" i="29"/>
  <c r="E137" i="29"/>
  <c r="E125" i="29"/>
  <c r="E124" i="29"/>
  <c r="E123" i="29"/>
  <c r="E122" i="29"/>
  <c r="E121" i="29"/>
  <c r="E120" i="29"/>
  <c r="E119" i="29"/>
  <c r="E118" i="29"/>
  <c r="E117" i="29"/>
  <c r="E116" i="29"/>
  <c r="E115" i="29"/>
  <c r="E114" i="29"/>
  <c r="E113" i="29"/>
  <c r="E112" i="29"/>
  <c r="E111" i="29"/>
  <c r="E110" i="29"/>
  <c r="E109" i="29"/>
  <c r="E108" i="29"/>
  <c r="E107" i="29"/>
  <c r="E106" i="29"/>
  <c r="E105" i="29"/>
  <c r="E104" i="29"/>
  <c r="E103" i="29"/>
  <c r="E102" i="29"/>
  <c r="E101" i="29"/>
  <c r="E100" i="29"/>
  <c r="E99" i="29"/>
  <c r="E98" i="29"/>
  <c r="E97" i="29"/>
  <c r="E96" i="29"/>
  <c r="E95" i="29"/>
  <c r="E91" i="29"/>
  <c r="E90" i="29"/>
  <c r="E89" i="29"/>
  <c r="E85" i="29"/>
  <c r="E84" i="29"/>
  <c r="E72" i="29"/>
  <c r="E73" i="29" s="1"/>
  <c r="E75" i="29" s="1"/>
  <c r="E60" i="29"/>
  <c r="E61" i="29" s="1"/>
  <c r="E63" i="29" s="1"/>
  <c r="E48" i="29"/>
  <c r="E47" i="29"/>
  <c r="E46" i="29"/>
  <c r="E45" i="29"/>
  <c r="E44" i="29"/>
  <c r="E43" i="29"/>
  <c r="E42" i="29"/>
  <c r="E41" i="29"/>
  <c r="E40" i="29"/>
  <c r="E39" i="29"/>
  <c r="E38" i="29"/>
  <c r="E34" i="29"/>
  <c r="E35" i="29" s="1"/>
  <c r="E22" i="29"/>
  <c r="E21" i="29"/>
  <c r="E20" i="29"/>
  <c r="E19" i="29"/>
  <c r="E18" i="29"/>
  <c r="E17" i="29"/>
  <c r="E16" i="29"/>
  <c r="E15" i="29"/>
  <c r="E14" i="29"/>
  <c r="E10" i="29"/>
  <c r="E11" i="29" s="1"/>
  <c r="E10795" i="29" l="1"/>
  <c r="E13090" i="29"/>
  <c r="E16677" i="29"/>
  <c r="E17704" i="29"/>
  <c r="E18142" i="29"/>
  <c r="E18585" i="29"/>
  <c r="E3494" i="29"/>
  <c r="E3599" i="29"/>
  <c r="E7837" i="29"/>
  <c r="E9134" i="29"/>
  <c r="E9588" i="29"/>
  <c r="E14383" i="29"/>
  <c r="E14517" i="29"/>
  <c r="E17348" i="29"/>
  <c r="E17434" i="29"/>
  <c r="E5594" i="29"/>
  <c r="E5778" i="29"/>
  <c r="E6272" i="29"/>
  <c r="E7296" i="29"/>
  <c r="E9958" i="29"/>
  <c r="E10281" i="29"/>
  <c r="E10888" i="29"/>
  <c r="E11027" i="29"/>
  <c r="E3979" i="29"/>
  <c r="E10468" i="29"/>
  <c r="E17169" i="29"/>
  <c r="E19045" i="29"/>
  <c r="E2032" i="29"/>
  <c r="E4069" i="29"/>
  <c r="E4760" i="29"/>
  <c r="E4805" i="29"/>
  <c r="E4899" i="29"/>
  <c r="E17748" i="29"/>
  <c r="E92" i="29"/>
  <c r="E5732" i="29"/>
  <c r="E7981" i="29"/>
  <c r="E8026" i="29"/>
  <c r="E8071" i="29"/>
  <c r="E12148" i="29"/>
  <c r="E12647" i="29"/>
  <c r="E13895" i="29"/>
  <c r="E14734" i="29"/>
  <c r="E14910" i="29"/>
  <c r="E15826" i="29"/>
  <c r="E16182" i="29"/>
  <c r="E16403" i="29"/>
  <c r="E18496" i="29"/>
  <c r="E18541" i="29"/>
  <c r="E1797" i="29"/>
  <c r="E3927" i="29"/>
  <c r="E4707" i="29"/>
  <c r="E4894" i="29"/>
  <c r="E4996" i="29"/>
  <c r="E5485" i="29"/>
  <c r="E5577" i="29"/>
  <c r="E6010" i="29"/>
  <c r="E8860" i="29"/>
  <c r="E12424" i="29"/>
  <c r="E12869" i="29"/>
  <c r="E14203" i="29"/>
  <c r="E1032" i="29"/>
  <c r="E2960" i="29"/>
  <c r="E3449" i="29"/>
  <c r="E3551" i="29"/>
  <c r="E86" i="29"/>
  <c r="E384" i="29"/>
  <c r="E1049" i="29"/>
  <c r="E1438" i="29"/>
  <c r="E1881" i="29"/>
  <c r="E2587" i="29"/>
  <c r="E3395" i="29"/>
  <c r="E3643" i="29"/>
  <c r="E5042" i="29"/>
  <c r="E5226" i="29"/>
  <c r="E5824" i="29"/>
  <c r="E10051" i="29"/>
  <c r="E12515" i="29"/>
  <c r="E12957" i="29"/>
  <c r="E16226" i="29"/>
  <c r="E16447" i="29"/>
  <c r="E126" i="29"/>
  <c r="E139" i="29"/>
  <c r="E297" i="29"/>
  <c r="E329" i="29"/>
  <c r="E745" i="29"/>
  <c r="E1887" i="29"/>
  <c r="E6628" i="29"/>
  <c r="E7340" i="29"/>
  <c r="E8813" i="29"/>
  <c r="E9403" i="29"/>
  <c r="E11305" i="29"/>
  <c r="E11399" i="29"/>
  <c r="E11750" i="29"/>
  <c r="E12603" i="29"/>
  <c r="E13807" i="29"/>
  <c r="E13939" i="29"/>
  <c r="E14366" i="29"/>
  <c r="E14690" i="29"/>
  <c r="E14866" i="29"/>
  <c r="E15422" i="29"/>
  <c r="E16047" i="29"/>
  <c r="E16091" i="29"/>
  <c r="E16314" i="29"/>
  <c r="E17967" i="29"/>
  <c r="E18435" i="29"/>
  <c r="E18479" i="29"/>
  <c r="E18524" i="29"/>
  <c r="E18526" i="29" s="1"/>
  <c r="E956" i="29"/>
  <c r="E2301" i="29"/>
  <c r="E2380" i="29"/>
  <c r="E2478" i="29"/>
  <c r="E2541" i="29"/>
  <c r="E2729" i="29"/>
  <c r="E7056" i="29"/>
  <c r="E9819" i="29"/>
  <c r="E9865" i="29"/>
  <c r="E10498" i="29"/>
  <c r="E10543" i="29"/>
  <c r="E10585" i="29"/>
  <c r="E10615" i="29"/>
  <c r="E10675" i="29"/>
  <c r="E10778" i="29"/>
  <c r="E11149" i="29"/>
  <c r="E13225" i="29"/>
  <c r="E14822" i="29"/>
  <c r="E19238" i="29"/>
  <c r="E728" i="29"/>
  <c r="E2393" i="29"/>
  <c r="E2449" i="29"/>
  <c r="E6983" i="29"/>
  <c r="E9478" i="29"/>
  <c r="E9571" i="29"/>
  <c r="E10421" i="29"/>
  <c r="E12913" i="29"/>
  <c r="E568" i="29"/>
  <c r="E788" i="29"/>
  <c r="E874" i="29"/>
  <c r="E1550" i="29"/>
  <c r="E1838" i="29"/>
  <c r="E2844" i="29"/>
  <c r="E2894" i="29"/>
  <c r="E3006" i="29"/>
  <c r="E3190" i="29"/>
  <c r="E3232" i="29"/>
  <c r="E3690" i="29"/>
  <c r="E3825" i="29"/>
  <c r="E4080" i="29"/>
  <c r="E4146" i="29"/>
  <c r="E7206" i="29"/>
  <c r="E900" i="29"/>
  <c r="E1692" i="29"/>
  <c r="E2682" i="29"/>
  <c r="E3035" i="29"/>
  <c r="E3127" i="29"/>
  <c r="E3353" i="29"/>
  <c r="E3443" i="29"/>
  <c r="E3545" i="29"/>
  <c r="E194" i="29"/>
  <c r="E302" i="29"/>
  <c r="E507" i="29"/>
  <c r="E509" i="29" s="1"/>
  <c r="E656" i="29"/>
  <c r="E702" i="29"/>
  <c r="E917" i="29"/>
  <c r="E1006" i="29"/>
  <c r="E1177" i="29"/>
  <c r="E1263" i="29"/>
  <c r="E1349" i="29"/>
  <c r="E1394" i="29"/>
  <c r="E1653" i="29"/>
  <c r="E4289" i="29"/>
  <c r="E4425" i="29"/>
  <c r="E5071" i="29"/>
  <c r="E5134" i="29"/>
  <c r="E5318" i="29"/>
  <c r="E6255" i="29"/>
  <c r="E6318" i="29"/>
  <c r="E6717" i="29"/>
  <c r="E7100" i="29"/>
  <c r="E7614" i="29"/>
  <c r="E7886" i="29"/>
  <c r="E8625" i="29"/>
  <c r="E9206" i="29"/>
  <c r="E11513" i="29"/>
  <c r="E11733" i="29"/>
  <c r="E11838" i="29"/>
  <c r="E12017" i="29"/>
  <c r="E12177" i="29"/>
  <c r="E12179" i="29" s="1"/>
  <c r="E12240" i="29"/>
  <c r="E12542" i="29"/>
  <c r="E12940" i="29"/>
  <c r="E12942" i="29" s="1"/>
  <c r="E13001" i="29"/>
  <c r="E13180" i="29"/>
  <c r="E13270" i="29"/>
  <c r="E14428" i="29"/>
  <c r="E15540" i="29"/>
  <c r="E16342" i="29"/>
  <c r="E16721" i="29"/>
  <c r="E17522" i="29"/>
  <c r="E17731" i="29"/>
  <c r="E17733" i="29" s="1"/>
  <c r="E17836" i="29"/>
  <c r="E18630" i="29"/>
  <c r="E18674" i="29"/>
  <c r="E18873" i="29"/>
  <c r="E19105" i="29"/>
  <c r="E3921" i="29"/>
  <c r="E4175" i="29"/>
  <c r="E4242" i="29"/>
  <c r="E4335" i="29"/>
  <c r="E4431" i="29"/>
  <c r="E4532" i="29"/>
  <c r="E4850" i="29"/>
  <c r="E5993" i="29"/>
  <c r="E6100" i="29"/>
  <c r="E6204" i="29"/>
  <c r="E7117" i="29"/>
  <c r="E7936" i="29"/>
  <c r="E8843" i="29"/>
  <c r="E8907" i="29"/>
  <c r="E8982" i="29"/>
  <c r="E8984" i="29" s="1"/>
  <c r="E9044" i="29"/>
  <c r="E9357" i="29"/>
  <c r="E11335" i="29"/>
  <c r="E11530" i="29"/>
  <c r="E11865" i="29"/>
  <c r="E12286" i="29"/>
  <c r="E12720" i="29"/>
  <c r="E13028" i="29"/>
  <c r="E13030" i="29" s="1"/>
  <c r="E13073" i="29"/>
  <c r="E13447" i="29"/>
  <c r="E14630" i="29"/>
  <c r="E17658" i="29"/>
  <c r="E17923" i="29"/>
  <c r="E18125" i="29"/>
  <c r="E18701" i="29"/>
  <c r="E1917" i="29"/>
  <c r="E1986" i="29"/>
  <c r="E2128" i="29"/>
  <c r="E2616" i="29"/>
  <c r="E2618" i="29" s="1"/>
  <c r="E2676" i="29"/>
  <c r="E3144" i="29"/>
  <c r="E3279" i="29"/>
  <c r="E3347" i="29"/>
  <c r="E3500" i="29"/>
  <c r="E3808" i="29"/>
  <c r="E4236" i="29"/>
  <c r="E5088" i="29"/>
  <c r="E5163" i="29"/>
  <c r="E5410" i="29"/>
  <c r="E5456" i="29"/>
  <c r="E5487" i="29" s="1"/>
  <c r="E5807" i="29"/>
  <c r="E5809" i="29" s="1"/>
  <c r="E6222" i="29"/>
  <c r="E6257" i="29" s="1"/>
  <c r="E6445" i="29"/>
  <c r="E6850" i="29"/>
  <c r="E7189" i="29"/>
  <c r="E7747" i="29"/>
  <c r="E7820" i="29"/>
  <c r="E8100" i="29"/>
  <c r="E8102" i="29" s="1"/>
  <c r="E8194" i="29"/>
  <c r="E8287" i="29"/>
  <c r="E8485" i="29"/>
  <c r="E8578" i="29"/>
  <c r="E8672" i="29"/>
  <c r="E9802" i="29"/>
  <c r="E9987" i="29"/>
  <c r="E10143" i="29"/>
  <c r="E10189" i="29"/>
  <c r="E10218" i="29"/>
  <c r="E10264" i="29"/>
  <c r="E10871" i="29"/>
  <c r="E11073" i="29"/>
  <c r="E11557" i="29"/>
  <c r="E12061" i="29"/>
  <c r="E12194" i="29"/>
  <c r="E12332" i="29"/>
  <c r="E12984" i="29"/>
  <c r="E12986" i="29" s="1"/>
  <c r="E13253" i="29"/>
  <c r="E13358" i="29"/>
  <c r="E13717" i="29"/>
  <c r="E13851" i="29"/>
  <c r="E14248" i="29"/>
  <c r="E14293" i="29"/>
  <c r="E15043" i="29"/>
  <c r="E15246" i="29"/>
  <c r="E15290" i="29"/>
  <c r="E16270" i="29"/>
  <c r="E16518" i="29"/>
  <c r="E16765" i="29"/>
  <c r="E16987" i="29"/>
  <c r="E17258" i="29"/>
  <c r="E17595" i="29"/>
  <c r="E17641" i="29"/>
  <c r="E17775" i="29"/>
  <c r="E18317" i="29"/>
  <c r="E18362" i="29"/>
  <c r="E18407" i="29"/>
  <c r="E18437" i="29" s="1"/>
  <c r="E19309" i="29"/>
  <c r="E19322" i="29"/>
  <c r="E49" i="29"/>
  <c r="E51" i="29" s="1"/>
  <c r="E144" i="29"/>
  <c r="E284" i="29"/>
  <c r="E371" i="29"/>
  <c r="E373" i="29" s="1"/>
  <c r="E524" i="29"/>
  <c r="E563" i="29"/>
  <c r="E594" i="29"/>
  <c r="E611" i="29"/>
  <c r="E771" i="29"/>
  <c r="E831" i="29"/>
  <c r="E943" i="29"/>
  <c r="E989" i="29"/>
  <c r="E1203" i="29"/>
  <c r="E1205" i="29" s="1"/>
  <c r="E1220" i="29"/>
  <c r="E1289" i="29"/>
  <c r="E1306" i="29"/>
  <c r="E1375" i="29"/>
  <c r="E1389" i="29"/>
  <c r="E1421" i="29"/>
  <c r="E1524" i="29"/>
  <c r="E1552" i="29" s="1"/>
  <c r="E1563" i="29"/>
  <c r="E1661" i="29"/>
  <c r="E1694" i="29" s="1"/>
  <c r="E1776" i="29"/>
  <c r="E1778" i="29" s="1"/>
  <c r="E1791" i="29"/>
  <c r="E1825" i="29"/>
  <c r="E1936" i="29"/>
  <c r="E2081" i="29"/>
  <c r="E2197" i="29"/>
  <c r="E2239" i="29"/>
  <c r="E2254" i="29"/>
  <c r="E2399" i="29"/>
  <c r="E2495" i="29"/>
  <c r="E2633" i="29"/>
  <c r="E2816" i="29"/>
  <c r="E2911" i="29"/>
  <c r="E3052" i="29"/>
  <c r="E3237" i="29"/>
  <c r="E3322" i="29"/>
  <c r="E3382" i="29"/>
  <c r="E3719" i="29"/>
  <c r="E3721" i="29" s="1"/>
  <c r="E3867" i="29"/>
  <c r="E4012" i="29"/>
  <c r="E4188" i="29"/>
  <c r="E4272" i="29"/>
  <c r="E4364" i="29"/>
  <c r="E4377" i="29"/>
  <c r="E4462" i="29"/>
  <c r="E4475" i="29"/>
  <c r="E4560" i="29"/>
  <c r="E4657" i="29"/>
  <c r="E5025" i="29"/>
  <c r="E5180" i="29"/>
  <c r="E5255" i="29"/>
  <c r="E5257" i="29" s="1"/>
  <c r="E5272" i="29"/>
  <c r="E5347" i="29"/>
  <c r="E5502" i="29"/>
  <c r="E5761" i="29"/>
  <c r="E5763" i="29" s="1"/>
  <c r="E5916" i="29"/>
  <c r="E7570" i="29"/>
  <c r="E9912" i="29"/>
  <c r="E199" i="29"/>
  <c r="E246" i="29"/>
  <c r="E462" i="29"/>
  <c r="E857" i="29"/>
  <c r="E1481" i="29"/>
  <c r="E1610" i="29"/>
  <c r="E2015" i="29"/>
  <c r="E2260" i="29"/>
  <c r="E2350" i="29"/>
  <c r="E2799" i="29"/>
  <c r="E2864" i="29"/>
  <c r="E3098" i="29"/>
  <c r="E3129" i="29" s="1"/>
  <c r="E3265" i="29"/>
  <c r="E3430" i="29"/>
  <c r="E3626" i="29"/>
  <c r="E3628" i="29" s="1"/>
  <c r="E3672" i="29"/>
  <c r="E3779" i="29"/>
  <c r="E3908" i="29"/>
  <c r="E3973" i="29"/>
  <c r="E4055" i="29"/>
  <c r="E4057" i="29" s="1"/>
  <c r="E4223" i="29"/>
  <c r="E4318" i="29"/>
  <c r="E4412" i="29"/>
  <c r="E4511" i="29"/>
  <c r="E4602" i="29"/>
  <c r="E4604" i="29" s="1"/>
  <c r="E4743" i="29"/>
  <c r="E4833" i="29"/>
  <c r="E4835" i="29" s="1"/>
  <c r="E4979" i="29"/>
  <c r="E5301" i="29"/>
  <c r="E5393" i="29"/>
  <c r="E5548" i="29"/>
  <c r="E5579" i="29" s="1"/>
  <c r="E5623" i="29"/>
  <c r="E181" i="29"/>
  <c r="E414" i="29"/>
  <c r="E416" i="29" s="1"/>
  <c r="E432" i="29"/>
  <c r="E464" i="29" s="1"/>
  <c r="E550" i="29"/>
  <c r="E639" i="29"/>
  <c r="E685" i="29"/>
  <c r="E687" i="29" s="1"/>
  <c r="E814" i="29"/>
  <c r="E961" i="29"/>
  <c r="E1118" i="29"/>
  <c r="E1160" i="29"/>
  <c r="E1246" i="29"/>
  <c r="E1332" i="29"/>
  <c r="E1464" i="29"/>
  <c r="E1507" i="29"/>
  <c r="E1593" i="29"/>
  <c r="E1640" i="29"/>
  <c r="E1734" i="29"/>
  <c r="E1736" i="29" s="1"/>
  <c r="E1969" i="29"/>
  <c r="E2111" i="29"/>
  <c r="E2331" i="29"/>
  <c r="E2344" i="29"/>
  <c r="E2432" i="29"/>
  <c r="E2524" i="29"/>
  <c r="E2570" i="29"/>
  <c r="E2662" i="29"/>
  <c r="E2712" i="29"/>
  <c r="E2756" i="29"/>
  <c r="E2758" i="29" s="1"/>
  <c r="E2858" i="29"/>
  <c r="E2943" i="29"/>
  <c r="E3081" i="29"/>
  <c r="E3219" i="29"/>
  <c r="E3221" i="29" s="1"/>
  <c r="E3287" i="29"/>
  <c r="E3401" i="29"/>
  <c r="E3481" i="29"/>
  <c r="E3532" i="29"/>
  <c r="E4194" i="29"/>
  <c r="E4383" i="29"/>
  <c r="E4481" i="29"/>
  <c r="E4663" i="29"/>
  <c r="E4713" i="29"/>
  <c r="E4879" i="29"/>
  <c r="E4949" i="29"/>
  <c r="E5117" i="29"/>
  <c r="E5119" i="29" s="1"/>
  <c r="E5209" i="29"/>
  <c r="E5364" i="29"/>
  <c r="E5439" i="29"/>
  <c r="E5531" i="29"/>
  <c r="E5686" i="29"/>
  <c r="E5715" i="29"/>
  <c r="E5870" i="29"/>
  <c r="E5899" i="29"/>
  <c r="E5964" i="29"/>
  <c r="E6509" i="29"/>
  <c r="E6557" i="29"/>
  <c r="E6761" i="29"/>
  <c r="E6806" i="29"/>
  <c r="E6894" i="29"/>
  <c r="E6939" i="29"/>
  <c r="E7027" i="29"/>
  <c r="E7058" i="29" s="1"/>
  <c r="E7161" i="29"/>
  <c r="E7279" i="29"/>
  <c r="E7323" i="29"/>
  <c r="E7325" i="29" s="1"/>
  <c r="E7460" i="29"/>
  <c r="E7509" i="29"/>
  <c r="E7553" i="29"/>
  <c r="E7792" i="29"/>
  <c r="E7919" i="29"/>
  <c r="E7964" i="29"/>
  <c r="E8164" i="29"/>
  <c r="E8258" i="29"/>
  <c r="E8439" i="29"/>
  <c r="E8514" i="29"/>
  <c r="E8749" i="29"/>
  <c r="E8751" i="29" s="1"/>
  <c r="E8796" i="29"/>
  <c r="E8798" i="29" s="1"/>
  <c r="E8890" i="29"/>
  <c r="E9294" i="29"/>
  <c r="E9710" i="29"/>
  <c r="E9895" i="29"/>
  <c r="E10097" i="29"/>
  <c r="E10235" i="29"/>
  <c r="E10327" i="29"/>
  <c r="E10515" i="29"/>
  <c r="E10545" i="29" s="1"/>
  <c r="E10603" i="29"/>
  <c r="E10746" i="29"/>
  <c r="E10780" i="29" s="1"/>
  <c r="E10824" i="29"/>
  <c r="E10826" i="29" s="1"/>
  <c r="E10841" i="29"/>
  <c r="E10873" i="29" s="1"/>
  <c r="E11151" i="29"/>
  <c r="E11195" i="29"/>
  <c r="E11197" i="29" s="1"/>
  <c r="E11259" i="29"/>
  <c r="E11777" i="29"/>
  <c r="E11882" i="29"/>
  <c r="E11926" i="29"/>
  <c r="E11971" i="29"/>
  <c r="E12000" i="29"/>
  <c r="E6147" i="29"/>
  <c r="E6492" i="29"/>
  <c r="E7384" i="29"/>
  <c r="E7429" i="29"/>
  <c r="E7597" i="29"/>
  <c r="E7730" i="29"/>
  <c r="E7775" i="29"/>
  <c r="E8147" i="29"/>
  <c r="E8241" i="29"/>
  <c r="E8333" i="29"/>
  <c r="E8392" i="29"/>
  <c r="E8655" i="29"/>
  <c r="E8657" i="29" s="1"/>
  <c r="E9027" i="29"/>
  <c r="E9029" i="29" s="1"/>
  <c r="E9117" i="29"/>
  <c r="E9119" i="29" s="1"/>
  <c r="E9179" i="29"/>
  <c r="E9208" i="29" s="1"/>
  <c r="E9248" i="29"/>
  <c r="E9386" i="29"/>
  <c r="E9449" i="29"/>
  <c r="E9480" i="29" s="1"/>
  <c r="E9525" i="29"/>
  <c r="E9941" i="29"/>
  <c r="E10080" i="29"/>
  <c r="E10082" i="29" s="1"/>
  <c r="E10126" i="29"/>
  <c r="E10404" i="29"/>
  <c r="E10657" i="29"/>
  <c r="E10934" i="29"/>
  <c r="E11604" i="29"/>
  <c r="E11647" i="29"/>
  <c r="E11649" i="29" s="1"/>
  <c r="E14027" i="29"/>
  <c r="E6462" i="29"/>
  <c r="E6494" i="29" s="1"/>
  <c r="E6587" i="29"/>
  <c r="E6655" i="29"/>
  <c r="E6657" i="29" s="1"/>
  <c r="E6700" i="29"/>
  <c r="E6744" i="29"/>
  <c r="E6746" i="29" s="1"/>
  <c r="E6833" i="29"/>
  <c r="E6877" i="29"/>
  <c r="E6966" i="29"/>
  <c r="E7010" i="29"/>
  <c r="E7012" i="29" s="1"/>
  <c r="E7478" i="29"/>
  <c r="E7526" i="29"/>
  <c r="E7555" i="29" s="1"/>
  <c r="E7702" i="29"/>
  <c r="E8009" i="29"/>
  <c r="E8011" i="29" s="1"/>
  <c r="E8117" i="29"/>
  <c r="E8211" i="29"/>
  <c r="E8304" i="29"/>
  <c r="E8468" i="29"/>
  <c r="E8561" i="29"/>
  <c r="E8608" i="29"/>
  <c r="E8702" i="29"/>
  <c r="E8937" i="29"/>
  <c r="E8939" i="29" s="1"/>
  <c r="E8999" i="29"/>
  <c r="E9162" i="29"/>
  <c r="E9164" i="29" s="1"/>
  <c r="E9265" i="29"/>
  <c r="E9340" i="29"/>
  <c r="E9617" i="29"/>
  <c r="E9680" i="29"/>
  <c r="E9727" i="29"/>
  <c r="E10004" i="29"/>
  <c r="E10310" i="29"/>
  <c r="E10312" i="29" s="1"/>
  <c r="E10357" i="29"/>
  <c r="E10374" i="29"/>
  <c r="E10451" i="29"/>
  <c r="E10453" i="29" s="1"/>
  <c r="E10687" i="29"/>
  <c r="E11010" i="29"/>
  <c r="E11056" i="29"/>
  <c r="E11058" i="29" s="1"/>
  <c r="E11102" i="29"/>
  <c r="E11104" i="29" s="1"/>
  <c r="E11288" i="29"/>
  <c r="E11427" i="29"/>
  <c r="E11909" i="29"/>
  <c r="E12131" i="29"/>
  <c r="E12825" i="29"/>
  <c r="E13135" i="29"/>
  <c r="E13983" i="29"/>
  <c r="E15466" i="29"/>
  <c r="E12361" i="29"/>
  <c r="E12363" i="29" s="1"/>
  <c r="E12378" i="29"/>
  <c r="E12737" i="29"/>
  <c r="E12781" i="29"/>
  <c r="E13208" i="29"/>
  <c r="E13297" i="29"/>
  <c r="E13299" i="29" s="1"/>
  <c r="E13403" i="29"/>
  <c r="E13492" i="29"/>
  <c r="E13610" i="29"/>
  <c r="E13612" i="29" s="1"/>
  <c r="E13746" i="29"/>
  <c r="E13748" i="29" s="1"/>
  <c r="E13790" i="29"/>
  <c r="E13834" i="29"/>
  <c r="E14071" i="29"/>
  <c r="E14115" i="29"/>
  <c r="E14159" i="29"/>
  <c r="E14632" i="29"/>
  <c r="E14717" i="29"/>
  <c r="E14719" i="29" s="1"/>
  <c r="E15138" i="29"/>
  <c r="E15193" i="29"/>
  <c r="E15317" i="29"/>
  <c r="E15319" i="29" s="1"/>
  <c r="E15361" i="29"/>
  <c r="E15606" i="29"/>
  <c r="E15634" i="29"/>
  <c r="E15782" i="29"/>
  <c r="E15871" i="29"/>
  <c r="E15915" i="29"/>
  <c r="E16003" i="29"/>
  <c r="E16118" i="29"/>
  <c r="E16120" i="29" s="1"/>
  <c r="E16359" i="29"/>
  <c r="E16474" i="29"/>
  <c r="E16476" i="29" s="1"/>
  <c r="E16704" i="29"/>
  <c r="E16706" i="29" s="1"/>
  <c r="E17013" i="29"/>
  <c r="E17015" i="29" s="1"/>
  <c r="E17213" i="29"/>
  <c r="E17417" i="29"/>
  <c r="E17419" i="29" s="1"/>
  <c r="E17461" i="29"/>
  <c r="E17463" i="29" s="1"/>
  <c r="E17505" i="29"/>
  <c r="E18011" i="29"/>
  <c r="E18055" i="29"/>
  <c r="E18256" i="29"/>
  <c r="E18345" i="29"/>
  <c r="E18347" i="29" s="1"/>
  <c r="E18452" i="29"/>
  <c r="E18657" i="29"/>
  <c r="E18659" i="29" s="1"/>
  <c r="E18744" i="29"/>
  <c r="E18916" i="29"/>
  <c r="E18918" i="29" s="1"/>
  <c r="E19088" i="29"/>
  <c r="E19132" i="29"/>
  <c r="E19221" i="29"/>
  <c r="E19266" i="29"/>
  <c r="E19268" i="29" s="1"/>
  <c r="E19329" i="29"/>
  <c r="E12269" i="29"/>
  <c r="E12586" i="29"/>
  <c r="E12808" i="29"/>
  <c r="E13045" i="29"/>
  <c r="E13118" i="29"/>
  <c r="E13120" i="29" s="1"/>
  <c r="E13314" i="29"/>
  <c r="E13537" i="29"/>
  <c r="E13700" i="29"/>
  <c r="E13763" i="29"/>
  <c r="E14142" i="29"/>
  <c r="E14186" i="29"/>
  <c r="E14231" i="29"/>
  <c r="E14233" i="29" s="1"/>
  <c r="E14473" i="29"/>
  <c r="E14778" i="29"/>
  <c r="E14954" i="29"/>
  <c r="E15087" i="29"/>
  <c r="E15559" i="29"/>
  <c r="E15587" i="29"/>
  <c r="E15694" i="29"/>
  <c r="E15765" i="29"/>
  <c r="E15809" i="29"/>
  <c r="E15898" i="29"/>
  <c r="E15942" i="29"/>
  <c r="E15986" i="29"/>
  <c r="E15988" i="29" s="1"/>
  <c r="E16165" i="29"/>
  <c r="E16209" i="29"/>
  <c r="E16253" i="29"/>
  <c r="E16255" i="29" s="1"/>
  <c r="E16811" i="29"/>
  <c r="E16970" i="29"/>
  <c r="E17107" i="29"/>
  <c r="E17240" i="29"/>
  <c r="E17331" i="29"/>
  <c r="E17906" i="29"/>
  <c r="E17908" i="29" s="1"/>
  <c r="E18082" i="29"/>
  <c r="E18169" i="29"/>
  <c r="E18568" i="29"/>
  <c r="E18613" i="29"/>
  <c r="E18615" i="29" s="1"/>
  <c r="E18830" i="29"/>
  <c r="E18832" i="29" s="1"/>
  <c r="E19002" i="29"/>
  <c r="E19004" i="29" s="1"/>
  <c r="E12315" i="29"/>
  <c r="E12317" i="29" s="1"/>
  <c r="E12471" i="29"/>
  <c r="E12691" i="29"/>
  <c r="E12852" i="29"/>
  <c r="E13520" i="29"/>
  <c r="E13565" i="29"/>
  <c r="E13922" i="29"/>
  <c r="E13966" i="29"/>
  <c r="E13968" i="29" s="1"/>
  <c r="E14010" i="29"/>
  <c r="E14276" i="29"/>
  <c r="E14456" i="29"/>
  <c r="E14893" i="29"/>
  <c r="E14895" i="29" s="1"/>
  <c r="E14937" i="29"/>
  <c r="E14939" i="29" s="1"/>
  <c r="E14981" i="29"/>
  <c r="E15026" i="29"/>
  <c r="E15070" i="29"/>
  <c r="E15072" i="29" s="1"/>
  <c r="E15113" i="29"/>
  <c r="E15180" i="29"/>
  <c r="E15334" i="29"/>
  <c r="E15721" i="29"/>
  <c r="E15723" i="29" s="1"/>
  <c r="E16136" i="29"/>
  <c r="E17196" i="29"/>
  <c r="E17198" i="29" s="1"/>
  <c r="E17288" i="29"/>
  <c r="E17478" i="29"/>
  <c r="E17507" i="29" s="1"/>
  <c r="E17687" i="29"/>
  <c r="E17689" i="29" s="1"/>
  <c r="E17950" i="29"/>
  <c r="E18229" i="29"/>
  <c r="E18258" i="29" s="1"/>
  <c r="E18300" i="29"/>
  <c r="E18787" i="29"/>
  <c r="E18789" i="29" s="1"/>
  <c r="E18959" i="29"/>
  <c r="E18961" i="29" s="1"/>
  <c r="E19176" i="29"/>
  <c r="E19373" i="29"/>
  <c r="E19375" i="29" s="1"/>
  <c r="E226" i="29"/>
  <c r="E641" i="29"/>
  <c r="E183" i="29"/>
  <c r="E23" i="29"/>
  <c r="E25" i="29" s="1"/>
  <c r="E945" i="29"/>
  <c r="E1075" i="29"/>
  <c r="E1077" i="29" s="1"/>
  <c r="E1092" i="29"/>
  <c r="E1120" i="29" s="1"/>
  <c r="E2075" i="29"/>
  <c r="E2199" i="29"/>
  <c r="E2288" i="29"/>
  <c r="E3762" i="29"/>
  <c r="E3764" i="29" s="1"/>
  <c r="E3874" i="29"/>
  <c r="E3910" i="29" s="1"/>
  <c r="E1377" i="29"/>
  <c r="E1162" i="29"/>
  <c r="E1868" i="29"/>
  <c r="E1930" i="29"/>
  <c r="E2155" i="29"/>
  <c r="E2157" i="29" s="1"/>
  <c r="E3173" i="29"/>
  <c r="E3175" i="29" s="1"/>
  <c r="E3810" i="29"/>
  <c r="E4117" i="29"/>
  <c r="E4526" i="29"/>
  <c r="E2061" i="29"/>
  <c r="E2063" i="29" s="1"/>
  <c r="E2241" i="29"/>
  <c r="E2801" i="29"/>
  <c r="E2989" i="29"/>
  <c r="E2991" i="29" s="1"/>
  <c r="E3037" i="29"/>
  <c r="E3582" i="29"/>
  <c r="E3584" i="29" s="1"/>
  <c r="E3854" i="29"/>
  <c r="E3856" i="29" s="1"/>
  <c r="E3960" i="29"/>
  <c r="E3962" i="29" s="1"/>
  <c r="E5669" i="29"/>
  <c r="E5671" i="29" s="1"/>
  <c r="E5853" i="29"/>
  <c r="E5855" i="29" s="1"/>
  <c r="E6041" i="29"/>
  <c r="E6043" i="29" s="1"/>
  <c r="E6540" i="29"/>
  <c r="E6542" i="29" s="1"/>
  <c r="E6672" i="29"/>
  <c r="E6789" i="29"/>
  <c r="E6922" i="29"/>
  <c r="E6924" i="29" s="1"/>
  <c r="E7411" i="29"/>
  <c r="E7413" i="29" s="1"/>
  <c r="E7102" i="29"/>
  <c r="E7658" i="29"/>
  <c r="E7822" i="29"/>
  <c r="E9619" i="29"/>
  <c r="E9848" i="29"/>
  <c r="E9850" i="29" s="1"/>
  <c r="E4788" i="29"/>
  <c r="E4790" i="29" s="1"/>
  <c r="E4929" i="29"/>
  <c r="E4931" i="29" s="1"/>
  <c r="E6368" i="29"/>
  <c r="E6447" i="29"/>
  <c r="E7144" i="29"/>
  <c r="E7599" i="29"/>
  <c r="E4644" i="29"/>
  <c r="E4646" i="29" s="1"/>
  <c r="E4694" i="29"/>
  <c r="E4944" i="29"/>
  <c r="E5947" i="29"/>
  <c r="E5949" i="29" s="1"/>
  <c r="E6059" i="29"/>
  <c r="E6102" i="29" s="1"/>
  <c r="E6117" i="29"/>
  <c r="E6165" i="29"/>
  <c r="E6301" i="29"/>
  <c r="E6303" i="29" s="1"/>
  <c r="E6348" i="29"/>
  <c r="E6399" i="29"/>
  <c r="E7234" i="29"/>
  <c r="E7236" i="29" s="1"/>
  <c r="E7251" i="29"/>
  <c r="E7281" i="29" s="1"/>
  <c r="E7367" i="29"/>
  <c r="E7369" i="29" s="1"/>
  <c r="E7641" i="29"/>
  <c r="E7643" i="29" s="1"/>
  <c r="E7685" i="29"/>
  <c r="E9250" i="29"/>
  <c r="E8375" i="29"/>
  <c r="E8377" i="29" s="1"/>
  <c r="E9072" i="29"/>
  <c r="E9074" i="29" s="1"/>
  <c r="E9311" i="29"/>
  <c r="E9495" i="29"/>
  <c r="E9527" i="29" s="1"/>
  <c r="E9542" i="29"/>
  <c r="E9756" i="29"/>
  <c r="E10359" i="29"/>
  <c r="E10587" i="29"/>
  <c r="E11337" i="29"/>
  <c r="E11382" i="29"/>
  <c r="E11690" i="29"/>
  <c r="E11692" i="29" s="1"/>
  <c r="E11735" i="29"/>
  <c r="E8422" i="29"/>
  <c r="E8424" i="29" s="1"/>
  <c r="E8563" i="29"/>
  <c r="E9773" i="29"/>
  <c r="E10034" i="29"/>
  <c r="E11352" i="29"/>
  <c r="E7869" i="29"/>
  <c r="E7871" i="29" s="1"/>
  <c r="E8054" i="29"/>
  <c r="E9432" i="29"/>
  <c r="E9434" i="29" s="1"/>
  <c r="E9663" i="29"/>
  <c r="E9665" i="29" s="1"/>
  <c r="E9989" i="29"/>
  <c r="E11290" i="29"/>
  <c r="E11867" i="29"/>
  <c r="E12544" i="29"/>
  <c r="E12810" i="29"/>
  <c r="E10964" i="29"/>
  <c r="E10981" i="29"/>
  <c r="E11012" i="29" s="1"/>
  <c r="E11576" i="29"/>
  <c r="E11954" i="29"/>
  <c r="E12087" i="29"/>
  <c r="E12089" i="29" s="1"/>
  <c r="E12104" i="29"/>
  <c r="E12498" i="29"/>
  <c r="E12674" i="29"/>
  <c r="E12676" i="29" s="1"/>
  <c r="E12896" i="29"/>
  <c r="E12898" i="29" s="1"/>
  <c r="E13163" i="29"/>
  <c r="E13386" i="29"/>
  <c r="E13388" i="29" s="1"/>
  <c r="E13430" i="29"/>
  <c r="E13432" i="29" s="1"/>
  <c r="E14054" i="29"/>
  <c r="E15273" i="29"/>
  <c r="E10220" i="29"/>
  <c r="E11212" i="29"/>
  <c r="E11469" i="29"/>
  <c r="E11471" i="29" s="1"/>
  <c r="E11486" i="29"/>
  <c r="E11515" i="29" s="1"/>
  <c r="E11821" i="29"/>
  <c r="E11823" i="29" s="1"/>
  <c r="E12044" i="29"/>
  <c r="E12046" i="29" s="1"/>
  <c r="E12223" i="29"/>
  <c r="E12225" i="29" s="1"/>
  <c r="E12407" i="29"/>
  <c r="E12454" i="29"/>
  <c r="E12456" i="29" s="1"/>
  <c r="E12588" i="29"/>
  <c r="E12764" i="29"/>
  <c r="E12766" i="29" s="1"/>
  <c r="E16520" i="29"/>
  <c r="E13836" i="29"/>
  <c r="E10172" i="29"/>
  <c r="E10174" i="29" s="1"/>
  <c r="E10729" i="29"/>
  <c r="E10731" i="29" s="1"/>
  <c r="E10917" i="29"/>
  <c r="E10919" i="29" s="1"/>
  <c r="E11242" i="29"/>
  <c r="E12630" i="29"/>
  <c r="E12632" i="29" s="1"/>
  <c r="E12722" i="29"/>
  <c r="E13341" i="29"/>
  <c r="E13343" i="29" s="1"/>
  <c r="E13655" i="29"/>
  <c r="E13657" i="29" s="1"/>
  <c r="E14321" i="29"/>
  <c r="E14323" i="29" s="1"/>
  <c r="E14587" i="29"/>
  <c r="E14589" i="29" s="1"/>
  <c r="E14761" i="29"/>
  <c r="E14763" i="29" s="1"/>
  <c r="E14983" i="29"/>
  <c r="E15677" i="29"/>
  <c r="E16430" i="29"/>
  <c r="E16432" i="29" s="1"/>
  <c r="E14500" i="29"/>
  <c r="E14805" i="29"/>
  <c r="E14807" i="29" s="1"/>
  <c r="E15449" i="29"/>
  <c r="E15451" i="29" s="1"/>
  <c r="E17290" i="29"/>
  <c r="E17643" i="29"/>
  <c r="E13475" i="29"/>
  <c r="E13672" i="29"/>
  <c r="E13878" i="29"/>
  <c r="E14098" i="29"/>
  <c r="E14100" i="29" s="1"/>
  <c r="E14278" i="29"/>
  <c r="E14849" i="29"/>
  <c r="E14851" i="29" s="1"/>
  <c r="E14998" i="29"/>
  <c r="E15028" i="29" s="1"/>
  <c r="E15128" i="29"/>
  <c r="E15182" i="29" s="1"/>
  <c r="E15493" i="29"/>
  <c r="E15495" i="29" s="1"/>
  <c r="E16074" i="29"/>
  <c r="E16573" i="29"/>
  <c r="E16575" i="29" s="1"/>
  <c r="E16748" i="29"/>
  <c r="E16750" i="29" s="1"/>
  <c r="E18171" i="29"/>
  <c r="E18212" i="29"/>
  <c r="E18214" i="29" s="1"/>
  <c r="E18746" i="29"/>
  <c r="E19090" i="29"/>
  <c r="E14411" i="29"/>
  <c r="E14413" i="29" s="1"/>
  <c r="E14544" i="29"/>
  <c r="E14546" i="29" s="1"/>
  <c r="E15229" i="29"/>
  <c r="E15854" i="29"/>
  <c r="E15856" i="29" s="1"/>
  <c r="E16297" i="29"/>
  <c r="E16299" i="29" s="1"/>
  <c r="E16616" i="29"/>
  <c r="E16618" i="29" s="1"/>
  <c r="E16792" i="29"/>
  <c r="E16794" i="29" s="1"/>
  <c r="E17060" i="29"/>
  <c r="E17079" i="29"/>
  <c r="E17109" i="29" s="1"/>
  <c r="E17375" i="29"/>
  <c r="E17377" i="29" s="1"/>
  <c r="E17566" i="29"/>
  <c r="E17597" i="29" s="1"/>
  <c r="E18127" i="29"/>
  <c r="E18875" i="29"/>
  <c r="E19047" i="29"/>
  <c r="E14338" i="29"/>
  <c r="E14368" i="29" s="1"/>
  <c r="E14673" i="29"/>
  <c r="E14675" i="29" s="1"/>
  <c r="E15199" i="29"/>
  <c r="E15405" i="29"/>
  <c r="E15407" i="29" s="1"/>
  <c r="E15512" i="29"/>
  <c r="E15542" i="29" s="1"/>
  <c r="E15679" i="29"/>
  <c r="E15738" i="29"/>
  <c r="E15767" i="29" s="1"/>
  <c r="E16030" i="29"/>
  <c r="E16032" i="29" s="1"/>
  <c r="E16386" i="29"/>
  <c r="E16660" i="29"/>
  <c r="E16662" i="29" s="1"/>
  <c r="E17333" i="29"/>
  <c r="E17863" i="29"/>
  <c r="E17865" i="29" s="1"/>
  <c r="E16839" i="29"/>
  <c r="E16882" i="29"/>
  <c r="E16884" i="29" s="1"/>
  <c r="E16942" i="29"/>
  <c r="E17549" i="29"/>
  <c r="E17551" i="29" s="1"/>
  <c r="E18038" i="29"/>
  <c r="E18273" i="29"/>
  <c r="E18570" i="29"/>
  <c r="E19149" i="29"/>
  <c r="E19223" i="29"/>
  <c r="E19311" i="29"/>
  <c r="E17792" i="29"/>
  <c r="E17952" i="29"/>
  <c r="E18481" i="29"/>
  <c r="E18703" i="29"/>
  <c r="E16925" i="29"/>
  <c r="E16927" i="29" s="1"/>
  <c r="E17032" i="29"/>
  <c r="E17819" i="29"/>
  <c r="E17994" i="29"/>
  <c r="E17996" i="29" s="1"/>
  <c r="E18390" i="29"/>
  <c r="E18392" i="29" s="1"/>
  <c r="J470" i="10"/>
  <c r="L470" i="10" s="1"/>
  <c r="I470" i="10"/>
  <c r="K470" i="10" s="1"/>
  <c r="E7462" i="29" l="1"/>
  <c r="E2945" i="29"/>
  <c r="E286" i="29"/>
  <c r="E2017" i="29"/>
  <c r="E4366" i="29"/>
  <c r="E16344" i="29"/>
  <c r="E3483" i="29"/>
  <c r="E4177" i="29"/>
  <c r="E3267" i="29"/>
  <c r="E9897" i="29"/>
  <c r="E15589" i="29"/>
  <c r="E13792" i="29"/>
  <c r="E18084" i="29"/>
  <c r="E15636" i="29"/>
  <c r="E14144" i="29"/>
  <c r="E1509" i="29"/>
  <c r="E16167" i="29"/>
  <c r="E14012" i="29"/>
  <c r="E8335" i="29"/>
  <c r="E13255" i="29"/>
  <c r="E10659" i="29"/>
  <c r="E17062" i="29"/>
  <c r="E6149" i="29"/>
  <c r="E11911" i="29"/>
  <c r="E5441" i="29"/>
  <c r="E5303" i="29"/>
  <c r="E4014" i="29"/>
  <c r="E2846" i="29"/>
  <c r="E1248" i="29"/>
  <c r="E859" i="29"/>
  <c r="E596" i="29"/>
  <c r="E5165" i="29"/>
  <c r="E2714" i="29"/>
  <c r="E4464" i="29"/>
  <c r="E331" i="29"/>
  <c r="E12271" i="29"/>
  <c r="E19134" i="29"/>
  <c r="E15944" i="29"/>
  <c r="E11429" i="29"/>
  <c r="E1466" i="29"/>
  <c r="E19178" i="29"/>
  <c r="E13522" i="29"/>
  <c r="E13075" i="29"/>
  <c r="E15363" i="29"/>
  <c r="E10128" i="29"/>
  <c r="E10266" i="29"/>
  <c r="E8516" i="29"/>
  <c r="E7966" i="29"/>
  <c r="E5995" i="29"/>
  <c r="E5717" i="29"/>
  <c r="E4225" i="29"/>
  <c r="E5625" i="29"/>
  <c r="E3674" i="29"/>
  <c r="E8845" i="29"/>
  <c r="E773" i="29"/>
  <c r="E8892" i="29"/>
  <c r="E5027" i="29"/>
  <c r="E17777" i="29"/>
  <c r="E16076" i="29"/>
  <c r="E4696" i="29"/>
  <c r="E7146" i="29"/>
  <c r="E13924" i="29"/>
  <c r="E11779" i="29"/>
  <c r="E8289" i="29"/>
  <c r="E5901" i="29"/>
  <c r="E2434" i="29"/>
  <c r="E5533" i="29"/>
  <c r="E4513" i="29"/>
  <c r="E3083" i="29"/>
  <c r="E2526" i="29"/>
  <c r="E1334" i="29"/>
  <c r="E19331" i="29"/>
  <c r="E4274" i="29"/>
  <c r="E9388" i="29"/>
  <c r="E1291" i="29"/>
  <c r="E13880" i="29"/>
  <c r="E11956" i="29"/>
  <c r="E8056" i="29"/>
  <c r="E6350" i="29"/>
  <c r="E6702" i="29"/>
  <c r="E7511" i="29"/>
  <c r="E7777" i="29"/>
  <c r="E12002" i="29"/>
  <c r="E8196" i="29"/>
  <c r="E5395" i="29"/>
  <c r="E4881" i="29"/>
  <c r="E1642" i="29"/>
  <c r="E2480" i="29"/>
  <c r="E10500" i="29"/>
  <c r="E5073" i="29"/>
  <c r="E128" i="29"/>
  <c r="E15275" i="29"/>
  <c r="E9804" i="29"/>
  <c r="E4119" i="29"/>
  <c r="E13210" i="29"/>
  <c r="E9296" i="29"/>
  <c r="E7732" i="29"/>
  <c r="E8470" i="29"/>
  <c r="E7921" i="29"/>
  <c r="E3534" i="29"/>
  <c r="E816" i="29"/>
  <c r="E2896" i="29"/>
  <c r="E8704" i="29"/>
  <c r="E14502" i="29"/>
  <c r="E12133" i="29"/>
  <c r="E9342" i="29"/>
  <c r="E4562" i="29"/>
  <c r="E228" i="29"/>
  <c r="E18040" i="29"/>
  <c r="E16841" i="29"/>
  <c r="E16388" i="29"/>
  <c r="E15231" i="29"/>
  <c r="E13477" i="29"/>
  <c r="E14056" i="29"/>
  <c r="E10966" i="29"/>
  <c r="E10036" i="29"/>
  <c r="E9573" i="29"/>
  <c r="E6206" i="29"/>
  <c r="E4981" i="29"/>
  <c r="E6791" i="29"/>
  <c r="E1870" i="29"/>
  <c r="E2290" i="29"/>
  <c r="E16211" i="29"/>
  <c r="E15900" i="29"/>
  <c r="E8149" i="29"/>
  <c r="E7191" i="29"/>
  <c r="E4745" i="29"/>
  <c r="E3324" i="29"/>
  <c r="E2572" i="29"/>
  <c r="E2333" i="29"/>
  <c r="E991" i="29"/>
  <c r="E1919" i="29"/>
  <c r="E1034" i="29"/>
  <c r="E12500" i="29"/>
  <c r="E2113" i="29"/>
  <c r="E16972" i="29"/>
  <c r="E11606" i="29"/>
  <c r="E18302" i="29"/>
  <c r="E13702" i="29"/>
  <c r="E12409" i="29"/>
  <c r="E13165" i="29"/>
  <c r="E9758" i="29"/>
  <c r="E1971" i="29"/>
  <c r="E14458" i="29"/>
  <c r="E9712" i="29"/>
  <c r="E8610" i="29"/>
  <c r="E6879" i="29"/>
  <c r="E9943" i="29"/>
  <c r="E4320" i="29"/>
  <c r="E5349" i="29"/>
  <c r="E902" i="29"/>
  <c r="E14188" i="29"/>
  <c r="E13567" i="29"/>
  <c r="E8243" i="29"/>
  <c r="E3432" i="29"/>
  <c r="E11559" i="29"/>
  <c r="E730" i="29"/>
  <c r="E3384" i="29"/>
  <c r="E11384" i="29"/>
  <c r="E10406" i="29"/>
  <c r="E6835" i="29"/>
  <c r="E6968" i="29"/>
  <c r="E6589" i="29"/>
  <c r="E2664" i="29"/>
  <c r="E2382" i="29"/>
  <c r="E552" i="29"/>
  <c r="E12854" i="29"/>
  <c r="E1827" i="29"/>
  <c r="E7687" i="29"/>
  <c r="E15115" i="29"/>
  <c r="E5211" i="29"/>
  <c r="E1595" i="29"/>
  <c r="E1423" i="29"/>
  <c r="E17242" i="29"/>
  <c r="E6401" i="29"/>
  <c r="E15811" i="29"/>
  <c r="E4414" i="29"/>
  <c r="E17821" i="29"/>
  <c r="E11244" i="29"/>
  <c r="M470" i="10"/>
  <c r="E158" i="8"/>
  <c r="F158" i="8" s="1"/>
  <c r="G155" i="8" s="1"/>
  <c r="J468" i="10"/>
  <c r="L468" i="10" s="1"/>
  <c r="I468" i="10"/>
  <c r="K468" i="10" s="1"/>
  <c r="E150" i="8"/>
  <c r="F150" i="8" s="1"/>
  <c r="G147" i="8" s="1"/>
  <c r="E142" i="8"/>
  <c r="F142" i="8" s="1"/>
  <c r="G139" i="8" s="1"/>
  <c r="D127" i="8"/>
  <c r="D128" i="8"/>
  <c r="D126" i="8"/>
  <c r="E118" i="8"/>
  <c r="F118" i="8" s="1"/>
  <c r="G115" i="8" s="1"/>
  <c r="E110" i="8"/>
  <c r="F110" i="8" s="1"/>
  <c r="G107" i="8" s="1"/>
  <c r="D104" i="8"/>
  <c r="D103" i="8"/>
  <c r="D102" i="8"/>
  <c r="E94" i="8"/>
  <c r="F94" i="8" s="1"/>
  <c r="G91" i="8" s="1"/>
  <c r="E102" i="8" l="1"/>
  <c r="F102" i="8" s="1"/>
  <c r="G99" i="8" s="1"/>
  <c r="M468" i="10"/>
  <c r="E126" i="8"/>
  <c r="F126" i="8" s="1"/>
  <c r="G123" i="8" s="1"/>
  <c r="J385" i="10" l="1"/>
  <c r="L385" i="10" s="1"/>
  <c r="I385" i="10"/>
  <c r="K385" i="10" s="1"/>
  <c r="J384" i="10"/>
  <c r="L384" i="10" s="1"/>
  <c r="I384" i="10"/>
  <c r="K384" i="10" s="1"/>
  <c r="J383" i="10"/>
  <c r="L383" i="10" s="1"/>
  <c r="I383" i="10"/>
  <c r="K383" i="10" s="1"/>
  <c r="E214" i="8"/>
  <c r="F214" i="8" s="1"/>
  <c r="G211" i="8" s="1"/>
  <c r="J398" i="10"/>
  <c r="L398" i="10" s="1"/>
  <c r="I398" i="10"/>
  <c r="K398" i="10" s="1"/>
  <c r="J397" i="10"/>
  <c r="L397" i="10" s="1"/>
  <c r="I397" i="10"/>
  <c r="K397" i="10" s="1"/>
  <c r="J399" i="10"/>
  <c r="L399" i="10" s="1"/>
  <c r="I399" i="10"/>
  <c r="K399" i="10" s="1"/>
  <c r="J526" i="10"/>
  <c r="L526" i="10" s="1"/>
  <c r="I526" i="10"/>
  <c r="K526" i="10" s="1"/>
  <c r="J509" i="10"/>
  <c r="L509" i="10" s="1"/>
  <c r="I509" i="10"/>
  <c r="K509" i="10" s="1"/>
  <c r="J508" i="10"/>
  <c r="L508" i="10" s="1"/>
  <c r="I508" i="10"/>
  <c r="K508" i="10" s="1"/>
  <c r="J396" i="10"/>
  <c r="L396" i="10" s="1"/>
  <c r="I396" i="10"/>
  <c r="K396" i="10" s="1"/>
  <c r="J395" i="10"/>
  <c r="L395" i="10" s="1"/>
  <c r="I395" i="10"/>
  <c r="K395" i="10" s="1"/>
  <c r="J394" i="10"/>
  <c r="L394" i="10" s="1"/>
  <c r="I394" i="10"/>
  <c r="K394" i="10" s="1"/>
  <c r="J393" i="10"/>
  <c r="L393" i="10" s="1"/>
  <c r="I393" i="10"/>
  <c r="K393" i="10" s="1"/>
  <c r="J460" i="10"/>
  <c r="L460" i="10" s="1"/>
  <c r="I460" i="10"/>
  <c r="K460" i="10" s="1"/>
  <c r="J459" i="10"/>
  <c r="L459" i="10" s="1"/>
  <c r="I459" i="10"/>
  <c r="K459" i="10" s="1"/>
  <c r="J458" i="10"/>
  <c r="L458" i="10" s="1"/>
  <c r="I458" i="10"/>
  <c r="K458" i="10" s="1"/>
  <c r="J457" i="10"/>
  <c r="L457" i="10" s="1"/>
  <c r="I457" i="10"/>
  <c r="K457" i="10" s="1"/>
  <c r="J456" i="10"/>
  <c r="L456" i="10" s="1"/>
  <c r="I456" i="10"/>
  <c r="K456" i="10" s="1"/>
  <c r="J455" i="10"/>
  <c r="L455" i="10" s="1"/>
  <c r="I455" i="10"/>
  <c r="K455" i="10" s="1"/>
  <c r="J454" i="10"/>
  <c r="L454" i="10" s="1"/>
  <c r="I454" i="10"/>
  <c r="K454" i="10" s="1"/>
  <c r="J453" i="10"/>
  <c r="L453" i="10" s="1"/>
  <c r="I453" i="10"/>
  <c r="K453" i="10" s="1"/>
  <c r="J452" i="10"/>
  <c r="L452" i="10" s="1"/>
  <c r="I452" i="10"/>
  <c r="K452" i="10" s="1"/>
  <c r="J451" i="10"/>
  <c r="L451" i="10" s="1"/>
  <c r="I451" i="10"/>
  <c r="K451" i="10" s="1"/>
  <c r="J450" i="10"/>
  <c r="L450" i="10" s="1"/>
  <c r="I450" i="10"/>
  <c r="K450" i="10" s="1"/>
  <c r="J449" i="10"/>
  <c r="L449" i="10" s="1"/>
  <c r="I449" i="10"/>
  <c r="K449" i="10" s="1"/>
  <c r="J448" i="10"/>
  <c r="L448" i="10" s="1"/>
  <c r="I448" i="10"/>
  <c r="K448" i="10" s="1"/>
  <c r="I461" i="10"/>
  <c r="K461" i="10" s="1"/>
  <c r="J461" i="10"/>
  <c r="L461" i="10" s="1"/>
  <c r="I462" i="10"/>
  <c r="K462" i="10" s="1"/>
  <c r="J462" i="10"/>
  <c r="L462" i="10" s="1"/>
  <c r="I463" i="10"/>
  <c r="K463" i="10" s="1"/>
  <c r="J463" i="10"/>
  <c r="L463" i="10" s="1"/>
  <c r="I464" i="10"/>
  <c r="K464" i="10" s="1"/>
  <c r="J464" i="10"/>
  <c r="L464" i="10" s="1"/>
  <c r="I465" i="10"/>
  <c r="K465" i="10" s="1"/>
  <c r="J465" i="10"/>
  <c r="L465" i="10" s="1"/>
  <c r="I466" i="10"/>
  <c r="K466" i="10" s="1"/>
  <c r="J466" i="10"/>
  <c r="L466" i="10" s="1"/>
  <c r="I467" i="10"/>
  <c r="K467" i="10" s="1"/>
  <c r="J467" i="10"/>
  <c r="L467" i="10" s="1"/>
  <c r="I469" i="10"/>
  <c r="K469" i="10" s="1"/>
  <c r="J469" i="10"/>
  <c r="L469" i="10" s="1"/>
  <c r="I471" i="10"/>
  <c r="K471" i="10" s="1"/>
  <c r="J471" i="10"/>
  <c r="L471" i="10" s="1"/>
  <c r="E206" i="8"/>
  <c r="F206" i="8" s="1"/>
  <c r="G203" i="8" s="1"/>
  <c r="M384" i="10" l="1"/>
  <c r="M383" i="10"/>
  <c r="M385" i="10"/>
  <c r="M398" i="10"/>
  <c r="M399" i="10"/>
  <c r="M397" i="10"/>
  <c r="M509" i="10"/>
  <c r="M526" i="10"/>
  <c r="M508" i="10"/>
  <c r="M452" i="10"/>
  <c r="M460" i="10"/>
  <c r="M393" i="10"/>
  <c r="M394" i="10"/>
  <c r="M395" i="10"/>
  <c r="M396" i="10"/>
  <c r="M456" i="10"/>
  <c r="M448" i="10"/>
  <c r="M451" i="10"/>
  <c r="M455" i="10"/>
  <c r="M459" i="10"/>
  <c r="M450" i="10"/>
  <c r="M454" i="10"/>
  <c r="M458" i="10"/>
  <c r="M463" i="10"/>
  <c r="M464" i="10"/>
  <c r="M467" i="10"/>
  <c r="M469" i="10"/>
  <c r="M449" i="10"/>
  <c r="M453" i="10"/>
  <c r="M457" i="10"/>
  <c r="M466" i="10"/>
  <c r="M462" i="10"/>
  <c r="M471" i="10"/>
  <c r="M465" i="10"/>
  <c r="M461" i="10"/>
  <c r="E198" i="8" l="1"/>
  <c r="F198" i="8" s="1"/>
  <c r="G195" i="8" s="1"/>
  <c r="E190" i="8"/>
  <c r="F190" i="8" s="1"/>
  <c r="G187" i="8" s="1"/>
  <c r="E182" i="8"/>
  <c r="F182" i="8" s="1"/>
  <c r="G179" i="8" s="1"/>
  <c r="E174" i="8"/>
  <c r="F174" i="8" s="1"/>
  <c r="G171" i="8" s="1"/>
  <c r="J409" i="10" l="1"/>
  <c r="L409" i="10" s="1"/>
  <c r="I409" i="10"/>
  <c r="K409" i="10" s="1"/>
  <c r="J408" i="10"/>
  <c r="L408" i="10" s="1"/>
  <c r="I408" i="10"/>
  <c r="K408" i="10" s="1"/>
  <c r="J407" i="10"/>
  <c r="L407" i="10" s="1"/>
  <c r="I407" i="10"/>
  <c r="K407" i="10" s="1"/>
  <c r="J406" i="10"/>
  <c r="L406" i="10" s="1"/>
  <c r="I406" i="10"/>
  <c r="K406" i="10" s="1"/>
  <c r="J405" i="10"/>
  <c r="L405" i="10" s="1"/>
  <c r="I405" i="10"/>
  <c r="K405" i="10" s="1"/>
  <c r="J404" i="10"/>
  <c r="L404" i="10" s="1"/>
  <c r="I404" i="10"/>
  <c r="K404" i="10" s="1"/>
  <c r="J403" i="10"/>
  <c r="L403" i="10" s="1"/>
  <c r="I403" i="10"/>
  <c r="K403" i="10" s="1"/>
  <c r="J402" i="10"/>
  <c r="L402" i="10" s="1"/>
  <c r="I402" i="10"/>
  <c r="K402" i="10" s="1"/>
  <c r="J401" i="10"/>
  <c r="L401" i="10" s="1"/>
  <c r="I401" i="10"/>
  <c r="K401" i="10" s="1"/>
  <c r="J400" i="10"/>
  <c r="L400" i="10" s="1"/>
  <c r="I400" i="10"/>
  <c r="K400" i="10" s="1"/>
  <c r="J414" i="10"/>
  <c r="L414" i="10" s="1"/>
  <c r="I414" i="10"/>
  <c r="K414" i="10" s="1"/>
  <c r="J413" i="10"/>
  <c r="L413" i="10" s="1"/>
  <c r="I413" i="10"/>
  <c r="K413" i="10" s="1"/>
  <c r="J412" i="10"/>
  <c r="L412" i="10" s="1"/>
  <c r="I412" i="10"/>
  <c r="K412" i="10" s="1"/>
  <c r="J411" i="10"/>
  <c r="L411" i="10" s="1"/>
  <c r="I411" i="10"/>
  <c r="K411" i="10" s="1"/>
  <c r="J410" i="10"/>
  <c r="L410" i="10" s="1"/>
  <c r="I410" i="10"/>
  <c r="K410" i="10" s="1"/>
  <c r="J392" i="10"/>
  <c r="L392" i="10" s="1"/>
  <c r="I392" i="10"/>
  <c r="K392" i="10" s="1"/>
  <c r="J391" i="10"/>
  <c r="L391" i="10" s="1"/>
  <c r="I391" i="10"/>
  <c r="K391" i="10" s="1"/>
  <c r="J390" i="10"/>
  <c r="L390" i="10" s="1"/>
  <c r="I390" i="10"/>
  <c r="K390" i="10" s="1"/>
  <c r="J389" i="10"/>
  <c r="L389" i="10" s="1"/>
  <c r="I389" i="10"/>
  <c r="K389" i="10" s="1"/>
  <c r="J388" i="10"/>
  <c r="L388" i="10" s="1"/>
  <c r="I388" i="10"/>
  <c r="K388" i="10" s="1"/>
  <c r="J419" i="10"/>
  <c r="L419" i="10" s="1"/>
  <c r="I419" i="10"/>
  <c r="K419" i="10" s="1"/>
  <c r="J418" i="10"/>
  <c r="L418" i="10" s="1"/>
  <c r="I418" i="10"/>
  <c r="K418" i="10" s="1"/>
  <c r="J417" i="10"/>
  <c r="L417" i="10" s="1"/>
  <c r="I417" i="10"/>
  <c r="K417" i="10" s="1"/>
  <c r="J416" i="10"/>
  <c r="L416" i="10" s="1"/>
  <c r="I416" i="10"/>
  <c r="K416" i="10" s="1"/>
  <c r="J415" i="10"/>
  <c r="L415" i="10" s="1"/>
  <c r="I415" i="10"/>
  <c r="K415" i="10" s="1"/>
  <c r="M389" i="10" l="1"/>
  <c r="M414" i="10"/>
  <c r="M410" i="10"/>
  <c r="M403" i="10"/>
  <c r="M407" i="10"/>
  <c r="M417" i="10"/>
  <c r="M401" i="10"/>
  <c r="M405" i="10"/>
  <c r="M409" i="10"/>
  <c r="M402" i="10"/>
  <c r="M406" i="10"/>
  <c r="M400" i="10"/>
  <c r="M404" i="10"/>
  <c r="M408" i="10"/>
  <c r="M390" i="10"/>
  <c r="M411" i="10"/>
  <c r="M391" i="10"/>
  <c r="M412" i="10"/>
  <c r="M388" i="10"/>
  <c r="M392" i="10"/>
  <c r="M413" i="10"/>
  <c r="M416" i="10"/>
  <c r="M418" i="10"/>
  <c r="M415" i="10"/>
  <c r="M419" i="10"/>
  <c r="J517" i="10" l="1"/>
  <c r="L517" i="10" s="1"/>
  <c r="I517" i="10"/>
  <c r="K517" i="10" s="1"/>
  <c r="M517" i="10" l="1"/>
  <c r="J114" i="10"/>
  <c r="L114" i="10" s="1"/>
  <c r="I114" i="10"/>
  <c r="K114" i="10" s="1"/>
  <c r="M114" i="10" l="1"/>
  <c r="J105" i="10" l="1"/>
  <c r="L105" i="10" s="1"/>
  <c r="I105" i="10"/>
  <c r="K105" i="10" s="1"/>
  <c r="M105" i="10" l="1"/>
  <c r="E254" i="8"/>
  <c r="F254" i="8" s="1"/>
  <c r="G251" i="8" s="1"/>
  <c r="E246" i="8"/>
  <c r="F246" i="8" s="1"/>
  <c r="G243" i="8" s="1"/>
  <c r="E238" i="8"/>
  <c r="F238" i="8" s="1"/>
  <c r="G235" i="8" s="1"/>
  <c r="E230" i="8"/>
  <c r="F230" i="8" s="1"/>
  <c r="G227" i="8" s="1"/>
  <c r="E222" i="8"/>
  <c r="F222" i="8" s="1"/>
  <c r="G219" i="8" s="1"/>
  <c r="E166" i="8"/>
  <c r="F166" i="8" s="1"/>
  <c r="G163" i="8" s="1"/>
  <c r="E134" i="8" l="1"/>
  <c r="F134" i="8" s="1"/>
  <c r="G131" i="8" s="1"/>
  <c r="E86" i="8" l="1"/>
  <c r="F86" i="8" s="1"/>
  <c r="G83" i="8" s="1"/>
  <c r="J102" i="10" l="1"/>
  <c r="L102" i="10" s="1"/>
  <c r="I102" i="10"/>
  <c r="K102" i="10" s="1"/>
  <c r="I87" i="10"/>
  <c r="K87" i="10" s="1"/>
  <c r="J87" i="10"/>
  <c r="L87" i="10" s="1"/>
  <c r="M87" i="10" l="1"/>
  <c r="M102" i="10"/>
  <c r="N58" i="4"/>
  <c r="O58" i="4" s="1"/>
  <c r="C58" i="4"/>
  <c r="J527" i="10"/>
  <c r="L527" i="10" s="1"/>
  <c r="I527" i="10"/>
  <c r="K527" i="10" s="1"/>
  <c r="J525" i="10"/>
  <c r="L525" i="10" s="1"/>
  <c r="I525" i="10"/>
  <c r="J524" i="10"/>
  <c r="L524" i="10" s="1"/>
  <c r="I524" i="10"/>
  <c r="K524" i="10" s="1"/>
  <c r="J523" i="10"/>
  <c r="L523" i="10" s="1"/>
  <c r="I523" i="10"/>
  <c r="K523" i="10" s="1"/>
  <c r="K525" i="10" l="1"/>
  <c r="M525" i="10" s="1"/>
  <c r="I522" i="10"/>
  <c r="J522" i="10"/>
  <c r="M527" i="10"/>
  <c r="M524" i="10"/>
  <c r="L522" i="10"/>
  <c r="M523" i="10"/>
  <c r="I362" i="10"/>
  <c r="K362" i="10" s="1"/>
  <c r="J362" i="10"/>
  <c r="L362" i="10" s="1"/>
  <c r="K522" i="10" l="1"/>
  <c r="M522" i="10"/>
  <c r="M362" i="10"/>
  <c r="I344" i="10" l="1"/>
  <c r="K344" i="10" s="1"/>
  <c r="J344" i="10"/>
  <c r="L344" i="10" s="1"/>
  <c r="I341" i="10"/>
  <c r="K341" i="10" s="1"/>
  <c r="J341" i="10"/>
  <c r="L341" i="10" s="1"/>
  <c r="J516" i="10"/>
  <c r="L516" i="10" s="1"/>
  <c r="I516" i="10"/>
  <c r="K516" i="10" s="1"/>
  <c r="J515" i="10"/>
  <c r="L515" i="10" s="1"/>
  <c r="I515" i="10"/>
  <c r="K515" i="10" s="1"/>
  <c r="M341" i="10" l="1"/>
  <c r="M344" i="10"/>
  <c r="M516" i="10"/>
  <c r="M515" i="10"/>
  <c r="J252" i="10" l="1"/>
  <c r="L252" i="10" s="1"/>
  <c r="I252" i="10"/>
  <c r="K252" i="10" s="1"/>
  <c r="J319" i="10"/>
  <c r="L319" i="10" s="1"/>
  <c r="I319" i="10"/>
  <c r="K319" i="10" s="1"/>
  <c r="J251" i="10"/>
  <c r="L251" i="10" s="1"/>
  <c r="I251" i="10"/>
  <c r="K251" i="10" s="1"/>
  <c r="M319" i="10" l="1"/>
  <c r="M252" i="10"/>
  <c r="M251" i="10"/>
  <c r="I284" i="10" l="1"/>
  <c r="K284" i="10" s="1"/>
  <c r="J284" i="10" l="1"/>
  <c r="E77" i="8"/>
  <c r="F77" i="8" s="1"/>
  <c r="G74" i="8" s="1"/>
  <c r="L284" i="10" l="1"/>
  <c r="M284" i="10" s="1"/>
  <c r="E68" i="8"/>
  <c r="F68" i="8" s="1"/>
  <c r="G65" i="8" s="1"/>
  <c r="E60" i="8"/>
  <c r="F60" i="8" s="1"/>
  <c r="G57" i="8" s="1"/>
  <c r="E51" i="8"/>
  <c r="F51" i="8" s="1"/>
  <c r="G48" i="8" s="1"/>
  <c r="E42" i="8"/>
  <c r="F42" i="8" s="1"/>
  <c r="G39" i="8" s="1"/>
  <c r="E34" i="8"/>
  <c r="F34" i="8" s="1"/>
  <c r="G31" i="8" s="1"/>
  <c r="E25" i="8"/>
  <c r="F25" i="8" s="1"/>
  <c r="G22" i="8" s="1"/>
  <c r="E458" i="8" l="1"/>
  <c r="F458" i="8" s="1"/>
  <c r="G455" i="8" s="1"/>
  <c r="E449" i="8"/>
  <c r="F449" i="8" s="1"/>
  <c r="G446" i="8" s="1"/>
  <c r="E426" i="8"/>
  <c r="G423" i="8" s="1"/>
  <c r="E437" i="8"/>
  <c r="F437" i="8" s="1"/>
  <c r="G434" i="8" s="1"/>
  <c r="E416" i="8"/>
  <c r="G413" i="8" s="1"/>
  <c r="E406" i="8"/>
  <c r="G403" i="8" s="1"/>
  <c r="E382" i="8" l="1"/>
  <c r="E398" i="8" l="1"/>
  <c r="F398" i="8" s="1"/>
  <c r="G395" i="8" s="1"/>
  <c r="E390" i="8"/>
  <c r="E374" i="8"/>
  <c r="F374" i="8" s="1"/>
  <c r="G371" i="8" s="1"/>
  <c r="E355" i="8" l="1"/>
  <c r="F355" i="8" s="1"/>
  <c r="G352" i="8" s="1"/>
  <c r="I209" i="10" l="1"/>
  <c r="K209" i="10" s="1"/>
  <c r="J209" i="10"/>
  <c r="L209" i="10" s="1"/>
  <c r="M209" i="10" l="1"/>
  <c r="E337" i="8" l="1"/>
  <c r="F337" i="8" s="1"/>
  <c r="G334" i="8" s="1"/>
  <c r="E329" i="8"/>
  <c r="F329" i="8" s="1"/>
  <c r="G326" i="8" s="1"/>
  <c r="E321" i="8"/>
  <c r="F321" i="8" s="1"/>
  <c r="G318" i="8" s="1"/>
  <c r="D283" i="8" l="1"/>
  <c r="D282" i="8"/>
  <c r="D275" i="8" l="1"/>
  <c r="D274" i="8"/>
  <c r="D273" i="8"/>
  <c r="D272" i="8"/>
  <c r="D265" i="8"/>
  <c r="N54" i="4" l="1"/>
  <c r="O54" i="4" s="1"/>
  <c r="C54" i="4"/>
  <c r="N52" i="4"/>
  <c r="O52" i="4" s="1"/>
  <c r="C52" i="4"/>
  <c r="N44" i="4"/>
  <c r="O44" i="4" s="1"/>
  <c r="C44" i="4"/>
  <c r="N42" i="4"/>
  <c r="O42" i="4" s="1"/>
  <c r="C42" i="4"/>
  <c r="N40" i="4"/>
  <c r="O40" i="4" s="1"/>
  <c r="C40" i="4"/>
  <c r="N38" i="4"/>
  <c r="O38" i="4" s="1"/>
  <c r="C38" i="4"/>
  <c r="N36" i="4"/>
  <c r="O36" i="4" s="1"/>
  <c r="C36" i="4"/>
  <c r="I8" i="10"/>
  <c r="I9" i="10"/>
  <c r="K9" i="10" s="1"/>
  <c r="I10" i="10"/>
  <c r="K10" i="10" s="1"/>
  <c r="I11" i="10"/>
  <c r="K11" i="10" s="1"/>
  <c r="I16" i="10"/>
  <c r="K16" i="10" s="1"/>
  <c r="I17" i="10"/>
  <c r="K17" i="10" s="1"/>
  <c r="I18" i="10"/>
  <c r="K18" i="10" s="1"/>
  <c r="I19" i="10"/>
  <c r="K19" i="10" s="1"/>
  <c r="I20" i="10"/>
  <c r="K20" i="10" s="1"/>
  <c r="I21" i="10"/>
  <c r="K21" i="10" s="1"/>
  <c r="I22" i="10"/>
  <c r="K22" i="10" s="1"/>
  <c r="I27" i="10"/>
  <c r="K27" i="10" s="1"/>
  <c r="I28" i="10"/>
  <c r="K28" i="10" s="1"/>
  <c r="I29" i="10"/>
  <c r="K29" i="10" s="1"/>
  <c r="I30" i="10"/>
  <c r="K30" i="10" s="1"/>
  <c r="I31" i="10"/>
  <c r="K31" i="10" s="1"/>
  <c r="I32" i="10"/>
  <c r="K32" i="10" s="1"/>
  <c r="I37" i="10"/>
  <c r="K37" i="10" s="1"/>
  <c r="I38" i="10"/>
  <c r="K38" i="10" s="1"/>
  <c r="I39" i="10"/>
  <c r="K39" i="10" s="1"/>
  <c r="I40" i="10"/>
  <c r="K40" i="10" s="1"/>
  <c r="I41" i="10"/>
  <c r="K41" i="10" s="1"/>
  <c r="I42" i="10"/>
  <c r="K42" i="10" s="1"/>
  <c r="I43" i="10"/>
  <c r="K43" i="10" s="1"/>
  <c r="I44" i="10"/>
  <c r="K44" i="10" s="1"/>
  <c r="I45" i="10"/>
  <c r="K45" i="10" s="1"/>
  <c r="I46" i="10"/>
  <c r="K46" i="10" s="1"/>
  <c r="I47" i="10"/>
  <c r="K47" i="10" s="1"/>
  <c r="I48" i="10"/>
  <c r="K48" i="10" s="1"/>
  <c r="I49" i="10"/>
  <c r="K49" i="10" s="1"/>
  <c r="I50" i="10"/>
  <c r="K50" i="10" s="1"/>
  <c r="I51" i="10"/>
  <c r="K51" i="10" s="1"/>
  <c r="I52" i="10"/>
  <c r="K52" i="10" s="1"/>
  <c r="I53" i="10"/>
  <c r="K53" i="10" s="1"/>
  <c r="I54" i="10"/>
  <c r="K54" i="10" s="1"/>
  <c r="I55" i="10"/>
  <c r="K55" i="10" s="1"/>
  <c r="I56" i="10"/>
  <c r="K56" i="10" s="1"/>
  <c r="I57" i="10"/>
  <c r="K57" i="10" s="1"/>
  <c r="I58" i="10"/>
  <c r="K58" i="10" s="1"/>
  <c r="I64" i="10"/>
  <c r="K64" i="10" s="1"/>
  <c r="I66" i="10"/>
  <c r="K66" i="10" s="1"/>
  <c r="I67" i="10"/>
  <c r="K67" i="10" s="1"/>
  <c r="I68" i="10"/>
  <c r="K68" i="10" s="1"/>
  <c r="I69" i="10"/>
  <c r="K69" i="10" s="1"/>
  <c r="I70" i="10"/>
  <c r="K70" i="10" s="1"/>
  <c r="I71" i="10"/>
  <c r="K71" i="10" s="1"/>
  <c r="I72" i="10"/>
  <c r="K72" i="10" s="1"/>
  <c r="I73" i="10"/>
  <c r="K73" i="10" s="1"/>
  <c r="I74" i="10"/>
  <c r="K74" i="10" s="1"/>
  <c r="I75" i="10"/>
  <c r="K75" i="10" s="1"/>
  <c r="I77" i="10"/>
  <c r="K77" i="10" s="1"/>
  <c r="I78" i="10"/>
  <c r="K78" i="10" s="1"/>
  <c r="I79" i="10"/>
  <c r="K79" i="10" s="1"/>
  <c r="I80" i="10"/>
  <c r="K80" i="10" s="1"/>
  <c r="I81" i="10"/>
  <c r="K81" i="10" s="1"/>
  <c r="I82" i="10"/>
  <c r="K82" i="10" s="1"/>
  <c r="I83" i="10"/>
  <c r="K83" i="10" s="1"/>
  <c r="I84" i="10"/>
  <c r="K84" i="10" s="1"/>
  <c r="I85" i="10"/>
  <c r="K85" i="10" s="1"/>
  <c r="I86" i="10"/>
  <c r="K86" i="10" s="1"/>
  <c r="I88" i="10"/>
  <c r="K88" i="10" s="1"/>
  <c r="I89" i="10"/>
  <c r="K89" i="10" s="1"/>
  <c r="I95" i="10"/>
  <c r="K95" i="10" s="1"/>
  <c r="I96" i="10"/>
  <c r="K96" i="10" s="1"/>
  <c r="I97" i="10"/>
  <c r="K97" i="10" s="1"/>
  <c r="I99" i="10"/>
  <c r="K99" i="10" s="1"/>
  <c r="I100" i="10"/>
  <c r="K100" i="10" s="1"/>
  <c r="I101" i="10"/>
  <c r="K101" i="10" s="1"/>
  <c r="I103" i="10"/>
  <c r="K103" i="10" s="1"/>
  <c r="I104" i="10"/>
  <c r="K104" i="10" s="1"/>
  <c r="I106" i="10"/>
  <c r="K106" i="10" s="1"/>
  <c r="I107" i="10"/>
  <c r="K107" i="10" s="1"/>
  <c r="I112" i="10"/>
  <c r="K112" i="10" s="1"/>
  <c r="I113" i="10"/>
  <c r="K113" i="10" s="1"/>
  <c r="I115" i="10"/>
  <c r="K115" i="10" s="1"/>
  <c r="I116" i="10"/>
  <c r="K116" i="10" s="1"/>
  <c r="I117" i="10"/>
  <c r="K117" i="10" s="1"/>
  <c r="I118" i="10"/>
  <c r="K118" i="10" s="1"/>
  <c r="I119" i="10"/>
  <c r="K119" i="10" s="1"/>
  <c r="I120" i="10"/>
  <c r="K120" i="10" s="1"/>
  <c r="I121" i="10"/>
  <c r="K121" i="10" s="1"/>
  <c r="I122" i="10"/>
  <c r="K122" i="10" s="1"/>
  <c r="I123" i="10"/>
  <c r="K123" i="10" s="1"/>
  <c r="I124" i="10"/>
  <c r="K124" i="10" s="1"/>
  <c r="I129" i="10"/>
  <c r="K129" i="10" s="1"/>
  <c r="I130" i="10"/>
  <c r="K130" i="10" s="1"/>
  <c r="I131" i="10"/>
  <c r="K131" i="10" s="1"/>
  <c r="I132" i="10"/>
  <c r="K132" i="10" s="1"/>
  <c r="I133" i="10"/>
  <c r="K133" i="10" s="1"/>
  <c r="I134" i="10"/>
  <c r="K134" i="10" s="1"/>
  <c r="I140" i="10"/>
  <c r="K140" i="10" s="1"/>
  <c r="I141" i="10"/>
  <c r="K141" i="10" s="1"/>
  <c r="I142" i="10"/>
  <c r="K142" i="10" s="1"/>
  <c r="I143" i="10"/>
  <c r="K143" i="10" s="1"/>
  <c r="I145" i="10"/>
  <c r="K145" i="10" s="1"/>
  <c r="I146" i="10"/>
  <c r="K146" i="10" s="1"/>
  <c r="I151" i="10"/>
  <c r="K151" i="10" s="1"/>
  <c r="I152" i="10"/>
  <c r="K152" i="10" s="1"/>
  <c r="I153" i="10"/>
  <c r="K153" i="10" s="1"/>
  <c r="I154" i="10"/>
  <c r="K154" i="10" s="1"/>
  <c r="I155" i="10"/>
  <c r="K155" i="10" s="1"/>
  <c r="I156" i="10"/>
  <c r="K156" i="10" s="1"/>
  <c r="I157" i="10"/>
  <c r="K157" i="10" s="1"/>
  <c r="I158" i="10"/>
  <c r="K158" i="10" s="1"/>
  <c r="I159" i="10"/>
  <c r="K159" i="10" s="1"/>
  <c r="I160" i="10"/>
  <c r="K160" i="10" s="1"/>
  <c r="I161" i="10"/>
  <c r="K161" i="10" s="1"/>
  <c r="I162" i="10"/>
  <c r="K162" i="10" s="1"/>
  <c r="I163" i="10"/>
  <c r="K163" i="10" s="1"/>
  <c r="I168" i="10"/>
  <c r="K168" i="10" s="1"/>
  <c r="I169" i="10"/>
  <c r="K169" i="10" s="1"/>
  <c r="I170" i="10"/>
  <c r="K170" i="10" s="1"/>
  <c r="I171" i="10"/>
  <c r="K171" i="10" s="1"/>
  <c r="I172" i="10"/>
  <c r="K172" i="10" s="1"/>
  <c r="I173" i="10"/>
  <c r="K173" i="10" s="1"/>
  <c r="I174" i="10"/>
  <c r="K174" i="10" s="1"/>
  <c r="I179" i="10"/>
  <c r="I180" i="10"/>
  <c r="K180" i="10" s="1"/>
  <c r="I181" i="10"/>
  <c r="K181" i="10" s="1"/>
  <c r="I182" i="10"/>
  <c r="K182" i="10" s="1"/>
  <c r="I183" i="10"/>
  <c r="K183" i="10" s="1"/>
  <c r="I184" i="10"/>
  <c r="K184" i="10" s="1"/>
  <c r="I185" i="10"/>
  <c r="K185" i="10" s="1"/>
  <c r="I186" i="10"/>
  <c r="K186" i="10" s="1"/>
  <c r="I187" i="10"/>
  <c r="K187" i="10" s="1"/>
  <c r="I188" i="10"/>
  <c r="K188" i="10" s="1"/>
  <c r="I189" i="10"/>
  <c r="K189" i="10" s="1"/>
  <c r="I190" i="10"/>
  <c r="K190" i="10" s="1"/>
  <c r="I191" i="10"/>
  <c r="K191" i="10" s="1"/>
  <c r="I192" i="10"/>
  <c r="K192" i="10" s="1"/>
  <c r="I193" i="10"/>
  <c r="K193" i="10" s="1"/>
  <c r="I194" i="10"/>
  <c r="K194" i="10" s="1"/>
  <c r="I195" i="10"/>
  <c r="K195" i="10" s="1"/>
  <c r="I196" i="10"/>
  <c r="K196" i="10" s="1"/>
  <c r="I197" i="10"/>
  <c r="K197" i="10" s="1"/>
  <c r="I198" i="10"/>
  <c r="K198" i="10" s="1"/>
  <c r="I199" i="10"/>
  <c r="K199" i="10" s="1"/>
  <c r="I200" i="10"/>
  <c r="K200" i="10" s="1"/>
  <c r="I201" i="10"/>
  <c r="K201" i="10" s="1"/>
  <c r="I202" i="10"/>
  <c r="K202" i="10" s="1"/>
  <c r="I203" i="10"/>
  <c r="K203" i="10" s="1"/>
  <c r="I208" i="10"/>
  <c r="I215" i="10"/>
  <c r="K215" i="10" s="1"/>
  <c r="I216" i="10"/>
  <c r="K216" i="10" s="1"/>
  <c r="I217" i="10"/>
  <c r="K217" i="10" s="1"/>
  <c r="I219" i="10"/>
  <c r="K219" i="10" s="1"/>
  <c r="I220" i="10"/>
  <c r="K220" i="10" s="1"/>
  <c r="I222" i="10"/>
  <c r="K222" i="10" s="1"/>
  <c r="I223" i="10"/>
  <c r="K223" i="10" s="1"/>
  <c r="I224" i="10"/>
  <c r="K224" i="10" s="1"/>
  <c r="I226" i="10"/>
  <c r="K226" i="10" s="1"/>
  <c r="I227" i="10"/>
  <c r="K227" i="10" s="1"/>
  <c r="I229" i="10"/>
  <c r="K229" i="10" s="1"/>
  <c r="I230" i="10"/>
  <c r="K230" i="10" s="1"/>
  <c r="I231" i="10"/>
  <c r="K231" i="10" s="1"/>
  <c r="I232" i="10"/>
  <c r="K232" i="10" s="1"/>
  <c r="I233" i="10"/>
  <c r="K233" i="10" s="1"/>
  <c r="I238" i="10"/>
  <c r="K238" i="10" s="1"/>
  <c r="I239" i="10"/>
  <c r="K239" i="10" s="1"/>
  <c r="I240" i="10"/>
  <c r="K240" i="10" s="1"/>
  <c r="I241" i="10"/>
  <c r="K241" i="10" s="1"/>
  <c r="I242" i="10"/>
  <c r="K242" i="10" s="1"/>
  <c r="I243" i="10"/>
  <c r="K243" i="10" s="1"/>
  <c r="I244" i="10"/>
  <c r="K244" i="10" s="1"/>
  <c r="I245" i="10"/>
  <c r="K245" i="10" s="1"/>
  <c r="I246" i="10"/>
  <c r="K246" i="10" s="1"/>
  <c r="I247" i="10"/>
  <c r="K247" i="10" s="1"/>
  <c r="I248" i="10"/>
  <c r="K248" i="10" s="1"/>
  <c r="I249" i="10"/>
  <c r="K249" i="10" s="1"/>
  <c r="I250" i="10"/>
  <c r="K250" i="10" s="1"/>
  <c r="I253" i="10"/>
  <c r="K253" i="10" s="1"/>
  <c r="I254" i="10"/>
  <c r="K254" i="10" s="1"/>
  <c r="I255" i="10"/>
  <c r="K255" i="10" s="1"/>
  <c r="I256" i="10"/>
  <c r="K256" i="10" s="1"/>
  <c r="I257" i="10"/>
  <c r="K257" i="10" s="1"/>
  <c r="I258" i="10"/>
  <c r="K258" i="10" s="1"/>
  <c r="I259" i="10"/>
  <c r="K259" i="10" s="1"/>
  <c r="I260" i="10"/>
  <c r="K260" i="10" s="1"/>
  <c r="I266" i="10"/>
  <c r="K266" i="10" s="1"/>
  <c r="I267" i="10"/>
  <c r="K267" i="10" s="1"/>
  <c r="I268" i="10"/>
  <c r="K268" i="10" s="1"/>
  <c r="I269" i="10"/>
  <c r="K269" i="10" s="1"/>
  <c r="I270" i="10"/>
  <c r="K270" i="10" s="1"/>
  <c r="I271" i="10"/>
  <c r="K271" i="10" s="1"/>
  <c r="I272" i="10"/>
  <c r="K272" i="10" s="1"/>
  <c r="I273" i="10"/>
  <c r="K273" i="10" s="1"/>
  <c r="I274" i="10"/>
  <c r="K274" i="10" s="1"/>
  <c r="I275" i="10"/>
  <c r="K275" i="10" s="1"/>
  <c r="I276" i="10"/>
  <c r="K276" i="10" s="1"/>
  <c r="I277" i="10"/>
  <c r="K277" i="10" s="1"/>
  <c r="I278" i="10"/>
  <c r="K278" i="10" s="1"/>
  <c r="I279" i="10"/>
  <c r="K279" i="10" s="1"/>
  <c r="I280" i="10"/>
  <c r="K280" i="10" s="1"/>
  <c r="I281" i="10"/>
  <c r="K281" i="10" s="1"/>
  <c r="I282" i="10"/>
  <c r="K282" i="10" s="1"/>
  <c r="I283" i="10"/>
  <c r="K283" i="10" s="1"/>
  <c r="I286" i="10"/>
  <c r="K286" i="10" s="1"/>
  <c r="I287" i="10"/>
  <c r="K287" i="10" s="1"/>
  <c r="I288" i="10"/>
  <c r="K288" i="10" s="1"/>
  <c r="I289" i="10"/>
  <c r="K289" i="10" s="1"/>
  <c r="I290" i="10"/>
  <c r="K290" i="10" s="1"/>
  <c r="I291" i="10"/>
  <c r="K291" i="10" s="1"/>
  <c r="I292" i="10"/>
  <c r="K292" i="10" s="1"/>
  <c r="I293" i="10"/>
  <c r="K293" i="10" s="1"/>
  <c r="I294" i="10"/>
  <c r="K294" i="10" s="1"/>
  <c r="I295" i="10"/>
  <c r="K295" i="10" s="1"/>
  <c r="I296" i="10"/>
  <c r="K296" i="10" s="1"/>
  <c r="I297" i="10"/>
  <c r="K297" i="10" s="1"/>
  <c r="I298" i="10"/>
  <c r="K298" i="10" s="1"/>
  <c r="I299" i="10"/>
  <c r="K299" i="10" s="1"/>
  <c r="I300" i="10"/>
  <c r="K300" i="10" s="1"/>
  <c r="I301" i="10"/>
  <c r="K301" i="10" s="1"/>
  <c r="I302" i="10"/>
  <c r="K302" i="10" s="1"/>
  <c r="I303" i="10"/>
  <c r="K303" i="10" s="1"/>
  <c r="I304" i="10"/>
  <c r="K304" i="10" s="1"/>
  <c r="I305" i="10"/>
  <c r="K305" i="10" s="1"/>
  <c r="I306" i="10"/>
  <c r="K306" i="10" s="1"/>
  <c r="I307" i="10"/>
  <c r="K307" i="10" s="1"/>
  <c r="I308" i="10"/>
  <c r="K308" i="10" s="1"/>
  <c r="I309" i="10"/>
  <c r="K309" i="10" s="1"/>
  <c r="I310" i="10"/>
  <c r="K310" i="10" s="1"/>
  <c r="I311" i="10"/>
  <c r="K311" i="10" s="1"/>
  <c r="I312" i="10"/>
  <c r="K312" i="10" s="1"/>
  <c r="I313" i="10"/>
  <c r="K313" i="10" s="1"/>
  <c r="I314" i="10"/>
  <c r="K314" i="10" s="1"/>
  <c r="I316" i="10"/>
  <c r="K316" i="10" s="1"/>
  <c r="I317" i="10"/>
  <c r="K317" i="10" s="1"/>
  <c r="I318" i="10"/>
  <c r="K318" i="10" s="1"/>
  <c r="I320" i="10"/>
  <c r="K320" i="10" s="1"/>
  <c r="I321" i="10"/>
  <c r="K321" i="10" s="1"/>
  <c r="I322" i="10"/>
  <c r="K322" i="10" s="1"/>
  <c r="I323" i="10"/>
  <c r="K323" i="10" s="1"/>
  <c r="I324" i="10"/>
  <c r="K324" i="10" s="1"/>
  <c r="I325" i="10"/>
  <c r="K325" i="10" s="1"/>
  <c r="I326" i="10"/>
  <c r="K326" i="10" s="1"/>
  <c r="I327" i="10"/>
  <c r="K327" i="10" s="1"/>
  <c r="I328" i="10"/>
  <c r="K328" i="10" s="1"/>
  <c r="I329" i="10"/>
  <c r="K329" i="10" s="1"/>
  <c r="I330" i="10"/>
  <c r="K330" i="10" s="1"/>
  <c r="I331" i="10"/>
  <c r="K331" i="10" s="1"/>
  <c r="I332" i="10"/>
  <c r="K332" i="10" s="1"/>
  <c r="I333" i="10"/>
  <c r="K333" i="10" s="1"/>
  <c r="I338" i="10"/>
  <c r="K338" i="10" s="1"/>
  <c r="I339" i="10"/>
  <c r="K339" i="10" s="1"/>
  <c r="I340" i="10"/>
  <c r="K340" i="10" s="1"/>
  <c r="I342" i="10"/>
  <c r="K342" i="10" s="1"/>
  <c r="I343" i="10"/>
  <c r="K343" i="10" s="1"/>
  <c r="I345" i="10"/>
  <c r="K345" i="10" s="1"/>
  <c r="I351" i="10"/>
  <c r="K351" i="10" s="1"/>
  <c r="I352" i="10"/>
  <c r="K352" i="10" s="1"/>
  <c r="I353" i="10"/>
  <c r="K353" i="10" s="1"/>
  <c r="I354" i="10"/>
  <c r="K354" i="10" s="1"/>
  <c r="I355" i="10"/>
  <c r="K355" i="10" s="1"/>
  <c r="I357" i="10"/>
  <c r="K357" i="10" s="1"/>
  <c r="I358" i="10"/>
  <c r="K358" i="10" s="1"/>
  <c r="I359" i="10"/>
  <c r="K359" i="10" s="1"/>
  <c r="I360" i="10"/>
  <c r="K360" i="10" s="1"/>
  <c r="I361" i="10"/>
  <c r="K361" i="10" s="1"/>
  <c r="I363" i="10"/>
  <c r="K363" i="10" s="1"/>
  <c r="I364" i="10"/>
  <c r="K364" i="10" s="1"/>
  <c r="I365" i="10"/>
  <c r="K365" i="10" s="1"/>
  <c r="I366" i="10"/>
  <c r="K366" i="10" s="1"/>
  <c r="I367" i="10"/>
  <c r="K367" i="10" s="1"/>
  <c r="I368" i="10"/>
  <c r="K368" i="10" s="1"/>
  <c r="I369" i="10"/>
  <c r="K369" i="10" s="1"/>
  <c r="I370" i="10"/>
  <c r="K370" i="10" s="1"/>
  <c r="I371" i="10"/>
  <c r="K371" i="10" s="1"/>
  <c r="I372" i="10"/>
  <c r="K372" i="10" s="1"/>
  <c r="I373" i="10"/>
  <c r="K373" i="10" s="1"/>
  <c r="I374" i="10"/>
  <c r="K374" i="10" s="1"/>
  <c r="I375" i="10"/>
  <c r="K375" i="10" s="1"/>
  <c r="I376" i="10"/>
  <c r="K376" i="10" s="1"/>
  <c r="I377" i="10"/>
  <c r="K377" i="10" s="1"/>
  <c r="I378" i="10"/>
  <c r="K378" i="10" s="1"/>
  <c r="I379" i="10"/>
  <c r="K379" i="10" s="1"/>
  <c r="I380" i="10"/>
  <c r="K380" i="10" s="1"/>
  <c r="I381" i="10"/>
  <c r="K381" i="10" s="1"/>
  <c r="I382" i="10"/>
  <c r="K382" i="10" s="1"/>
  <c r="I386" i="10"/>
  <c r="K386" i="10" s="1"/>
  <c r="I387" i="10"/>
  <c r="K387" i="10" s="1"/>
  <c r="I420" i="10"/>
  <c r="K420" i="10" s="1"/>
  <c r="I421" i="10"/>
  <c r="K421" i="10" s="1"/>
  <c r="I422" i="10"/>
  <c r="K422" i="10" s="1"/>
  <c r="I423" i="10"/>
  <c r="K423" i="10" s="1"/>
  <c r="I428" i="10"/>
  <c r="I429" i="10"/>
  <c r="K429" i="10" s="1"/>
  <c r="I430" i="10"/>
  <c r="K430" i="10" s="1"/>
  <c r="I431" i="10"/>
  <c r="K431" i="10" s="1"/>
  <c r="I432" i="10"/>
  <c r="K432" i="10" s="1"/>
  <c r="I433" i="10"/>
  <c r="K433" i="10" s="1"/>
  <c r="I434" i="10"/>
  <c r="K434" i="10" s="1"/>
  <c r="I435" i="10"/>
  <c r="K435" i="10" s="1"/>
  <c r="I436" i="10"/>
  <c r="K436" i="10" s="1"/>
  <c r="I437" i="10"/>
  <c r="K437" i="10" s="1"/>
  <c r="I438" i="10"/>
  <c r="K438" i="10" s="1"/>
  <c r="I439" i="10"/>
  <c r="K439" i="10" s="1"/>
  <c r="I440" i="10"/>
  <c r="K440" i="10" s="1"/>
  <c r="I441" i="10"/>
  <c r="K441" i="10" s="1"/>
  <c r="I442" i="10"/>
  <c r="K442" i="10" s="1"/>
  <c r="I443" i="10"/>
  <c r="K443" i="10" s="1"/>
  <c r="I444" i="10"/>
  <c r="K444" i="10" s="1"/>
  <c r="I445" i="10"/>
  <c r="K445" i="10" s="1"/>
  <c r="I446" i="10"/>
  <c r="K446" i="10" s="1"/>
  <c r="I447" i="10"/>
  <c r="K447" i="10" s="1"/>
  <c r="I476" i="10"/>
  <c r="K476" i="10" s="1"/>
  <c r="I477" i="10"/>
  <c r="K477" i="10" s="1"/>
  <c r="I478" i="10"/>
  <c r="K478" i="10" s="1"/>
  <c r="I479" i="10"/>
  <c r="K479" i="10" s="1"/>
  <c r="I480" i="10"/>
  <c r="K480" i="10" s="1"/>
  <c r="I481" i="10"/>
  <c r="K481" i="10" s="1"/>
  <c r="I482" i="10"/>
  <c r="K482" i="10" s="1"/>
  <c r="I483" i="10"/>
  <c r="K483" i="10" s="1"/>
  <c r="I484" i="10"/>
  <c r="K484" i="10" s="1"/>
  <c r="I485" i="10"/>
  <c r="K485" i="10" s="1"/>
  <c r="I490" i="10"/>
  <c r="K490" i="10" s="1"/>
  <c r="I491" i="10"/>
  <c r="K491" i="10" s="1"/>
  <c r="I492" i="10"/>
  <c r="K492" i="10" s="1"/>
  <c r="I493" i="10"/>
  <c r="K493" i="10" s="1"/>
  <c r="I494" i="10"/>
  <c r="K494" i="10" s="1"/>
  <c r="I495" i="10"/>
  <c r="K495" i="10" s="1"/>
  <c r="I496" i="10"/>
  <c r="K496" i="10" s="1"/>
  <c r="I497" i="10"/>
  <c r="K497" i="10" s="1"/>
  <c r="I498" i="10"/>
  <c r="K498" i="10" s="1"/>
  <c r="I499" i="10"/>
  <c r="K499" i="10" s="1"/>
  <c r="I500" i="10"/>
  <c r="K500" i="10" s="1"/>
  <c r="I501" i="10"/>
  <c r="K501" i="10" s="1"/>
  <c r="I502" i="10"/>
  <c r="K502" i="10" s="1"/>
  <c r="I503" i="10"/>
  <c r="K503" i="10" s="1"/>
  <c r="I504" i="10"/>
  <c r="K504" i="10" s="1"/>
  <c r="I505" i="10"/>
  <c r="K505" i="10" s="1"/>
  <c r="I506" i="10"/>
  <c r="K506" i="10" s="1"/>
  <c r="I507" i="10"/>
  <c r="K507" i="10" s="1"/>
  <c r="I510" i="10"/>
  <c r="K510" i="10" s="1"/>
  <c r="I518" i="10"/>
  <c r="K518" i="10" s="1"/>
  <c r="I532" i="10"/>
  <c r="I533" i="10"/>
  <c r="K533" i="10" s="1"/>
  <c r="I534" i="10"/>
  <c r="K534" i="10" s="1"/>
  <c r="I535" i="10"/>
  <c r="K535" i="10" s="1"/>
  <c r="I536" i="10"/>
  <c r="K536" i="10" s="1"/>
  <c r="I537" i="10"/>
  <c r="K537" i="10" s="1"/>
  <c r="I538" i="10"/>
  <c r="K538" i="10" s="1"/>
  <c r="I539" i="10"/>
  <c r="K539" i="10" s="1"/>
  <c r="I540" i="10"/>
  <c r="K540" i="10" s="1"/>
  <c r="I545" i="10"/>
  <c r="K545" i="10" s="1"/>
  <c r="I546" i="10"/>
  <c r="K546" i="10" s="1"/>
  <c r="I547" i="10"/>
  <c r="K547" i="10" s="1"/>
  <c r="I548" i="10"/>
  <c r="K548" i="10" s="1"/>
  <c r="J548" i="10"/>
  <c r="L548" i="10" s="1"/>
  <c r="J547" i="10"/>
  <c r="L547" i="10" s="1"/>
  <c r="J546" i="10"/>
  <c r="L546" i="10" s="1"/>
  <c r="J545" i="10"/>
  <c r="L545" i="10" s="1"/>
  <c r="J533" i="10"/>
  <c r="L533" i="10" s="1"/>
  <c r="J534" i="10"/>
  <c r="L534" i="10" s="1"/>
  <c r="J535" i="10"/>
  <c r="L535" i="10" s="1"/>
  <c r="J536" i="10"/>
  <c r="L536" i="10" s="1"/>
  <c r="J537" i="10"/>
  <c r="L537" i="10" s="1"/>
  <c r="J538" i="10"/>
  <c r="L538" i="10" s="1"/>
  <c r="J539" i="10"/>
  <c r="L539" i="10" s="1"/>
  <c r="J540" i="10"/>
  <c r="L540" i="10" s="1"/>
  <c r="J518" i="10"/>
  <c r="L518" i="10" s="1"/>
  <c r="J491" i="10"/>
  <c r="L491" i="10" s="1"/>
  <c r="J492" i="10"/>
  <c r="L492" i="10" s="1"/>
  <c r="J493" i="10"/>
  <c r="L493" i="10" s="1"/>
  <c r="J494" i="10"/>
  <c r="L494" i="10" s="1"/>
  <c r="J495" i="10"/>
  <c r="L495" i="10" s="1"/>
  <c r="J496" i="10"/>
  <c r="L496" i="10" s="1"/>
  <c r="J497" i="10"/>
  <c r="L497" i="10" s="1"/>
  <c r="J498" i="10"/>
  <c r="L498" i="10" s="1"/>
  <c r="J499" i="10"/>
  <c r="L499" i="10" s="1"/>
  <c r="J500" i="10"/>
  <c r="L500" i="10" s="1"/>
  <c r="J501" i="10"/>
  <c r="L501" i="10" s="1"/>
  <c r="J502" i="10"/>
  <c r="L502" i="10" s="1"/>
  <c r="J503" i="10"/>
  <c r="L503" i="10" s="1"/>
  <c r="J504" i="10"/>
  <c r="L504" i="10" s="1"/>
  <c r="J505" i="10"/>
  <c r="L505" i="10" s="1"/>
  <c r="J506" i="10"/>
  <c r="L506" i="10" s="1"/>
  <c r="J507" i="10"/>
  <c r="L507" i="10" s="1"/>
  <c r="J510" i="10"/>
  <c r="L510" i="10" s="1"/>
  <c r="J477" i="10"/>
  <c r="L477" i="10" s="1"/>
  <c r="J478" i="10"/>
  <c r="L478" i="10" s="1"/>
  <c r="J479" i="10"/>
  <c r="L479" i="10" s="1"/>
  <c r="J480" i="10"/>
  <c r="L480" i="10" s="1"/>
  <c r="J481" i="10"/>
  <c r="L481" i="10" s="1"/>
  <c r="J482" i="10"/>
  <c r="L482" i="10" s="1"/>
  <c r="J483" i="10"/>
  <c r="L483" i="10" s="1"/>
  <c r="J484" i="10"/>
  <c r="L484" i="10" s="1"/>
  <c r="J485" i="10"/>
  <c r="L485" i="10" s="1"/>
  <c r="J476" i="10"/>
  <c r="L476" i="10" s="1"/>
  <c r="J490" i="10"/>
  <c r="L490" i="10" s="1"/>
  <c r="J444" i="10"/>
  <c r="L444" i="10" s="1"/>
  <c r="J445" i="10"/>
  <c r="L445" i="10" s="1"/>
  <c r="J446" i="10"/>
  <c r="L446" i="10" s="1"/>
  <c r="J447" i="10"/>
  <c r="L447" i="10" s="1"/>
  <c r="J429" i="10"/>
  <c r="L429" i="10" s="1"/>
  <c r="J430" i="10"/>
  <c r="L430" i="10" s="1"/>
  <c r="J431" i="10"/>
  <c r="L431" i="10" s="1"/>
  <c r="J432" i="10"/>
  <c r="L432" i="10" s="1"/>
  <c r="J433" i="10"/>
  <c r="L433" i="10" s="1"/>
  <c r="J434" i="10"/>
  <c r="L434" i="10" s="1"/>
  <c r="J435" i="10"/>
  <c r="L435" i="10" s="1"/>
  <c r="J436" i="10"/>
  <c r="L436" i="10" s="1"/>
  <c r="J437" i="10"/>
  <c r="L437" i="10" s="1"/>
  <c r="J438" i="10"/>
  <c r="L438" i="10" s="1"/>
  <c r="J439" i="10"/>
  <c r="L439" i="10" s="1"/>
  <c r="J440" i="10"/>
  <c r="L440" i="10" s="1"/>
  <c r="J441" i="10"/>
  <c r="L441" i="10" s="1"/>
  <c r="J442" i="10"/>
  <c r="L442" i="10" s="1"/>
  <c r="J443" i="10"/>
  <c r="L443" i="10" s="1"/>
  <c r="J358" i="10"/>
  <c r="L358" i="10" s="1"/>
  <c r="J359" i="10"/>
  <c r="L359" i="10" s="1"/>
  <c r="J360" i="10"/>
  <c r="L360" i="10" s="1"/>
  <c r="J361" i="10"/>
  <c r="L361" i="10" s="1"/>
  <c r="J363" i="10"/>
  <c r="L363" i="10" s="1"/>
  <c r="J364" i="10"/>
  <c r="L364" i="10" s="1"/>
  <c r="J365" i="10"/>
  <c r="L365" i="10" s="1"/>
  <c r="J366" i="10"/>
  <c r="L366" i="10" s="1"/>
  <c r="J367" i="10"/>
  <c r="L367" i="10" s="1"/>
  <c r="J368" i="10"/>
  <c r="L368" i="10" s="1"/>
  <c r="J369" i="10"/>
  <c r="L369" i="10" s="1"/>
  <c r="J370" i="10"/>
  <c r="L370" i="10" s="1"/>
  <c r="J371" i="10"/>
  <c r="L371" i="10" s="1"/>
  <c r="J372" i="10"/>
  <c r="L372" i="10" s="1"/>
  <c r="J373" i="10"/>
  <c r="L373" i="10" s="1"/>
  <c r="J374" i="10"/>
  <c r="L374" i="10" s="1"/>
  <c r="J375" i="10"/>
  <c r="L375" i="10" s="1"/>
  <c r="J376" i="10"/>
  <c r="L376" i="10" s="1"/>
  <c r="J377" i="10"/>
  <c r="L377" i="10" s="1"/>
  <c r="J378" i="10"/>
  <c r="L378" i="10" s="1"/>
  <c r="J379" i="10"/>
  <c r="L379" i="10" s="1"/>
  <c r="J380" i="10"/>
  <c r="L380" i="10" s="1"/>
  <c r="J381" i="10"/>
  <c r="L381" i="10" s="1"/>
  <c r="J382" i="10"/>
  <c r="L382" i="10" s="1"/>
  <c r="J386" i="10"/>
  <c r="L386" i="10" s="1"/>
  <c r="J387" i="10"/>
  <c r="L387" i="10" s="1"/>
  <c r="J420" i="10"/>
  <c r="L420" i="10" s="1"/>
  <c r="J421" i="10"/>
  <c r="L421" i="10" s="1"/>
  <c r="J422" i="10"/>
  <c r="L422" i="10" s="1"/>
  <c r="J423" i="10"/>
  <c r="L423" i="10" s="1"/>
  <c r="J345" i="10"/>
  <c r="L345" i="10" s="1"/>
  <c r="J343" i="10"/>
  <c r="L343" i="10" s="1"/>
  <c r="J342" i="10"/>
  <c r="L342" i="10" s="1"/>
  <c r="J340" i="10"/>
  <c r="L340" i="10" s="1"/>
  <c r="J339" i="10"/>
  <c r="L339" i="10" s="1"/>
  <c r="J338" i="10"/>
  <c r="L338" i="10" s="1"/>
  <c r="J333" i="10"/>
  <c r="L333" i="10" s="1"/>
  <c r="J332" i="10"/>
  <c r="L332" i="10" s="1"/>
  <c r="J331" i="10"/>
  <c r="L331" i="10" s="1"/>
  <c r="J330" i="10"/>
  <c r="L330" i="10" s="1"/>
  <c r="J329" i="10"/>
  <c r="L329" i="10" s="1"/>
  <c r="J328" i="10"/>
  <c r="L328" i="10" s="1"/>
  <c r="J327" i="10"/>
  <c r="L327" i="10" s="1"/>
  <c r="J326" i="10"/>
  <c r="L326" i="10" s="1"/>
  <c r="J325" i="10"/>
  <c r="L325" i="10" s="1"/>
  <c r="J324" i="10"/>
  <c r="L324" i="10" s="1"/>
  <c r="J323" i="10"/>
  <c r="L323" i="10" s="1"/>
  <c r="J322" i="10"/>
  <c r="L322" i="10" s="1"/>
  <c r="J321" i="10"/>
  <c r="L321" i="10" s="1"/>
  <c r="J320" i="10"/>
  <c r="L320" i="10" s="1"/>
  <c r="J318" i="10"/>
  <c r="L318" i="10" s="1"/>
  <c r="J317" i="10"/>
  <c r="L317" i="10" s="1"/>
  <c r="J316" i="10"/>
  <c r="L316" i="10" s="1"/>
  <c r="J309" i="10"/>
  <c r="L309" i="10" s="1"/>
  <c r="J310" i="10"/>
  <c r="L310" i="10" s="1"/>
  <c r="J311" i="10"/>
  <c r="L311" i="10" s="1"/>
  <c r="J312" i="10"/>
  <c r="L312" i="10" s="1"/>
  <c r="J313" i="10"/>
  <c r="L313" i="10" s="1"/>
  <c r="J314" i="10"/>
  <c r="L314" i="10" s="1"/>
  <c r="J301" i="10"/>
  <c r="L301" i="10" s="1"/>
  <c r="J302" i="10"/>
  <c r="L302" i="10" s="1"/>
  <c r="J303" i="10"/>
  <c r="L303" i="10" s="1"/>
  <c r="J304" i="10"/>
  <c r="L304" i="10" s="1"/>
  <c r="J305" i="10"/>
  <c r="L305" i="10" s="1"/>
  <c r="J306" i="10"/>
  <c r="L306" i="10" s="1"/>
  <c r="J307" i="10"/>
  <c r="L307" i="10" s="1"/>
  <c r="J308" i="10"/>
  <c r="L308" i="10" s="1"/>
  <c r="J300" i="10"/>
  <c r="L300" i="10" s="1"/>
  <c r="J299" i="10"/>
  <c r="L299" i="10" s="1"/>
  <c r="J298" i="10"/>
  <c r="L298" i="10" s="1"/>
  <c r="J297" i="10"/>
  <c r="L297" i="10" s="1"/>
  <c r="J296" i="10"/>
  <c r="L296" i="10" s="1"/>
  <c r="J295" i="10"/>
  <c r="L295" i="10" s="1"/>
  <c r="J294" i="10"/>
  <c r="L294" i="10" s="1"/>
  <c r="J293" i="10"/>
  <c r="L293" i="10" s="1"/>
  <c r="J292" i="10"/>
  <c r="L292" i="10" s="1"/>
  <c r="J291" i="10"/>
  <c r="L291" i="10" s="1"/>
  <c r="J290" i="10"/>
  <c r="L290" i="10" s="1"/>
  <c r="J289" i="10"/>
  <c r="L289" i="10" s="1"/>
  <c r="J288" i="10"/>
  <c r="L288" i="10" s="1"/>
  <c r="J287" i="10"/>
  <c r="L287" i="10" s="1"/>
  <c r="J286" i="10"/>
  <c r="L286" i="10" s="1"/>
  <c r="J282" i="10"/>
  <c r="L282" i="10" s="1"/>
  <c r="J283" i="10"/>
  <c r="L283" i="10" s="1"/>
  <c r="J276" i="10"/>
  <c r="L276" i="10" s="1"/>
  <c r="J277" i="10"/>
  <c r="L277" i="10" s="1"/>
  <c r="J278" i="10"/>
  <c r="L278" i="10" s="1"/>
  <c r="J279" i="10"/>
  <c r="L279" i="10" s="1"/>
  <c r="J280" i="10"/>
  <c r="L280" i="10" s="1"/>
  <c r="J281" i="10"/>
  <c r="L281" i="10" s="1"/>
  <c r="J249" i="10"/>
  <c r="L249" i="10" s="1"/>
  <c r="J250" i="10"/>
  <c r="L250" i="10" s="1"/>
  <c r="J253" i="10"/>
  <c r="L253" i="10" s="1"/>
  <c r="J254" i="10"/>
  <c r="L254" i="10" s="1"/>
  <c r="J255" i="10"/>
  <c r="L255" i="10" s="1"/>
  <c r="J256" i="10"/>
  <c r="L256" i="10" s="1"/>
  <c r="J257" i="10"/>
  <c r="L257" i="10" s="1"/>
  <c r="J258" i="10"/>
  <c r="L258" i="10" s="1"/>
  <c r="J259" i="10"/>
  <c r="L259" i="10" s="1"/>
  <c r="J260" i="10"/>
  <c r="L260" i="10" s="1"/>
  <c r="J248" i="10"/>
  <c r="L248" i="10" s="1"/>
  <c r="J247" i="10"/>
  <c r="L247" i="10" s="1"/>
  <c r="J246" i="10"/>
  <c r="L246" i="10" s="1"/>
  <c r="J245" i="10"/>
  <c r="L245" i="10" s="1"/>
  <c r="J244" i="10"/>
  <c r="L244" i="10" s="1"/>
  <c r="J243" i="10"/>
  <c r="L243" i="10" s="1"/>
  <c r="J242" i="10"/>
  <c r="L242" i="10" s="1"/>
  <c r="J241" i="10"/>
  <c r="L241" i="10" s="1"/>
  <c r="J240" i="10"/>
  <c r="L240" i="10" s="1"/>
  <c r="J239" i="10"/>
  <c r="L239" i="10" s="1"/>
  <c r="J238" i="10"/>
  <c r="L238" i="10" s="1"/>
  <c r="J230" i="10"/>
  <c r="L230" i="10" s="1"/>
  <c r="J231" i="10"/>
  <c r="L231" i="10" s="1"/>
  <c r="J232" i="10"/>
  <c r="L232" i="10" s="1"/>
  <c r="J233" i="10"/>
  <c r="L233" i="10" s="1"/>
  <c r="J227" i="10"/>
  <c r="L227" i="10" s="1"/>
  <c r="J226" i="10"/>
  <c r="L226" i="10" s="1"/>
  <c r="J220" i="10"/>
  <c r="L220" i="10" s="1"/>
  <c r="C34" i="4"/>
  <c r="J208" i="10"/>
  <c r="L208" i="10" s="1"/>
  <c r="J217" i="10"/>
  <c r="L217" i="10" s="1"/>
  <c r="J181" i="10"/>
  <c r="L181" i="10" s="1"/>
  <c r="J182" i="10"/>
  <c r="L182" i="10" s="1"/>
  <c r="J183" i="10"/>
  <c r="L183" i="10" s="1"/>
  <c r="J184" i="10"/>
  <c r="L184" i="10" s="1"/>
  <c r="J185" i="10"/>
  <c r="L185" i="10" s="1"/>
  <c r="J186" i="10"/>
  <c r="L186" i="10" s="1"/>
  <c r="J187" i="10"/>
  <c r="L187" i="10" s="1"/>
  <c r="J188" i="10"/>
  <c r="L188" i="10" s="1"/>
  <c r="J189" i="10"/>
  <c r="L189" i="10" s="1"/>
  <c r="J190" i="10"/>
  <c r="L190" i="10" s="1"/>
  <c r="J191" i="10"/>
  <c r="L191" i="10" s="1"/>
  <c r="J192" i="10"/>
  <c r="L192" i="10" s="1"/>
  <c r="J193" i="10"/>
  <c r="L193" i="10" s="1"/>
  <c r="J194" i="10"/>
  <c r="L194" i="10" s="1"/>
  <c r="J195" i="10"/>
  <c r="L195" i="10" s="1"/>
  <c r="J196" i="10"/>
  <c r="L196" i="10" s="1"/>
  <c r="J197" i="10"/>
  <c r="L197" i="10" s="1"/>
  <c r="J198" i="10"/>
  <c r="L198" i="10" s="1"/>
  <c r="J199" i="10"/>
  <c r="L199" i="10" s="1"/>
  <c r="J200" i="10"/>
  <c r="L200" i="10" s="1"/>
  <c r="J201" i="10"/>
  <c r="L201" i="10" s="1"/>
  <c r="J202" i="10"/>
  <c r="L202" i="10" s="1"/>
  <c r="J203" i="10"/>
  <c r="L203" i="10" s="1"/>
  <c r="J171" i="10"/>
  <c r="L171" i="10" s="1"/>
  <c r="J172" i="10"/>
  <c r="L172" i="10" s="1"/>
  <c r="J173" i="10"/>
  <c r="L173" i="10" s="1"/>
  <c r="J174" i="10"/>
  <c r="L174" i="10" s="1"/>
  <c r="J152" i="10"/>
  <c r="L152" i="10" s="1"/>
  <c r="J153" i="10"/>
  <c r="L153" i="10" s="1"/>
  <c r="J154" i="10"/>
  <c r="L154" i="10" s="1"/>
  <c r="J155" i="10"/>
  <c r="L155" i="10" s="1"/>
  <c r="J156" i="10"/>
  <c r="L156" i="10" s="1"/>
  <c r="J157" i="10"/>
  <c r="L157" i="10" s="1"/>
  <c r="J158" i="10"/>
  <c r="L158" i="10" s="1"/>
  <c r="J159" i="10"/>
  <c r="L159" i="10" s="1"/>
  <c r="J160" i="10"/>
  <c r="L160" i="10" s="1"/>
  <c r="J161" i="10"/>
  <c r="L161" i="10" s="1"/>
  <c r="J162" i="10"/>
  <c r="L162" i="10" s="1"/>
  <c r="J163" i="10"/>
  <c r="L163" i="10" s="1"/>
  <c r="J132" i="10"/>
  <c r="L132" i="10" s="1"/>
  <c r="J133" i="10"/>
  <c r="L133" i="10" s="1"/>
  <c r="J134" i="10"/>
  <c r="L134" i="10" s="1"/>
  <c r="J117" i="10"/>
  <c r="L117" i="10" s="1"/>
  <c r="J118" i="10"/>
  <c r="L118" i="10" s="1"/>
  <c r="J119" i="10"/>
  <c r="L119" i="10" s="1"/>
  <c r="J120" i="10"/>
  <c r="L120" i="10" s="1"/>
  <c r="J121" i="10"/>
  <c r="L121" i="10" s="1"/>
  <c r="J122" i="10"/>
  <c r="L122" i="10" s="1"/>
  <c r="J123" i="10"/>
  <c r="L123" i="10" s="1"/>
  <c r="J72" i="10"/>
  <c r="L72" i="10" s="1"/>
  <c r="J73" i="10"/>
  <c r="L73" i="10" s="1"/>
  <c r="J64" i="10"/>
  <c r="L64" i="10" s="1"/>
  <c r="J46" i="10"/>
  <c r="L46" i="10" s="1"/>
  <c r="J47" i="10"/>
  <c r="L47" i="10" s="1"/>
  <c r="J48" i="10"/>
  <c r="L48" i="10" s="1"/>
  <c r="J49" i="10"/>
  <c r="L49" i="10" s="1"/>
  <c r="J50" i="10"/>
  <c r="L50" i="10" s="1"/>
  <c r="J51" i="10"/>
  <c r="L51" i="10" s="1"/>
  <c r="J52" i="10"/>
  <c r="L52" i="10" s="1"/>
  <c r="J53" i="10"/>
  <c r="L53" i="10" s="1"/>
  <c r="J54" i="10"/>
  <c r="L54" i="10" s="1"/>
  <c r="J55" i="10"/>
  <c r="L55" i="10" s="1"/>
  <c r="J56" i="10"/>
  <c r="L56" i="10" s="1"/>
  <c r="J57" i="10"/>
  <c r="L57" i="10" s="1"/>
  <c r="J58" i="10"/>
  <c r="L58" i="10" s="1"/>
  <c r="I178" i="10" l="1"/>
  <c r="K179" i="10"/>
  <c r="I531" i="10"/>
  <c r="K532" i="10"/>
  <c r="I427" i="10"/>
  <c r="K428" i="10"/>
  <c r="I207" i="10"/>
  <c r="K208" i="10"/>
  <c r="M208" i="10" s="1"/>
  <c r="I489" i="10"/>
  <c r="I36" i="10"/>
  <c r="J544" i="10"/>
  <c r="I15" i="10"/>
  <c r="M518" i="10"/>
  <c r="I514" i="10"/>
  <c r="I62" i="10"/>
  <c r="I237" i="10"/>
  <c r="I93" i="10"/>
  <c r="I138" i="10"/>
  <c r="I128" i="10"/>
  <c r="I26" i="10"/>
  <c r="I111" i="10"/>
  <c r="M238" i="10"/>
  <c r="I213" i="10"/>
  <c r="I167" i="10"/>
  <c r="I7" i="10"/>
  <c r="I150" i="10"/>
  <c r="I475" i="10"/>
  <c r="I349" i="10"/>
  <c r="I264" i="10"/>
  <c r="I544" i="10"/>
  <c r="I337" i="10"/>
  <c r="M476" i="10"/>
  <c r="K337" i="10"/>
  <c r="M429" i="10"/>
  <c r="M547" i="10"/>
  <c r="M537" i="10"/>
  <c r="M548" i="10"/>
  <c r="M545" i="10"/>
  <c r="M533" i="10"/>
  <c r="L544" i="10"/>
  <c r="M546" i="10"/>
  <c r="K544" i="10"/>
  <c r="M538" i="10"/>
  <c r="M534" i="10"/>
  <c r="M540" i="10"/>
  <c r="M536" i="10"/>
  <c r="M539" i="10"/>
  <c r="M535" i="10"/>
  <c r="M495" i="10"/>
  <c r="M477" i="10"/>
  <c r="M504" i="10"/>
  <c r="M499" i="10"/>
  <c r="L514" i="10"/>
  <c r="M507" i="10"/>
  <c r="M491" i="10"/>
  <c r="M503" i="10"/>
  <c r="M500" i="10"/>
  <c r="M510" i="10"/>
  <c r="M492" i="10"/>
  <c r="M496" i="10"/>
  <c r="M485" i="10"/>
  <c r="M481" i="10"/>
  <c r="J514" i="10"/>
  <c r="M506" i="10"/>
  <c r="M502" i="10"/>
  <c r="M498" i="10"/>
  <c r="M494" i="10"/>
  <c r="M505" i="10"/>
  <c r="M501" i="10"/>
  <c r="M497" i="10"/>
  <c r="M493" i="10"/>
  <c r="M480" i="10"/>
  <c r="M484" i="10"/>
  <c r="M483" i="10"/>
  <c r="M479" i="10"/>
  <c r="M436" i="10"/>
  <c r="M482" i="10"/>
  <c r="M478" i="10"/>
  <c r="J475" i="10"/>
  <c r="M440" i="10"/>
  <c r="M490" i="10"/>
  <c r="M443" i="10"/>
  <c r="M435" i="10"/>
  <c r="M447" i="10"/>
  <c r="M439" i="10"/>
  <c r="M432" i="10"/>
  <c r="L489" i="10"/>
  <c r="M442" i="10"/>
  <c r="M438" i="10"/>
  <c r="M434" i="10"/>
  <c r="M431" i="10"/>
  <c r="M446" i="10"/>
  <c r="K489" i="10"/>
  <c r="M445" i="10"/>
  <c r="J489" i="10"/>
  <c r="M444" i="10"/>
  <c r="M441" i="10"/>
  <c r="M437" i="10"/>
  <c r="M433" i="10"/>
  <c r="M430" i="10"/>
  <c r="M381" i="10"/>
  <c r="M369" i="10"/>
  <c r="M420" i="10"/>
  <c r="M377" i="10"/>
  <c r="M373" i="10"/>
  <c r="M360" i="10"/>
  <c r="M423" i="10"/>
  <c r="M387" i="10"/>
  <c r="M380" i="10"/>
  <c r="M376" i="10"/>
  <c r="M372" i="10"/>
  <c r="M368" i="10"/>
  <c r="M364" i="10"/>
  <c r="M359" i="10"/>
  <c r="M365" i="10"/>
  <c r="M422" i="10"/>
  <c r="M386" i="10"/>
  <c r="M379" i="10"/>
  <c r="M375" i="10"/>
  <c r="M371" i="10"/>
  <c r="M367" i="10"/>
  <c r="M363" i="10"/>
  <c r="M421" i="10"/>
  <c r="M382" i="10"/>
  <c r="M378" i="10"/>
  <c r="M374" i="10"/>
  <c r="M370" i="10"/>
  <c r="M366" i="10"/>
  <c r="M361" i="10"/>
  <c r="M358" i="10"/>
  <c r="M338" i="10"/>
  <c r="M340" i="10"/>
  <c r="L337" i="10"/>
  <c r="M343" i="10"/>
  <c r="M325" i="10"/>
  <c r="M333" i="10"/>
  <c r="J337" i="10"/>
  <c r="M342" i="10"/>
  <c r="M309" i="10"/>
  <c r="M321" i="10"/>
  <c r="M329" i="10"/>
  <c r="M345" i="10"/>
  <c r="M312" i="10"/>
  <c r="M320" i="10"/>
  <c r="M324" i="10"/>
  <c r="M328" i="10"/>
  <c r="M332" i="10"/>
  <c r="M311" i="10"/>
  <c r="M316" i="10"/>
  <c r="M318" i="10"/>
  <c r="M323" i="10"/>
  <c r="M327" i="10"/>
  <c r="M331" i="10"/>
  <c r="M317" i="10"/>
  <c r="M322" i="10"/>
  <c r="M326" i="10"/>
  <c r="M330" i="10"/>
  <c r="M314" i="10"/>
  <c r="M308" i="10"/>
  <c r="M304" i="10"/>
  <c r="M313" i="10"/>
  <c r="M310" i="10"/>
  <c r="M306" i="10"/>
  <c r="M302" i="10"/>
  <c r="M305" i="10"/>
  <c r="M301" i="10"/>
  <c r="M307" i="10"/>
  <c r="M303" i="10"/>
  <c r="M293" i="10"/>
  <c r="M286" i="10"/>
  <c r="M276" i="10"/>
  <c r="M289" i="10"/>
  <c r="M297" i="10"/>
  <c r="M298" i="10"/>
  <c r="M256" i="10"/>
  <c r="M290" i="10"/>
  <c r="M255" i="10"/>
  <c r="M249" i="10"/>
  <c r="M280" i="10"/>
  <c r="M287" i="10"/>
  <c r="M291" i="10"/>
  <c r="M295" i="10"/>
  <c r="M299" i="10"/>
  <c r="M294" i="10"/>
  <c r="M288" i="10"/>
  <c r="M292" i="10"/>
  <c r="M296" i="10"/>
  <c r="M300" i="10"/>
  <c r="M258" i="10"/>
  <c r="M283" i="10"/>
  <c r="M282" i="10"/>
  <c r="M279" i="10"/>
  <c r="M259" i="10"/>
  <c r="M278" i="10"/>
  <c r="M281" i="10"/>
  <c r="M277" i="10"/>
  <c r="M250" i="10"/>
  <c r="M260" i="10"/>
  <c r="M254" i="10"/>
  <c r="M243" i="10"/>
  <c r="M247" i="10"/>
  <c r="M257" i="10"/>
  <c r="M253" i="10"/>
  <c r="M232" i="10"/>
  <c r="M240" i="10"/>
  <c r="M244" i="10"/>
  <c r="M248" i="10"/>
  <c r="M241" i="10"/>
  <c r="M245" i="10"/>
  <c r="M242" i="10"/>
  <c r="M246" i="10"/>
  <c r="M239" i="10"/>
  <c r="L237" i="10"/>
  <c r="J237" i="10"/>
  <c r="M231" i="10"/>
  <c r="M230" i="10"/>
  <c r="M233" i="10"/>
  <c r="M220" i="10"/>
  <c r="M227" i="10"/>
  <c r="M226" i="10"/>
  <c r="M200" i="10"/>
  <c r="M185" i="10"/>
  <c r="M217" i="10"/>
  <c r="J207" i="10"/>
  <c r="L207" i="10"/>
  <c r="M196" i="10"/>
  <c r="M181" i="10"/>
  <c r="M189" i="10"/>
  <c r="M203" i="10"/>
  <c r="M195" i="10"/>
  <c r="M192" i="10"/>
  <c r="M188" i="10"/>
  <c r="M184" i="10"/>
  <c r="M202" i="10"/>
  <c r="M198" i="10"/>
  <c r="M194" i="10"/>
  <c r="M191" i="10"/>
  <c r="M187" i="10"/>
  <c r="M183" i="10"/>
  <c r="M199" i="10"/>
  <c r="M201" i="10"/>
  <c r="M197" i="10"/>
  <c r="M193" i="10"/>
  <c r="M190" i="10"/>
  <c r="M186" i="10"/>
  <c r="M182" i="10"/>
  <c r="M173" i="10"/>
  <c r="M171" i="10"/>
  <c r="M174" i="10"/>
  <c r="M172" i="10"/>
  <c r="M160" i="10"/>
  <c r="M156" i="10"/>
  <c r="M162" i="10"/>
  <c r="M158" i="10"/>
  <c r="M154" i="10"/>
  <c r="M152" i="10"/>
  <c r="M163" i="10"/>
  <c r="M159" i="10"/>
  <c r="M155" i="10"/>
  <c r="M161" i="10"/>
  <c r="M157" i="10"/>
  <c r="M153" i="10"/>
  <c r="M117" i="10"/>
  <c r="M132" i="10"/>
  <c r="M121" i="10"/>
  <c r="M134" i="10"/>
  <c r="M133" i="10"/>
  <c r="M120" i="10"/>
  <c r="M123" i="10"/>
  <c r="M119" i="10"/>
  <c r="M122" i="10"/>
  <c r="M118" i="10"/>
  <c r="M73" i="10"/>
  <c r="M72" i="10"/>
  <c r="M50" i="10"/>
  <c r="M64" i="10"/>
  <c r="M52" i="10"/>
  <c r="M46" i="10"/>
  <c r="M58" i="10"/>
  <c r="M56" i="10"/>
  <c r="M54" i="10"/>
  <c r="M48" i="10"/>
  <c r="M57" i="10"/>
  <c r="M53" i="10"/>
  <c r="M49" i="10"/>
  <c r="M55" i="10"/>
  <c r="M51" i="10"/>
  <c r="M47" i="10"/>
  <c r="K514" i="10" l="1"/>
  <c r="K207" i="10"/>
  <c r="K237" i="10"/>
  <c r="M207" i="10"/>
  <c r="K475" i="10"/>
  <c r="M339" i="10"/>
  <c r="M337" i="10" s="1"/>
  <c r="D42" i="4" s="1"/>
  <c r="M544" i="10"/>
  <c r="D58" i="4" s="1"/>
  <c r="M514" i="10"/>
  <c r="D52" i="4" s="1"/>
  <c r="L475" i="10"/>
  <c r="M475" i="10"/>
  <c r="M489" i="10"/>
  <c r="M237" i="10"/>
  <c r="D38" i="4" s="1"/>
  <c r="L59" i="4" l="1"/>
  <c r="G59" i="4"/>
  <c r="K43" i="4"/>
  <c r="L43" i="4"/>
  <c r="G43" i="4"/>
  <c r="L39" i="4"/>
  <c r="K39" i="4"/>
  <c r="G39" i="4"/>
  <c r="L53" i="4"/>
  <c r="G53" i="4"/>
  <c r="N59" i="4" l="1"/>
  <c r="O59" i="4" s="1"/>
  <c r="N39" i="4"/>
  <c r="O39" i="4" s="1"/>
  <c r="N43" i="4"/>
  <c r="O43" i="4" s="1"/>
  <c r="N53" i="4"/>
  <c r="O53" i="4" s="1"/>
  <c r="E3" i="29" l="1"/>
  <c r="C10" i="4"/>
  <c r="F390" i="8" l="1"/>
  <c r="G387" i="8" s="1"/>
  <c r="F382" i="8" l="1"/>
  <c r="G379" i="8" s="1"/>
  <c r="E366" i="8" l="1"/>
  <c r="F366" i="8" s="1"/>
  <c r="G363" i="8" s="1"/>
  <c r="E345" i="8"/>
  <c r="F345" i="8" s="1"/>
  <c r="G342" i="8" s="1"/>
  <c r="E313" i="8" l="1"/>
  <c r="F313" i="8" s="1"/>
  <c r="G310" i="8" s="1"/>
  <c r="J41" i="10" l="1"/>
  <c r="L41" i="10" s="1"/>
  <c r="M41" i="10" l="1"/>
  <c r="J143" i="10" l="1"/>
  <c r="L143" i="10" s="1"/>
  <c r="J142" i="10"/>
  <c r="L142" i="10" s="1"/>
  <c r="M142" i="10" l="1"/>
  <c r="M143" i="10"/>
  <c r="J44" i="10"/>
  <c r="L44" i="10" s="1"/>
  <c r="J21" i="10"/>
  <c r="L21" i="10" s="1"/>
  <c r="M21" i="10" l="1"/>
  <c r="M44" i="10"/>
  <c r="J266" i="10" l="1"/>
  <c r="L266" i="10" s="1"/>
  <c r="M266" i="10" l="1"/>
  <c r="N60" i="4" l="1"/>
  <c r="O60" i="4" s="1"/>
  <c r="C60" i="4"/>
  <c r="N56" i="4"/>
  <c r="O56" i="4" s="1"/>
  <c r="C56" i="4"/>
  <c r="E263" i="8" l="1"/>
  <c r="E11" i="8" l="1"/>
  <c r="F11" i="8" s="1"/>
  <c r="G8" i="8" s="1"/>
  <c r="E19" i="8" l="1"/>
  <c r="J18" i="10" l="1"/>
  <c r="L18" i="10" s="1"/>
  <c r="M18" i="10" l="1"/>
  <c r="C22" i="4" l="1"/>
  <c r="J352" i="10"/>
  <c r="L352" i="10" s="1"/>
  <c r="J353" i="10"/>
  <c r="L353" i="10" s="1"/>
  <c r="J354" i="10"/>
  <c r="L354" i="10" s="1"/>
  <c r="J355" i="10"/>
  <c r="L355" i="10" s="1"/>
  <c r="J357" i="10"/>
  <c r="L357" i="10" s="1"/>
  <c r="J222" i="10"/>
  <c r="L222" i="10" s="1"/>
  <c r="J223" i="10"/>
  <c r="L223" i="10" s="1"/>
  <c r="J224" i="10"/>
  <c r="L224" i="10" s="1"/>
  <c r="J96" i="10"/>
  <c r="L96" i="10" s="1"/>
  <c r="J97" i="10"/>
  <c r="L97" i="10" s="1"/>
  <c r="J99" i="10"/>
  <c r="L99" i="10" s="1"/>
  <c r="J100" i="10"/>
  <c r="L100" i="10" s="1"/>
  <c r="J101" i="10"/>
  <c r="L101" i="10" s="1"/>
  <c r="J103" i="10"/>
  <c r="L103" i="10" s="1"/>
  <c r="J104" i="10"/>
  <c r="L104" i="10" s="1"/>
  <c r="J106" i="10"/>
  <c r="L106" i="10" s="1"/>
  <c r="J107" i="10"/>
  <c r="L107" i="10" s="1"/>
  <c r="J66" i="10"/>
  <c r="L66" i="10" s="1"/>
  <c r="J67" i="10"/>
  <c r="L67" i="10" s="1"/>
  <c r="J68" i="10"/>
  <c r="L68" i="10" s="1"/>
  <c r="J69" i="10"/>
  <c r="L69" i="10" s="1"/>
  <c r="J70" i="10"/>
  <c r="L70" i="10" s="1"/>
  <c r="J71" i="10"/>
  <c r="L71" i="10" s="1"/>
  <c r="J74" i="10"/>
  <c r="L74" i="10" s="1"/>
  <c r="J75" i="10"/>
  <c r="L75" i="10" s="1"/>
  <c r="J77" i="10"/>
  <c r="L77" i="10" s="1"/>
  <c r="J78" i="10"/>
  <c r="L78" i="10" s="1"/>
  <c r="J79" i="10"/>
  <c r="L79" i="10" s="1"/>
  <c r="J80" i="10"/>
  <c r="L80" i="10" s="1"/>
  <c r="J81" i="10"/>
  <c r="L81" i="10" s="1"/>
  <c r="J82" i="10"/>
  <c r="L82" i="10" s="1"/>
  <c r="J83" i="10"/>
  <c r="L83" i="10" s="1"/>
  <c r="J84" i="10"/>
  <c r="L84" i="10" s="1"/>
  <c r="J85" i="10"/>
  <c r="L85" i="10" s="1"/>
  <c r="J86" i="10"/>
  <c r="L86" i="10" s="1"/>
  <c r="J88" i="10"/>
  <c r="L88" i="10" s="1"/>
  <c r="J89" i="10"/>
  <c r="L89" i="10" s="1"/>
  <c r="M355" i="10" l="1"/>
  <c r="M354" i="10"/>
  <c r="M353" i="10"/>
  <c r="M357" i="10"/>
  <c r="M352" i="10"/>
  <c r="M224" i="10"/>
  <c r="M223" i="10"/>
  <c r="M222" i="10"/>
  <c r="M79" i="10"/>
  <c r="M107" i="10"/>
  <c r="M101" i="10"/>
  <c r="M97" i="10"/>
  <c r="M106" i="10"/>
  <c r="M100" i="10"/>
  <c r="M96" i="10"/>
  <c r="M104" i="10"/>
  <c r="M99" i="10"/>
  <c r="M103" i="10"/>
  <c r="M88" i="10"/>
  <c r="M75" i="10"/>
  <c r="M70" i="10"/>
  <c r="M83" i="10"/>
  <c r="M82" i="10"/>
  <c r="M74" i="10"/>
  <c r="M81" i="10"/>
  <c r="M89" i="10"/>
  <c r="M84" i="10"/>
  <c r="M80" i="10"/>
  <c r="M71" i="10"/>
  <c r="M67" i="10"/>
  <c r="M78" i="10"/>
  <c r="M85" i="10"/>
  <c r="M68" i="10"/>
  <c r="M86" i="10"/>
  <c r="M69" i="10"/>
  <c r="J62" i="10" l="1"/>
  <c r="M77" i="10"/>
  <c r="K62" i="10"/>
  <c r="M66" i="10"/>
  <c r="L62" i="10"/>
  <c r="J16" i="10"/>
  <c r="L16" i="10" s="1"/>
  <c r="M62" i="10" l="1"/>
  <c r="J10" i="10"/>
  <c r="L10" i="10" s="1"/>
  <c r="J95" i="10"/>
  <c r="L95" i="10" s="1"/>
  <c r="I554" i="10"/>
  <c r="K554" i="10" s="1"/>
  <c r="J11" i="10"/>
  <c r="L11" i="10" s="1"/>
  <c r="J8" i="10"/>
  <c r="J554" i="10"/>
  <c r="L554" i="10" s="1"/>
  <c r="F19" i="8"/>
  <c r="G16" i="8" s="1"/>
  <c r="E305" i="8"/>
  <c r="F305" i="8" s="1"/>
  <c r="G302" i="8" s="1"/>
  <c r="E297" i="8"/>
  <c r="F297" i="8" s="1"/>
  <c r="G294" i="8" s="1"/>
  <c r="E289" i="8"/>
  <c r="F289" i="8" s="1"/>
  <c r="G286" i="8" s="1"/>
  <c r="E281" i="8"/>
  <c r="F281" i="8" s="1"/>
  <c r="G278" i="8" s="1"/>
  <c r="E272" i="8"/>
  <c r="F272" i="8" s="1"/>
  <c r="G269" i="8" s="1"/>
  <c r="F263" i="8"/>
  <c r="G260" i="8" s="1"/>
  <c r="M554" i="10" l="1"/>
  <c r="J9" i="10"/>
  <c r="L9" i="10" s="1"/>
  <c r="M95" i="10"/>
  <c r="J270" i="10"/>
  <c r="L270" i="10" s="1"/>
  <c r="J140" i="10"/>
  <c r="L140" i="10" s="1"/>
  <c r="J179" i="10"/>
  <c r="L179" i="10" s="1"/>
  <c r="J553" i="10"/>
  <c r="L553" i="10" s="1"/>
  <c r="J32" i="10"/>
  <c r="L32" i="10" s="1"/>
  <c r="J29" i="10"/>
  <c r="L29" i="10" s="1"/>
  <c r="J28" i="10"/>
  <c r="L28" i="10" s="1"/>
  <c r="J27" i="10"/>
  <c r="L27" i="10" s="1"/>
  <c r="J20" i="10"/>
  <c r="L20" i="10" s="1"/>
  <c r="J555" i="10"/>
  <c r="L555" i="10" s="1"/>
  <c r="J31" i="10"/>
  <c r="L31" i="10" s="1"/>
  <c r="L8" i="10"/>
  <c r="J229" i="10"/>
  <c r="L229" i="10" s="1"/>
  <c r="J170" i="10"/>
  <c r="L170" i="10" s="1"/>
  <c r="J151" i="10"/>
  <c r="L151" i="10" s="1"/>
  <c r="J169" i="10"/>
  <c r="L169" i="10" s="1"/>
  <c r="M16" i="10"/>
  <c r="N50" i="4"/>
  <c r="O50" i="4" s="1"/>
  <c r="C50" i="4"/>
  <c r="N48" i="4"/>
  <c r="O48" i="4" s="1"/>
  <c r="C48" i="4"/>
  <c r="N46" i="4"/>
  <c r="O46" i="4" s="1"/>
  <c r="C46" i="4"/>
  <c r="M10" i="10" l="1"/>
  <c r="L7" i="10"/>
  <c r="J269" i="10"/>
  <c r="L269" i="10" s="1"/>
  <c r="J7" i="10"/>
  <c r="J272" i="10"/>
  <c r="L272" i="10" s="1"/>
  <c r="J274" i="10"/>
  <c r="L274" i="10" s="1"/>
  <c r="J215" i="10"/>
  <c r="L215" i="10" s="1"/>
  <c r="J129" i="10"/>
  <c r="L129" i="10" s="1"/>
  <c r="J271" i="10"/>
  <c r="L271" i="10" s="1"/>
  <c r="J532" i="10"/>
  <c r="L532" i="10" s="1"/>
  <c r="J30" i="10"/>
  <c r="L30" i="10" s="1"/>
  <c r="J180" i="10"/>
  <c r="L180" i="10" s="1"/>
  <c r="J168" i="10"/>
  <c r="L168" i="10" s="1"/>
  <c r="J145" i="10"/>
  <c r="L145" i="10" s="1"/>
  <c r="J42" i="10"/>
  <c r="L42" i="10" s="1"/>
  <c r="J38" i="10"/>
  <c r="L38" i="10" s="1"/>
  <c r="J146" i="10"/>
  <c r="L146" i="10" s="1"/>
  <c r="K8" i="10"/>
  <c r="J43" i="10"/>
  <c r="L43" i="10" s="1"/>
  <c r="J116" i="10"/>
  <c r="L116" i="10" s="1"/>
  <c r="J268" i="10"/>
  <c r="L268" i="10" s="1"/>
  <c r="J141" i="10"/>
  <c r="L141" i="10" s="1"/>
  <c r="J275" i="10"/>
  <c r="L275" i="10" s="1"/>
  <c r="J428" i="10"/>
  <c r="L428" i="10" s="1"/>
  <c r="J19" i="10"/>
  <c r="L19" i="10" s="1"/>
  <c r="J113" i="10"/>
  <c r="L113" i="10" s="1"/>
  <c r="M140" i="10"/>
  <c r="I553" i="10"/>
  <c r="K553" i="10" s="1"/>
  <c r="J124" i="10"/>
  <c r="L124" i="10" s="1"/>
  <c r="J267" i="10"/>
  <c r="L267" i="10" s="1"/>
  <c r="J17" i="10"/>
  <c r="L17" i="10" s="1"/>
  <c r="J115" i="10"/>
  <c r="L115" i="10" s="1"/>
  <c r="I555" i="10"/>
  <c r="K555" i="10" s="1"/>
  <c r="J273" i="10"/>
  <c r="L273" i="10" s="1"/>
  <c r="J216" i="10"/>
  <c r="L216" i="10" s="1"/>
  <c r="J22" i="10"/>
  <c r="L22" i="10" s="1"/>
  <c r="J40" i="10"/>
  <c r="L40" i="10" s="1"/>
  <c r="J130" i="10"/>
  <c r="L130" i="10" s="1"/>
  <c r="J552" i="10"/>
  <c r="J39" i="10"/>
  <c r="L39" i="10" s="1"/>
  <c r="J219" i="10"/>
  <c r="L219" i="10" s="1"/>
  <c r="J131" i="10"/>
  <c r="L131" i="10" s="1"/>
  <c r="J112" i="10"/>
  <c r="L112" i="10" s="1"/>
  <c r="J37" i="10"/>
  <c r="L37" i="10" s="1"/>
  <c r="J45" i="10"/>
  <c r="L45" i="10" s="1"/>
  <c r="E17" i="25"/>
  <c r="E22" i="25" s="1"/>
  <c r="E28" i="25" s="1"/>
  <c r="E19" i="25"/>
  <c r="E21" i="25"/>
  <c r="D23" i="25"/>
  <c r="E23" i="25"/>
  <c r="E27" i="25" s="1"/>
  <c r="D24" i="25"/>
  <c r="E24" i="25" s="1"/>
  <c r="D13" i="25"/>
  <c r="D14" i="25"/>
  <c r="D15" i="25"/>
  <c r="D17" i="25" s="1"/>
  <c r="D16" i="25"/>
  <c r="D18" i="25"/>
  <c r="D19" i="25"/>
  <c r="D21" i="25"/>
  <c r="C17" i="25"/>
  <c r="C19" i="25"/>
  <c r="C21" i="25"/>
  <c r="C27" i="25"/>
  <c r="N13" i="25"/>
  <c r="G3" i="8"/>
  <c r="D2" i="10"/>
  <c r="F129" i="4"/>
  <c r="N34" i="4"/>
  <c r="O34" i="4" s="1"/>
  <c r="N32" i="4"/>
  <c r="O32" i="4" s="1"/>
  <c r="C32" i="4"/>
  <c r="N30" i="4"/>
  <c r="O30" i="4" s="1"/>
  <c r="C30" i="4"/>
  <c r="N28" i="4"/>
  <c r="O28" i="4" s="1"/>
  <c r="C28" i="4"/>
  <c r="C26" i="4"/>
  <c r="C24" i="4"/>
  <c r="N22" i="4"/>
  <c r="O22" i="4" s="1"/>
  <c r="N20" i="4"/>
  <c r="O20" i="4" s="1"/>
  <c r="C20" i="4"/>
  <c r="N18" i="4"/>
  <c r="O18" i="4" s="1"/>
  <c r="C18" i="4"/>
  <c r="N16" i="4"/>
  <c r="O16" i="4" s="1"/>
  <c r="C16" i="4"/>
  <c r="N14" i="4"/>
  <c r="O14" i="4" s="1"/>
  <c r="C14" i="4"/>
  <c r="C12" i="4"/>
  <c r="L3" i="4"/>
  <c r="J3" i="10"/>
  <c r="J2" i="10"/>
  <c r="E2" i="29" s="1"/>
  <c r="C22" i="25" l="1"/>
  <c r="C28" i="25" s="1"/>
  <c r="D22" i="25"/>
  <c r="I552" i="10"/>
  <c r="C2" i="28"/>
  <c r="B2" i="29"/>
  <c r="L264" i="10"/>
  <c r="J264" i="10"/>
  <c r="H2" i="28"/>
  <c r="H3" i="28"/>
  <c r="M29" i="10"/>
  <c r="M31" i="10"/>
  <c r="M8" i="10"/>
  <c r="M9" i="10"/>
  <c r="M32" i="10"/>
  <c r="M11" i="10"/>
  <c r="M20" i="10"/>
  <c r="M28" i="10"/>
  <c r="L26" i="10"/>
  <c r="M30" i="10"/>
  <c r="M42" i="10"/>
  <c r="K7" i="10"/>
  <c r="M38" i="10"/>
  <c r="M43" i="10"/>
  <c r="J26" i="10"/>
  <c r="J427" i="10"/>
  <c r="D27" i="25"/>
  <c r="D28" i="25" s="1"/>
  <c r="M116" i="10"/>
  <c r="L138" i="10"/>
  <c r="M145" i="10"/>
  <c r="M146" i="10"/>
  <c r="M40" i="10"/>
  <c r="M555" i="10"/>
  <c r="M270" i="10"/>
  <c r="J36" i="10"/>
  <c r="M269" i="10"/>
  <c r="M179" i="10"/>
  <c r="M131" i="10"/>
  <c r="L552" i="10"/>
  <c r="M124" i="10"/>
  <c r="J531" i="10"/>
  <c r="M22" i="10"/>
  <c r="M115" i="10"/>
  <c r="M113" i="10"/>
  <c r="J111" i="10"/>
  <c r="J351" i="10"/>
  <c r="L351" i="10" s="1"/>
  <c r="J93" i="10"/>
  <c r="M215" i="10"/>
  <c r="M39" i="10"/>
  <c r="M274" i="10"/>
  <c r="M45" i="10"/>
  <c r="M130" i="10"/>
  <c r="J128" i="10"/>
  <c r="M428" i="10"/>
  <c r="M272" i="10"/>
  <c r="J15" i="10"/>
  <c r="M271" i="10"/>
  <c r="M19" i="10"/>
  <c r="L427" i="10"/>
  <c r="G3" i="4"/>
  <c r="D2" i="8"/>
  <c r="G2" i="8"/>
  <c r="L4" i="4"/>
  <c r="M427" i="10" l="1"/>
  <c r="M7" i="10"/>
  <c r="M169" i="10"/>
  <c r="M151" i="10"/>
  <c r="L15" i="10"/>
  <c r="M170" i="10"/>
  <c r="L150" i="10"/>
  <c r="L178" i="10"/>
  <c r="J178" i="10"/>
  <c r="L167" i="10"/>
  <c r="J138" i="10"/>
  <c r="J150" i="10"/>
  <c r="J167" i="10"/>
  <c r="J349" i="10"/>
  <c r="L93" i="10"/>
  <c r="L531" i="10"/>
  <c r="M219" i="10"/>
  <c r="L111" i="10"/>
  <c r="M351" i="10"/>
  <c r="K26" i="10"/>
  <c r="M27" i="10"/>
  <c r="L36" i="10"/>
  <c r="M17" i="10"/>
  <c r="K15" i="10"/>
  <c r="K531" i="10"/>
  <c r="M532" i="10"/>
  <c r="L128" i="10"/>
  <c r="M275" i="10"/>
  <c r="M216" i="10"/>
  <c r="M268" i="10"/>
  <c r="K36" i="10"/>
  <c r="M37" i="10"/>
  <c r="K552" i="10"/>
  <c r="M553" i="10"/>
  <c r="M229" i="10"/>
  <c r="J213" i="10"/>
  <c r="M273" i="10"/>
  <c r="K93" i="10"/>
  <c r="K111" i="10"/>
  <c r="M112" i="10"/>
  <c r="K128" i="10"/>
  <c r="M129" i="10"/>
  <c r="M128" i="10" s="1"/>
  <c r="K264" i="10" l="1"/>
  <c r="M531" i="10"/>
  <c r="D54" i="4" s="1"/>
  <c r="M150" i="10"/>
  <c r="D10" i="4"/>
  <c r="M26" i="10"/>
  <c r="M111" i="10"/>
  <c r="M15" i="10"/>
  <c r="M36" i="10"/>
  <c r="J558" i="10"/>
  <c r="J561" i="10" s="1"/>
  <c r="J562" i="10" s="1"/>
  <c r="M93" i="10"/>
  <c r="K427" i="10"/>
  <c r="L349" i="10"/>
  <c r="K178" i="10"/>
  <c r="M180" i="10"/>
  <c r="M552" i="10"/>
  <c r="M267" i="10"/>
  <c r="M264" i="10" s="1"/>
  <c r="D40" i="4" s="1"/>
  <c r="M141" i="10"/>
  <c r="K138" i="10"/>
  <c r="L213" i="10"/>
  <c r="K150" i="10"/>
  <c r="K213" i="10"/>
  <c r="K349" i="10"/>
  <c r="K167" i="10"/>
  <c r="M168" i="10"/>
  <c r="G41" i="4" l="1"/>
  <c r="I41" i="4"/>
  <c r="K41" i="4"/>
  <c r="J41" i="4"/>
  <c r="L41" i="4"/>
  <c r="G55" i="4"/>
  <c r="L55" i="4"/>
  <c r="M138" i="10"/>
  <c r="M167" i="10"/>
  <c r="D56" i="4"/>
  <c r="M178" i="10"/>
  <c r="M349" i="10"/>
  <c r="M213" i="10"/>
  <c r="D36" i="4" s="1"/>
  <c r="D24" i="4"/>
  <c r="D20" i="4"/>
  <c r="I558" i="10"/>
  <c r="L558" i="10"/>
  <c r="D12" i="4"/>
  <c r="D14" i="4"/>
  <c r="G57" i="4" l="1"/>
  <c r="N55" i="4"/>
  <c r="O55" i="4" s="1"/>
  <c r="G37" i="4"/>
  <c r="K37" i="4"/>
  <c r="L37" i="4"/>
  <c r="D60" i="4"/>
  <c r="D44" i="4"/>
  <c r="N41" i="4"/>
  <c r="O41" i="4" s="1"/>
  <c r="D26" i="4"/>
  <c r="I27" i="4" s="1"/>
  <c r="L57" i="4"/>
  <c r="D34" i="4"/>
  <c r="D46" i="4"/>
  <c r="D48" i="4"/>
  <c r="D28" i="4"/>
  <c r="D32" i="4"/>
  <c r="K25" i="4"/>
  <c r="I25" i="4"/>
  <c r="J25" i="4"/>
  <c r="G21" i="4"/>
  <c r="J21" i="4"/>
  <c r="L21" i="4"/>
  <c r="I21" i="4"/>
  <c r="M21" i="4"/>
  <c r="K21" i="4"/>
  <c r="K15" i="4"/>
  <c r="I15" i="4"/>
  <c r="J15" i="4"/>
  <c r="L15" i="4"/>
  <c r="N26" i="4"/>
  <c r="O26" i="4" s="1"/>
  <c r="D50" i="4"/>
  <c r="I561" i="10"/>
  <c r="I562" i="10" s="1"/>
  <c r="I563" i="10" s="1"/>
  <c r="L4" i="28" s="1"/>
  <c r="I559" i="10"/>
  <c r="L25" i="4"/>
  <c r="D22" i="4"/>
  <c r="G15" i="4"/>
  <c r="D30" i="4"/>
  <c r="D18" i="4"/>
  <c r="K558" i="10"/>
  <c r="L61" i="4" l="1"/>
  <c r="J23" i="4"/>
  <c r="L29" i="4"/>
  <c r="K49" i="4"/>
  <c r="J49" i="4"/>
  <c r="L49" i="4"/>
  <c r="I49" i="4"/>
  <c r="K47" i="4"/>
  <c r="J47" i="4"/>
  <c r="I47" i="4"/>
  <c r="L47" i="4"/>
  <c r="K45" i="4"/>
  <c r="J45" i="4"/>
  <c r="L45" i="4"/>
  <c r="I45" i="4"/>
  <c r="K51" i="4"/>
  <c r="J51" i="4"/>
  <c r="I51" i="4"/>
  <c r="L51" i="4"/>
  <c r="G61" i="4"/>
  <c r="G45" i="4"/>
  <c r="N37" i="4"/>
  <c r="O37" i="4" s="1"/>
  <c r="K33" i="4"/>
  <c r="I33" i="4"/>
  <c r="J33" i="4"/>
  <c r="K35" i="4"/>
  <c r="J35" i="4"/>
  <c r="K27" i="4"/>
  <c r="J27" i="4"/>
  <c r="L27" i="4"/>
  <c r="N57" i="4"/>
  <c r="O57" i="4" s="1"/>
  <c r="G47" i="4"/>
  <c r="L35" i="4"/>
  <c r="G35" i="4"/>
  <c r="G33" i="4"/>
  <c r="L33" i="4"/>
  <c r="K29" i="4"/>
  <c r="G49" i="4"/>
  <c r="J29" i="4"/>
  <c r="G29" i="4"/>
  <c r="I19" i="4"/>
  <c r="J19" i="4"/>
  <c r="K19" i="4"/>
  <c r="L19" i="4"/>
  <c r="J31" i="4"/>
  <c r="K31" i="4"/>
  <c r="K23" i="4"/>
  <c r="L23" i="4"/>
  <c r="G51" i="4"/>
  <c r="G19" i="4"/>
  <c r="L31" i="4"/>
  <c r="G31" i="4"/>
  <c r="M558" i="10"/>
  <c r="D16" i="4"/>
  <c r="K565" i="10"/>
  <c r="N15" i="4"/>
  <c r="O15" i="4" s="1"/>
  <c r="G23" i="4"/>
  <c r="N21" i="4"/>
  <c r="O21" i="4" s="1"/>
  <c r="N61" i="4" l="1"/>
  <c r="O61" i="4" s="1"/>
  <c r="N45" i="4"/>
  <c r="O45" i="4" s="1"/>
  <c r="N27" i="4"/>
  <c r="O27" i="4" s="1"/>
  <c r="N35" i="4"/>
  <c r="O35" i="4" s="1"/>
  <c r="N33" i="4"/>
  <c r="O33" i="4" s="1"/>
  <c r="N49" i="4"/>
  <c r="O49" i="4" s="1"/>
  <c r="N47" i="4"/>
  <c r="O47" i="4" s="1"/>
  <c r="N29" i="4"/>
  <c r="O29" i="4" s="1"/>
  <c r="G24" i="4"/>
  <c r="G25" i="4" s="1"/>
  <c r="N23" i="4"/>
  <c r="O23" i="4" s="1"/>
  <c r="L17" i="4"/>
  <c r="J17" i="4"/>
  <c r="K17" i="4"/>
  <c r="I17" i="4"/>
  <c r="N51" i="4"/>
  <c r="O51" i="4" s="1"/>
  <c r="N31" i="4"/>
  <c r="O31" i="4" s="1"/>
  <c r="D63" i="4"/>
  <c r="G17" i="4"/>
  <c r="N19" i="4"/>
  <c r="O19" i="4" s="1"/>
  <c r="L10" i="4" l="1"/>
  <c r="E58" i="4"/>
  <c r="H10" i="4"/>
  <c r="J10" i="4"/>
  <c r="I10" i="4"/>
  <c r="G10" i="4"/>
  <c r="G12" i="4" s="1"/>
  <c r="G13" i="4" s="1"/>
  <c r="K10" i="4"/>
  <c r="E54" i="4"/>
  <c r="E52" i="4"/>
  <c r="E44" i="4"/>
  <c r="E42" i="4"/>
  <c r="E40" i="4"/>
  <c r="E38" i="4"/>
  <c r="E36" i="4"/>
  <c r="N24" i="4"/>
  <c r="O24" i="4" s="1"/>
  <c r="E56" i="4"/>
  <c r="E60" i="4"/>
  <c r="N25" i="4"/>
  <c r="O25" i="4" s="1"/>
  <c r="E48" i="4"/>
  <c r="E50" i="4"/>
  <c r="E46" i="4"/>
  <c r="E16" i="4"/>
  <c r="N17" i="4"/>
  <c r="O17" i="4" s="1"/>
  <c r="E10" i="4"/>
  <c r="E30" i="4"/>
  <c r="E24" i="4"/>
  <c r="E20" i="4"/>
  <c r="E12" i="4"/>
  <c r="E32" i="4"/>
  <c r="E34" i="4"/>
  <c r="E14" i="4"/>
  <c r="E28" i="4"/>
  <c r="E26" i="4"/>
  <c r="E22" i="4"/>
  <c r="E18" i="4"/>
  <c r="H64" i="4" l="1"/>
  <c r="J12" i="4"/>
  <c r="J13" i="4" s="1"/>
  <c r="J11" i="4"/>
  <c r="I12" i="4"/>
  <c r="I13" i="4" s="1"/>
  <c r="I11" i="4"/>
  <c r="L12" i="4"/>
  <c r="L13" i="4" s="1"/>
  <c r="L11" i="4"/>
  <c r="K12" i="4"/>
  <c r="K13" i="4" s="1"/>
  <c r="K11" i="4"/>
  <c r="E63" i="4"/>
  <c r="L64" i="4" l="1"/>
  <c r="L63" i="4" s="1"/>
  <c r="J64" i="4"/>
  <c r="J63" i="4" s="1"/>
  <c r="K64" i="4"/>
  <c r="K63" i="4" s="1"/>
  <c r="I64" i="4"/>
  <c r="I63" i="4" s="1"/>
  <c r="H63" i="4"/>
  <c r="N13" i="4"/>
  <c r="O13" i="4" s="1"/>
  <c r="N12" i="4"/>
  <c r="O12" i="4" s="1"/>
  <c r="I66" i="4" l="1"/>
  <c r="J66" i="4"/>
  <c r="L66" i="4"/>
  <c r="K66" i="4"/>
  <c r="N10" i="4"/>
  <c r="O10" i="4" s="1"/>
  <c r="G11" i="4"/>
  <c r="G64" i="4" s="1"/>
  <c r="G63" i="4" l="1"/>
  <c r="H66" i="4" s="1"/>
  <c r="G67" i="4"/>
  <c r="N11" i="4"/>
  <c r="O11" i="4" s="1"/>
  <c r="N64" i="4"/>
  <c r="O64" i="4" s="1"/>
  <c r="H67" i="4" l="1"/>
  <c r="I67" i="4" s="1"/>
  <c r="J67" i="4" s="1"/>
  <c r="K67" i="4" s="1"/>
  <c r="L67" i="4" s="1"/>
  <c r="N63" i="4"/>
  <c r="O63" i="4" s="1"/>
  <c r="G66" i="4"/>
</calcChain>
</file>

<file path=xl/sharedStrings.xml><?xml version="1.0" encoding="utf-8"?>
<sst xmlns="http://schemas.openxmlformats.org/spreadsheetml/2006/main" count="44306" uniqueCount="3773">
  <si>
    <t>CÓDIGO</t>
  </si>
  <si>
    <t>CLASS</t>
  </si>
  <si>
    <t>UN</t>
  </si>
  <si>
    <t>ITEM</t>
  </si>
  <si>
    <t>DISCRIMINAÇÃO</t>
  </si>
  <si>
    <t>QTD</t>
  </si>
  <si>
    <t>CUSTO UNITÁRIO</t>
  </si>
  <si>
    <t>MAT</t>
  </si>
  <si>
    <t>MDO</t>
  </si>
  <si>
    <t>CUSTO TOTAL (SEM BDI)</t>
  </si>
  <si>
    <t>PREÇO TOTAL (COM BDI)</t>
  </si>
  <si>
    <t>PREÇO FINAL</t>
  </si>
  <si>
    <t>(02)</t>
  </si>
  <si>
    <t>(03)</t>
  </si>
  <si>
    <t>(04)</t>
  </si>
  <si>
    <t>(05)</t>
  </si>
  <si>
    <t>(06)</t>
  </si>
  <si>
    <t>(07)</t>
  </si>
  <si>
    <t>(08)</t>
  </si>
  <si>
    <t>(09)</t>
  </si>
  <si>
    <t>(10)</t>
  </si>
  <si>
    <t>(11)</t>
  </si>
  <si>
    <t>(12)</t>
  </si>
  <si>
    <t>(13)</t>
  </si>
  <si>
    <t>TOTAL GERAL SEM BDI</t>
  </si>
  <si>
    <t>PERCENTUAIS DE BDI</t>
  </si>
  <si>
    <t>BDI</t>
  </si>
  <si>
    <t>TOTAIS COM BDI</t>
  </si>
  <si>
    <t>PODER JUDICIÁRIO DA UNIÃO_x000D_
TRIBUNAL REGIONAL DO TRABALHO DA 18ª REGIÃO</t>
  </si>
  <si>
    <t>ORÇAMENTO SINTÉTICO DESONERADO</t>
  </si>
  <si>
    <t>PODER JUDICIÁRIO DA UNIÃO
TRIBUNAL REGIONAL DO TRABALHO DA 18ª REGIÃO</t>
  </si>
  <si>
    <t>CRONOGRAMA FÍSICO-FINANCEIRO DESONERADO</t>
  </si>
  <si>
    <t>%</t>
  </si>
  <si>
    <t>1ª MED</t>
  </si>
  <si>
    <t>R$</t>
  </si>
  <si>
    <t>VERIFICA SE TOTAL BATE C PLAN</t>
  </si>
  <si>
    <t>PERCENTUAIS</t>
  </si>
  <si>
    <t>TOTAL</t>
  </si>
  <si>
    <t>ACUM</t>
  </si>
  <si>
    <t>DESCRIÇÃO</t>
  </si>
  <si>
    <t>VERIFICAÇÕES CONSISTÊNCIA</t>
  </si>
  <si>
    <t>MAT.</t>
  </si>
  <si>
    <t>RELATÓRIO DE COMPOSIÇÕES ANALÍTICAS - ORÇAMENTO DESONERADO</t>
  </si>
  <si>
    <t>CURVA ABC - ORÇAMENTO DESONERADO</t>
  </si>
  <si>
    <t>Descrição</t>
  </si>
  <si>
    <t>EMPRESA</t>
  </si>
  <si>
    <t>TELEFONE</t>
  </si>
  <si>
    <t>VALOR</t>
  </si>
  <si>
    <t>CREA-GO</t>
  </si>
  <si>
    <t>(62) 3221-6200</t>
  </si>
  <si>
    <t>www.crea-go.org.br</t>
  </si>
  <si>
    <t>MATERIAL</t>
  </si>
  <si>
    <t>MÃO-DE-OBRA</t>
  </si>
  <si>
    <t>RELATÓRIO DE PESQUISAS DE MERCADO</t>
  </si>
  <si>
    <t>TIPO</t>
  </si>
  <si>
    <t xml:space="preserve">UNIDADE </t>
  </si>
  <si>
    <t>CUSTO ADOTADO</t>
  </si>
  <si>
    <t>ENDEREÇO/E-MAIL</t>
  </si>
  <si>
    <t>MÉDIA MERCADO</t>
  </si>
  <si>
    <t>NÃO SE APLICA</t>
  </si>
  <si>
    <t>CUSTOS ADOTADOS</t>
  </si>
  <si>
    <t>DIÁRIO DE OBRAS ou LIVRO DE ORDEM - EM TAMANHO OFICIO - 33X3 - PREENCHIMENTO OBRIGATÓRIO PELA CONTRATADA</t>
  </si>
  <si>
    <t>1.01</t>
  </si>
  <si>
    <t>1.02</t>
  </si>
  <si>
    <t>2.01</t>
  </si>
  <si>
    <t>3.01</t>
  </si>
  <si>
    <t>3.02</t>
  </si>
  <si>
    <t>4.01</t>
  </si>
  <si>
    <t>5.01</t>
  </si>
  <si>
    <t xml:space="preserve">(62) 3254-7500 </t>
  </si>
  <si>
    <t>(62) 3541-3634</t>
  </si>
  <si>
    <t>UNIDADE</t>
  </si>
  <si>
    <t>QUANT.</t>
  </si>
  <si>
    <t>PR.UNIT(R$)</t>
  </si>
  <si>
    <t>&lt;---- BDI SE FOSSE UNIFORMEMENTE APLICADO</t>
  </si>
  <si>
    <t>(01)</t>
  </si>
  <si>
    <t>M2</t>
  </si>
  <si>
    <t>MÊS</t>
  </si>
  <si>
    <t>M</t>
  </si>
  <si>
    <t>LIMPEZA FINAL DA OBRA</t>
  </si>
  <si>
    <t>*medido proporcionalmente à execução contratual</t>
  </si>
  <si>
    <t>TOTAIS</t>
  </si>
  <si>
    <t>TOTAL SEM BDI</t>
  </si>
  <si>
    <t>4.02</t>
  </si>
  <si>
    <t>TRIBUNAL REGIONAL DO TRABALHO DA 18ª REGIÃO</t>
  </si>
  <si>
    <t>DATA DO ORÇAMENTO</t>
  </si>
  <si>
    <t>DADOS GERAIS DO ORÇAMENTO</t>
  </si>
  <si>
    <t>OBRA/SERVIÇO</t>
  </si>
  <si>
    <t>MEDIÇÃO DIRETA</t>
  </si>
  <si>
    <t>(atualizar com Control+ponto e virgula)</t>
  </si>
  <si>
    <t>ETAPAS
(para descrição completa, ver orçamento sintético)</t>
  </si>
  <si>
    <t xml:space="preserve">       Os itens constantes da planilha orçamentária de referência desta licitação que não possuem correspondência no SINAPI, foram pesquisados/cotados no mercado e/ou outras fontes previstas na legislação para orientar a criação das composições de custo utilizadas, constantes do Relatório de Composições Analíticas, com fundamento legal nas disposições do Decreto Nº 7.983/2013.</t>
  </si>
  <si>
    <t>ENGENHEIRO CIVIL DE OBRA JUNIOR COM ENCARGOS COMPLEMENTARES</t>
  </si>
  <si>
    <t>M3</t>
  </si>
  <si>
    <t>KG</t>
  </si>
  <si>
    <t>L</t>
  </si>
  <si>
    <t>SERVIÇOS FINAIS</t>
  </si>
  <si>
    <t>1.03</t>
  </si>
  <si>
    <t>1.04</t>
  </si>
  <si>
    <t>4.03</t>
  </si>
  <si>
    <t>6.01</t>
  </si>
  <si>
    <t>6.02</t>
  </si>
  <si>
    <t>2ª MED</t>
  </si>
  <si>
    <t>3ª MED</t>
  </si>
  <si>
    <t>30 DIAS</t>
  </si>
  <si>
    <t>60 DIAS</t>
  </si>
  <si>
    <t>90 DIAS</t>
  </si>
  <si>
    <t>LIVRO DIÁRIO DE OBRAS / LIVRO DE ORDEM TAMANHO OFÍCIO 33 X 3 VIAS, CARBONADO</t>
  </si>
  <si>
    <t>4.04</t>
  </si>
  <si>
    <t xml:space="preserve">%    </t>
  </si>
  <si>
    <t>TOTAIS ACUMULADOS</t>
  </si>
  <si>
    <t>TOTAIS DAS MEDIÇÕES</t>
  </si>
  <si>
    <t>SECRETARIA DE MANUTENÇÃO E PROJETOS</t>
  </si>
  <si>
    <t>DIVISÃO DE ENGENHARIA</t>
  </si>
  <si>
    <t>ADMINISTRAÇÃO LOCAL</t>
  </si>
  <si>
    <t>3.03</t>
  </si>
  <si>
    <t>3.04</t>
  </si>
  <si>
    <t>4.05</t>
  </si>
  <si>
    <t>4.06</t>
  </si>
  <si>
    <t>4.07</t>
  </si>
  <si>
    <t>4.08</t>
  </si>
  <si>
    <t>4.09</t>
  </si>
  <si>
    <t xml:space="preserve">H     </t>
  </si>
  <si>
    <t xml:space="preserve">UN    </t>
  </si>
  <si>
    <t xml:space="preserve">M3    </t>
  </si>
  <si>
    <t xml:space="preserve">M2    </t>
  </si>
  <si>
    <t xml:space="preserve">M     </t>
  </si>
  <si>
    <t xml:space="preserve">KG    </t>
  </si>
  <si>
    <t xml:space="preserve">L     </t>
  </si>
  <si>
    <t xml:space="preserve">18L   </t>
  </si>
  <si>
    <t xml:space="preserve">MES   </t>
  </si>
  <si>
    <t xml:space="preserve">PAR   </t>
  </si>
  <si>
    <t xml:space="preserve">KW/H  </t>
  </si>
  <si>
    <t xml:space="preserve">CENTO </t>
  </si>
  <si>
    <t xml:space="preserve">GL    </t>
  </si>
  <si>
    <t>LOCACAO DE CONTAINER 2,30 X 4,30 M, ALT. 2,50 M, PARA SANITARIO, COM 3 BACIAS, 4 CHUVEIROS, 1 LAVATORIO E 1 MICTORIO</t>
  </si>
  <si>
    <t xml:space="preserve">310ML </t>
  </si>
  <si>
    <t>PODER JUDICIÁRIO DA UNIÃO</t>
  </si>
  <si>
    <t>DETALHAMENTO DE BDI PRESUMIDO COM DESONERAÇÃO</t>
  </si>
  <si>
    <t>ACÓRDÃO 2.622/2013 TCU</t>
  </si>
  <si>
    <t>MATERIAIS</t>
  </si>
  <si>
    <t>MÃO DE OBRA</t>
  </si>
  <si>
    <t>MERO FORNECIMENTO DE MATERIAIS E EQUIPAMENTOS</t>
  </si>
  <si>
    <t>1º QUARTIL</t>
  </si>
  <si>
    <t>MÉDIA</t>
  </si>
  <si>
    <t>3º QUARTIL</t>
  </si>
  <si>
    <t>ADMINISTRAÇÃO CENTRAL (AC)</t>
  </si>
  <si>
    <t>AC</t>
  </si>
  <si>
    <t>S+R+G</t>
  </si>
  <si>
    <t>SEGURO (S)</t>
  </si>
  <si>
    <t>GARANTIAS (G)</t>
  </si>
  <si>
    <t>S+G</t>
  </si>
  <si>
    <t>RISCOS (R)</t>
  </si>
  <si>
    <t>R</t>
  </si>
  <si>
    <t>ref. ao 1º fator</t>
  </si>
  <si>
    <t>DESPESAS FINANCEIRAS (DF)</t>
  </si>
  <si>
    <t>ref. ao 2º fator</t>
  </si>
  <si>
    <t>DF</t>
  </si>
  <si>
    <t>REMUNERAÇÃO BRUTA DO CONSTRUTOR (L)</t>
  </si>
  <si>
    <t>ref. ao 3º fator</t>
  </si>
  <si>
    <t>(1+AC+S+R+G) x (1+DF) x (1+L)</t>
  </si>
  <si>
    <t>PIS</t>
  </si>
  <si>
    <t>COFINS</t>
  </si>
  <si>
    <t>(CÓDIGO TRIBUTÁRIO DO MUNICÍPIO) ISSQN</t>
  </si>
  <si>
    <t>(depende da legislação tributária municipal)</t>
  </si>
  <si>
    <t>(CONTRIB. PREV. SOBRE RECEITA BRUTA) CPRB</t>
  </si>
  <si>
    <t>( 1 – I )</t>
  </si>
  <si>
    <t>ESSES VALORES não INCLUIRAM O IPRB, CONFORME OBSERVA O próprio ACORDAO</t>
  </si>
  <si>
    <t>Fonte: 
BRASIL. Tribunal de Contas da União. Orientações para elaboração de planilhas orçamentárias de Obras Públicas. Brasília: TCU, 2014.(p.86)</t>
  </si>
  <si>
    <t>CONSIDEROU-SE SERVIÇOS DE CONSTRUÇÃO CIVIL  A SEREM PRESTADOS POR EMPRESAS QUE GOZAM DE DESONERAÇÃO DE FOLHA DE PAGAMENTO.</t>
  </si>
  <si>
    <t>(FONTE: CÓDIGO TRIBUTÁRIO MUNICIPAL)</t>
  </si>
  <si>
    <t>Fórmula utilizada:</t>
  </si>
  <si>
    <t>CIDADE DA OBRA</t>
  </si>
  <si>
    <t>TABELA UTILIZADA</t>
  </si>
  <si>
    <t>(CONFORME DECRETO 7983/13)</t>
  </si>
  <si>
    <t>(publicação oficial www.caixa.gov.br/sinapi)</t>
  </si>
  <si>
    <t>REF. MUNICIPIO GOIÂNIA - DESONERADO</t>
  </si>
  <si>
    <t>DESONERADO</t>
  </si>
  <si>
    <t>FONTE: CAIXA ECONOMICA FEDERAL</t>
  </si>
  <si>
    <t>COMPOSIÇÃO DOS ENCARGOS SOCIAIS</t>
  </si>
  <si>
    <t>ANOTAÇÃO/REGISTRO DE RESPONSABILIDADE TÉCNICA (ART OU RRT) - FAIXA 3</t>
  </si>
  <si>
    <t>REATERRO MANUAL DE VALAS COM COMPACTAÇÃO MECANIZADA. AF_04/2016</t>
  </si>
  <si>
    <t>REVESTIMENTOS</t>
  </si>
  <si>
    <t>ESQUADRIAS</t>
  </si>
  <si>
    <t>PINTURA</t>
  </si>
  <si>
    <t>2.02</t>
  </si>
  <si>
    <t>2.03</t>
  </si>
  <si>
    <t>2.04</t>
  </si>
  <si>
    <t>2.05</t>
  </si>
  <si>
    <t>2.06</t>
  </si>
  <si>
    <t>3.05</t>
  </si>
  <si>
    <t>3.06</t>
  </si>
  <si>
    <t>4.10</t>
  </si>
  <si>
    <t>ITENS INDIRETOS</t>
  </si>
  <si>
    <t>MEDIÇÕES / SUBETAPAS</t>
  </si>
  <si>
    <t>ANOTAÇÃO/REGISTRO DE RESPONSABILIDADE TÉCNICA (ART OU RRT)</t>
  </si>
  <si>
    <t>ENCARREGADO GERAL DE OBRAS COM ENCARGOS COMPLEMENTARES</t>
  </si>
  <si>
    <t>PLACA DE INAUGURAÇÃO AÇO ESCOVADO - 40X60 CM</t>
  </si>
  <si>
    <t>PLANILHA ORÇAMENTÁRIA DE REFERÊNCIA</t>
  </si>
  <si>
    <t>CONTEÚDO</t>
  </si>
  <si>
    <t>ORÇAMENTO SINTÉTICO</t>
  </si>
  <si>
    <t>CRONOGRAMA FÍSICO FINANCEIRO</t>
  </si>
  <si>
    <t>COMPOSIÇÕES ANALÍTICAS</t>
  </si>
  <si>
    <t>COMPOSIÇÃO DO BDI PRESUMIDO (BONIFICAÇÕES E DESPESAS INDIRETAS)</t>
  </si>
  <si>
    <t>PLACA DE OBRA EM CHAPA DE ACO GALVANIZADA</t>
  </si>
  <si>
    <t>MES</t>
  </si>
  <si>
    <t>TRANSPORTE DE ENTULHO EM CAÇAMBA (5m³), INCLUSIVE CARGA MANUAL E ENTREGA EM BOTA FORA</t>
  </si>
  <si>
    <t>CANTEIRO DE OBRAS</t>
  </si>
  <si>
    <t>ANDAIMES E PROTEÇÕES</t>
  </si>
  <si>
    <t>TELA DE PROTEÇÃO PARA FACHADA</t>
  </si>
  <si>
    <t>MONTAGEM/DESMONTAGEM ANDAIME DE MADEIRA 1 M2 ALVENARIA - APROVEITAMENTO 6 VEZES</t>
  </si>
  <si>
    <t>CONSTRUÇÃO/MONTAGEM E DESMONTAGEM DE ANDAIME PARA REVESTIMENTO INTERNO DE FORROS</t>
  </si>
  <si>
    <t>SERVIÇOS PRELIMINARES</t>
  </si>
  <si>
    <t>DEMOLIÇÃO DE ALVENARIA</t>
  </si>
  <si>
    <t>REMOÇÃO DE ESQUADRIA</t>
  </si>
  <si>
    <t>DEMOLIÇÃO DE PISO EXISTENTE, INCLUSIVE CONTRAPISO</t>
  </si>
  <si>
    <t>LOCAÇÃO DA OBRA (GABARITO)</t>
  </si>
  <si>
    <t>INFRA-ESTRUTURA / FUNDAÇÃO DE CONCRETO ARMADO</t>
  </si>
  <si>
    <t>ESCAVAÇÃO MANUAL DE VALAS</t>
  </si>
  <si>
    <t>REGULARIZAÇÃO E COMPACTAÇÃO DE FUNDO DE VALA MANUAL - BLOCOS E CINTAS DE FUNDAÇÃO</t>
  </si>
  <si>
    <t>LASTRO DE CONCRETO MAGRO, APLICADO EM BLOCOS DE COROAMENTO OU SAPATAS,ESPESSURA DE 5 CM. AF_08/2017</t>
  </si>
  <si>
    <t>FABRICAÇÃO, MONTAGEM E DESMONTAGEM DE FÔRMA PARA VIGA BALDRAME, EM MADEIRA SERRADA, E=25 MM, 2 UTILIZAÇÕES. AF_06/2017</t>
  </si>
  <si>
    <t>AÇO CA-50 8,0 MM</t>
  </si>
  <si>
    <t>FORNECIMENTO E LANÇAMENTO DE CONCRETO ESTRUTURAL USINADO BOMBEADO FCK &gt;= 25 MPA</t>
  </si>
  <si>
    <t>IMPERMEABILIZAÇÃO DE SUPERFÍCIE COM EMULSÃO ASFÁLTICA, 2 DEMÃOS</t>
  </si>
  <si>
    <t>TRANSPORTE DE ENTULHO EM CAÇAMBA (5m³), INCLUSIVE CARGA MANUAL</t>
  </si>
  <si>
    <t>AÇO CA-50 5,0 MM</t>
  </si>
  <si>
    <t>AÇO CA-50 6,3 MM</t>
  </si>
  <si>
    <t>AÇO CA-50 10,0 MM</t>
  </si>
  <si>
    <t>FORNECIMENTO E LANÇAMENTO DE CONCRETO ESTRUTURAL RODADO EM OBRA FCK &gt;= 25 MPA</t>
  </si>
  <si>
    <t>5.01.01</t>
  </si>
  <si>
    <t>SUPRA-ESTRUTURA DE CONCRETO ARMADO</t>
  </si>
  <si>
    <t>LONA PLÁSTICA</t>
  </si>
  <si>
    <t>ARMACAO EM TELA DE ACO SOLDADA NERVURADA Q-138, ACO CA-60, 4,2MM, MALHA 10X10CM</t>
  </si>
  <si>
    <t>ESCORAMENTO DE VIGAS E ESCADAS</t>
  </si>
  <si>
    <t>LAJE PRE MOLDADA SC 300KG/M2 CAPEAMENTO 4 CM, INCLUSVE ESCORAMENTO</t>
  </si>
  <si>
    <t>6.01.01</t>
  </si>
  <si>
    <t>6.01.02</t>
  </si>
  <si>
    <t>6.01.03</t>
  </si>
  <si>
    <t>COBERTURA E IMPERMEABILIZAÇÕES</t>
  </si>
  <si>
    <t>IMPERMEABILIZAÇÃO DE ALVENARIA COM SIKA 1 ATÉ 100 CM ACIMA DO SOLO</t>
  </si>
  <si>
    <t>IMPERMEABILIZAÇÃO BETUMINOSA A FRIO NOS PISOS</t>
  </si>
  <si>
    <t>REGULARIZAÇÃO COM ARGAMASSA DE CIMENTO E AREIA 1:3 ESP 2 CM PARA RECEBIMENTO DE MANTA NA LAJE DE COBERTURA</t>
  </si>
  <si>
    <t>IMPERMEABILIZAÇÃO COM MANTA ASFALTICA 4 MMNA LAJE DE COBERTURA</t>
  </si>
  <si>
    <t>ALVENARIA E FECHAMENTOS</t>
  </si>
  <si>
    <t>ALVENARIA DE TIJOLO CERAMICO 9X19X39CM ESP 9,0</t>
  </si>
  <si>
    <t>ALVENARIA DE TIJOLO CERAMICO 14X19X39CM ESP 14 CM</t>
  </si>
  <si>
    <t>VERGAS E CONTRA-VERGAS DE CONCRETO</t>
  </si>
  <si>
    <t>CHAPISCO APLICADO EM ALVENARIAS E ESTRUTURAS DE CONCRETO INTERNAS, COM COLHER DE PEDREIRO.  ARGAMASSA TRAÇO 1:3</t>
  </si>
  <si>
    <t>MASSA ÚNICA, PARA RECEBIMENTO DE PINTURA, EM ARGAMASSA TRAÇO 1:2:8, ESPESSURA DE 20MM, COM EXECUÇÃO DE TALISCAS</t>
  </si>
  <si>
    <t>FACHADAS</t>
  </si>
  <si>
    <t>CHAPISCO APLICADO EM ALVENARIA E ESTRUTURAS DE CONCRETO DE FACHADA, COM COLHER DE PEDREIRO.  ARGAMASSA TRAÇO 1:3</t>
  </si>
  <si>
    <t>MASSA ÚNICA EM ARGAMASSA TRAÇO 1:2:8  ESPESSURA DE 25 MM</t>
  </si>
  <si>
    <t>PISOS</t>
  </si>
  <si>
    <t>PEITORIS , SOLEIRAS E RODAPÉS</t>
  </si>
  <si>
    <t>PAREDES</t>
  </si>
  <si>
    <t>APLICAÇÃO DE FUNDO SELADOR ACRÍLICO EM PAREDES, UMA DEMÃO</t>
  </si>
  <si>
    <t>APLICAÇÃO E LIXAMENTO DE MASSA LÁTEX EM PAREDES, UMA DEMÃO</t>
  </si>
  <si>
    <t>TETOS</t>
  </si>
  <si>
    <t>FACHADA</t>
  </si>
  <si>
    <t>APLICAÇÃO MANUAL DE MASSA ACRÍLICA EM PANOS DE FACHADA , UMA DEMÃO</t>
  </si>
  <si>
    <t>ESQUADRIAS METÁLICAS</t>
  </si>
  <si>
    <t>FUNDO ANTICORROSIVO A BASE DE OXIDO DE FERRO (ZARCAO), DUAS DEMAOS</t>
  </si>
  <si>
    <t>4ª MED</t>
  </si>
  <si>
    <t>5ª MED</t>
  </si>
  <si>
    <t>120 DIAS</t>
  </si>
  <si>
    <t>150 DIAS</t>
  </si>
  <si>
    <t xml:space="preserve">TOTAL ITEM:   1   </t>
  </si>
  <si>
    <t>LOCACAO DE CONTAINER 2,30  X 6,00 M, ALT. 2,50 M, COM 1 SANITARIO, PARA ESCRITORIO, COMPLETO, SEM DIVISORIAS INTERNAS</t>
  </si>
  <si>
    <t>LOCACAO DE CONTAINER 6,00 X 2,30 X 2,50 M COM ISOLAMENTO TÉRMICO - REFEITÓRIO COMPLETO</t>
  </si>
  <si>
    <t>LOCACAO DE CONTAINER ALMOXARIFADO, DE *2,40* X *6,00* M, PADRAO SIMPLES, SEM REVESTIMENTO E SEM DIVISORIAS INTERNOS E SEM SANITARIO, PARA USO EM CANTEIRO DE OBRAS</t>
  </si>
  <si>
    <t xml:space="preserve">TOTAL ITEM:   2   </t>
  </si>
  <si>
    <t xml:space="preserve">TOTAL ITEM:   3   </t>
  </si>
  <si>
    <t xml:space="preserve">TOTAL ITEM:   4   </t>
  </si>
  <si>
    <t xml:space="preserve">TOTAL ITEM:   5   </t>
  </si>
  <si>
    <t>FORMA- CH.COMPENSADA 12 MM UTILIZAÇÃO 3 VEZESFORMA</t>
  </si>
  <si>
    <t xml:space="preserve">TOTAL ITEM:   6   </t>
  </si>
  <si>
    <t xml:space="preserve">TOTAL ITEM:   7   </t>
  </si>
  <si>
    <t xml:space="preserve">TOTAL ITEM:   8   </t>
  </si>
  <si>
    <t xml:space="preserve">TOTAL ITEM:   9   </t>
  </si>
  <si>
    <t xml:space="preserve">TOTAL ITEM:  10   </t>
  </si>
  <si>
    <t>PEITORIL EM GRANITO CINZA ANDORINHA ESP 2 CM ASSENTADA COM ARGAMASSA ACII, COM REJUNTE CINZA CLARO LARGURA 15 CM</t>
  </si>
  <si>
    <t xml:space="preserve">TOTAL ITEM:  11   </t>
  </si>
  <si>
    <t xml:space="preserve">TOTAL ITEM:  12   </t>
  </si>
  <si>
    <t>APLICAÇÃO MANUAL DE FUNDO SELADOR ACRÍLICO EM FACHADA</t>
  </si>
  <si>
    <t xml:space="preserve">TOTAL ITEM:  13   </t>
  </si>
  <si>
    <t xml:space="preserve">TOTAL ITEM:  14   </t>
  </si>
  <si>
    <t xml:space="preserve">TOTAL ITEM:  15   </t>
  </si>
  <si>
    <t xml:space="preserve">TOTAL ITEM:  16   </t>
  </si>
  <si>
    <t xml:space="preserve">TOTAL ITEM:  17   </t>
  </si>
  <si>
    <t>Online</t>
  </si>
  <si>
    <t>AMERICANAS</t>
  </si>
  <si>
    <t xml:space="preserve">PAPELARIA TRIBUNA </t>
  </si>
  <si>
    <t>PAPELARIA DINÂNICA</t>
  </si>
  <si>
    <t xml:space="preserve">PAPELARIA UNIVERSO </t>
  </si>
  <si>
    <t xml:space="preserve">MÊS   </t>
  </si>
  <si>
    <t xml:space="preserve">EXECUÇÃO DE COMO CONSTRUÍDO ("AS BUILT") - INCLUI MATERIAL E MÃO DE OBRA  </t>
  </si>
  <si>
    <t xml:space="preserve">ENGENHEIRO CIVIL DE OBRA JUNIOR COM ENCARGOS COMPLEMENTARES  </t>
  </si>
  <si>
    <t xml:space="preserve">ENCARREGADO GERAL DE OBRAS COM ENCARGOS COMPLEMENTARES  </t>
  </si>
  <si>
    <t xml:space="preserve">FORMA- CH.COMPENSADA 12 MM UTILIZAÇÃO 3 VEZESFORMA  </t>
  </si>
  <si>
    <t xml:space="preserve">ALVENARIA DE TIJOLO CERAMICO 14X19X39CM ESP 14 CM  </t>
  </si>
  <si>
    <t xml:space="preserve">MASSA ÚNICA, PARA RECEBIMENTO DE PINTURA, EM ARGAMASSA TRAÇO 1:2:8, ESPESSURA DE 20MM, COM EXECUÇÃO DE TALISCAS  </t>
  </si>
  <si>
    <t xml:space="preserve">TRANSPORTE DE ENTULHO EM CAÇAMBA (5m³), INCLUSIVE CARGA MANUAL E ENTREGA EM BOTA FORA  </t>
  </si>
  <si>
    <t xml:space="preserve">FORNECIMENTO E LANÇAMENTO DE CONCRETO ESTRUTURAL USINADO BOMBEADO FCK &gt;= 25 MPA  </t>
  </si>
  <si>
    <t xml:space="preserve">MASSA ÚNICA EM ARGAMASSA TRAÇO 1:2:8  ESPESSURA DE 25 MM  </t>
  </si>
  <si>
    <t xml:space="preserve">LAJE PRE MOLDADA SC 300KG/M2 CAPEAMENTO 4 CM, INCLUSVE ESCORAMENTO  </t>
  </si>
  <si>
    <t xml:space="preserve">LOCACAO DE CONTAINER 2,30 X 4,30 M, ALT. 2,50 M, PARA SANITARIO, COM 3 BACIAS, 4 CHUVEIROS, 1 LAVATORIO E 1 MICTORIO  </t>
  </si>
  <si>
    <t xml:space="preserve">ESCAVAÇÃO MANUAL DE VALAS  </t>
  </si>
  <si>
    <t xml:space="preserve">IMPERMEABILIZAÇÃO DE SUPERFÍCIE COM EMULSÃO ASFÁLTICA, 2 DEMÃOS  </t>
  </si>
  <si>
    <t xml:space="preserve">APLICAÇÃO E LIXAMENTO DE MASSA LÁTEX EM PAREDES, UMA DEMÃO  </t>
  </si>
  <si>
    <t xml:space="preserve">LOCACAO DE CONTAINER 2,30  X 6,00 M, ALT. 2,50 M, COM 1 SANITARIO, PARA ESCRITORIO, COMPLETO, SEM DIVISORIAS INTERNAS  </t>
  </si>
  <si>
    <t xml:space="preserve">CONSTRUÇÃO/MONTAGEM E DESMONTAGEM DE ANDAIME PARA REVESTIMENTO INTERNO DE FORROS  </t>
  </si>
  <si>
    <t xml:space="preserve">FABRICAÇÃO, MONTAGEM E DESMONTAGEM DE FÔRMA PARA VIGA BALDRAME, EM MADEIRA SERRADA, E=25 MM, 2 UTILIZAÇÕES. AF_06/2017  </t>
  </si>
  <si>
    <t xml:space="preserve">LOCACAO DE CONTAINER 6,00 X 2,30 X 2,50 M COM ISOLAMENTO TÉRMICO - REFEITÓRIO COMPLETO  </t>
  </si>
  <si>
    <t xml:space="preserve">LOCACAO DE CONTAINER ALMOXARIFADO, DE *2,40* X *6,00* M, PADRAO SIMPLES, SEM REVESTIMENTO E SEM DIVISORIAS INTERNOS E SEM SANITARIO, PARA USO EM CANTEIRO DE OBRAS  </t>
  </si>
  <si>
    <t xml:space="preserve">MONTAGEM/DESMONTAGEM ANDAIME DE MADEIRA 1 M2 ALVENARIA - APROVEITAMENTO 6 VEZES  </t>
  </si>
  <si>
    <t xml:space="preserve">PLACA DE OBRA EM CHAPA DE ACO GALVANIZADA  </t>
  </si>
  <si>
    <t xml:space="preserve">AÇO CA-50 5,0 MM  </t>
  </si>
  <si>
    <t xml:space="preserve">APLICAÇÃO MANUAL DE MASSA ACRÍLICA EM PANOS DE FACHADA , UMA DEMÃO  </t>
  </si>
  <si>
    <t xml:space="preserve">TELA DE PROTEÇÃO PARA FACHADA  </t>
  </si>
  <si>
    <t xml:space="preserve">ESCORAMENTO DE VIGAS E ESCADAS  </t>
  </si>
  <si>
    <t xml:space="preserve">REATERRO MANUAL DE VALAS COM COMPACTAÇÃO MECANIZADA. AF_04/2016  </t>
  </si>
  <si>
    <t xml:space="preserve">IMPERMEABILIZAÇÃO COM MANTA ASFALTICA 4 MMNA LAJE DE COBERTURA  </t>
  </si>
  <si>
    <t xml:space="preserve">AÇO CA-50 10,0 MM  </t>
  </si>
  <si>
    <t xml:space="preserve">CHAPISCO APLICADO EM ALVENARIAS E ESTRUTURAS DE CONCRETO INTERNAS, COM COLHER DE PEDREIRO.  ARGAMASSA TRAÇO 1:3  </t>
  </si>
  <si>
    <t xml:space="preserve">ALVENARIA DE TIJOLO CERAMICO 9X19X39CM ESP 9,0  </t>
  </si>
  <si>
    <t xml:space="preserve">AÇO CA-50 8,0 MM  </t>
  </si>
  <si>
    <t xml:space="preserve">FUNDO ANTICORROSIVO A BASE DE OXIDO DE FERRO (ZARCAO), DUAS DEMAOS  </t>
  </si>
  <si>
    <t xml:space="preserve">CHAPISCO APLICADO EM ALVENARIA E ESTRUTURAS DE CONCRETO DE FACHADA, COM COLHER DE PEDREIRO.  ARGAMASSA TRAÇO 1:3  </t>
  </si>
  <si>
    <t xml:space="preserve">APLICAÇÃO DE FUNDO SELADOR ACRÍLICO EM PAREDES, UMA DEMÃO  </t>
  </si>
  <si>
    <t xml:space="preserve">PLACA DE INAUGURAÇÃO AÇO ESCOVADO - 40X60 CM  </t>
  </si>
  <si>
    <t xml:space="preserve">IMPERMEABILIZAÇÃO DE ALVENARIA COM SIKA 1 ATÉ 100 CM ACIMA DO SOLO  </t>
  </si>
  <si>
    <t xml:space="preserve">REGULARIZAÇÃO COM ARGAMASSA DE CIMENTO E AREIA 1:3 ESP 2 CM PARA RECEBIMENTO DE MANTA NA LAJE DE COBERTURA  </t>
  </si>
  <si>
    <t xml:space="preserve">AÇO CA-50 6,3 MM  </t>
  </si>
  <si>
    <t xml:space="preserve">APLICAÇÃO MANUAL DE FUNDO SELADOR ACRÍLICO EM FACHADA  </t>
  </si>
  <si>
    <t xml:space="preserve">ARMACAO EM TELA DE ACO SOLDADA NERVURADA Q-138, ACO CA-60, 4,2MM, MALHA 10X10CM  </t>
  </si>
  <si>
    <t xml:space="preserve">PLACA EM ACRÍLICO ADESIVADO DIMENSÕES: 20X20 cm CORES E FONTES PADRÃO TRT  </t>
  </si>
  <si>
    <t xml:space="preserve">DEMOLIÇÃO DE PISO EXISTENTE, INCLUSIVE CONTRAPISO  </t>
  </si>
  <si>
    <t xml:space="preserve">VERGAS E CONTRA-VERGAS DE CONCRETO  </t>
  </si>
  <si>
    <t xml:space="preserve">ANOTAÇÃO/REGISTRO DE RESPONSABILIDADE TÉCNICA (ART OU RRT) - FAIXA 3  </t>
  </si>
  <si>
    <t xml:space="preserve">DEMOLIÇÃO DE ALVENARIA  </t>
  </si>
  <si>
    <t xml:space="preserve">DIÁRIO DE OBRAS ou LIVRO DE ORDEM - EM TAMANHO OFICIO - 33X3 - PREENCHIMENTO OBRIGATÓRIO PELA CONTRATADA  </t>
  </si>
  <si>
    <t xml:space="preserve">PEITORIL EM GRANITO CINZA ANDORINHA ESP 2 CM ASSENTADA COM ARGAMASSA ACII, COM REJUNTE CINZA CLARO LARGURA 15 CM  </t>
  </si>
  <si>
    <t xml:space="preserve">LONA PLÁSTICA  </t>
  </si>
  <si>
    <t xml:space="preserve">LOCAÇÃO DA OBRA (GABARITO)  </t>
  </si>
  <si>
    <t xml:space="preserve">REGULARIZAÇÃO E COMPACTAÇÃO DE FUNDO DE VALA MANUAL - BLOCOS E CINTAS DE FUNDAÇÃO  </t>
  </si>
  <si>
    <t xml:space="preserve">REMOÇÃO DE ESQUADRIA  </t>
  </si>
  <si>
    <t xml:space="preserve">LASTRO DE CONCRETO MAGRO, APLICADO EM BLOCOS DE COROAMENTO OU SAPATAS,ESPESSURA DE 5 CM. AF_08/2017  </t>
  </si>
  <si>
    <t>PREÇO UNIT</t>
  </si>
  <si>
    <t xml:space="preserve">COMPOSIÇÃO         </t>
  </si>
  <si>
    <t xml:space="preserve">AGETOP 060203      </t>
  </si>
  <si>
    <t xml:space="preserve">SUDECAP 40.19.01   </t>
  </si>
  <si>
    <t xml:space="preserve">BASE 74202/002     </t>
  </si>
  <si>
    <t xml:space="preserve">SETOP IIO-CON-030  </t>
  </si>
  <si>
    <t xml:space="preserve">SETOP IIO-CON-015  </t>
  </si>
  <si>
    <t xml:space="preserve">BASE 96556         </t>
  </si>
  <si>
    <t xml:space="preserve">SETOP AND-FOR-005  </t>
  </si>
  <si>
    <t xml:space="preserve">SETOP IIO-CON-040  </t>
  </si>
  <si>
    <t xml:space="preserve">SETOP AND-ALV-005  </t>
  </si>
  <si>
    <t xml:space="preserve">74209/001          </t>
  </si>
  <si>
    <t xml:space="preserve">74064/001          </t>
  </si>
  <si>
    <t xml:space="preserve">BASE 98563         </t>
  </si>
  <si>
    <t xml:space="preserve">73994/001          </t>
  </si>
  <si>
    <t xml:space="preserve">SETOP  DEM-PIS-010 </t>
  </si>
  <si>
    <t xml:space="preserve">74077/003          </t>
  </si>
  <si>
    <t xml:space="preserve">SUDECAP 40.32.22   </t>
  </si>
  <si>
    <t xml:space="preserve">SETOP DEM-POR-030  </t>
  </si>
  <si>
    <t xml:space="preserve">BASE 89778         </t>
  </si>
  <si>
    <t>PR. TOTAL</t>
  </si>
  <si>
    <t xml:space="preserve">ENGENHEIRO CIVIL DE OBRA JUNIOR (MENSALISTA)  </t>
  </si>
  <si>
    <t xml:space="preserve">ENCARREGADO GERAL DE OBRAS (MENSALISTA)  </t>
  </si>
  <si>
    <t xml:space="preserve">SERVENTE  </t>
  </si>
  <si>
    <t xml:space="preserve">PEDREIRO  </t>
  </si>
  <si>
    <t xml:space="preserve">ALIMENTACAO - MENSALISTA (ENCARGOS COMPLEMENTARES) (COLETADO CAIXA)  </t>
  </si>
  <si>
    <t xml:space="preserve">ALIMENTACAO - HORISTA (ENCARGOS COMPLEMENTARES) (COLETADO CAIXA)  </t>
  </si>
  <si>
    <t xml:space="preserve">PINTOR  </t>
  </si>
  <si>
    <t xml:space="preserve">TINTA ACRILICA PREMIUM, COR BRANCO FOSCO  </t>
  </si>
  <si>
    <t>COTAÇÃO</t>
  </si>
  <si>
    <t xml:space="preserve">TRANSPORTE EM CAÇAMBA (5m³)  </t>
  </si>
  <si>
    <t xml:space="preserve">CARPINTEIRO DE FORMAS  </t>
  </si>
  <si>
    <t xml:space="preserve">BLOCO CERAMICO DE VEDACAO COM FUROS NA VERTICAL, 14 X 19 X 39 CM - 4,5 MPA (NBR 15270)  </t>
  </si>
  <si>
    <t xml:space="preserve">CONCRETO USINADO BOMBEAVEL, CLASSE DE RESISTENCIA C25, COM BRITA 0 E 1, SLUMP = 100 +/- 20 MM, INCLUI SERVICO DE BOMBEAMENTO (NBR 8953)  </t>
  </si>
  <si>
    <t xml:space="preserve">CIMENTO PORTLAND COMPOSTO CP II-32  </t>
  </si>
  <si>
    <t xml:space="preserve">LOCACAO DE CONTAINER 2,30 X 6,00 M, ALT. 2,50 M, PARA ESCRITORIO, SEM DIVISORIAS INTERNAS E SEM SANITARIO  </t>
  </si>
  <si>
    <t xml:space="preserve">AUXILIAR DE CARPINTEIRO  </t>
  </si>
  <si>
    <t xml:space="preserve">TRANSPORTE - MENSALISTA (ENCARGOS COMPLEMENTARES) (COLETADO CAIXA)  </t>
  </si>
  <si>
    <t xml:space="preserve">TRANSPORTE - HORISTA (ENCARGOS COMPLEMENTARES) (COLETADO CAIXA)  </t>
  </si>
  <si>
    <t xml:space="preserve">TABUA MADEIRA 2A QUALIDADE 2,5 X 30,0CM (1 X 12") NAO APARELHADA  </t>
  </si>
  <si>
    <t xml:space="preserve">CAL HIDRATADA CH-I PARA ARGAMASSAS  </t>
  </si>
  <si>
    <t xml:space="preserve">OPERADOR DE BETONEIRA ESTACIONARIA/MISTURADOR  </t>
  </si>
  <si>
    <t xml:space="preserve">AREIA MEDIA - POSTO JAZIDA/FORNECEDOR (RETIRADO NA JAZIDA, SEM TRANSPORTE)  </t>
  </si>
  <si>
    <t xml:space="preserve">LOCACAO DE CONTAINER 2,30 X 6,00 M, ALT. 2,50 M, COM 1 SANITARIO, PARA ESCRITORIO, COMPLETO, SEM DIVISORIAS INTERNAS  </t>
  </si>
  <si>
    <t xml:space="preserve">MANTA LIQUIDA DE BASE ASFALTICA MODIFICADA COM A ADICAO DE ELASTOMEROS DILUIDOS EM SOLVENTE ORGANICO, APLICACAO A FRIO (MEMBRANA IMPERMEABILIZANTE ASFASTICA)  </t>
  </si>
  <si>
    <t xml:space="preserve">EXAMES - MENSALISTA (ENCARGOS COMPLEMENTARES (COLETADO CAIXA)  </t>
  </si>
  <si>
    <t xml:space="preserve">LAJE PRE-MOLDADA CONVENCIONAL (LAJOTAS + VIGOTAS) PARA PISO, UNIDIRECIONAL, SOBRECARGA DE 350 KG/M2, VAO ATE 4,50 M (SEM COLOCACAO)  </t>
  </si>
  <si>
    <t xml:space="preserve">EXAMES - HORISTA (ENCARGOS COMPLEMENTARES) (COLETADO CAIXA)  </t>
  </si>
  <si>
    <t xml:space="preserve">ARMADOR  </t>
  </si>
  <si>
    <t xml:space="preserve">CHAPA DE MADEIRA COMPENSADA RESINADA PARA FORMA DE CONCRETO, DE *2,2 X 1,1* M, E = 12 MM  </t>
  </si>
  <si>
    <t xml:space="preserve">PLACA DE OBRA (PARA CONSTRUCAO CIVIL) EM CHAPA GALVANIZADA *N. 22*, DE *2,0 X 1,125* M  </t>
  </si>
  <si>
    <t xml:space="preserve">SARRAFO DE MADEIRA APARELHADA *2 X 10* CM, MACARANDUBA, ANGELIM OU EQUIVALENTE DA REGIAO  </t>
  </si>
  <si>
    <t xml:space="preserve">MASSA CORRIDA PVA PARA PAREDES INTERNAS  </t>
  </si>
  <si>
    <t xml:space="preserve">IMPERMEABILIZADOR  </t>
  </si>
  <si>
    <t xml:space="preserve">ACO CA-60, 5,0 MM, VERGALHAO  </t>
  </si>
  <si>
    <t xml:space="preserve">PROTETOR SOLAR FPS 30, EMBALAGEM 2 LITROS  </t>
  </si>
  <si>
    <t xml:space="preserve">ACO CA-50, 10,0 MM, VERGALHAO  </t>
  </si>
  <si>
    <t xml:space="preserve">CARPINTEIRO DE ESQUADRIAS  </t>
  </si>
  <si>
    <t xml:space="preserve">ACO CA-50, 8,0 MM, VERGALHAO  </t>
  </si>
  <si>
    <t xml:space="preserve">ESPUMA EXPANSIVA DE POLIURETANO, APLICACAO MANUAL - 500 ML  </t>
  </si>
  <si>
    <t xml:space="preserve">ELETRICISTA  </t>
  </si>
  <si>
    <t xml:space="preserve">MANTA ASFALTICA ELASTOMERICA EM POLIESTER 4 MM, TIPO III, CLASSE B, ACABAMENTO PP (NBR 9952)  </t>
  </si>
  <si>
    <t xml:space="preserve">TELA FACHADEIRA EM POLIETILENO, ROLO DE 3 X 100 M (L X C), COR BRANCA, SEM LOGOMARCA - PARA PROTECAO DE OBRAS  </t>
  </si>
  <si>
    <t xml:space="preserve">PREGO DE ACO POLIDO COM CABECA 18 X 30 (2 3/4 X 10)  </t>
  </si>
  <si>
    <t xml:space="preserve">PECA DE MADEIRA NATIVA / REGIONAL 7,5 X 7,5CM (3X3) NAO APARELHADA (P/FORMA)  </t>
  </si>
  <si>
    <t xml:space="preserve">OPERADOR DE MAQUINAS E EQUIPAMENTOS  </t>
  </si>
  <si>
    <t xml:space="preserve">MASSA ACRILICA PARA PAREDES INTERIOR/EXTERIOR  </t>
  </si>
  <si>
    <t xml:space="preserve">TALABARTE DE SEGURANCA, 2 MOSQUETOES TRAVA DUPLA *53* MM DE ABERTURA, COM ABSORVEDOR DE ENERGIA  </t>
  </si>
  <si>
    <t xml:space="preserve">CABO DE COBRE, FLEXIVEL, CLASSE 4 OU 5, ISOLACAO EM PVC/A, ANTICHAMA BWF-B, 1 CONDUTOR, 450/750 V, SECAO NOMINAL 2,5 MM2  </t>
  </si>
  <si>
    <t xml:space="preserve">SELADOR ACRILICO PAREDES INTERNAS/EXTERNAS  </t>
  </si>
  <si>
    <t xml:space="preserve">PREGO DE ACO POLIDO COM CABECA 18 X 24 (2 1/4 X 10)  </t>
  </si>
  <si>
    <t xml:space="preserve">RESPIRADOR DESCARTAVEL SEM VALVULA DE EXALACAO, PFF 1  </t>
  </si>
  <si>
    <t xml:space="preserve">LUVA RASPA DE COURO, CANO CURTO (PUNHO *7* CM)  </t>
  </si>
  <si>
    <t xml:space="preserve">TABUA DE MADEIRA APARELHADA *2,5 X 25* CM, MACARANDUBA, ANGELIM OU EQUIVALENTE DA REGIAO  </t>
  </si>
  <si>
    <t xml:space="preserve">BLOCO CERAMICO DE VEDACAO COM FUROS NA VERTICAL, 9 X 19 X 39 CM - 4,5 MPA (NBR 15270)  </t>
  </si>
  <si>
    <t xml:space="preserve">ENCANADOR OU BOMBEIRO HIDRAULICO  </t>
  </si>
  <si>
    <t xml:space="preserve">MADEIRA ROLICA SEM TRATAMENTO, EUCALIPTO OU EQUIVALENTE DA REGIAO, H = 3 M, D = 8 A 11 CM (PARA ESCORAMENTO)  </t>
  </si>
  <si>
    <t xml:space="preserve">PLACA DE INAUGURACAO METALICA, *40* CM X *60* CM  </t>
  </si>
  <si>
    <t xml:space="preserve">AJUDANTE DE ELETRICISTA  </t>
  </si>
  <si>
    <t xml:space="preserve">SOLUCAO LIMPADORA PARA PVC, FRASCO COM 1000 CM3  </t>
  </si>
  <si>
    <t xml:space="preserve">TRAVA-QUEDAS EM ACO PARA CORDA DE 12 MM, EXTENSOR DE 25 X 300 MM, COM MOSQUETAO TIPO GANCHO TRAVA DUPLA  </t>
  </si>
  <si>
    <t xml:space="preserve">REGISTRO PRESSAO COM ACABAMENTO E CANOPLA CROMADA, SIMPLES, BITOLA 1/2 " (REF 1416)  </t>
  </si>
  <si>
    <t xml:space="preserve">ACO CA-50, 6,3 MM, VERGALHAO  </t>
  </si>
  <si>
    <t xml:space="preserve">AVENTAL DE SEGURANCA DE RASPA DE COURO 1,00 X 0,60 M  </t>
  </si>
  <si>
    <t xml:space="preserve">BOTA DE SEGURANCA COM BIQUEIRA DE ACO E COLARINHO ACOLCHOADO  </t>
  </si>
  <si>
    <t xml:space="preserve">PEDRA BRITADA N. 1 (9,5 a 19 MM) POSTO PEDREIRA/FORNECEDOR, SEM FRETE  </t>
  </si>
  <si>
    <t xml:space="preserve">BALDE PLASTICO CAPACIDADE *10* L  </t>
  </si>
  <si>
    <t xml:space="preserve">SOLEIRA EM GRANITO, POLIDO, TIPO ANDORINHA/ QUARTZ/ CASTELO/ CORUMBA OU OUTROS EQUIVALENTES DA REGIAO, L= *15* CM, E= *2,0* CM  </t>
  </si>
  <si>
    <t xml:space="preserve">SEGURO - MENSALISTA (ENCARGOS COMPLEMENTARES) (COLETADO CAIXA)  </t>
  </si>
  <si>
    <t xml:space="preserve">TELA DE ACO SOLDADA GALVANIZADA/ZINCADA PARA ALVENARIA, FIO D = *1,24 MM, MALHA 25 X 25 MM  </t>
  </si>
  <si>
    <t xml:space="preserve">TUBO PVC SERIE NORMAL, DN 100 MM, PARA ESGOTO PREDIAL (NBR 5688)  </t>
  </si>
  <si>
    <t xml:space="preserve">CARRINHO DE MAO DE ACO CAPACIDADE 50 A 60 L, PNEU COM CAMARA  </t>
  </si>
  <si>
    <t xml:space="preserve">ARAME RECOZIDO 18 BWG, 1,25 MM (0,01 KG/M)  </t>
  </si>
  <si>
    <t xml:space="preserve">FUNDO ANTICORROSIVO PARA METAIS FERROSOS (ZARCAO)  </t>
  </si>
  <si>
    <t xml:space="preserve">LONA PLASTICA PRETA, E= 150 MICRA  </t>
  </si>
  <si>
    <t xml:space="preserve">TELA DE ACO SOLDADA GALVANIZADA/ZINCADA PARA ALVENARIA, FIO D = *1,20 A 1,70* MM, MALHA 15 X 15 MM, (C X L) *50 X 12* CM  </t>
  </si>
  <si>
    <t xml:space="preserve">AJUDANTE ESPECIALIZADO  </t>
  </si>
  <si>
    <t xml:space="preserve">AREIA GROSSA - POSTO JAZIDA/FORNECEDOR (RETIRADO NA JAZIDA, SEM TRANSPORTE)  </t>
  </si>
  <si>
    <t xml:space="preserve">TABUA MADEIRA 3A QUALIDADE 2,5 X 23,0CM (1 X 9") NAO APARELHADA  </t>
  </si>
  <si>
    <t xml:space="preserve">PISO EM GRANITO, POLIDO, TIPO ANDORINHA/ QUARTZ/ CASTELO/ CORUMBA OU OUTROS EQUIVALENTES DA REGIAO, FORMATO MENOR OU IGUAL A 3025 CM2, E= *2* CM  </t>
  </si>
  <si>
    <t xml:space="preserve">TELA DE ACO SOLDADA NERVURADA CA-60, Q-138, (2,20 KG/M2), DIAMETRO DO FIO = 4,2 MM, LARGURA = 2,45 X 120 M DE COMPRIMENTO, ESPACAMENTO DA MALHA = 10 X 10 CM  </t>
  </si>
  <si>
    <t xml:space="preserve">SEGURO - HORISTA (ENCARGOS COMPLEMENTARES) (COLETADO CAIXA)  </t>
  </si>
  <si>
    <t xml:space="preserve">FITA CREPE ROLO DE 25 MM X 50 M  </t>
  </si>
  <si>
    <t xml:space="preserve">AJUDANTE DE ARMADOR  </t>
  </si>
  <si>
    <t xml:space="preserve">TINTA PROTETORA SUPERFICIE METALICA ALUMINIO  </t>
  </si>
  <si>
    <t xml:space="preserve">ESCADA DUPLA DE ABRIR EM ALUMINIO, MODELO PINTOR, 8 DEGRAUS  </t>
  </si>
  <si>
    <t xml:space="preserve">AUXILIAR DE ENCANADOR OU BOMBEIRO HIDRAULICO  </t>
  </si>
  <si>
    <t xml:space="preserve">ESMERILHADEIRA ANGULAR ELETRICA, DIAMETRO DO DISCO 7 '' (180 MM), ROTACAO 8500 RPM, POTENCIA 2400 W  </t>
  </si>
  <si>
    <t xml:space="preserve">GUARNICAO/MOLDURA DE ACABAMENTO PARA ESQUADRIA DE ALUMINIO ANODIZADO NATURAL, PARA 1 FACE  </t>
  </si>
  <si>
    <t xml:space="preserve">DESMOLDANTE PROTETOR PARA FORMAS DE MADEIRA, DE BASE OLEOSA EMULSIONADA EM AGUA  </t>
  </si>
  <si>
    <t xml:space="preserve">BOLSA DE LONA PARA FERRAMENTAS *50 X 35 X 25* CM  </t>
  </si>
  <si>
    <t xml:space="preserve">ROLO DE LA DE CARNEIRO 23 CM (SEM CABO)  </t>
  </si>
  <si>
    <t xml:space="preserve">PRIMER PARA MANTA ASFALTICA A BASE DE ASFALTO MODIFICADO DILUIDO EM SOLVENTE, APLICACAO A FRIO  </t>
  </si>
  <si>
    <t xml:space="preserve">WASH PRIMER PARA TINTA AUTOMOTIVA  </t>
  </si>
  <si>
    <t xml:space="preserve">PINO DE ACO COM FURO, HASTE = 27 MM (ACAO DIRETA)  </t>
  </si>
  <si>
    <t xml:space="preserve">CAIXA D'AGUA FIBRA DE VIDRO PARA 1000 LITROS, COM TAMPA  </t>
  </si>
  <si>
    <t xml:space="preserve">MARMORISTA / GRANITEIRO  </t>
  </si>
  <si>
    <t xml:space="preserve">ESPACADOR / DISTANCIADOR CIRCULAR COM ENTRADA LATERAL, EM PLASTICO, PARA VERGALHAO *4,2 A 12,5* MM, COBRIMENTO 20 MM  </t>
  </si>
  <si>
    <t xml:space="preserve">ACIDO MURIATICO, DILUICAO 10% A 12% PARA USO EM LIMPEZA  </t>
  </si>
  <si>
    <t xml:space="preserve">TINTA ASFALTICA IMPERMEABILIZANTE DISPERSA EM AGUA, PARA MATERIAIS CIMENTICIOS  </t>
  </si>
  <si>
    <t xml:space="preserve">LIXADEIRA ELETRICA ANGULAR, PARA DISCO DE 7 " (180 MM), POTENCIA DE 2.200 W, *5.000* RPM, 220 V  </t>
  </si>
  <si>
    <t xml:space="preserve">ESCADA EXTENSIVEL EM ALUMINIO COM 6,00 M ESTENDIDA  </t>
  </si>
  <si>
    <t xml:space="preserve">PECA DE MADEIRA NATIVA/REGIONAL 2,5 X 7,0 CM (SARRAFO-P/FORMA)  </t>
  </si>
  <si>
    <t xml:space="preserve">REDUTOR TIPO THINNER PARA ACABAMENTO  </t>
  </si>
  <si>
    <t xml:space="preserve">LINHA DE PEDREIRO LISA 100 M  </t>
  </si>
  <si>
    <t xml:space="preserve">CHUVEIRO COMUM EM PLASTICO BRANCO, COM CANO, 3 TEMPERATURAS, 5500 W (110/220 V)  </t>
  </si>
  <si>
    <t xml:space="preserve">GASOLINA COMUM  </t>
  </si>
  <si>
    <t xml:space="preserve">SELANTE ELASTICO MONOCOMPONENTE A BASE DE POLIURETANO PARA JUNTAS DIVERSAS  </t>
  </si>
  <si>
    <t xml:space="preserve">LAMPADA FLUORESCENTE TUBULAR T8 DE 32/36 W, BIVOLT  </t>
  </si>
  <si>
    <t xml:space="preserve">CAMADA SEPARADORA DE FILME DE POLIETILENO 20 A 25 MICRA  </t>
  </si>
  <si>
    <t xml:space="preserve">PREGO DE ACO POLIDO COM CABECA 18 X 27 (2 1/2 X 10)  </t>
  </si>
  <si>
    <t xml:space="preserve">ENERGIA ELETRICA ATE 2000 KWH INDUSTRIAL, SEM DEMANDA  </t>
  </si>
  <si>
    <t xml:space="preserve">LAMPADA FLUORESCENTE TUBULAR T5 DE 14 W, BIVOLT  </t>
  </si>
  <si>
    <t xml:space="preserve">REMOVEDOR DE TINTA OLEO/ESMALTE VERNIZ  </t>
  </si>
  <si>
    <t xml:space="preserve">OLEO DIESEL COMBUSTIVEL COMUM  </t>
  </si>
  <si>
    <t xml:space="preserve">COMPACTADOR DE SOLOS DE PERCURSAO (SOQUETE) COM MOTOR A GASOLINA 4 TEMPOS DE 4 HP (4 CV)  </t>
  </si>
  <si>
    <t xml:space="preserve">BETONEIRA CAPACIDADE NOMINAL 400 L, CAPACIDADE DE MISTURA 280 L, MOTOR ELETRICO TRIFASICO 220/380 V POTENCIA 2 CV, SEM CARREGADOR  </t>
  </si>
  <si>
    <t xml:space="preserve">SELADOR HORIZONTAL PARA FITA DE ACO 1 "  </t>
  </si>
  <si>
    <t xml:space="preserve">ADITIVO IMPERMEABILIZANTE DE PEGA NORMAL PARA ARGAMASSAS E CONCRETOS SEM ARMACAO  </t>
  </si>
  <si>
    <t xml:space="preserve">ROLO DE ESPUMA POLIESTER 23 CM (SEM CABO)  </t>
  </si>
  <si>
    <t xml:space="preserve">ABRACADEIRA DE NYLON PARA AMARRACAO DE CABOS, COMPRIMENTO DE 200 X *4,6* MM  </t>
  </si>
  <si>
    <t xml:space="preserve">ARGAMASSA COLANTE TIPO ACIII  </t>
  </si>
  <si>
    <t xml:space="preserve">LUVA SIMPLES, PVC, SOLDAVEL, DN 75 MM, SERIE NORMAL, PARA ESGOTO PREDIAL  </t>
  </si>
  <si>
    <t xml:space="preserve">ESPELHO / PLACA DE 3 POSTOS 4" X 2", PARA INSTALACAO DE TOMADAS E INTERRUPTORES  </t>
  </si>
  <si>
    <t xml:space="preserve">LIXA EM FOLHA PARA PAREDE OU MADEIRA, NUMERO 120 (COR VERMELHA)  </t>
  </si>
  <si>
    <t xml:space="preserve">ADESIVO PLASTICO PARA PVC, FRASCO COM 850 GR  </t>
  </si>
  <si>
    <t xml:space="preserve">CURVA PVC LONGA 90 GRAUS, 100 MM, PARA ESGOTO PREDIAL  </t>
  </si>
  <si>
    <t xml:space="preserve">PREGO DE ACO POLIDO COM CABECA 17 X 24 (2 1/4 X 11)  </t>
  </si>
  <si>
    <t xml:space="preserve">SARRAFO DE MADEIRA NAO APARELHADA *2,5 X 7* CM, MACARANDUBA, ANGELIM OU EQUIVALENTE DA REGIAO  </t>
  </si>
  <si>
    <t xml:space="preserve">TELA DE ACO SOLDADA GALVANIZADA/ZINCADA PARA ALVENARIA, FIO D = *1,20 A 1,70* MM, MALHA 15 X 15 MM, (C X L) *50 X 7,5* CM  </t>
  </si>
  <si>
    <t xml:space="preserve">LUVA SIMPLES, PVC, SOLDAVEL, DN 100 MM, SERIE NORMAL, PARA ESGOTO PREDIAL  </t>
  </si>
  <si>
    <t xml:space="preserve">PREGO DE ACO POLIDO COM CABECA DUPLA 17 X 27 (2 1/2 X 11)  </t>
  </si>
  <si>
    <t xml:space="preserve">ANEL BORRACHA PARA TUBO ESGOTO PREDIAL, DN 100 MM (NBR 5688)  </t>
  </si>
  <si>
    <t xml:space="preserve">FITA ISOLANTE ADESIVA ANTICHAMA, USO ATE 750 V, EM ROLO DE 19 MM X 5 M  </t>
  </si>
  <si>
    <t xml:space="preserve">VIBRADOR DE IMERSAO, DIAMETRO DA PONTEIRA DE *45* MM, COM MOTOR ELETRICO TRIFASICO DE 2 HP (2 CV)  </t>
  </si>
  <si>
    <t xml:space="preserve">ANEL BORRACHA PARA TUBO ESGOTO PREDIAL DN 75 MM (NBR 5688)  </t>
  </si>
  <si>
    <t xml:space="preserve">CAMINHAO TRUCADO, PESO BRUTO TOTAL 23000 KG, CARGA UTIL MAXIMA 15935 KG, DISTANCIA ENTRE EIXOS 4,80 M, POTENCIA 230 CV (INCLUI CABINE E CHASSI, NAO INCLUI CARROCERIA)  </t>
  </si>
  <si>
    <t xml:space="preserve">SUPORTE DE FIXACAO PARA ESPELHO / PLACA 4" X 2", PARA 3 MODULOS, PARA INSTALACAO DE TOMADAS E INTERRUPTORES (SOMENTE SUPORTE)  </t>
  </si>
  <si>
    <t xml:space="preserve">CAIXA DE PASSAGEM, EM PVC, DE 4" X 2", PARA ELETRODUTO FLEXIVEL CORRUGADO  </t>
  </si>
  <si>
    <t xml:space="preserve">MOTORISTA DE CAMINHAO  </t>
  </si>
  <si>
    <t xml:space="preserve">PASTA LUBRIFICANTE PARA TUBOS E CONEXOES COM JUNTA ELASTICA (USO EM PVC, ACO, POLIETILENO E OUTROS) ( DE *400* G)  </t>
  </si>
  <si>
    <t xml:space="preserve">TORNEIRA PLASTICA DE BOIA CONVENCIONAL PARA CAIXA DE AGUA, 3/4 ", COM HASTE METALICA E COM BALAO PLASTICO (PADRAO POPULAR)  </t>
  </si>
  <si>
    <t xml:space="preserve">JOELHO PVC, SOLDAVEL, PB, 90 GRAUS, DN 75 MM, PARA ESGOTO PREDIAL  </t>
  </si>
  <si>
    <t xml:space="preserve">TUBO PVC SERIE NORMAL, DN 50 MM, PARA ESGOTO PREDIAL (NBR 5688)  </t>
  </si>
  <si>
    <t xml:space="preserve">ARGAMASSA COLANTE AC-II  </t>
  </si>
  <si>
    <t xml:space="preserve">REDUCAO EXCENTRICA PVC P/ ESG PREDIAL DN 100 X 75MM  </t>
  </si>
  <si>
    <t xml:space="preserve">JOELHO PVC, SOLDAVEL, PB, 45 GRAUS, DN 100 MM, PARA ESGOTO PREDIAL  </t>
  </si>
  <si>
    <t xml:space="preserve">REJUNTE COLORIDO, CIMENTICIO  </t>
  </si>
  <si>
    <t xml:space="preserve">LIXA D'AGUA EM FOLHA, GRAO 100  </t>
  </si>
  <si>
    <t xml:space="preserve">BUCHA DE NYLON SEM ABA S10, COM PARAFUSO DE 6,10 X 65 MM EM ACO ZINCADO COM ROSCA SOBERBA, CABECA CHATA E FENDA PHILLIPS  </t>
  </si>
  <si>
    <t xml:space="preserve">TANQUE DE ACO CARBONO NAO REVESTIDO, PARA TRANSPORTE DE AGUA COM CAPACIDADE DE 10 M3, COM BOMBA CENTRIFUGA POR TOMADA DE FORCA, VAZAO MAXIMA *75* M3/H (INCLUI MONTAGEM, NAO INCLUI CAMINHAO)  </t>
  </si>
  <si>
    <t xml:space="preserve">BUCHA DE NYLON, DIAMETRO DO FURO 8 MM, COMPRIMENTO 40 MM, COM PARAFUSO DE ROSCA SOBERBA, CABECA CHATA, FENDA SIMPLES, 4,8 X 50 MM  </t>
  </si>
  <si>
    <t xml:space="preserve">ANEL BORRACHA PARA TUBO ESGOTO PREDIAL DN 50 MM (NBR 5688)  </t>
  </si>
  <si>
    <t xml:space="preserve">ARAME RECOZIDO 16 BWG, 1,60 MM (0,016 KG/M)  </t>
  </si>
  <si>
    <t xml:space="preserve">PREGO DE ACO POLIDO COM CABECA 17 X 21 (2 X 11)  </t>
  </si>
  <si>
    <t xml:space="preserve">BETONEIRA, CAPACIDADE NOMINAL 600 L, CAPACIDADE DE MISTURA 360L, MOTOR ELETRICO TRIFASICO 220/380V, POTENCIA 4CV, EXCLUSO CARREGADOR  </t>
  </si>
  <si>
    <t xml:space="preserve">SERRA CIRCULAR DE BANCADA COM MOTOR ELETRICO, POTENCIA DE *1600* W, PARA DISCO DE DIAMETRO DE 10" (250 MM)  </t>
  </si>
  <si>
    <t>CURVA ABC DE INSUMOS EMPREGADOS NAS COMPOSIÇÕES ANALÍTICAS</t>
  </si>
  <si>
    <t>NÃO IMPRIMIR NÃO FAZ PARTE DA DOCUMENTAÇÃO</t>
  </si>
  <si>
    <t xml:space="preserve">AUXILIAR DE DESENHISTA  </t>
  </si>
  <si>
    <t xml:space="preserve">DESENHISTA PROJETISTA  </t>
  </si>
  <si>
    <t>(62) 3220-2222</t>
  </si>
  <si>
    <t>soniatributaria@gmail.com</t>
  </si>
  <si>
    <t>divino.silva@papelariadinamica.com.br</t>
  </si>
  <si>
    <t>vendas4@universopapelaria.com.br</t>
  </si>
  <si>
    <t>2.07</t>
  </si>
  <si>
    <t>SOLUÇÃO ACESSÍVEL</t>
  </si>
  <si>
    <t>IMPRILUX</t>
  </si>
  <si>
    <t>contato@masteracessibilidade.com.br</t>
  </si>
  <si>
    <t>MASTER ACESSIBILIDADE</t>
  </si>
  <si>
    <t>(31) 3357-3921</t>
  </si>
  <si>
    <t>COMUNICAÇÃO VISUAL E ACESSIBILIDADE</t>
  </si>
  <si>
    <t>PISO CIMENTADO NIVELADO COM NIVEL OPTICO</t>
  </si>
  <si>
    <t>PISO TÁTIL DE ALERTA DO TIPO ELEMENTOS DISCRETOS  (PONTOS ISOLADOS) COM ALMA DE TPU REVESTIDOS COM AÇO INOX, FIXADOS COM FITA DUPLA FACE INTEGRADA (PRÓPRIA PARA ESTE FIM) COM AUXILIO DE GABARITO 25x25cm</t>
  </si>
  <si>
    <t>LOJA ELÉTRICA</t>
  </si>
  <si>
    <t>MAGAZINE LUIZA</t>
  </si>
  <si>
    <t>(31) 4042-6009</t>
  </si>
  <si>
    <t>(31) 3264 - 6075</t>
  </si>
  <si>
    <t>comercial.se@totalacessibilidade.com.br</t>
  </si>
  <si>
    <t>pisostateis@mozaik.com.br</t>
  </si>
  <si>
    <t>LIMPEZA PERMANENTE DA OBRA</t>
  </si>
  <si>
    <t>PINGADEIRA EM CONCRETO PRE-MOLDADO TIPO "U"</t>
  </si>
  <si>
    <t>PAREDES INTERNAS E TETOS</t>
  </si>
  <si>
    <t>EMBOÇO, PARA RECEBIMENTO DE CERÂMICA, EM ARGAMASSA TRAÇO 1:2:8, PREPARO MANUAL, APLICADO MANUALMENTE EM FACES INTERNAS DE PAREDES, PARA AMBIENTE COM ÁREA MENOR QUE 5M2, ESPESSURA DE 20MM, COM EXECUÇÃO DE TALISCAS. AF_06/2014</t>
  </si>
  <si>
    <t>EXECUÇÃO DE VALA ENTERRADA, INCLUINDO ESCAVAÇÃO, REGULARIZAÇÃO E REATERRO</t>
  </si>
  <si>
    <t xml:space="preserve">TOTAL ITEM:  18   </t>
  </si>
  <si>
    <t xml:space="preserve">Item:   1. 01.                 </t>
  </si>
  <si>
    <t xml:space="preserve">Serviço:  ENGENHEIRO CIVIL DE OBRA JUNIOR COM ENCARGOS COMPLEMENTARES </t>
  </si>
  <si>
    <t xml:space="preserve">Unid: MÊS   </t>
  </si>
  <si>
    <t xml:space="preserve">Mão de Obra                   </t>
  </si>
  <si>
    <t xml:space="preserve">Unid           </t>
  </si>
  <si>
    <t xml:space="preserve">Qtde           </t>
  </si>
  <si>
    <t xml:space="preserve">Custo Unitário </t>
  </si>
  <si>
    <t xml:space="preserve">Custo Total    </t>
  </si>
  <si>
    <t>Total</t>
  </si>
  <si>
    <t xml:space="preserve"> </t>
  </si>
  <si>
    <t xml:space="preserve">Materiais                     </t>
  </si>
  <si>
    <t xml:space="preserve">Preço de Custo       </t>
  </si>
  <si>
    <t xml:space="preserve">Item:   1. 02.                 </t>
  </si>
  <si>
    <t xml:space="preserve">Serviço:  ENCARREGADO GERAL DE OBRAS COM ENCARGOS COMPLEMENTARES </t>
  </si>
  <si>
    <t xml:space="preserve">Item:   1. 03.                 </t>
  </si>
  <si>
    <t xml:space="preserve">Serviço:  DIÁRIO DE OBRAS ou LIVRO DE ORDEM - EM TAMANHO OFICIO - 33X3 - PREENCHIMENTO OBRIGATÓRIO PELA CONTRATADA </t>
  </si>
  <si>
    <t xml:space="preserve">Unid: UN    </t>
  </si>
  <si>
    <t xml:space="preserve">Item:   1. 04.                 </t>
  </si>
  <si>
    <t xml:space="preserve">Serviço:  ANOTAÇÃO/REGISTRO DE RESPONSABILIDADE TÉCNICA (ART OU RRT) - FAIXA 3 </t>
  </si>
  <si>
    <t xml:space="preserve">Item:   2. 01.                 </t>
  </si>
  <si>
    <t xml:space="preserve">Serviço:  PLACA DE OBRA EM CHAPA DE ACO GALVANIZADA </t>
  </si>
  <si>
    <t xml:space="preserve">Unid: M2    </t>
  </si>
  <si>
    <t xml:space="preserve">Equipamentos                  </t>
  </si>
  <si>
    <t xml:space="preserve">Item:   2. 02.                 </t>
  </si>
  <si>
    <t xml:space="preserve">Serviço:  LOCACAO DE CONTAINER 2,30  X 6,00 M, ALT. 2,50 M, COM 1 SANITARIO, PARA ESCRITORIO, COMPLETO, SEM DIVISORIAS INTERNAS </t>
  </si>
  <si>
    <t xml:space="preserve">Unid: MES   </t>
  </si>
  <si>
    <t xml:space="preserve">Item:   2. 03.                 </t>
  </si>
  <si>
    <t xml:space="preserve">Serviço:  LOCACAO DE CONTAINER 6,00 X 2,30 X 2,50 M COM ISOLAMENTO TÉRMICO - REFEITÓRIO COMPLETO </t>
  </si>
  <si>
    <t xml:space="preserve">Item:   2. 04.                 </t>
  </si>
  <si>
    <t xml:space="preserve">Serviço:  LOCACAO DE CONTAINER 2,30 X 4,30 M, ALT. 2,50 M, PARA SANITARIO, COM 3 BACIAS, 4 CHUVEIROS, 1 LAVATORIO E 1 MICTORIO </t>
  </si>
  <si>
    <t xml:space="preserve">Item:   2. 05.                 </t>
  </si>
  <si>
    <t xml:space="preserve">Serviço:  LOCACAO DE CONTAINER ALMOXARIFADO, DE *2,40* X *6,00* M, PADRAO SIMPLES, SEM REVESTIMENTO E SEM DIVISORIAS INTERNOS E SEM SANITARIO, PARA USO EM CANTEIRO DE OBRAS </t>
  </si>
  <si>
    <t xml:space="preserve">Item:   2. 06.                 </t>
  </si>
  <si>
    <t xml:space="preserve">Item:   2. 07.                 </t>
  </si>
  <si>
    <t xml:space="preserve">Serviço:  TRANSPORTE DE ENTULHO EM CAÇAMBA (5m³), INCLUSIVE CARGA MANUAL E ENTREGA EM BOTA FORA </t>
  </si>
  <si>
    <t xml:space="preserve">Item:   3. 01.                 </t>
  </si>
  <si>
    <t xml:space="preserve">Unid: M     </t>
  </si>
  <si>
    <t xml:space="preserve">Item:   3. 02.                 </t>
  </si>
  <si>
    <t xml:space="preserve">Item:   3. 03.                 </t>
  </si>
  <si>
    <t xml:space="preserve">Serviço:  TELA DE PROTEÇÃO PARA FACHADA </t>
  </si>
  <si>
    <t xml:space="preserve">Item:   3. 04.                 </t>
  </si>
  <si>
    <t xml:space="preserve">Item:   3. 05.                 </t>
  </si>
  <si>
    <t xml:space="preserve">Serviço:  MONTAGEM/DESMONTAGEM ANDAIME DE MADEIRA 1 M2 ALVENARIA - APROVEITAMENTO 6 VEZES </t>
  </si>
  <si>
    <t xml:space="preserve">Item:   3. 06.                 </t>
  </si>
  <si>
    <t xml:space="preserve">Serviço:  CONSTRUÇÃO/MONTAGEM E DESMONTAGEM DE ANDAIME PARA REVESTIMENTO INTERNO DE FORROS </t>
  </si>
  <si>
    <t xml:space="preserve">Item:   4. 01.                 </t>
  </si>
  <si>
    <t xml:space="preserve">Serviço:  DEMOLIÇÃO DE ALVENARIA </t>
  </si>
  <si>
    <t xml:space="preserve">Unid: M3    </t>
  </si>
  <si>
    <t xml:space="preserve">Item:   4. 02.                 </t>
  </si>
  <si>
    <t xml:space="preserve">Serviço:  REMOÇÃO DE ESQUADRIA </t>
  </si>
  <si>
    <t xml:space="preserve">Item:   4. 03.                 </t>
  </si>
  <si>
    <t xml:space="preserve">Serviço:  DEMOLIÇÃO DE PISO EXISTENTE, INCLUSIVE CONTRAPISO </t>
  </si>
  <si>
    <t xml:space="preserve">Item:   4. 04.                 </t>
  </si>
  <si>
    <t xml:space="preserve">Item:   4. 05.                 </t>
  </si>
  <si>
    <t xml:space="preserve">Item:   4. 07.                 </t>
  </si>
  <si>
    <t xml:space="preserve">Serviço:  LOCAÇÃO DA OBRA (GABARITO) </t>
  </si>
  <si>
    <t xml:space="preserve">Item:   4. 08.                 </t>
  </si>
  <si>
    <t xml:space="preserve">Item:   4. 09.                 </t>
  </si>
  <si>
    <t xml:space="preserve">Item:   4. 10.                 </t>
  </si>
  <si>
    <t xml:space="preserve">Item:   5. 01. 01.             </t>
  </si>
  <si>
    <t xml:space="preserve">Serviço:  ESCAVAÇÃO MANUAL DE VALAS </t>
  </si>
  <si>
    <t xml:space="preserve">Serviço:  REGULARIZAÇÃO E COMPACTAÇÃO DE FUNDO DE VALA MANUAL - BLOCOS E CINTAS DE FUNDAÇÃO </t>
  </si>
  <si>
    <t xml:space="preserve">Serviço:  REATERRO MANUAL DE VALAS COM COMPACTAÇÃO MECANIZADA. AF_04/2016 </t>
  </si>
  <si>
    <t xml:space="preserve">Serviço:  LASTRO DE CONCRETO MAGRO, APLICADO EM BLOCOS DE COROAMENTO OU SAPATAS,ESPESSURA DE 5 CM. AF_08/2017 </t>
  </si>
  <si>
    <t xml:space="preserve">Serviço:  FABRICAÇÃO, MONTAGEM E DESMONTAGEM DE FÔRMA PARA VIGA BALDRAME, EM MADEIRA SERRADA, E=25 MM, 2 UTILIZAÇÕES. AF_06/2017 </t>
  </si>
  <si>
    <t xml:space="preserve">Serviço:  AÇO CA-50 8,0 MM </t>
  </si>
  <si>
    <t xml:space="preserve">Unid: KG    </t>
  </si>
  <si>
    <t xml:space="preserve">Serviço:  FORNECIMENTO E LANÇAMENTO DE CONCRETO ESTRUTURAL USINADO BOMBEADO FCK &gt;= 25 MPA </t>
  </si>
  <si>
    <t xml:space="preserve">Serviço:  IMPERMEABILIZAÇÃO DE SUPERFÍCIE COM EMULSÃO ASFÁLTICA, 2 DEMÃOS </t>
  </si>
  <si>
    <t xml:space="preserve">Item:   5. 02. 07.             </t>
  </si>
  <si>
    <t xml:space="preserve">Serviço:  AÇO CA-50 5,0 MM </t>
  </si>
  <si>
    <t xml:space="preserve">Item:   5. 02. 08.             </t>
  </si>
  <si>
    <t xml:space="preserve">Serviço:  AÇO CA-50 6,3 MM </t>
  </si>
  <si>
    <t xml:space="preserve">Item:   5. 02. 10.             </t>
  </si>
  <si>
    <t xml:space="preserve">Serviço:  AÇO CA-50 10,0 MM </t>
  </si>
  <si>
    <t xml:space="preserve">Item:   6. 01. 01.             </t>
  </si>
  <si>
    <t xml:space="preserve">Serviço:  LONA PLÁSTICA </t>
  </si>
  <si>
    <t xml:space="preserve">Item:   6. 01. 02.             </t>
  </si>
  <si>
    <t xml:space="preserve">Serviço:  ARMACAO EM TELA DE ACO SOLDADA NERVURADA Q-138, ACO CA-60, 4,2MM, MALHA 10X10CM </t>
  </si>
  <si>
    <t xml:space="preserve">Item:   6. 02. 01.             </t>
  </si>
  <si>
    <t xml:space="preserve">Serviço:  FORMA- CH.COMPENSADA 12 MM UTILIZAÇÃO 3 VEZESFORMA </t>
  </si>
  <si>
    <t xml:space="preserve">Item:   6. 02. 02.             </t>
  </si>
  <si>
    <t xml:space="preserve">Serviço:  ESCORAMENTO DE VIGAS E ESCADAS </t>
  </si>
  <si>
    <t xml:space="preserve">Item:   6. 02. 03.             </t>
  </si>
  <si>
    <t xml:space="preserve">Item:   6. 02. 04.             </t>
  </si>
  <si>
    <t xml:space="preserve">Item:   6. 02. 05.             </t>
  </si>
  <si>
    <t xml:space="preserve">Item:   6. 02. 06.             </t>
  </si>
  <si>
    <t xml:space="preserve">Item:   6. 02. 07.             </t>
  </si>
  <si>
    <t xml:space="preserve">Serviço:  LAJE PRE MOLDADA SC 300KG/M2 CAPEAMENTO 4 CM, INCLUSVE ESCORAMENTO </t>
  </si>
  <si>
    <t xml:space="preserve">Item:   7. 01.                 </t>
  </si>
  <si>
    <t xml:space="preserve">Serviço:  IMPERMEABILIZAÇÃO DE ALVENARIA COM SIKA 1 ATÉ 100 CM ACIMA DO SOLO </t>
  </si>
  <si>
    <t xml:space="preserve">Item:   7. 03.                 </t>
  </si>
  <si>
    <t xml:space="preserve">Serviço:  REGULARIZAÇÃO COM ARGAMASSA DE CIMENTO E AREIA 1:3 ESP 2 CM PARA RECEBIMENTO DE MANTA NA LAJE DE COBERTURA </t>
  </si>
  <si>
    <t xml:space="preserve">Item:   7. 04.                 </t>
  </si>
  <si>
    <t xml:space="preserve">Serviço:  IMPERMEABILIZAÇÃO COM MANTA ASFALTICA 4 MMNA LAJE DE COBERTURA </t>
  </si>
  <si>
    <t xml:space="preserve">Item:   7. 05.                 </t>
  </si>
  <si>
    <t xml:space="preserve">Item:   7. 06.                 </t>
  </si>
  <si>
    <t xml:space="preserve">Serviço:  PINGADEIRA EM CONCRETO PRE-MOLDADO TIPO "U" </t>
  </si>
  <si>
    <t xml:space="preserve">Item:   8. 01.                 </t>
  </si>
  <si>
    <t xml:space="preserve">Serviço:  ALVENARIA DE TIJOLO CERAMICO 9X19X39CM ESP 9,0 </t>
  </si>
  <si>
    <t xml:space="preserve">Item:   8. 02.                 </t>
  </si>
  <si>
    <t xml:space="preserve">Serviço:  ALVENARIA DE TIJOLO CERAMICO 14X19X39CM ESP 14 CM </t>
  </si>
  <si>
    <t xml:space="preserve">Item:   8. 03.                 </t>
  </si>
  <si>
    <t xml:space="preserve">Item:   8. 04.                 </t>
  </si>
  <si>
    <t xml:space="preserve">Serviço:  VERGAS E CONTRA-VERGAS DE CONCRETO </t>
  </si>
  <si>
    <t xml:space="preserve">Item:   9. 01. 01.             </t>
  </si>
  <si>
    <t xml:space="preserve">Serviço:  CHAPISCO APLICADO EM ALVENARIAS E ESTRUTURAS DE CONCRETO INTERNAS, COM COLHER DE PEDREIRO.  ARGAMASSA TRAÇO 1:3 </t>
  </si>
  <si>
    <t xml:space="preserve">Item:   9. 01. 02.             </t>
  </si>
  <si>
    <t xml:space="preserve">Serviço:  MASSA ÚNICA, PARA RECEBIMENTO DE PINTURA, EM ARGAMASSA TRAÇO 1:2:8, ESPESSURA DE 20MM, COM EXECUÇÃO DE TALISCAS </t>
  </si>
  <si>
    <t xml:space="preserve">Item:   9. 01. 03.             </t>
  </si>
  <si>
    <t xml:space="preserve">Serviço:  EMBOÇO, PARA RECEBIMENTO DE CERÂMICA, EM ARGAMASSA TRAÇO 1:2:8, PREPARO MANUAL, APLICADO MANUALMENTE EM FACES INTERNAS DE PAREDES, PARA AMBIENTE COM ÁREA MENOR QUE 5M2, ESPESSURA DE 20MM, COM EXECUÇÃO DE TALISCAS. AF_06/2014 </t>
  </si>
  <si>
    <t xml:space="preserve">Item:   9. 01. 04.             </t>
  </si>
  <si>
    <t xml:space="preserve">Item:   9. 02. 01.             </t>
  </si>
  <si>
    <t xml:space="preserve">Serviço:  CHAPISCO APLICADO EM ALVENARIA E ESTRUTURAS DE CONCRETO DE FACHADA, COM COLHER DE PEDREIRO.  ARGAMASSA TRAÇO 1:3 </t>
  </si>
  <si>
    <t xml:space="preserve">Item:   9. 02. 02.             </t>
  </si>
  <si>
    <t xml:space="preserve">Serviço:  MASSA ÚNICA EM ARGAMASSA TRAÇO 1:2:8  ESPESSURA DE 25 MM </t>
  </si>
  <si>
    <t xml:space="preserve">Item:  10. 01.                 </t>
  </si>
  <si>
    <t xml:space="preserve">Serviço:  PISO CIMENTADO NIVELADO COM NIVEL OPTICO </t>
  </si>
  <si>
    <t xml:space="preserve">Item:  10. 02.                 </t>
  </si>
  <si>
    <t xml:space="preserve">Serviço:  PISO TÁTIL DE ALERTA DO TIPO ELEMENTOS DISCRETOS  (PONTOS ISOLADOS) COM ALMA DE TPU REVESTIDOS COM AÇO INOX, FIXADOS COM FITA DUPLA FACE INTEGRADA (PRÓPRIA PARA ESTE FIM) COM AUXILIO DE GABARITO 25x25cm </t>
  </si>
  <si>
    <t xml:space="preserve">Item:  11. 01.                 </t>
  </si>
  <si>
    <t xml:space="preserve">Item:  11. 02.                 </t>
  </si>
  <si>
    <t xml:space="preserve">Serviço:  PEITORIL EM GRANITO CINZA ANDORINHA ESP 2 CM ASSENTADA COM ARGAMASSA ACII, COM REJUNTE CINZA CLARO LARGURA 15 CM </t>
  </si>
  <si>
    <t xml:space="preserve">Item:  11. 03.                 </t>
  </si>
  <si>
    <t xml:space="preserve">Item:  11. 04.                 </t>
  </si>
  <si>
    <t xml:space="preserve">Item:  12. 01.                 </t>
  </si>
  <si>
    <t xml:space="preserve">Item:  12. 02.                 </t>
  </si>
  <si>
    <t xml:space="preserve">Item:  12. 03.                 </t>
  </si>
  <si>
    <t xml:space="preserve">Serviço:  APLICAÇÃO DE FUNDO SELADOR ACRÍLICO EM PAREDES, UMA DEMÃO </t>
  </si>
  <si>
    <t xml:space="preserve">Serviço:  APLICAÇÃO E LIXAMENTO DE MASSA LÁTEX EM PAREDES, UMA DEMÃO </t>
  </si>
  <si>
    <t xml:space="preserve">Serviço:  APLICAÇÃO MANUAL DE FUNDO SELADOR ACRÍLICO EM FACHADA </t>
  </si>
  <si>
    <t xml:space="preserve">Serviço:  APLICAÇÃO MANUAL DE MASSA ACRÍLICA EM PANOS DE FACHADA , UMA DEMÃO </t>
  </si>
  <si>
    <t xml:space="preserve">Serviço:  FUNDO ANTICORROSIVO A BASE DE OXIDO DE FERRO (ZARCAO), DUAS DEMAOS </t>
  </si>
  <si>
    <t xml:space="preserve">Serviço:  EXECUÇÃO DE VALA ENTERRADA, INCLUINDO ESCAVAÇÃO, REGULARIZAÇÃO E REATERRO </t>
  </si>
  <si>
    <t xml:space="preserve">Item:  17. 01.                 </t>
  </si>
  <si>
    <t xml:space="preserve">Serviço:  EXECUÇÃO DE COMO CONSTRUÍDO ("AS BUILT") - INCLUI MATERIAL E MÃO DE OBRA </t>
  </si>
  <si>
    <t xml:space="preserve">Serviço:  PLACA DE INAUGURAÇÃO AÇO ESCOVADO - 40X60 CM </t>
  </si>
  <si>
    <t xml:space="preserve">PISO CIMENTADO NIVELADO COM NIVEL OPTICO  </t>
  </si>
  <si>
    <t xml:space="preserve">PISO TÁTIL DE ALERTA DO TIPO ELEMENTOS DISCRETOS  (PONTOS ISOLADOS) COM ALMA DE TPU REVESTIDOS COM AÇO INOX, FIXADOS COM FITA DUPLA FACE INTEGRADA (PRÓPRIA PARA ESTE FIM) COM AUXILIO DE GABARITO 25x25cm  </t>
  </si>
  <si>
    <t xml:space="preserve">EMBOÇO, PARA RECEBIMENTO DE CERÂMICA, EM ARGAMASSA TRAÇO 1:2:8, PREPARO MANUAL, APLICADO MANUALMENTE EM FACES INTERNAS DE PAREDES, PARA AMBIENTE COM ÁREA MENOR QUE 5M2, ESPESSURA DE 20MM, COM EXECUÇÃO DE TALISCAS. AF_06/2014  </t>
  </si>
  <si>
    <t xml:space="preserve">PINGADEIRA EM CONCRETO PRE-MOLDADO TIPO "U"  </t>
  </si>
  <si>
    <t xml:space="preserve">EXECUÇÃO DE VALA ENTERRADA, INCLUINDO ESCAVAÇÃO, REGULARIZAÇÃO E REATERRO  </t>
  </si>
  <si>
    <t xml:space="preserve">TUBO ACO GALVANIZADO COM COSTURA, CLASSE MEDIA, DN 1.1/2", E = *3,25* MM, PESO *3,61* KG/M (NBR 5580)  </t>
  </si>
  <si>
    <t>IN4484</t>
  </si>
  <si>
    <t xml:space="preserve">SERRALHEIRO  </t>
  </si>
  <si>
    <t xml:space="preserve">AZULEJISTA OU LADRILHISTA  </t>
  </si>
  <si>
    <t xml:space="preserve">JUNTA PLASTICA DE DILATACAO PARA PISOS, COR CINZA, 17 X 3 MM (ALTURA X ESPESSURA)  </t>
  </si>
  <si>
    <t xml:space="preserve">TIJOLO CERAMICO MACICO *5 X 10 X 20* CM  </t>
  </si>
  <si>
    <t xml:space="preserve">ARGAMASSA COLANTE AC I PARA CERAMICAS  </t>
  </si>
  <si>
    <t xml:space="preserve">LIXA EM FOLHA PARA FERRO, NUMERO 150  </t>
  </si>
  <si>
    <t xml:space="preserve">ACO CA-60, 4,2 MM, VERGALHAO  </t>
  </si>
  <si>
    <t xml:space="preserve">REJUNTE BRANCO, CIMENTICIO  </t>
  </si>
  <si>
    <t xml:space="preserve">CHAPA DE MADEIRA COMPENSADA RESINADA PARA FORMA DE CONCRETO, DE *2,2 X 1,1* M, E = 17 MM  </t>
  </si>
  <si>
    <t xml:space="preserve">OPERADOR DE ESCAVADEIRA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</si>
  <si>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</si>
  <si>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BUCHA DE NYLON SEM ABA S6, COM PARAFUSO DE 4,20 X 40 MM EM ACO ZINCADO COM ROSCA SOBERBA, CABECA CHATA E FENDA PHILLIPS  </t>
  </si>
  <si>
    <t xml:space="preserve">PREGO DE ACO POLIDO COM CABECA 15 X 15 (1 1/4 X 13)  </t>
  </si>
  <si>
    <t>REFORMA COM ACRÉSCIMO NA VARA DO TRABALHO DE FORMOSA / GO</t>
  </si>
  <si>
    <t>FORMOSA / GO</t>
  </si>
  <si>
    <t>SINAPI-FEV/2018</t>
  </si>
  <si>
    <t>4.11</t>
  </si>
  <si>
    <t>4.12</t>
  </si>
  <si>
    <t>4.13</t>
  </si>
  <si>
    <t>4.14</t>
  </si>
  <si>
    <t>4.15</t>
  </si>
  <si>
    <t>4.16</t>
  </si>
  <si>
    <t>4.17</t>
  </si>
  <si>
    <t>4.18</t>
  </si>
  <si>
    <t>4.19</t>
  </si>
  <si>
    <t>4.20</t>
  </si>
  <si>
    <t>4.21</t>
  </si>
  <si>
    <t>4.22</t>
  </si>
  <si>
    <t xml:space="preserve">  5. 03.</t>
  </si>
  <si>
    <t xml:space="preserve">  5. 03. 01.</t>
  </si>
  <si>
    <t xml:space="preserve">  5. 03. 02.</t>
  </si>
  <si>
    <t xml:space="preserve">  5. 03. 03.</t>
  </si>
  <si>
    <t xml:space="preserve">  5. 03. 04.</t>
  </si>
  <si>
    <t xml:space="preserve">  5. 03. 05.</t>
  </si>
  <si>
    <t xml:space="preserve">  5. 03. 06.</t>
  </si>
  <si>
    <t xml:space="preserve">  5. 03. 07.</t>
  </si>
  <si>
    <t xml:space="preserve">  5. 03. 08.</t>
  </si>
  <si>
    <t xml:space="preserve">  5. 03. 09.</t>
  </si>
  <si>
    <t xml:space="preserve">  5. 03. 10.</t>
  </si>
  <si>
    <t xml:space="preserve">  5. 02. 01</t>
  </si>
  <si>
    <t xml:space="preserve">  5. 02. 02</t>
  </si>
  <si>
    <t xml:space="preserve">  5. 02. 03</t>
  </si>
  <si>
    <t xml:space="preserve">  5. 02. 04</t>
  </si>
  <si>
    <t xml:space="preserve">  5. 02. 05</t>
  </si>
  <si>
    <t xml:space="preserve">  5. 02. 06</t>
  </si>
  <si>
    <t xml:space="preserve">  5. 02. 07</t>
  </si>
  <si>
    <t xml:space="preserve">  5. 02. 08</t>
  </si>
  <si>
    <t xml:space="preserve">  5. 02. 09</t>
  </si>
  <si>
    <t xml:space="preserve">  5. 02. 10</t>
  </si>
  <si>
    <t xml:space="preserve">  5. 02</t>
  </si>
  <si>
    <t>LOUÇAS, METAIS, ACESSÓRIOS E BANCADAS</t>
  </si>
  <si>
    <t>SEGURANÇA</t>
  </si>
  <si>
    <t>SPDA</t>
  </si>
  <si>
    <t>COMPOSIÇÃO</t>
  </si>
  <si>
    <t>74209/001</t>
  </si>
  <si>
    <t>SETOP IIO-CON-015</t>
  </si>
  <si>
    <t>SETOP IIO-CON-040</t>
  </si>
  <si>
    <t>SETOP IIO-CON-030</t>
  </si>
  <si>
    <t>TAPUME COM CHAPAS DE MADEIRA COMPENSADA, DE 2,20 X 1,10M, COM 6MM DE ESPESSURA COM PINTURA PROTETORA, DE LÁTEX PVA, NA COR BRANCA</t>
  </si>
  <si>
    <t>MONTAGEM E DESMONTAGEM DE ANDAIME MODULAR FACHADEIRO, COM PISO METÁLICO, PARA EDIFICAÇÕES COM MÚLTIPLOS PAVIMENTOS (EXCLUSIVE ANDAIME E LIMPEZA). AF_11/2017</t>
  </si>
  <si>
    <t>ANDAIME FACHADEIRO, COM PISO METALICO - LOCACAO</t>
  </si>
  <si>
    <t>SETOP AND-ALV-005</t>
  </si>
  <si>
    <t>SETOP AND-FOR-005</t>
  </si>
  <si>
    <t>SETOP DEM-POR-030</t>
  </si>
  <si>
    <t>SETOP  DEM-PIS-010</t>
  </si>
  <si>
    <t>DEMOLIÇÃO DE CONCRETO ARMADO (ESCADA RAMPAS E EDIFICAÇÕES EXISTENTES)</t>
  </si>
  <si>
    <t>REMOÇÃO DE GUARDA CORPO E GRADIL EXISTENTES</t>
  </si>
  <si>
    <t>REMOÇÃO DE PORTÃO SOCIAL E PORTÃO GARAGEM</t>
  </si>
  <si>
    <t>REMOÇÃO DE TRAMA PARA TELHADO DE FIBROCIMENTO OU CERAMICA</t>
  </si>
  <si>
    <t>DEMOLIÇÃO DE COBERTURA EM TELHA DE FIBROCIMENTO</t>
  </si>
  <si>
    <t>DEMOLIÇÃO DE COBERTURA EM TELHA CERAMICA</t>
  </si>
  <si>
    <t>DEMOLIÇÃO DE LAJE PLANA</t>
  </si>
  <si>
    <t>REMOÇÃO DE CALHA EXISTENTE</t>
  </si>
  <si>
    <t>DEMOLIÇÃO DE BANCOS E MESA EM CONCRETO</t>
  </si>
  <si>
    <t>CJ</t>
  </si>
  <si>
    <t>SETOP DEM-PIS-005</t>
  </si>
  <si>
    <t>DEMOLIÇÃO DE PISO CIMENTADO EXTERNO</t>
  </si>
  <si>
    <t>RETIRADA DAS LUMINÁRIAS E INSTALAÇÕES ELÉTRICAS REMANESCENTES</t>
  </si>
  <si>
    <t>RETIRADA DE LOUCAS E METAIS</t>
  </si>
  <si>
    <t>DEMOLIÇÃO DA TORRE CAIXA DÁGUA ATUAL</t>
  </si>
  <si>
    <t>SUDECAP 02.11.02</t>
  </si>
  <si>
    <t>DEMOLIÇÃO DE PASSEIO CIMENTADO</t>
  </si>
  <si>
    <t>DEMOLIÇÃO DE REVESTIMENTO CERÂMICO</t>
  </si>
  <si>
    <t>REMOÇÃO DE FORRO DE PVC</t>
  </si>
  <si>
    <t>DEMOLIÇÃO DE LAJE DE PISO PARA CONFECÇÃO DE CINTAS E BLOCOS</t>
  </si>
  <si>
    <t>74077/003</t>
  </si>
  <si>
    <t>ESTACA BROCA</t>
  </si>
  <si>
    <t>ESTACA BROCA DE CONCRETO, DIÃMETRO DE 25 CM, PROFUNDIDADE DE ATÉ 3 M,ESCAVAÇÃO MANUAL COM TRADO CONCHA</t>
  </si>
  <si>
    <t>BLOCOS</t>
  </si>
  <si>
    <t>SUDECAP 40.32.22</t>
  </si>
  <si>
    <t>BASE 96556</t>
  </si>
  <si>
    <t>CINTAS</t>
  </si>
  <si>
    <t>LAJE DE PISO ESPESSURA 8 CM</t>
  </si>
  <si>
    <t>73994/001</t>
  </si>
  <si>
    <t>PILARES, VIGAS, LAJES, RAMPAS E ESCADAS</t>
  </si>
  <si>
    <t>AGETOP 060203</t>
  </si>
  <si>
    <t>SUDECAP 40.19.01</t>
  </si>
  <si>
    <t>BASE 74202/002</t>
  </si>
  <si>
    <t>ACETOP 150103</t>
  </si>
  <si>
    <t>TELHA METALICA TRAPEZOIDAL GALVALUME LR40 PRÉ-PINTADA</t>
  </si>
  <si>
    <t>CALHA EM CHAPA DE AÇO GALVANIZADO NÚMERO 24, DESENVOLVIMENTO DE 33 CM</t>
  </si>
  <si>
    <t>RUFO EM CHAPA DE AÇO GALVANIZADO NÚMERO 24, CORTE DE 25 CM</t>
  </si>
  <si>
    <t>BASE 98563</t>
  </si>
  <si>
    <t>73881/003</t>
  </si>
  <si>
    <t>CAMADA DE TRANSIÇÃO COM GEOTEXTIL 400 G/M2</t>
  </si>
  <si>
    <t>ACETOP 120206</t>
  </si>
  <si>
    <t>PROTECAO MECANICA C/TELA GALVANIZADA</t>
  </si>
  <si>
    <t>PROTEÇÃO MECANICA COM ARGAMASSA 1:3 HORIZONTAL</t>
  </si>
  <si>
    <t>ENCUNHAMENTO COM ARGAMASSA EXPANSIVA</t>
  </si>
  <si>
    <t>DIVISÓRIA H=2,80 fabricadas em painéis com placas de laminados de fibra de madeira ou papelão, estrutura interna celular em colmeia, e compensado naval, pintado na cor Areia Jundiaí ESPESSURA 35MM</t>
  </si>
  <si>
    <t>PORCELANATO MAXGRÊS ECOCEMENT OFF WHITE AC, PEI-5 60x60cm, MARCA ELIANE OU EQUIVALENTE TÉCNICO NORMATIZADO</t>
  </si>
  <si>
    <t>CONTRAPISO EM ARGAMASSA TRAÇO 1:4 (CIMENTO E AREIA), ESPESSURA 3CM.</t>
  </si>
  <si>
    <t>NIVELAMENTO DE PISO COM ENCHIMENTO E COMPACTAÇÃO COM SOLO LOCAL DA COTA 100,10 PARA 101,40 NO LOCAL DA RAMPA</t>
  </si>
  <si>
    <t>NIVELAMENTO DE PISO  COM ESCAVAÇÃO NO LOCAL DAS EDÍCULAS PARA AS VAGAS DE ESTACIONAMENTO NA  COTA 101,45</t>
  </si>
  <si>
    <t>NIVELAMENTO DE PISO  COM ESCAVAÇÃO NO LOCAL DO PATIO PARA AS VAGAS DE ESTACIONAMENTO NA  COTA 101,45</t>
  </si>
  <si>
    <t>PISO ELEVADO EM ALVENARIA NA SALA DE AUDIENCIAS H=25 CM</t>
  </si>
  <si>
    <t>PISO TÁTIL DIRECIONAL DO TIPO ELEMENTOS DISCRETOS  (PONTOS ISOLADOS) COM ALMA DE TPU REVESTIDOS COM AÇO INOX, FIXADOS COM FITA DUPLA FACE INTEGRADA (PRÓPRIA PARA ESTE FIM) COM AUXILIO DE GABARITO 25x25cm.</t>
  </si>
  <si>
    <t>AGETOP 221124</t>
  </si>
  <si>
    <t>BASE 92398</t>
  </si>
  <si>
    <t>PISO EM GRANITO CINZA CORUMBÁ 50x50cm, ACABAMENTO LEVIGADO</t>
  </si>
  <si>
    <t>PEITORIL EM GRANITO CINZA ANDORINHA ESP 2 CM ASSENTADA COM ARGAMASSA ACII, COM REJUNTE CINZA CLARO LARGURA 18 CM</t>
  </si>
  <si>
    <t>PEITORIL EM GRANITO CINZA ANDORINHA ESP 2 CM ASSENTADA COM ARGAMASSA ACII, COM REJUNTE CINZA CLARO LARGURA 44 CM</t>
  </si>
  <si>
    <t>PEITORIL EM GRANITO CINZA ANDORINHA ESP 2 CM ASSENTADA COM ARGAMASSA ACII, COM REJUNTE CINZA CLARO LARGURA 23 CM</t>
  </si>
  <si>
    <t>PEITORIL EM GRANITO CINZA ANDORINHA ESP 2 CM ASSENTADA COM ARGAMASSA ACII, COM REJUNTE CINZA CLARO LARGURA 33 CM</t>
  </si>
  <si>
    <t>SOLEIRA EM GRANITO CINZA ANDORINHA ESP 2 CM ASSENTADA COM ARGAMASSA 1:3 , COM REJUNTE CINZA CLARO LARGURA 15 CM</t>
  </si>
  <si>
    <t>RODAPÉ EM PORCELANATO REFERÊNCIA MAXGRÊS ECOCEMENT OFF WHITE AC, PEI-5, CERÂMICA PORTOBELLO OU EQUIVALENTE TÉCNICO NORMATIZADO. ALTURA 12CM</t>
  </si>
  <si>
    <t>J1 - 5,8 X 1,8 - JANELA FIXA EM PERFIL ALUMINIO NATUREL LINHA SUPREMA ALCOA OU EQUIVALENTE, VIDRO TRANSPARENTE INCOLOR 5MM</t>
  </si>
  <si>
    <t>J2 - 1,59 X 0,5 - JANELA MAX AR EM PERFIL ALUMINIO NATUREL LINHA SUPREMA ALCOA OU EQUIVALENTE, VIDRO INCOLOR MINI BOREAL 5MM</t>
  </si>
  <si>
    <t>J3 - 2,5 X 1,8 - JANELA CORRER / FIXO EM PERFIL ALUMINIO NATUREL LINHA SUPREMA ALCOA OU EQUIVALENTE, VIDRO TRANSPARENTE INCOLOR 8MM</t>
  </si>
  <si>
    <t>J4 - 2,5 X 1,2 - JANELA CORRER / FIXO EM PERFIL ALUMINIO NATUREL LINHA SUPREMA ALCOA OU EQUIVALENTE, VIDRO TRANSPARENTE INCOLOR 5MM</t>
  </si>
  <si>
    <t>J5 - 5,8 X 1,8 - JANELA CORRER / FIXO EM PERFIL ALUMINIO NATUREL LINHA SUPREMA ALCOA OU EQUIVALENTE, VIDRO TRANSPARENTE INCOLOR 8MM</t>
  </si>
  <si>
    <t>J6 - 0,7 X 1,8 - JANELA MAX AR EM PERFIL ALUMINIO NATUREL LINHA SUPREMA ALCOA OU EQUIVALENTE, VIDRO TRANSPARENTE INCOLOR 5MM</t>
  </si>
  <si>
    <t>J7 - 4,6 X 1,8 - JANELA CORRER / FIXO EM PERFIL ALUMINIO NATUREL LINHA SUPREMA ALCOA OU EQUIVALENTE, VIDRO TRANSPARENTE INCOLOR 8MM</t>
  </si>
  <si>
    <t>J8 - 1 X 1,2 - JANELA CORRER / FIXO EM PERFIL ALUMINIO NATUREL LINHA SUPREMA ALCOA OU EQUIVALENTE, VIDRO TRANSPARENTE INCOLOR 8MM</t>
  </si>
  <si>
    <t>J9 - 2,7 X 0,5 - JANELA CORRER / FIXO EM PERFIL ALUMINIO NATUREL LINHA SUPREMA ALCOA OU EQUIVALENTE, VIDRO INCOLOR MINI BOREAL 5MM</t>
  </si>
  <si>
    <t>J10 - 0,8 X 0,5 - JANELA MAX AR EM PERFIL ALUMINIO NATUREL LINHA SUPREMA ALCOA OU EQUIVALENTE, VIDRO INCOLOR MINI BOREAL 5MM</t>
  </si>
  <si>
    <t>J11 - 1,2 X 0,5 - JANELA MAX AR EM PERFIL ALUMINIO NATUREL LINHA SUPREMA ALCOA OU EQUIVALENTE, VIDRO INCOLOR MINI BOREAL 5MM</t>
  </si>
  <si>
    <t>P1 - 2 X 2,3 - PORTAS PIVOTANTES EM VIDRO TEMPERADO 10mm  2 FOLHAS PUXADOR DUPLO TUBULAR EM AÇO INOX WOODGLASS ACESSÓRIOS OU EQUIVALENTE</t>
  </si>
  <si>
    <t>FECHAMENTO EM VIRO TEMPERADO 10 MM</t>
  </si>
  <si>
    <t>P2 - 1,05 X 2,3 - PORTA PIVOTANTE EM VIDRO TEMPERADO 10mm  1 FOLHA PUXADOR DUPLO TUBULAR EM AÇO INOX WOODGLASS ACESSÓRIOS OU EQUIVALENTE</t>
  </si>
  <si>
    <t>P4 - 0,9 X 2,1 - PORTA DE MADEIRA TIPO PRANCHETA LISA PRONTA PARA RECEBER VERNIZ COM PUXADOR EM AÇO INOX Ø = 4 CM MAÇANETA LINHA ECOINOX BARRA EM AÇO INOX POLIDO REF.: PADO CHAPA METÁLICA REVESTIMENTO PROTEÇÃO CONTRA IMPACTO DOBRADIÇAS ESTAMPADAS  EM AÇO CARBONO COM  ROLAMENTO E CANTO RETO  MARCA PADO 3025 OU EQUIVALENTE</t>
  </si>
  <si>
    <t>P5 - 0,9 X 2,1 - PORTA DE ABRIR VENEZIANA DE ALUMINIO MAÇANETA LINHA ECOINOX BARRA EM AÇO INOX POLIDO REF.: PADO DOBRADIÇAS ESTAMPADAS  EM AÇO CARBONO COM  ROLAMENTO E CANTO RETO  MARCA PADO 3025 OU EQUIVALENTE</t>
  </si>
  <si>
    <t>P6 - 0,8 X 2,1 - PORTA DE MADEIRA TIPO PRANCHETA PARA PINTURA ESMALTE BRANCO MAÇANETA LINHA ECOINOX BARRA EM AÇO INOX POLIDO REF.: PADO DOBRADIÇAS ESTAMPADAS  EM AÇO CARBONO COM  ROLAMENTO E CANTO RETO  MARCA PADO 3025 OU EQUIVALENTE</t>
  </si>
  <si>
    <t>P7 - 2,88 X 2,3 - PORTÃO EM PERFIS RETANGULARES EM METALON (10x10 E 3x5cm) DISPOSTOS HORIZONTALMENTE COM TRAVAMENTO VERTICAL EM BARRA CHATA COM PINTURA AUTOMOTIVA BRANCA</t>
  </si>
  <si>
    <t>P8 - 1,2 X 1,8 - PORTÃO EM TELA GALVANIZADA #1/2 FIO 12 CORRUGADA COM DOBRADIÇAS HORIZONTAIS SIMPLES 1116 OU SIMILAR</t>
  </si>
  <si>
    <t>P9 - 0,9 X 2,1 - PORTA DE ABRIR VENEZIANA DE ALUMINIO MAÇANETA LINHA ECOINOX BARRA EM AÇO INOX POLIDO REF.: PADO DOBRADIÇAS 3025 CROMO ACETINADA</t>
  </si>
  <si>
    <t>P10 - 0,65 X 2,3 - PORTA DE VIDRO TEMPERADO 10MM PUXADOR DUPLO TUBULAR EM AÇO INOX WOODGLASS ACESSORIOS OU EQUIVALENTE</t>
  </si>
  <si>
    <t>BASE 74072/002</t>
  </si>
  <si>
    <t>CORRIMÃO METÁLICO H-70/92 - ESCADA DE ACESSO</t>
  </si>
  <si>
    <t>GUARDA CORPO METALICO H= 110 COM CORRIMÃO H-70/92 - ESCADA DE ACESSO</t>
  </si>
  <si>
    <t>BASE 84862</t>
  </si>
  <si>
    <t>GUARDA CORPO METALICO COM DIVISÕES INTERNAS  H= 110 CORRIMÃOS H=70/92 RAMPA</t>
  </si>
  <si>
    <t>GUARDA CORPO METALICO SIMPLES H= 110 CORRIMÃOS H=70/92 RAMPA</t>
  </si>
  <si>
    <t>FORROS</t>
  </si>
  <si>
    <t>APLICAÇÃO MANUAL DE PINTURA COM TINTA LÁTEX ACRÍLICA GELO, ERVA-DOCE OU MENTA EM PAREDES, DUAS DEMÃOS</t>
  </si>
  <si>
    <t>APLICAÇÃO E LIXAMENTO DE MASSA LÁTEX EM TETOS UMA DEMÃO</t>
  </si>
  <si>
    <t>APLICAÇÃO MANUAL DE PINTURA COM TINTA LAVÁVEL ACRÍLICA FOSCA NA COR BRANCO-NEVE MARCA SUVINIL OU EQUIVALENTE</t>
  </si>
  <si>
    <t>74064/001</t>
  </si>
  <si>
    <t>73924/002</t>
  </si>
  <si>
    <t>PINTURA ESMATE SOBRE ESQUADRIAS METALICAS</t>
  </si>
  <si>
    <t>DIVERSOS</t>
  </si>
  <si>
    <t>ENCERAMENTO COM CERA BASE CARNAÚBA 2 DEMÃOS EM TODOS ELEMENTOS DE GRANITO</t>
  </si>
  <si>
    <t>DEMARCAÇÃO DE VAGAS DE GARAGEM</t>
  </si>
  <si>
    <t>ESPELHO 90x120CM FIXADO COM SILICONE SOBRE REVESTIMENTO CERÂMICO</t>
  </si>
  <si>
    <t>ESPELHO 160x120CM FIXADO COM SILICONE SOBRE REVESTIMENTO CERÂMICO</t>
  </si>
  <si>
    <t>ESPELHO NACIONAL 90x60cm, E=4mm, COM MOLDURA EM PERFIL METÁLICO FIXADO A UM ÂNGULO DE 10° EM RELAÇÃO À PAREDE</t>
  </si>
  <si>
    <t>BASE 86915</t>
  </si>
  <si>
    <t>BASE 40729</t>
  </si>
  <si>
    <t>BASE 86889</t>
  </si>
  <si>
    <t>BANCADA EM GRANITO CINZA ANDORINHA</t>
  </si>
  <si>
    <t>RODAMAO EM GRANITO CINZA CORUMBA H=10 CM</t>
  </si>
  <si>
    <t>MOLDURA EM GRANITO CINZA ANDORINHA H= 7 CM</t>
  </si>
  <si>
    <t>INSTALAÇÕES ÁGUA FRIA, PLUVIAL, ESGOTO</t>
  </si>
  <si>
    <t>INSTALAÇÕES ÁGUA FRIA</t>
  </si>
  <si>
    <t>ADAPTADOR CX DÁGUA, 60MM</t>
  </si>
  <si>
    <t>PINI 13.002.000585</t>
  </si>
  <si>
    <t>BUCHA REDUCAO SOLD LONGA 50MMx 25MM</t>
  </si>
  <si>
    <t>BUCHA REDUCAO SOLD LONGA 50MMx 32MM</t>
  </si>
  <si>
    <t>JOELHO 45 SOLD. 32MM</t>
  </si>
  <si>
    <t>JOELHO 45 SOLD. 50MM</t>
  </si>
  <si>
    <t>JOELHO 90 SOLD. 25MM</t>
  </si>
  <si>
    <t>JOELHO 90 SOLD. 32MM</t>
  </si>
  <si>
    <t>JOELHO 90 SOLD. 50MM</t>
  </si>
  <si>
    <t>LUVA DE CORRER SOLDAVEL 50MM</t>
  </si>
  <si>
    <t>LUVA REDUCAO SOLD 50X25MM</t>
  </si>
  <si>
    <t>TE 90 SOLD. 32MM</t>
  </si>
  <si>
    <t>TE 90 SOLD. 50MM</t>
  </si>
  <si>
    <t>TUBO SOLDAVEL NBR 5648 3,00M 25MM</t>
  </si>
  <si>
    <t>TUBO SOLDAVEL NBR 5648 3,00M 32MM</t>
  </si>
  <si>
    <t>TUBO SOLDAVEL NBR 5648 3,00M 50MM</t>
  </si>
  <si>
    <t>Registro de Gaveta ABNT 2</t>
  </si>
  <si>
    <t>REGISTRO ESFERA VS 50MM</t>
  </si>
  <si>
    <t>INSTALAÇÕES ÁGUA PLUVIAL</t>
  </si>
  <si>
    <t>BUCHA RED LONGA ESG SECUND 50MM X 40MM</t>
  </si>
  <si>
    <t>CURVA 45 LONGA PARA ESGOTO 100MM</t>
  </si>
  <si>
    <t>CURVA 90 CURTA P/ESGOTO 100MM</t>
  </si>
  <si>
    <t>CURVA 90 CURTA P/ESGOTO 75MM</t>
  </si>
  <si>
    <t>CURVA 90 LONGA PARA ESGOTO 100MM</t>
  </si>
  <si>
    <t>JOELHO 45 ESG.SECUNDARIO 40MM</t>
  </si>
  <si>
    <t>JOELHO 45 ESGOTO 75MM</t>
  </si>
  <si>
    <t>JOELHO 45 ESGOTO 100MM</t>
  </si>
  <si>
    <t>JOELHO 45 ESGOTO 50MM</t>
  </si>
  <si>
    <t>JOELHO 90 ESG.SECUNDARIO 40MM</t>
  </si>
  <si>
    <t>JOELHO 90 ESGOTO 50MM</t>
  </si>
  <si>
    <t>JOELHO 90 ESGOTO 75MM</t>
  </si>
  <si>
    <t>JOELHO 90 ESGOTO 100MM</t>
  </si>
  <si>
    <t>JUNCAO 45 ESGOTO SECUNDARIO DN40</t>
  </si>
  <si>
    <t>JUNCAO SIMPLES ESGOTO 75MM</t>
  </si>
  <si>
    <t>JUNCAO SIMPLES ESGOTO 100MM</t>
  </si>
  <si>
    <t>BASE 89830</t>
  </si>
  <si>
    <t>JUNCAO SIMPLES ESGOTO 100MM X 50MM</t>
  </si>
  <si>
    <t>LUVA DE CORRER ESGOTO 75MM</t>
  </si>
  <si>
    <t>LUVA ESG.SECUN D. 40MM</t>
  </si>
  <si>
    <t>LUVA SIMPLES ESGOTO 100MM</t>
  </si>
  <si>
    <t>LUVA SIMPLES ESGOTO 75MM</t>
  </si>
  <si>
    <t>LUVA SIMPLES ESGOTO 50MM</t>
  </si>
  <si>
    <t>REDUCAO EXCENTR.ESGOTO 100MM X 75MM</t>
  </si>
  <si>
    <t>TE 90 ESGOTO SECUNDARIO 40MM</t>
  </si>
  <si>
    <t>TUBO ÁGUA PLUVIAL TIGRE BV 100MM</t>
  </si>
  <si>
    <t>TUBO ÁGUA PLUVIAL TIGRE BV 50MM</t>
  </si>
  <si>
    <t>TUBO ÁGUA PLUVIAL TIGRE BV 75MM</t>
  </si>
  <si>
    <t>TUBO ÁGUA PLUVIAL TIGRE PB 40MM</t>
  </si>
  <si>
    <t>INSTALAÇÕES DE ESGOTO</t>
  </si>
  <si>
    <t>CAIXA DE GORDURA 600X600MM</t>
  </si>
  <si>
    <t>CAIXA DE INSPEÇÃO 600X600MM</t>
  </si>
  <si>
    <t>JOELHO 90 ESGOTO COM VISITA 100MM</t>
  </si>
  <si>
    <t>JUNCAO SIMPLES ESGOTO 100X100MM</t>
  </si>
  <si>
    <t>JUNCAO SIMPLES ESGOTO 100X50MM</t>
  </si>
  <si>
    <t>RALO SIFONADO PARA BANHEIRO 40X50MM</t>
  </si>
  <si>
    <t>TÊ ESGOTO 100MM</t>
  </si>
  <si>
    <t>TUBO ESGOTO PRI M TIGRE BV 3M 100MM</t>
  </si>
  <si>
    <t>TUBO ESGOTO PRI M TIGRE BV 3M 50MM</t>
  </si>
  <si>
    <t>TUBO ESGOTO SEC TIGRE PB 3M 40MM</t>
  </si>
  <si>
    <t>INSTALAÇÕES GLP</t>
  </si>
  <si>
    <t>INSTALAÇÕES ELÉTRICAS</t>
  </si>
  <si>
    <t>LUMINÁRIAS</t>
  </si>
  <si>
    <t>74246/001</t>
  </si>
  <si>
    <t>ELÉTRICO</t>
  </si>
  <si>
    <t>FIXAÇÃO DE ELETROCALHA NA LAJE com tirante , porca sextavada abraÇadeira zz parafuso com bucha de nylon</t>
  </si>
  <si>
    <t>RASGO EM PAREDE PARA PASSAGEM DE ELETRODUTO</t>
  </si>
  <si>
    <t>QUADRO DE EQUIPOTENCIALIZAÇÃO ABAIXO DOS QUADROS DE DISTRIBUIÇÃO</t>
  </si>
  <si>
    <t>TOMADA SIMPLES À 0,40m DO PISO (3 ENTRADAS)</t>
  </si>
  <si>
    <t>TOMADA SIMPLES (2 ENTRADAS)</t>
  </si>
  <si>
    <t>TOMADA SIMPLES À 2,50m DO PISO PARA ILUMINAÇÃO DE EMER. (1 ENTRADA)</t>
  </si>
  <si>
    <t>TOMADA SIMPLES 20A À 2,50m DO PISO OU COFORME O PROJETO (1 ENTRADA)</t>
  </si>
  <si>
    <t>TOMADA SIMPLES 20A NO TETO (1 ENTRADA)</t>
  </si>
  <si>
    <t>TOMADA COM INTERRUPTOR - (1 ENTRADA - 1 TECLA)</t>
  </si>
  <si>
    <t>INTERRUPTOR PARALELO À 1,10m DO PISO</t>
  </si>
  <si>
    <t>SENSOR DE PRESENÇA PARALELO 2,20m DO PISO</t>
  </si>
  <si>
    <t>SAÍDA DA ELETROCALHA PARA ELETRODUTO</t>
  </si>
  <si>
    <t>CAIXA DE PASSAGEM À 0,40m DO PISO OU COFORME O PROJETO</t>
  </si>
  <si>
    <t>CAIXA DE PASSAGEM NO PISO</t>
  </si>
  <si>
    <t>TOMADA PARA NOBREAK</t>
  </si>
  <si>
    <t>74130/010</t>
  </si>
  <si>
    <t>DISJUNTOR CAIXA MOLDADA TRIPOLAR 175A WEG</t>
  </si>
  <si>
    <t>74130/006</t>
  </si>
  <si>
    <t>DISJUNTOR TRIPOLAR CURVA C 120 AMPERES WEG</t>
  </si>
  <si>
    <t>74130/005</t>
  </si>
  <si>
    <t>DISJUNTOR TRIPOLAR 100 AMPERES WEG</t>
  </si>
  <si>
    <t>DISJUNTOR TRIPOLAR 80 AMPERES WEG</t>
  </si>
  <si>
    <t>DISJUNTOR BIPOLAR 100 AMPERES WEG</t>
  </si>
  <si>
    <t>DPS 4P 40KA 385V TETRAPOLAR</t>
  </si>
  <si>
    <t>DISJUNTOR MONOPOLAR 20 AMPERES WEG</t>
  </si>
  <si>
    <t>DISJUNTOR MONOPOLAR 25 AMPERES WEG</t>
  </si>
  <si>
    <t>ELETROCALHA PARA REDE ESTABILIZADA 50x50x3000mm</t>
  </si>
  <si>
    <t>ELETROCALHA PARA REDE COMUM 100x50x3000mm</t>
  </si>
  <si>
    <t>ELETRODUTO EMBUTIDO 1"</t>
  </si>
  <si>
    <t>ELETRODUTO EMBUTIDO 4"</t>
  </si>
  <si>
    <t>CABO Ø2,5mm</t>
  </si>
  <si>
    <t>CABO Ø4mm</t>
  </si>
  <si>
    <t>CABO Ø35mm</t>
  </si>
  <si>
    <t>FIXAÇÃO DE ELETRODUTO NA LAJE COM SUPORTE TIPO U INVETIDO COM ESPAÇAMENTO DE 1 METRO</t>
  </si>
  <si>
    <t>73749/001</t>
  </si>
  <si>
    <t>Caixa de passagem padrão R1- ver detalhe 08</t>
  </si>
  <si>
    <t>Caixa de Passagem no piso 10X10X12CM</t>
  </si>
  <si>
    <t>Tomada RJ45 na parede (2P), H=40cm ou conforme indicado em planta</t>
  </si>
  <si>
    <t>Tomada RJ45 na parede (1 P), H=250cm ou conforme indicado em planta</t>
  </si>
  <si>
    <t>Tomada RJ45 no teto (1 P)</t>
  </si>
  <si>
    <t>Eletroduto Ø 40 MM PVC OU PEAD RÍGIDO no Piso</t>
  </si>
  <si>
    <t>Eletroduto Ø 40 MM PVC OU PEAD RÍGIDO na parede</t>
  </si>
  <si>
    <t>Eletroduto Ø 25 MM PVC OU PEAD RÍGIDO no Piso</t>
  </si>
  <si>
    <t>Eletroduto Ø 25 MM PVC OU PEAD RÍGIDO na parede</t>
  </si>
  <si>
    <t>Eletroduto Ø 25 MM PVC OU PEAD RÍGIDO no Teto</t>
  </si>
  <si>
    <t>SAIDA DE ELETRODUTO PARA ELETROCALHA</t>
  </si>
  <si>
    <t>CURVA PARA ELETRODUTO 25 MM</t>
  </si>
  <si>
    <t>CURVA PARA ELETRODUTO 40 MM</t>
  </si>
  <si>
    <t>ELETROCALHA 100X100CM</t>
  </si>
  <si>
    <t>ELETROCALHA 50X50CM</t>
  </si>
  <si>
    <t>Curva Horizontel para eletrocalha 50x50cm</t>
  </si>
  <si>
    <t>Tê Horizontal 90 'U' perfurado 100x100mm</t>
  </si>
  <si>
    <t>Tê Vertical 90 'U' perfurado 100x100mm</t>
  </si>
  <si>
    <t>Redução Horizontal 'U' perfurado 100x100mm para 50x50mm</t>
  </si>
  <si>
    <t>EMENDA TIPO U PARA ELETROCALHA 100X100</t>
  </si>
  <si>
    <t>EMENDA TIPO U PARA ELETROCALHA 50X50</t>
  </si>
  <si>
    <t>CAIXAS DE PASSAGEM EM PVC 4X2"</t>
  </si>
  <si>
    <t>cabo utp categoria 6 4 pares</t>
  </si>
  <si>
    <t>CAIXA DE PASSAGEM DE SOBREPOR 40X40X12CM</t>
  </si>
  <si>
    <t xml:space="preserve">TOTAL ITEM:  19   </t>
  </si>
  <si>
    <t>FIXAÇÃO ELETRODUTO OU PERFILADO EM LAJE</t>
  </si>
  <si>
    <t>RASGO EM ALVENARIA</t>
  </si>
  <si>
    <t>ELETRODUTO Ø 25MM PVC RÍGIDO EMBUTIDO NA PAREDE</t>
  </si>
  <si>
    <t>ELETRODUTO Ø 25MM PVC RÍGIDO EMBUTIDO NO TETO</t>
  </si>
  <si>
    <t>PERFILADO DE 38x38mm INSTALADO SOBRE A LAJE</t>
  </si>
  <si>
    <t>CAIXA DE DERIVAÇÃO EM T PARA PERFILADO</t>
  </si>
  <si>
    <t>CABO CCI FLEXIVEL 2 PARES 4 VIAS (4X0,40MM)</t>
  </si>
  <si>
    <t>CAIXA DE PASSAGEM EM PVC 4X2 COM TAMPA CEGA</t>
  </si>
  <si>
    <t>SAIDA HORIZONTAL PARA ELETRODUTO 3/4"</t>
  </si>
  <si>
    <t>KIT CERCA ELÉTRICA 01 Central de cerca elétrica 2,5 Joule,, 01 Controle remoto 433,92 MHz Code Learning (bateria inclusa), 32 Big haste industrial tubo quadrado 25x25mm de 1 metro com 6 isoladores W, 04 Big haste Industrial cantoneira tubo quadrado 25x25mm de 1 metro com ganchos e 12 isoladores castanha, 01 Sirene 01 Bateria selada 12V 7ah,01 Carretel fio Eletroplástico de 2,10mm - 100 Metros,01 Carretel fio Eletroplástico de 2,10mm - 250 Metros 10 Metros de cabo alta isolação 5mm,10 Metros de cabo paralelo branco 40x2 pares (para sirene),08 Placas de advertência: "Cuidado cerca elétrica"</t>
  </si>
  <si>
    <t xml:space="preserve">TOTAL ITEM:  20   </t>
  </si>
  <si>
    <t>EXECUÇÃO DE VALA ENTERRADA PARA ATERRAMENTO</t>
  </si>
  <si>
    <t>CONDUTOR ELETRODO HORIZONTAL EM COBRE NÚ. S = #35 mm2 PARA PLATIBANDA</t>
  </si>
  <si>
    <t>CONDUTOR ELETRODO HORIZONTAL EM COBRE NÚ. S = #35 mm2 DESCIDA PARA ATERRAMENTO</t>
  </si>
  <si>
    <t>CONDUTOR ELETRODO HORIZONTAL EM COBRE NÚ. S = #50 mm2 PARA ATERRAMENTO</t>
  </si>
  <si>
    <t>PONTO DE CONEXÃO ELÉTRICA MECÂNICA (SOLDA EXOTÉRMICA). VIDE DETALHE 01, MOLDE HCL  5/8" X 50, CARTUCHO 115 E ALICATE 201</t>
  </si>
  <si>
    <t>ABRAÇADEIRA TIPO UNHA, À CADA 2,00m. PARA CABOS 16MM2 A 50MM2 COM PARAFUSO SEXTAVADO BUCHA DE NYLON Nº6 E ARRUELA</t>
  </si>
  <si>
    <t>PRESILHA EM LATÃO ESTANHADO COM BUCHA DE NYLON, PARAFUSO FENDA INOX E ARRUELA DE BORRACHA PARA CABO DE COBRE DE 35MM2</t>
  </si>
  <si>
    <t>CAIXA INSPECAO EM CONCRETO PARA ATERRAMENTO E PARA RAIOS DIAMETRO = 300 MM</t>
  </si>
  <si>
    <t>BASE 96985</t>
  </si>
  <si>
    <t>HASTE TIPO "COPPERWELD" 5/8 X 2,4M ALTA CAMANDA</t>
  </si>
  <si>
    <t>TERMINAL AÉREO TIPO PONTALETE, 05/16" P/ INTERLIGAÇÃO DA MALHA DE CAPTAÇÃO Às TELHAS. VIDE DETALHE-02</t>
  </si>
  <si>
    <t>CONECTOR MINI-GAR EM BRONZE ESTANHADO 16 MM2 A 35 MM2</t>
  </si>
  <si>
    <t>BUCHA DE NYLON</t>
  </si>
  <si>
    <t>CAPTOR FRANKLIN LATAO CROMADO 300MM</t>
  </si>
  <si>
    <t>MASTRO GALVANIZADO 1 1/2" X 3M</t>
  </si>
  <si>
    <t>SINALIZADOR 2 LAMPADAS C/ RELE FOTOELETRICO</t>
  </si>
  <si>
    <t>ESTAIAMENTO CABO E AÇO 4 M PARA MASTRO 3 MTS</t>
  </si>
  <si>
    <t>TERMINAL A COMPRESSÃO 35MM2</t>
  </si>
  <si>
    <t>BASE PARA MASTRO 1 1/2" ALUMINIO FUNDIDO</t>
  </si>
  <si>
    <t>BUCHA DE NYLON S8 PARAFUSO M6 X50MM (INOX)</t>
  </si>
  <si>
    <t xml:space="preserve">TOTAL ITEM:  21   </t>
  </si>
  <si>
    <t>AR CONDICIONADO</t>
  </si>
  <si>
    <t xml:space="preserve">TOTAL ITEM:  22   </t>
  </si>
  <si>
    <t>PLACA IDENTIFICAÇÃO AMBIENTE TIPO A - 80X30 CM ADESIVO VINI FOSCO LEITOSO DE ALTA QUALIDADE IMPRESSO EM 4 CORES</t>
  </si>
  <si>
    <t>PLACA IDENTIFICAÇÃO AMBIENTE TIPO C -22X10 CM EM ACRILICO COM INFORMAÇÃO EM RELEVO E BRAILLE</t>
  </si>
  <si>
    <t>PLACA IDENTIFICAÇÃO AMBIENTE TIPO B -30X8 CM EM ACRILICO CORES E FONTES PADRÃO TRT           "</t>
  </si>
  <si>
    <t>PLACA IDENTIFICAÇÃO AMBIENTE TIPO C -20X20 CM EM ACRILICO CORES E FONTES PADRÃO TRT</t>
  </si>
  <si>
    <t>LOGOMARCA TRT EM LETRA CAIXA RECORTE A LASER - ACRÍLICO CORES E FONTES PADRÃO TRT           "</t>
  </si>
  <si>
    <t>PAINEL MISSÃO PLACA DE PVC, ESPESSURA MÍNIMA DE 3MM, INTEIRAMENTE PLOTADO EM VINIL DE ALTA QUALIDADE,  DIMENSÕES: 90X60CM. FONTE DAS LETRAS: CLARITY GOTHIC CORES E  FONTES PADRÃO TRT</t>
  </si>
  <si>
    <t>FAIXA ADESIVA EM VINIL FOSCO LEITOSO DE ALTA QUALIDADE (GOLDMAX OU SIMILAR DE QUALIDADE IGUAL OU SUPERIOR). ALTURA 20 CM CORES E FONTES PADRÃO TRT</t>
  </si>
  <si>
    <t xml:space="preserve">TOTAL ITEM:  23   </t>
  </si>
  <si>
    <t>PAISAGISMO</t>
  </si>
  <si>
    <t>DIETES BICOLOR - MOREA BICOLOR</t>
  </si>
  <si>
    <t>SPATHIPHYLLUM WALLISII - LIRIO DA PAZ</t>
  </si>
  <si>
    <t>TERRA VEGETAL ADUBADA</t>
  </si>
  <si>
    <t>PLANTIO DE GRAMA EM PISO INTERTRAVADO</t>
  </si>
  <si>
    <t xml:space="preserve">TOTAL ITEM:  24   </t>
  </si>
  <si>
    <t>ONLINE</t>
  </si>
  <si>
    <t>BARRA DE APOIO EM AÇO INOX P/ LAVATÓRIO PHD BARRAS (CÓD. 826) OU EQUIVALENTE</t>
  </si>
  <si>
    <t>MERCADO LIVRE</t>
  </si>
  <si>
    <t>PHD BARRAS</t>
  </si>
  <si>
    <t>SOLUCENTER</t>
  </si>
  <si>
    <t>CHAPA PROTEÇÃO PORTA LARG 90 CM</t>
  </si>
  <si>
    <t>BARRA CERTA</t>
  </si>
  <si>
    <t>CONSTRUINOX</t>
  </si>
  <si>
    <t>KIT CERCA ELÉTRICA</t>
  </si>
  <si>
    <t>AZITECH</t>
  </si>
  <si>
    <t>MADEIRA MADEIRA</t>
  </si>
  <si>
    <t>CAIXA DE PASSAGEM DE PISO 15X15X10CM</t>
  </si>
  <si>
    <t>PLENADOMUS</t>
  </si>
  <si>
    <t>PREMIER EXCLUSIVE</t>
  </si>
  <si>
    <t>CAIXA DE DERIVAÇÃO EM T PERFILADO</t>
  </si>
  <si>
    <t>LEROY MERLIN</t>
  </si>
  <si>
    <t>INFRA ELETROCALHAS</t>
  </si>
  <si>
    <t>PLACA MATERIAL PERFURO CORTANTE</t>
  </si>
  <si>
    <t>PERFIL LIDER</t>
  </si>
  <si>
    <t>STOCK PERFIL</t>
  </si>
  <si>
    <t>22 2412-7787</t>
  </si>
  <si>
    <t>(11) 3948-1950</t>
  </si>
  <si>
    <t>luamar@stockperfil.com.br</t>
  </si>
  <si>
    <t>lenise@perfillider.com.br</t>
  </si>
  <si>
    <t>VISUAL GESSO</t>
  </si>
  <si>
    <t>61 3333-8109</t>
  </si>
  <si>
    <t>visual.gesso@hotmail.com.br</t>
  </si>
  <si>
    <t>LUMINÁRIA DE SOBREPOR LED 1-39W 220V, 4.148 lm, 4.000 k, INSTALADA DIRETAMENTE NA LAJE OU ESTRUTURA METÁLICA ESTACIONAMENTO REF.: ITAIM MINOTAURO RS PREMIUM OU EQUIVALENTE (completa: incluindo lâmpadas e reator, se for o caso)</t>
  </si>
  <si>
    <t>ELÉTRICA FORMOSA</t>
  </si>
  <si>
    <t>61 3631-2160</t>
  </si>
  <si>
    <t>eletricaformosa@gmail.com</t>
  </si>
  <si>
    <t>PERSOLUCE</t>
  </si>
  <si>
    <t>61 3263-5838</t>
  </si>
  <si>
    <t>projetos@persoluce.com.br</t>
  </si>
  <si>
    <t>LUMINÁRIA DE EMBUTIR LED 1-39W  220V, 4.366 lm, 4.000 k, INSTALADA  NO FORRO DE GESSO A 2,80M DE ALTURA.  REF.: ITAIM MINOTAURO RE PREMIUM OU EQUIVALENTE (completa: incluindo lâmpadas e reator, se for o caso)</t>
  </si>
  <si>
    <t>PISO TÁTIL DE ALERTA DO TIPO ELEMNTOS DISCRETOS (PONTOS ISOLADOS) COM ALMA DE TPU REVESTIDOS COM AÇO INOX, FIXADO COM FITA DUPLA FACE INTEGRADA (PRÓPRIA PARA ESTE FIM) COM AUXÍLIO DE GABARITO 25x25 CM</t>
  </si>
  <si>
    <t>Total Acessibilidade</t>
  </si>
  <si>
    <t>Mozaik Accessus</t>
  </si>
  <si>
    <t>Master Acessibilidade</t>
  </si>
  <si>
    <t>LOJA DO PONTO</t>
  </si>
  <si>
    <t xml:space="preserve">PUXADOR DUPLO TUBULAR          EM AÇO INOX                   </t>
  </si>
  <si>
    <t>ATACADO DO PUXADOR</t>
  </si>
  <si>
    <t>LOJA DO PUXADOR</t>
  </si>
  <si>
    <t>TERMOTÉCNICA</t>
  </si>
  <si>
    <t>RAYCON</t>
  </si>
  <si>
    <t>MONTAL</t>
  </si>
  <si>
    <t>PARATEC</t>
  </si>
  <si>
    <t>STARTEC</t>
  </si>
  <si>
    <t>(31) 3308-7000</t>
  </si>
  <si>
    <t>11 3394-1906</t>
  </si>
  <si>
    <t>3476-7675</t>
  </si>
  <si>
    <t>11 3641-9063</t>
  </si>
  <si>
    <t>11 3221-2599</t>
  </si>
  <si>
    <t>instaladora2.termotecnica@gmail.com</t>
  </si>
  <si>
    <t>vendasf3@raycon.com.br</t>
  </si>
  <si>
    <t>vendas2@montal.com.br</t>
  </si>
  <si>
    <t>vendas@paraeng.com.br</t>
  </si>
  <si>
    <t>spararaios@gmail.com</t>
  </si>
  <si>
    <t>MOLDE HCL  5/8" X 50</t>
  </si>
  <si>
    <t>CARTUCHO 115</t>
  </si>
  <si>
    <t>ALICATE 201</t>
  </si>
  <si>
    <t>PRESILHA EM LATÃO 35-50 FURO 7MM</t>
  </si>
  <si>
    <t>PARAFUSO INOX 4,2X32 TEL 533 E ARRUELA DE BORRACHA TEL 5307</t>
  </si>
  <si>
    <t>EngCompSolutions</t>
  </si>
  <si>
    <t>MULTI ARTES</t>
  </si>
  <si>
    <t>IMPACTO</t>
  </si>
  <si>
    <t>61 3631-5211</t>
  </si>
  <si>
    <t>61 3642-1914</t>
  </si>
  <si>
    <t>61 3642-4134</t>
  </si>
  <si>
    <t>nessralla@gmail.com</t>
  </si>
  <si>
    <t>multiartes10fsa@gmail.com</t>
  </si>
  <si>
    <t>impact.o.v@hotmail.com</t>
  </si>
  <si>
    <t xml:space="preserve">PLACA IDENTIFICAÇÃO AMBIENTE TIPO B -30X8 CM EM ACRILICO </t>
  </si>
  <si>
    <t xml:space="preserve">PLACA IDENTIFICAÇÃO AMBIENTE TIPO C -20X20 CM EM ACRILICO </t>
  </si>
  <si>
    <t>LOGOMARCA TRT EM LETRA CAIXA RECORTE A LASER - ACRÍLICO</t>
  </si>
  <si>
    <t>PAINEL MISSÃO placa de PVC, espessura mínima de 3mm, inteiramente plotado em vinil de alta qualidade, conforme igura acima. Dimensões: 90x60cm. Fonte das letras: Clarity Gothic</t>
  </si>
  <si>
    <t>Faixa adesiva em vinil fosco leitoso de alta qualidade (goldmax ou similar de qualidade igual ou superior). ALTURA 20 CM</t>
  </si>
  <si>
    <t xml:space="preserve">Serviço:  LIMPEZA PERMANENTE DA OBRA </t>
  </si>
  <si>
    <t xml:space="preserve">Serviço:  TAPUME COM CHAPAS DE MADEIRA COMPENSADA, DE 2,20 X 1,10M, COM 6MM DE ESPESSURA COM PINTURA PROTETORA, DE LÁTEX PVA, NA COR BRANCA </t>
  </si>
  <si>
    <t xml:space="preserve">Serviço:  MONTAGEM E DESMONTAGEM DE ANDAIME MODULAR FACHADEIRO, COM PISO METÁLICO, PARA EDIFICAÇÕES COM MÚLTIPLOS PAVIMENTOS (EXCLUSIVE ANDAIME E LIMPEZA). AF_11/2017 </t>
  </si>
  <si>
    <t xml:space="preserve">Serviço:  ANDAIME FACHADEIRO, COM PISO METALICO - LOCACAO </t>
  </si>
  <si>
    <t>M2/MES</t>
  </si>
  <si>
    <t xml:space="preserve">Serviço:  DEMOLIÇÃO DE CONCRETO ARMADO (ESCADA RAMPAS E EDIFICAÇÕES EXISTENTES) </t>
  </si>
  <si>
    <t xml:space="preserve">Serviço:  REMOÇÃO DE GUARDA CORPO E GRADIL EXISTENTES </t>
  </si>
  <si>
    <t xml:space="preserve">Serviço:  REMOÇÃO DE PORTÃO SOCIAL E PORTÃO GARAGEM </t>
  </si>
  <si>
    <t xml:space="preserve">Serviço:  REMOÇÃO DE TRAMA PARA TELHADO  DE FIBROCIMENTO OU CERAMICA   </t>
  </si>
  <si>
    <t xml:space="preserve">Serviço:  DEMOLIÇÃO DE COBERTURA EM TELHA DE FIBROCIMENTO </t>
  </si>
  <si>
    <t xml:space="preserve">Serviço:  DEMOLIÇÃO DE COBERTURA EM TELHA CERAMICA </t>
  </si>
  <si>
    <t xml:space="preserve">Serviço:  DEMOLIÇÃO DE LAJE PLANA </t>
  </si>
  <si>
    <t xml:space="preserve">Serviço:  REMOÇÃO DE CALHA EXISTENTE </t>
  </si>
  <si>
    <t xml:space="preserve">Serviço:  DEMOLIÇÃO DE BANCOS E MESA EM CONCRETO </t>
  </si>
  <si>
    <t xml:space="preserve">Unid: CJ    </t>
  </si>
  <si>
    <t xml:space="preserve">Serviço:  DEMOLIÇÃO DE PISO CIMENTADO EXTERNO </t>
  </si>
  <si>
    <t xml:space="preserve">Serviço:  RETIRADA DAS LUMINÁRIAS E INSTALAÇÕES ELÉTRICAS REMANESCENTES </t>
  </si>
  <si>
    <t xml:space="preserve">Serviço:  RETIRADA DE LOUCAS E METAIS </t>
  </si>
  <si>
    <t xml:space="preserve">Serviço:  DEMOLIÇÃO DA TORRE CAIXA DÁGUA ATUAL </t>
  </si>
  <si>
    <t xml:space="preserve">Serviço:  DEMOLIÇÃO DE PASSEIO CIMENTADO </t>
  </si>
  <si>
    <t xml:space="preserve">Serviço:  DEMOLIÇÃO DE REVESTIMENTO CERÂMICO </t>
  </si>
  <si>
    <t xml:space="preserve">Serviço:  REMOÇÃO DE FORRO DE PVC </t>
  </si>
  <si>
    <t xml:space="preserve">Serviço:  DEMOLIÇÃO DE LAJE DE PISO PARA CONFECÇÃO DE CINTAS E BLOCOS </t>
  </si>
  <si>
    <t xml:space="preserve">Serviço:  TRANSPORTE DE ENTULHO EM CAÇAMBA (5m³), INCLUSIVE CARGA MANUAL </t>
  </si>
  <si>
    <t xml:space="preserve">Serviço:  ESTACA BROCA DE CONCRETO, DIÃMETRO DE 25 CM, PROFUNDIDADE DE ATÉ 3 M,ESCAVAÇÃO MANUAL COM TRADO CONCHA </t>
  </si>
  <si>
    <t xml:space="preserve">Serviço:  FORNECIMENTO E LANÇAMENTO DE CONCRETO ESTRUTURAL RODADO EM OBRA FCK &gt;= 25 MPA </t>
  </si>
  <si>
    <t xml:space="preserve">Serviço:  TELHA METALICA TRAPEZOIDAL GALVALUME LR40 PRÉ-PINTADA </t>
  </si>
  <si>
    <t xml:space="preserve">CJ    </t>
  </si>
  <si>
    <t xml:space="preserve">Serviço:  CALHA EM CHAPA DE AÇO GALVANIZADO NÚMERO 24, DESENVOLVIMENTO DE 33 CM </t>
  </si>
  <si>
    <t xml:space="preserve">Serviço:  RUFO EM CHAPA DE AÇO GALVANIZADO NÚMERO 24, CORTE DE 25 CM </t>
  </si>
  <si>
    <t xml:space="preserve">Serviço:  IMPERMEABILIZAÇÃO BETUMINOSA A FRIO NOS PISOS </t>
  </si>
  <si>
    <t xml:space="preserve">Serviço:  CAMADA DE TRANSIÇÃO COM GEOTEXTIL 400 G/M2 </t>
  </si>
  <si>
    <t xml:space="preserve">Serviço:  PROTECAO MECANICA C/TELA GALVANIZADA </t>
  </si>
  <si>
    <t xml:space="preserve">Serviço:  PROTEÇÃO MECANICA COM ARGAMASSA 1:3 HORIZONTAL </t>
  </si>
  <si>
    <t xml:space="preserve">Serviço:  ENCUNHAMENTO COM ARGAMASSA EXPANSIVA </t>
  </si>
  <si>
    <t xml:space="preserve">Serviço:  DIVISÓRIA H=2,80 fabricadas em painéis com placas de laminados de fibra de madeira ou papelão, estrutura interna celular em colmeia, e compensado naval, pintado na cor Areia Jundiaí ESPESSURA 35MM </t>
  </si>
  <si>
    <t xml:space="preserve">Serviço:  PORCELANATO MAXGRÊS ECOCEMENT OFF WHITE AC, PEI-5 60x60cm, MARCA ELIANE OU EQUIVALENTE TÉCNICO NORMATIZADO </t>
  </si>
  <si>
    <t xml:space="preserve">Serviço:  CONTRAPISO EM ARGAMASSA TRAÇO 1:4 (CIMENTO E AREIA), ESPESSURA 3CM. </t>
  </si>
  <si>
    <t xml:space="preserve">Serviço:  NIVELAMENTO DE PISO COM ENCHIMENTO E COMPACTAÇÃO COM SOLO LOCAL DA COTA 100,10 PARA 101,40 NO LOCAL DA RAMPA </t>
  </si>
  <si>
    <t xml:space="preserve">Serviço:  NIVELAMENTO DE PISO  COM ESCAVAÇÃO NO LOCAL DAS EDÍCULAS PARA AS VAGAS DE ESTACIONAMENTO NA  COTA 101,45 </t>
  </si>
  <si>
    <t xml:space="preserve">Serviço:  NIVELAMENTO DE PISO  COM ESCAVAÇÃO NO LOCAL DO PATIO PARA AS VAGAS DE ESTACIONAMENTO NA  COTA 101,45 </t>
  </si>
  <si>
    <t xml:space="preserve">Serviço:  PISO ELEVADO EM ALVENARIA NA SALA DE AUDIENCIAS H=25 CM </t>
  </si>
  <si>
    <t xml:space="preserve">IN4484 - PISO TÁTIL DE ALERTA OU DIRECIONAL DO TIPO ELEMENTOS DISCRETOS  (PONTOS ISOLADOS) COM ALMA DE TPU REVESTIDOS COM AÇO INOX, FIXADOS COM FITA DUPLA FACE INTEGRADA (PRÓPRIA PARA ESTE FIM) COM AUXILIO DE GABARITO 25x25cm </t>
  </si>
  <si>
    <t xml:space="preserve">Serviço:  PISO TÁTIL DIRECIONAL DO TIPO ELEMENTOS DISCRETOS  (PONTOS ISOLADOS) COM ALMA DE TPU REVESTIDOS COM AÇO INOX, FIXADOS COM FITA DUPLA FACE INTEGRADA (PRÓPRIA PARA ESTE FIM) COM AUXILIO DE GABARITO 25x25cm. </t>
  </si>
  <si>
    <t xml:space="preserve">Serviço:  PISO EM GRANITO CINZA CORUMBÁ 50x50cm, ACABAMENTO LEVIGADO </t>
  </si>
  <si>
    <t xml:space="preserve">Serviço:  PEITORIL EM GRANITO CINZA ANDORINHA ESP 2 CM ASSENTADA COM ARGAMASSA ACII, COM REJUNTE CINZA CLARO LARGURA 18 CM </t>
  </si>
  <si>
    <t xml:space="preserve">Serviço:  PEITORIL EM GRANITO CINZA ANDORINHA ESP 2 CM ASSENTADA COM ARGAMASSA ACII, COM REJUNTE CINZA CLARO LARGURA 44 CM </t>
  </si>
  <si>
    <t xml:space="preserve">Serviço:  PEITORIL EM GRANITO CINZA ANDORINHA ESP 2 CM ASSENTADA COM ARGAMASSA ACII, COM REJUNTE CINZA CLARO LARGURA 23 CM </t>
  </si>
  <si>
    <t xml:space="preserve">Serviço:  PEITORIL EM GRANITO CINZA ANDORINHA ESP 2 CM ASSENTADA COM ARGAMASSA ACII, COM REJUNTE CINZA CLARO LARGURA 33 CM </t>
  </si>
  <si>
    <t xml:space="preserve">Serviço:  SOLEIRA EM GRANITO CINZA ANDORINHA ESP 2 CM ASSENTADA COM ARGAMASSA 1:3 , COM REJUNTE CINZA CLARO LARGURA 15 CM </t>
  </si>
  <si>
    <t xml:space="preserve">Serviço:  RODAPÉ EM PORCELANATO REFERÊNCIA MAXGRÊS ECOCEMENT OFF WHITE AC, PEI-5, CERÂMICA PORTOBELLO OU EQUIVALENTE TÉCNICO NORMATIZADO. ALTURA 12CM </t>
  </si>
  <si>
    <t xml:space="preserve">Serviço:  J1 - 5,8 X 1,8 - JANELA FIXA EM PERFIL ALUMINIO NATUREL LINHA SUPREMA ALCOA OU EQUIVALENTE, VIDRO TRANSPARENTE INCOLOR 5MM </t>
  </si>
  <si>
    <t xml:space="preserve">Serviço:  J2 - 1,59 X 0,5 - JANELA MAX AR EM PERFIL ALUMINIO NATUREL LINHA SUPREMA ALCOA OU EQUIVALENTE, VIDRO INCOLOR MINI BOREAL 5MM </t>
  </si>
  <si>
    <t xml:space="preserve">Serviço:  J3 - 2,5 X 1,8 - JANELA CORRER / FIXO EM PERFIL ALUMINIO NATUREL LINHA SUPREMA ALCOA OU EQUIVALENTE, VIDRO TRANSPARENTE INCOLOR 8MM </t>
  </si>
  <si>
    <t xml:space="preserve">Serviço:  J4 - 2,5 X 1,2 - JANELA CORRER / FIXO EM PERFIL ALUMINIO NATUREL LINHA SUPREMA ALCOA OU EQUIVALENTE, VIDRO TRANSPARENTE INCOLOR 5MM </t>
  </si>
  <si>
    <t xml:space="preserve">Serviço:  J5 - 5,8 X 1,8 - JANELA CORRER / FIXO EM PERFIL ALUMINIO NATUREL LINHA SUPREMA ALCOA OU EQUIVALENTE, VIDRO TRANSPARENTE INCOLOR 8MM </t>
  </si>
  <si>
    <t xml:space="preserve">Serviço:  J6 - 0,7 X 1,8 - JANELA MAX AR EM PERFIL ALUMINIO NATUREL LINHA SUPREMA ALCOA OU EQUIVALENTE, VIDRO TRANSPARENTE INCOLOR 5MM </t>
  </si>
  <si>
    <t xml:space="preserve">Serviço:  J7 - 4,6 X 1,8 - JANELA CORRER / FIXO EM PERFIL ALUMINIO NATUREL LINHA SUPREMA ALCOA OU EQUIVALENTE, VIDRO TRANSPARENTE INCOLOR 8MM </t>
  </si>
  <si>
    <t xml:space="preserve">Serviço:  J8 - 1 X 1,2 - JANELA CORRER / FIXO EM PERFIL ALUMINIO NATUREL LINHA SUPREMA ALCOA OU EQUIVALENTE, VIDRO TRANSPARENTE INCOLOR 8MM </t>
  </si>
  <si>
    <t xml:space="preserve">Serviço:  J9 - 2,7 X 0,5 - JANELA CORRER / FIXO EM PERFIL ALUMINIO NATUREL LINHA SUPREMA ALCOA OU EQUIVALENTE, VIDRO INCOLOR MINI BOREAL 5MM </t>
  </si>
  <si>
    <t xml:space="preserve">Serviço:  J10 - 0,8 X 0,5 - JANELA MAX AR EM PERFIL ALUMINIO NATUREL LINHA SUPREMA ALCOA OU EQUIVALENTE, VIDRO INCOLOR MINI BOREAL 5MM </t>
  </si>
  <si>
    <t xml:space="preserve">Serviço:  J11 - 1,2 X 0,5 - JANELA MAX AR EM PERFIL ALUMINIO NATUREL LINHA SUPREMA ALCOA OU EQUIVALENTE, VIDRO INCOLOR MINI BOREAL 5MM </t>
  </si>
  <si>
    <t xml:space="preserve">Serviço:  P1 - 2 X 2,3 - PORTAS PIVOTANTES EM VIDRO TEMPERADO 10mm  2 FOLHAS PUXADOR DUPLO TUBULAR EM AÇO INOX WOODGLASS ACESSÓRIOS OU EQUIVALENTE </t>
  </si>
  <si>
    <t xml:space="preserve">Serviço:  FECHAMENTO EM VIRO TEMPERADO   10 MM                         </t>
  </si>
  <si>
    <t xml:space="preserve">Serviço:  P2 - 1,05 X 2,3 - PORTA PIVOTANTE EM VIDRO TEMPERADO 10mm  1 FOLHA PUXADOR DUPLO TUBULAR EM AÇO INOX WOODGLASS ACESSÓRIOS OU EQUIVALENTE </t>
  </si>
  <si>
    <t xml:space="preserve">Serviço:  P4 - 0,9 X 2,1 - PORTA DE MADEIRA TIPO PRANCHETA LISA PRONTA PARA RECEBER VERNIZ COM PUXADOR EM AÇO INOX Ø = 4 CM MAÇANETA LINHA ECOINOX BARRA EM AÇO INOX POLIDO REF.: PADO CHAPA METÁLICA REVESTIMENTO PROTEÇÃO CONTRA IMPACTO DOBRADIÇAS ESTAMPADAS  EM AÇO CARBONO COM  ROLAMENTO E CANTO RETO  MARCA PADO 3025 OU EQUIVALENTE </t>
  </si>
  <si>
    <t xml:space="preserve">JG    </t>
  </si>
  <si>
    <t xml:space="preserve">Serviço:  P5 - 0,9 X 2,1 - PORTA DE ABRIR VENEZIANA DE ALUMINIO MAÇANETA LINHA ECOINOX BARRA EM AÇO INOX POLIDO REF.: PADO DOBRADIÇAS ESTAMPADAS  EM AÇO CARBONO COM  ROLAMENTO E CANTO RETO  MARCA PADO 3025 OU EQUIVALENTE </t>
  </si>
  <si>
    <t xml:space="preserve">Serviço:  P6 - 0,8 X 2,1 - PORTA DE MADEIRA TIPO PRANCHETA PARA PINTURA ESMALTE BRANCO MAÇANETA LINHA ECOINOX BARRA EM AÇO INOX POLIDO REF.: PADO DOBRADIÇAS ESTAMPADAS  EM AÇO CARBONO COM  ROLAMENTO E CANTO RETO  MARCA PADO 3025 OU EQUIVALENTE </t>
  </si>
  <si>
    <t xml:space="preserve">Serviço:  P7 - 2,88 X 2,3 - PORTÃO EM PERFIS RETANGULARES EM METALON (10x10 E 3x5cm) DISPOSTOS HORIZONTALMENTE COM TRAVAMENTO VERTICAL EM BARRA CHATA COM PINTURA AUTOMOTIVA BRANCA </t>
  </si>
  <si>
    <t xml:space="preserve">Serviço:  P8 - 1,2 X 1,8 - PORTÃO EM TELA GALVANIZADA #1/2 FIO 12 CORRUGADA COM DOBRADIÇAS HORIZONTAIS SIMPLES 1116 OU SIMILAR </t>
  </si>
  <si>
    <t xml:space="preserve">Serviço:  P9 - 0,9 X 2,1 - PORTA DE ABRIR VENEZIANA DE ALUMINIO MAÇANETA LINHA ECOINOX BARRA EM AÇO INOX POLIDO REF.: PADO DOBRADIÇAS 3025 CROMO ACETINADA </t>
  </si>
  <si>
    <t xml:space="preserve">Serviço:  P10 - 0,65 X 2,3 - PORTA DE VIDRO TEMPERADO 10MM PUXADOR DUPLO TUBULAR EM AÇO INOX WOODGLASS ACESSORIOS OU EQUIVALENTE </t>
  </si>
  <si>
    <t xml:space="preserve">Serviço:  CORRIMÃO METÁLICO H-70/92 - ESCADA DE ACESSO </t>
  </si>
  <si>
    <t xml:space="preserve">Serviço:  GUARDA CORPO METALICO H= 110 COM CORRIMÃO H-70/92 - ESCADA DE ACESSO </t>
  </si>
  <si>
    <t xml:space="preserve">Serviço:  GUARDA CORPO METALICO COM DIVISÕES INTERNAS  H= 110 CORRIMÃOS H=70/92 RAMPA </t>
  </si>
  <si>
    <t xml:space="preserve">Serviço:  GUARDA CORPO METALICO SIMPLES H= 110 CORRIMÃOS H=70/92 RAMPA </t>
  </si>
  <si>
    <t xml:space="preserve">Serviço:  APLICAÇÃO MANUAL DE PINTURA COM TINTA LÁTEX ACRÍLICA GELO, ERVA-DOCE OU MENTA EM PAREDES, DUAS DEMÃOS </t>
  </si>
  <si>
    <t xml:space="preserve">Serviço:  APLICAÇÃO E LIXAMENTO DE MASSA LÁTEX EM TETOS UMA DEMÃO </t>
  </si>
  <si>
    <t xml:space="preserve">Serviço:  APLICAÇÃO MANUAL DE PINTURA COM TINTA LAVÁVEL ACRÍLICA FOSCA NA COR BRANCO-NEVE MARCA SUVINIL OU EQUIVALENTE </t>
  </si>
  <si>
    <t xml:space="preserve">Serviço:  PINTURA ESMATE SOBRE ESQUADRIAS METALICAS </t>
  </si>
  <si>
    <t xml:space="preserve">Serviço:  ENCERAMENTO COM CERA BASE CARNAÚBA 2 DEMÃOS EM TODOS ELEMENTOS DE GRANITO </t>
  </si>
  <si>
    <t xml:space="preserve">Serviço:  DEMARCAÇÃO DE VAGAS DE GARAGEM </t>
  </si>
  <si>
    <t xml:space="preserve">Serviço:  ESPELHO 90x120CM FIXADO COM SILICONE SOBRE REVESTIMENTO CERÂMICO </t>
  </si>
  <si>
    <t xml:space="preserve">Serviço:  ESPELHO 160x120CM FIXADO COM SILICONE SOBRE REVESTIMENTO CERÂMICO </t>
  </si>
  <si>
    <t xml:space="preserve">Serviço:  ESPELHO NACIONAL 90x60cm, E=4mm, COM MOLDURA EM PERFIL METÁLICO FIXADO A UM ÂNGULO DE 10° EM RELAÇÃO À PAREDE </t>
  </si>
  <si>
    <t xml:space="preserve">Serviço:  BANCADA EM GRANITO CINZA ANDORINHA </t>
  </si>
  <si>
    <t xml:space="preserve">Serviço:  RODAMAO EM GRANITO CINZA CORUMBA H=10 CM </t>
  </si>
  <si>
    <t xml:space="preserve">Serviço:  MOLDURA EM GRANITO CINZA ANDORINHA H= 7 CM </t>
  </si>
  <si>
    <t xml:space="preserve">Serviço:  ADAPTADOR CX DÁGUA, 60MM </t>
  </si>
  <si>
    <t xml:space="preserve">Serviço:  BUCHA REDUCAO SOLD LONGA 50MMx 25MM </t>
  </si>
  <si>
    <t xml:space="preserve">Serviço:  BUCHA REDUCAO SOLD LONGA 50MMx 32MM </t>
  </si>
  <si>
    <t xml:space="preserve">Serviço:  JOELHO 45 SOLD. 32MM </t>
  </si>
  <si>
    <t xml:space="preserve">Serviço:  JOELHO 45 SOLD. 50MM </t>
  </si>
  <si>
    <t xml:space="preserve">Serviço:  JOELHO 90 SOLD. 25MM </t>
  </si>
  <si>
    <t xml:space="preserve">Serviço:  JOELHO 90 SOLD. 32MM </t>
  </si>
  <si>
    <t xml:space="preserve">Serviço:  JOELHO 90 SOLD. 50MM </t>
  </si>
  <si>
    <t xml:space="preserve">Serviço:  LUVA DE CORRER SOLDAVEL 50MM </t>
  </si>
  <si>
    <t xml:space="preserve">Serviço:  LUVA REDUCAO SOLD 50X25MM </t>
  </si>
  <si>
    <t xml:space="preserve">Serviço:  TE 90 SOLD. 32MM </t>
  </si>
  <si>
    <t xml:space="preserve">Serviço:  TE 90 SOLD. 50MM </t>
  </si>
  <si>
    <t xml:space="preserve">Serviço:  TUBO SOLDAVEL NBR 5648 3,00M 25MM </t>
  </si>
  <si>
    <t xml:space="preserve">Serviço:  TUBO SOLDAVEL NBR 5648 3,00M 32MM </t>
  </si>
  <si>
    <t xml:space="preserve">Serviço:  TUBO SOLDAVEL NBR 5648 3,00M 50MM </t>
  </si>
  <si>
    <t xml:space="preserve">Serviço:  Registro de Gaveta ABNT 2 </t>
  </si>
  <si>
    <t xml:space="preserve">Serviço:  REGISTRO ESFERA VS 50MM </t>
  </si>
  <si>
    <t xml:space="preserve">Serviço:  BUCHA RED LONGA ESG SECUND 50MM X 40MM </t>
  </si>
  <si>
    <t xml:space="preserve">Serviço:  CURVA 45 LONGA PARA ESGOTO 100MM </t>
  </si>
  <si>
    <t xml:space="preserve">Serviço:  CURVA 90 CURTA P/ESGOTO 100MM </t>
  </si>
  <si>
    <t xml:space="preserve">Serviço:  CURVA 90 CURTA P/ESGOTO 75MM </t>
  </si>
  <si>
    <t xml:space="preserve">Serviço:  CURVA 90 LONGA PARA ESGOTO 100MM </t>
  </si>
  <si>
    <t xml:space="preserve">Serviço:  JOELHO 45 ESG.SECUNDARIO 40MM </t>
  </si>
  <si>
    <t xml:space="preserve">Serviço:  JOELHO 45 ESGOTO 75MM </t>
  </si>
  <si>
    <t xml:space="preserve">Serviço:  JOELHO 45 ESGOTO 100MM </t>
  </si>
  <si>
    <t xml:space="preserve">Serviço:  JOELHO 45 ESGOTO 50MM </t>
  </si>
  <si>
    <t xml:space="preserve">Serviço:  JOELHO 90 ESG.SECUNDARIO 40MM </t>
  </si>
  <si>
    <t xml:space="preserve">Serviço:  JOELHO 90 ESGOTO 50MM </t>
  </si>
  <si>
    <t xml:space="preserve">Serviço:  JOELHO 90 ESGOTO 75MM </t>
  </si>
  <si>
    <t xml:space="preserve">Serviço:  JOELHO 90 ESGOTO 100MM </t>
  </si>
  <si>
    <t xml:space="preserve">Serviço:  JUNCAO 45 ESGOTO SECUNDARIO DN40 </t>
  </si>
  <si>
    <t xml:space="preserve">Serviço:  JUNCAO SIMPLES ESGOTO 75MM </t>
  </si>
  <si>
    <t xml:space="preserve">Serviço:  JUNCAO SIMPLES ESGOTO 100MM </t>
  </si>
  <si>
    <t xml:space="preserve">Serviço:  JUNCAO SIMPLES ESGOTO 100MM X 50MM </t>
  </si>
  <si>
    <t xml:space="preserve">Serviço:  LUVA DE CORRER ESGOTO 75MM </t>
  </si>
  <si>
    <t xml:space="preserve">Serviço:  LUVA ESG.SECUN D. 40MM </t>
  </si>
  <si>
    <t xml:space="preserve">Serviço:  LUVA SIMPLES ESGOTO 100MM </t>
  </si>
  <si>
    <t xml:space="preserve">Serviço:  LUVA SIMPLES ESGOTO 75MM </t>
  </si>
  <si>
    <t xml:space="preserve">Serviço:  LUVA SIMPLES ESGOTO 50MM </t>
  </si>
  <si>
    <t xml:space="preserve">Serviço:  REDUCAO EXCENTR.ESGOTO 100MM X 75MM </t>
  </si>
  <si>
    <t xml:space="preserve">Serviço:  TE 90 ESGOTO SECUNDARIO 40MM </t>
  </si>
  <si>
    <t xml:space="preserve">Serviço:  TUBO ÁGUA PLUVIAL TIGRE BV 100MM </t>
  </si>
  <si>
    <t xml:space="preserve">Serviço:  TUBO ÁGUA PLUVIAL TIGRE BV 50MM </t>
  </si>
  <si>
    <t xml:space="preserve">Serviço:  TUBO ÁGUA PLUVIAL TIGRE BV 75MM </t>
  </si>
  <si>
    <t xml:space="preserve">Serviço:  TUBO ÁGUA PLUVIAL TIGRE PB 40MM </t>
  </si>
  <si>
    <t xml:space="preserve">Serviço:  CAIXA DE GORDURA 600X600MM </t>
  </si>
  <si>
    <t xml:space="preserve">Serviço:  CAIXA DE INSPEÇÃO 600X600MM </t>
  </si>
  <si>
    <t xml:space="preserve">Serviço:  JOELHO 90 ESGOTO COM VISITA 100MM </t>
  </si>
  <si>
    <t xml:space="preserve">Serviço:  JUNCAO SIMPLES ESGOTO 100X100MM </t>
  </si>
  <si>
    <t xml:space="preserve">Serviço:  JUNCAO SIMPLES ESGOTO 100X50MM </t>
  </si>
  <si>
    <t xml:space="preserve">Serviço:  RALO SIFONADO PARA BANHEIRO 40X50MM </t>
  </si>
  <si>
    <t xml:space="preserve">Serviço:  TÊ ESGOTO 100MM </t>
  </si>
  <si>
    <t xml:space="preserve">Serviço:  TUBO ESGOTO PRI M TIGRE BV 3M 100MM </t>
  </si>
  <si>
    <t xml:space="preserve">Serviço:  TUBO ESGOTO PRI M TIGRE BV 3M 50MM </t>
  </si>
  <si>
    <t xml:space="preserve">Serviço:  TUBO ESGOTO SEC TIGRE PB 3M 40MM </t>
  </si>
  <si>
    <t xml:space="preserve">Serviço:  FIXAÇÃO DE ELETROCALHA NA LAJE com tirante , porca sextavada abraÇadeira zz parafuso com bucha de nylon </t>
  </si>
  <si>
    <t xml:space="preserve">Serviço:  RASGO EM PAREDE PARA PASSAGEM DE ELETRODUTO </t>
  </si>
  <si>
    <t xml:space="preserve">Serviço:  QUADRO DE EQUIPOTENCIALIZAÇÃO ABAIXO DOS QUADROS DE DISTRIBUIÇÃO </t>
  </si>
  <si>
    <t xml:space="preserve">Serviço:  TOMADA SIMPLES À 0,40m DO PISO (3 ENTRADAS) </t>
  </si>
  <si>
    <t xml:space="preserve">Serviço:  TOMADA SIMPLES (2 ENTRADAS) </t>
  </si>
  <si>
    <t xml:space="preserve">Serviço:  TOMADA SIMPLES À 2,50m DO PISO PARA ILUMINAÇÃO DE EMER. (1 ENTRADA) </t>
  </si>
  <si>
    <t xml:space="preserve">Serviço:  TOMADA SIMPLES 20A À 2,50m DO PISO OU COFORME O PROJETO (1 ENTRADA) </t>
  </si>
  <si>
    <t xml:space="preserve">Serviço:  TOMADA SIMPLES 20A NO TETO (1 ENTRADA) </t>
  </si>
  <si>
    <t xml:space="preserve">Serviço:  TOMADA COM INTERRUPTOR - (1 ENTRADA - 1 TECLA) </t>
  </si>
  <si>
    <t xml:space="preserve">Serviço:  INTERRUPTOR PARALELO À 1,10m DO PISO </t>
  </si>
  <si>
    <t xml:space="preserve">Serviço:  SENSOR DE PRESENÇA PARALELO 2,20m DO PISO </t>
  </si>
  <si>
    <t xml:space="preserve">Serviço:  SAÍDA DA ELETROCALHA PARA ELETRODUTO </t>
  </si>
  <si>
    <t xml:space="preserve">Serviço:  CAIXA DE PASSAGEM À 0,40m DO PISO OU COFORME O PROJETO </t>
  </si>
  <si>
    <t xml:space="preserve">Serviço:  CAIXA DE PASSAGEM NO PISO </t>
  </si>
  <si>
    <t xml:space="preserve">Serviço:  TOMADA PARA NOBREAK </t>
  </si>
  <si>
    <t xml:space="preserve">Serviço:  DISJUNTOR CAIXA MOLDADA TRIPOLAR 175A WEG </t>
  </si>
  <si>
    <t xml:space="preserve">Serviço:  DISJUNTOR TRIPOLAR CURVA C 120 AMPERES WEG </t>
  </si>
  <si>
    <t xml:space="preserve">Serviço:  DISJUNTOR TRIPOLAR 100 AMPERES WEG </t>
  </si>
  <si>
    <t xml:space="preserve">Serviço:  DISJUNTOR TRIPOLAR 80 AMPERES WEG </t>
  </si>
  <si>
    <t xml:space="preserve">Serviço:  DISJUNTOR BIPOLAR 100 AMPERES WEG </t>
  </si>
  <si>
    <t xml:space="preserve">Serviço:  DPS 4P 40KA 385V TETRAPOLAR </t>
  </si>
  <si>
    <t xml:space="preserve">Serviço:  DISJUNTOR MONOPOLAR 20 AMPERES WEG </t>
  </si>
  <si>
    <t xml:space="preserve">Serviço:  DISJUNTOR MONOPOLAR 25 AMPERES WEG </t>
  </si>
  <si>
    <t xml:space="preserve">Serviço:  ELETROCALHA PARA REDE ESTABILIZADA 50x50x3000mm </t>
  </si>
  <si>
    <t xml:space="preserve">Serviço:  ELETROCALHA PARA REDE COMUM 100x50x3000mm </t>
  </si>
  <si>
    <t xml:space="preserve">Serviço:  ELETRODUTO EMBUTIDO 1" </t>
  </si>
  <si>
    <t xml:space="preserve">Serviço:  ELETRODUTO EMBUTIDO 4" </t>
  </si>
  <si>
    <t xml:space="preserve">Serviço:  CABO Ø2,5mm </t>
  </si>
  <si>
    <t xml:space="preserve">Serviço:  CABO Ø4mm </t>
  </si>
  <si>
    <t xml:space="preserve">Serviço:  CABO Ø35mm </t>
  </si>
  <si>
    <t xml:space="preserve">Serviço:  FIXAÇÃO DE ELETRODUTO NA LAJE COM SUPORTE TIPO U INVETIDO COM ESPAÇAMENTO DE 1 METRO </t>
  </si>
  <si>
    <t xml:space="preserve">Serviço:  Caixa de passagem padrão R1- ver detalhe 08 </t>
  </si>
  <si>
    <t xml:space="preserve">Serviço:  Caixa de Passagem no piso 10X10X12CM </t>
  </si>
  <si>
    <t xml:space="preserve">Serviço:  Tomada RJ45 2P de piso ou embutida na bancada </t>
  </si>
  <si>
    <t xml:space="preserve">Serviço:  Tomada RJ45 na parede (2P), H=40cm ou conforme indicado em planta </t>
  </si>
  <si>
    <t xml:space="preserve">Serviço:  Tomada RJ45 na parede (1 P), H=250cm ou conforme indicado em planta </t>
  </si>
  <si>
    <t xml:space="preserve">Serviço:  Tomada RJ45 no teto (1 P) </t>
  </si>
  <si>
    <t xml:space="preserve">Serviço:  Eletroduto Ø 40 MM PVC OU PEAD RÍGIDO no Piso </t>
  </si>
  <si>
    <t xml:space="preserve">Serviço:  Eletroduto Ø 40 MM PVC OU PEAD RÍGIDO na parede </t>
  </si>
  <si>
    <t xml:space="preserve">Serviço:  Eletroduto Ø 25 MM PVC OU PEAD RÍGIDO no Piso </t>
  </si>
  <si>
    <t xml:space="preserve">Serviço:  Eletroduto Ø 25 MM PVC OU PEAD RÍGIDO na parede </t>
  </si>
  <si>
    <t xml:space="preserve">Serviço:  Eletroduto Ø 25 MM PVC OU PEAD RÍGIDO no Teto </t>
  </si>
  <si>
    <t xml:space="preserve">Serviço:  SAIDA DE ELETRODUTO PARA ELETROCALHA </t>
  </si>
  <si>
    <t xml:space="preserve">Serviço:  CURVA PARA ELETRODUTO 25 MM </t>
  </si>
  <si>
    <t xml:space="preserve">Serviço:  CURVA PARA ELETRODUTO 40 MM </t>
  </si>
  <si>
    <t xml:space="preserve">Serviço:  ELETROCALHA 100X100CM </t>
  </si>
  <si>
    <t xml:space="preserve">Serviço:  ELETROCALHA 50X50CM </t>
  </si>
  <si>
    <t xml:space="preserve">Serviço:  Curva Horizontel para eletrocalha 50x50cm </t>
  </si>
  <si>
    <t xml:space="preserve">Serviço:  Tê Horizontal 90 'U' perfurado 100x100mm </t>
  </si>
  <si>
    <t xml:space="preserve">Serviço:  Tê Vertical 90 'U' perfurado 100x100mm </t>
  </si>
  <si>
    <t xml:space="preserve">Serviço:  Redução Horizontal 'U' perfurado 100x100mm para 50x50mm </t>
  </si>
  <si>
    <t xml:space="preserve">Serviço:  EMENDA TIPO U PARA ELETROCALHA 100X100 </t>
  </si>
  <si>
    <t xml:space="preserve">Serviço:  EMENDA TIPO U PARA ELETROCALHA 50X50 </t>
  </si>
  <si>
    <t xml:space="preserve">Serviço:  CAIXAS DE PASSAGEM EM PVC 4X2" </t>
  </si>
  <si>
    <t xml:space="preserve">Serviço:  cabo utp categoria 6 4 pares </t>
  </si>
  <si>
    <t xml:space="preserve">Serviço:  CAIXA DE PASSAGEM DE SOBREPOR 40X40X12CM </t>
  </si>
  <si>
    <t xml:space="preserve">Serviço:  FIXAÇÃO ELETRODUTO OU PERFILADO EM LAJE </t>
  </si>
  <si>
    <t xml:space="preserve">Serviço:  RASGO EM ALVENARIA </t>
  </si>
  <si>
    <t xml:space="preserve">Serviço:  ELETRODUTO Ø 25MM PVC RÍGIDO EMBUTIDO NA PAREDE </t>
  </si>
  <si>
    <t xml:space="preserve">Serviço:  ELETRODUTO Ø 25MM PVC RÍGIDO EMBUTIDO NO TETO </t>
  </si>
  <si>
    <t xml:space="preserve">Serviço:  CABO CCI FLEXIVEL 2 PARES 4 VIAS (4X0,40MM) </t>
  </si>
  <si>
    <t xml:space="preserve">Serviço:  CAIXA DE PASSAGEM EM PVC 4X2 COM TAMPA CEGA </t>
  </si>
  <si>
    <t xml:space="preserve">Serviço:  SAIDA HORIZONTAL PARA ELETRODUTO 3/4" </t>
  </si>
  <si>
    <t xml:space="preserve">Serviço:  KIT CERCA ELÉTRICA 01 Central de cerca elétrica 2,5 Joule,, 01 Controle remoto 433,92 MHz Code Learning (bateria inclusa), 32 Big haste industrial tubo quadrado 25x25mm de 1 metro com 6 isoladores W, 04 Big haste Industrial cantoneira tubo quadrado 25x25mm de 1 metro com ganchos e 12 isoladores castanha, 01 Sirene 01 Bateria selada 12V 7ah,01 Carretel fio Eletroplástico de 2,10mm - 100 Metros,01 Carretel fio Eletroplástico de 2,10mm - 250 Metros 10 Metros de cabo alta isolação 5mm,10 Metros de cabo paralelo branco 40x2 pares (para sirene),08 Placas de advertência: "Cuidado cerca elétrica" </t>
  </si>
  <si>
    <t xml:space="preserve">Serviço:  EXECUÇÃO DE VALA ENTERRADA PARA ATERRAMENTO </t>
  </si>
  <si>
    <t xml:space="preserve">Serviço:  CONDUTOR ELETRODO HORIZONTAL EM COBRE NÚ. S = #35 mm2 PARA PLATIBANDA </t>
  </si>
  <si>
    <t xml:space="preserve">Serviço:  CONDUTOR ELETRODO HORIZONTAL EM COBRE NÚ. S = #35 mm2 DESCIDA PARA ATERRAMENTO </t>
  </si>
  <si>
    <t xml:space="preserve">Serviço:  CONDUTOR ELETRODO HORIZONTAL EM COBRE NÚ. S = #50 mm2 PARA ATERRAMENTO </t>
  </si>
  <si>
    <t xml:space="preserve">Serviço:  PONTO DE CONEXÃO ELÉTRICA MECÂNICA (SOLDA EXOTÉRMICA). VIDE DETALHE 01, MOLDE HCL  5/8" X 50, CARTUCHO 115 E ALICATE 201 </t>
  </si>
  <si>
    <t xml:space="preserve">IN4308 - ALICATE Z-201 (REF.: TEL 998201) </t>
  </si>
  <si>
    <t xml:space="preserve">IN4309 - MOLDE HCL 5/8.50-5 (REF.: MHCL 5850-05) </t>
  </si>
  <si>
    <t xml:space="preserve">Serviço:  ABRAÇADEIRA TIPO UNHA, À CADA 2,00m. PARA CABOS 16MM2 A 50MM2 COM PARAFUSO SEXTAVADO BUCHA DE NYLON Nº6 E ARRUELA </t>
  </si>
  <si>
    <t xml:space="preserve">Serviço:  PRESILHA EM LATÃO ESTANHADO COM BUCHA DE NYLON, PARAFUSO FENDA INOX E ARRUELA DE BORRACHA PARA CABO DE COBRE DE 35MM2 </t>
  </si>
  <si>
    <t xml:space="preserve">Serviço:  CAIXA INSPECAO EM CONCRETO PARA ATERRAMENTO E PARA RAIOS DIAMETRO = 300 MM </t>
  </si>
  <si>
    <t xml:space="preserve">Serviço:  HASTE TIPO "COPPERWELD" 5/8 X 2,4M ALTA CAMANDA </t>
  </si>
  <si>
    <t xml:space="preserve">Serviço:  TERMINAL AÉREO TIPO PONTALETE, 05/16" P/ INTERLIGAÇÃO DA MALHA DE CAPTAÇÃO Às TELHAS. VIDE DETALHE-02 </t>
  </si>
  <si>
    <t xml:space="preserve">Serviço:  CONECTOR MINI-GAR EM BRONZE ESTANHADO 16 MM2 A 35 MM2 </t>
  </si>
  <si>
    <t xml:space="preserve">Serviço:  BUCHA DE NYLON </t>
  </si>
  <si>
    <t xml:space="preserve">Serviço:  CAPTOR FRANKLIN LATAO CROMADO 300MM </t>
  </si>
  <si>
    <t xml:space="preserve">Serviço:  MASTRO GALVANIZADO 1 1/2" X 3M </t>
  </si>
  <si>
    <t xml:space="preserve">Serviço:  SINALIZADOR 2 LAMPADAS C/ RELE FOTOELETRICO </t>
  </si>
  <si>
    <t xml:space="preserve">Serviço:  ESTAIAMENTO CABO E AÇO 4 M PARA MASTRO 3 MTS </t>
  </si>
  <si>
    <t xml:space="preserve">Serviço:  TERMINAL A COMPRESSÃO 35MM2 </t>
  </si>
  <si>
    <t xml:space="preserve">Serviço:  BASE PARA MASTRO 1 1/2" ALUMINIO FUNDIDO </t>
  </si>
  <si>
    <t xml:space="preserve">Serviço:  BUCHA DE NYLON S8 PARAFUSO M6 X50MM (INOX) </t>
  </si>
  <si>
    <t xml:space="preserve">Serviço:  PLACA IDENTIFICAÇÃO AMBIENTE TIPO A - 80X30 CM ADESIVO VINI FOSCO LEITOSO DE ALTA QUALIDADE IMPRESSO EM 4 CORES </t>
  </si>
  <si>
    <t xml:space="preserve">Serviço:  PLACA IDENTIFICAÇÃO AMBIENTE TIPO C -22X10 CM EM ACRILICO COM INFORMAÇÃO EM RELEVO E BRAILLE </t>
  </si>
  <si>
    <t xml:space="preserve">Serviço:  PLACA IDENTIFICAÇÃO AMBIENTE TIPO B -30X8 CM EM ACRILICO CORES E FONTES PADRÃO TRT           " </t>
  </si>
  <si>
    <t xml:space="preserve">Serviço:  PLACA IDENTIFICAÇÃO AMBIENTE TIPO C -20X20 CM EM ACRILICO CORES E FONTES PADRÃO TRT </t>
  </si>
  <si>
    <t xml:space="preserve">Serviço:  LOGOMARCA TRT EM LETRA CAIXA RECORTE A LASER - ACRÍLICO CORES E FONTES PADRÃO TRT           " </t>
  </si>
  <si>
    <t xml:space="preserve">Serviço:  PAINEL MISSÃO PLACA DE PVC, ESPESSURA MÍNIMA DE 3MM, INTEIRAMENTE PLOTADO EM VINIL DE ALTA QUALIDADE,  DIMENSÕES: 90X60CM. FONTE DAS LETRAS: CLARITY GOTHIC CORES E  FONTES PADRÃO TRT </t>
  </si>
  <si>
    <t xml:space="preserve">Serviço:  FAIXA ADESIVA EM VINIL FOSCO LEITOSO DE ALTA QUALIDADE (GOLDMAX OU SIMILAR DE QUALIDADE IGUAL OU SUPERIOR). ALTURA 20 CM CORES E FONTES PADRÃO TRT </t>
  </si>
  <si>
    <t xml:space="preserve">Serviço:  DIETES BICOLOR - MOREA BICOLOR </t>
  </si>
  <si>
    <t xml:space="preserve">Serviço:  SPATHIPHYLLUM WALLISII - LIRIO DA PAZ </t>
  </si>
  <si>
    <t xml:space="preserve">Serviço:  TERRA VEGETAL ADUBADA </t>
  </si>
  <si>
    <t xml:space="preserve">Serviço:  PLANTIO DE GRAMA EM PISO INTERTRAVADO </t>
  </si>
  <si>
    <t xml:space="preserve">Serviço:  LIMPEZA FINAL DA OBRA </t>
  </si>
  <si>
    <t xml:space="preserve">Item:   4. 06.                 </t>
  </si>
  <si>
    <t xml:space="preserve">Item:   4. 11.                 </t>
  </si>
  <si>
    <t xml:space="preserve">Item:   4. 12.                 </t>
  </si>
  <si>
    <t xml:space="preserve">Item:   4. 13.                 </t>
  </si>
  <si>
    <t xml:space="preserve">Item:   4. 14.                 </t>
  </si>
  <si>
    <t xml:space="preserve">Item:   4. 15.                 </t>
  </si>
  <si>
    <t xml:space="preserve">Item:   4. 16.                 </t>
  </si>
  <si>
    <t xml:space="preserve">Item:   4. 17.                 </t>
  </si>
  <si>
    <t xml:space="preserve">Item:   4. 18.                 </t>
  </si>
  <si>
    <t xml:space="preserve">Item:   4. 19.                 </t>
  </si>
  <si>
    <t xml:space="preserve">Item:   4. 20.                 </t>
  </si>
  <si>
    <t xml:space="preserve">Item:   4. 21.                 </t>
  </si>
  <si>
    <t xml:space="preserve">Item:   4. 22.                 </t>
  </si>
  <si>
    <t xml:space="preserve">Item:   5. 02. 01.             </t>
  </si>
  <si>
    <t xml:space="preserve">Item:   5. 02. 02.             </t>
  </si>
  <si>
    <t xml:space="preserve">Item:   5. 02. 03.             </t>
  </si>
  <si>
    <t xml:space="preserve">Item:   5. 02. 04.             </t>
  </si>
  <si>
    <t xml:space="preserve">Item:   5. 02. 05.             </t>
  </si>
  <si>
    <t xml:space="preserve">Item:   5. 02. 06.             </t>
  </si>
  <si>
    <t xml:space="preserve">Item:   5. 02. 09.             </t>
  </si>
  <si>
    <t xml:space="preserve">Item:   5. 03. 01.             </t>
  </si>
  <si>
    <t xml:space="preserve">Item:   5. 03. 02.             </t>
  </si>
  <si>
    <t xml:space="preserve">Item:   5. 03. 03.             </t>
  </si>
  <si>
    <t xml:space="preserve">Item:   5. 03. 04.             </t>
  </si>
  <si>
    <t xml:space="preserve">Item:   5. 03. 05.             </t>
  </si>
  <si>
    <t xml:space="preserve">Item:   5. 03. 06.             </t>
  </si>
  <si>
    <t xml:space="preserve">Item:   5. 03. 07.             </t>
  </si>
  <si>
    <t xml:space="preserve">Item:   5. 03. 08.             </t>
  </si>
  <si>
    <t xml:space="preserve">Item:   5. 03. 09.             </t>
  </si>
  <si>
    <t xml:space="preserve">Item:   5. 03. 10.             </t>
  </si>
  <si>
    <t xml:space="preserve">Item:   5. 03. 12.             </t>
  </si>
  <si>
    <t xml:space="preserve">Item:   5. 03. 13.             </t>
  </si>
  <si>
    <t xml:space="preserve">Item:   6. 01. 03.             </t>
  </si>
  <si>
    <t xml:space="preserve">Item:   7. 02.                 </t>
  </si>
  <si>
    <t xml:space="preserve">Item:   7. 07.                 </t>
  </si>
  <si>
    <t xml:space="preserve">Item:   7. 08.                 </t>
  </si>
  <si>
    <t xml:space="preserve">Item:   7. 09.                 </t>
  </si>
  <si>
    <t xml:space="preserve">Item:   7. 10.                 </t>
  </si>
  <si>
    <t xml:space="preserve">Item:   7. 11.                 </t>
  </si>
  <si>
    <t xml:space="preserve">Item:   7. 12.                 </t>
  </si>
  <si>
    <t xml:space="preserve">Item:   8. 05.                 </t>
  </si>
  <si>
    <t xml:space="preserve">Item:   8. 06.                 </t>
  </si>
  <si>
    <t xml:space="preserve">Item:  10. 03.                 </t>
  </si>
  <si>
    <t xml:space="preserve">Item:  10. 04.                 </t>
  </si>
  <si>
    <t xml:space="preserve">Item:  10. 05.                 </t>
  </si>
  <si>
    <t xml:space="preserve">Item:  10. 06.                 </t>
  </si>
  <si>
    <t xml:space="preserve">Item:  10. 07.                 </t>
  </si>
  <si>
    <t xml:space="preserve">Item:  10. 08.                 </t>
  </si>
  <si>
    <t xml:space="preserve">Item:  10. 09.                 </t>
  </si>
  <si>
    <t xml:space="preserve">Item:  10. 10.                 </t>
  </si>
  <si>
    <t xml:space="preserve">Item:  10. 11.                 </t>
  </si>
  <si>
    <t xml:space="preserve">Item:  10. 12.                 </t>
  </si>
  <si>
    <t xml:space="preserve">Item:  10. 13.                 </t>
  </si>
  <si>
    <t xml:space="preserve">Item:  11. 05.                 </t>
  </si>
  <si>
    <t xml:space="preserve">Item:  11. 06.                 </t>
  </si>
  <si>
    <t xml:space="preserve">Item:  11. 07.                 </t>
  </si>
  <si>
    <t xml:space="preserve">Item:  12. 04.                 </t>
  </si>
  <si>
    <t xml:space="preserve">Item:  12. 05.                 </t>
  </si>
  <si>
    <t xml:space="preserve">Item:  12. 06.                 </t>
  </si>
  <si>
    <t xml:space="preserve">Item:  12. 07.                 </t>
  </si>
  <si>
    <t xml:space="preserve">Item:  12. 08.                 </t>
  </si>
  <si>
    <t xml:space="preserve">Item:  12. 09.                 </t>
  </si>
  <si>
    <t xml:space="preserve">Item:  12. 10.                 </t>
  </si>
  <si>
    <t xml:space="preserve">Item:  12. 11.                 </t>
  </si>
  <si>
    <t xml:space="preserve">Item:  12. 12.                 </t>
  </si>
  <si>
    <t xml:space="preserve">Item:  12. 13.                 </t>
  </si>
  <si>
    <t xml:space="preserve">Item:  12. 14.                 </t>
  </si>
  <si>
    <t xml:space="preserve">Item:  12. 15.                 </t>
  </si>
  <si>
    <t xml:space="preserve">Item:  12. 16.                 </t>
  </si>
  <si>
    <t xml:space="preserve">Item:  12. 17.                 </t>
  </si>
  <si>
    <t xml:space="preserve">Item:  12. 18.                 </t>
  </si>
  <si>
    <t xml:space="preserve">Item:  12. 19.                 </t>
  </si>
  <si>
    <t xml:space="preserve">Item:  12. 20.                 </t>
  </si>
  <si>
    <t xml:space="preserve">Item:  12. 21.                 </t>
  </si>
  <si>
    <t xml:space="preserve">Item:  12. 22.                 </t>
  </si>
  <si>
    <t xml:space="preserve">Item:  12. 23.                 </t>
  </si>
  <si>
    <t xml:space="preserve">Item:  12. 24.                 </t>
  </si>
  <si>
    <t xml:space="preserve">Item:  12. 25.                 </t>
  </si>
  <si>
    <t xml:space="preserve">Item:  13. 01.                 </t>
  </si>
  <si>
    <t xml:space="preserve">Item:  13. 02.                 </t>
  </si>
  <si>
    <t xml:space="preserve">Item:  14. 01. 01.             </t>
  </si>
  <si>
    <t xml:space="preserve">Item:  14. 01. 02.             </t>
  </si>
  <si>
    <t xml:space="preserve">Item:  14. 01. 03.             </t>
  </si>
  <si>
    <t xml:space="preserve">Item:  14. 02. 01.             </t>
  </si>
  <si>
    <t xml:space="preserve">Item:  14. 02. 02.             </t>
  </si>
  <si>
    <t xml:space="preserve">Item:  14. 03. 01.             </t>
  </si>
  <si>
    <t xml:space="preserve">Item:  14. 03. 02.             </t>
  </si>
  <si>
    <t xml:space="preserve">Item:  14. 03. 03.             </t>
  </si>
  <si>
    <t xml:space="preserve">Item:  14. 04. 01.             </t>
  </si>
  <si>
    <t xml:space="preserve">Item:  14. 04. 02.             </t>
  </si>
  <si>
    <t xml:space="preserve">Item:  14. 05. 01.             </t>
  </si>
  <si>
    <t xml:space="preserve">Item:  14. 05. 02.             </t>
  </si>
  <si>
    <t xml:space="preserve">Item:  14. 05. 03.             </t>
  </si>
  <si>
    <t xml:space="preserve">Item:  14. 05. 04.             </t>
  </si>
  <si>
    <t xml:space="preserve">Item:  14. 05. 05.             </t>
  </si>
  <si>
    <t xml:space="preserve">Item:  15. 01.                 </t>
  </si>
  <si>
    <t xml:space="preserve">Item:  15. 02.                 </t>
  </si>
  <si>
    <t xml:space="preserve">Item:  15. 03.                 </t>
  </si>
  <si>
    <t xml:space="preserve">Item:  15. 04.                 </t>
  </si>
  <si>
    <t xml:space="preserve">Item:  15. 05.                 </t>
  </si>
  <si>
    <t xml:space="preserve">Item:  15. 07.                 </t>
  </si>
  <si>
    <t xml:space="preserve">Item:  15. 08.                 </t>
  </si>
  <si>
    <t xml:space="preserve">Item:  15. 09.                 </t>
  </si>
  <si>
    <t xml:space="preserve">Item:  15. 10.                 </t>
  </si>
  <si>
    <t xml:space="preserve">Item:  15. 11.                 </t>
  </si>
  <si>
    <t xml:space="preserve">Item:  15. 12.                 </t>
  </si>
  <si>
    <t xml:space="preserve">Item:  15. 13.                 </t>
  </si>
  <si>
    <t xml:space="preserve">Item:  15. 14.                 </t>
  </si>
  <si>
    <t xml:space="preserve">Item:  15. 15.                 </t>
  </si>
  <si>
    <t xml:space="preserve">Item:  15. 16.                 </t>
  </si>
  <si>
    <t xml:space="preserve">Item:  15. 17.                 </t>
  </si>
  <si>
    <t xml:space="preserve">Item:  15. 18.                 </t>
  </si>
  <si>
    <t xml:space="preserve">Item:  15. 19.                 </t>
  </si>
  <si>
    <t xml:space="preserve">Item:  15. 20.                 </t>
  </si>
  <si>
    <t xml:space="preserve">Item:  15. 21.                 </t>
  </si>
  <si>
    <t xml:space="preserve">Item:  15. 22.                 </t>
  </si>
  <si>
    <t xml:space="preserve">Item:  16. 01. 01.             </t>
  </si>
  <si>
    <t xml:space="preserve">Item:  16. 01. 02.             </t>
  </si>
  <si>
    <t xml:space="preserve">Item:  16. 01. 03.             </t>
  </si>
  <si>
    <t xml:space="preserve">Item:  16. 01. 04.             </t>
  </si>
  <si>
    <t xml:space="preserve">Item:  16. 01. 05.             </t>
  </si>
  <si>
    <t xml:space="preserve">Item:  16. 01. 06.             </t>
  </si>
  <si>
    <t xml:space="preserve">Item:  16. 01. 07.             </t>
  </si>
  <si>
    <t xml:space="preserve">Item:  16. 01. 08.             </t>
  </si>
  <si>
    <t xml:space="preserve">Item:  16. 01. 09.             </t>
  </si>
  <si>
    <t xml:space="preserve">Item:  16. 01. 10.             </t>
  </si>
  <si>
    <t xml:space="preserve">Item:  16. 01. 11.             </t>
  </si>
  <si>
    <t xml:space="preserve">Item:  16. 01. 12.             </t>
  </si>
  <si>
    <t xml:space="preserve">Item:  16. 01. 13.             </t>
  </si>
  <si>
    <t xml:space="preserve">Item:  16. 01. 14.             </t>
  </si>
  <si>
    <t xml:space="preserve">Item:  16. 01. 15.             </t>
  </si>
  <si>
    <t xml:space="preserve">Item:  16. 01. 16.             </t>
  </si>
  <si>
    <t xml:space="preserve">Item:  16. 01. 17.             </t>
  </si>
  <si>
    <t xml:space="preserve">Item:  16. 01. 18.             </t>
  </si>
  <si>
    <t xml:space="preserve">Item:  16. 02. 01.             </t>
  </si>
  <si>
    <t xml:space="preserve">Item:  16. 02. 02.             </t>
  </si>
  <si>
    <t xml:space="preserve">Item:  16. 02. 03.             </t>
  </si>
  <si>
    <t xml:space="preserve">Item:  16. 02. 04.             </t>
  </si>
  <si>
    <t xml:space="preserve">Item:  16. 02. 05.             </t>
  </si>
  <si>
    <t xml:space="preserve">Item:  16. 02. 06.             </t>
  </si>
  <si>
    <t xml:space="preserve">Item:  16. 02. 07.             </t>
  </si>
  <si>
    <t xml:space="preserve">Item:  16. 02. 08.             </t>
  </si>
  <si>
    <t xml:space="preserve">Item:  16. 02. 09.             </t>
  </si>
  <si>
    <t xml:space="preserve">Item:  16. 02. 10.             </t>
  </si>
  <si>
    <t xml:space="preserve">Item:  16. 02. 11.             </t>
  </si>
  <si>
    <t xml:space="preserve">Item:  16. 02. 12.             </t>
  </si>
  <si>
    <t xml:space="preserve">Item:  16. 02. 13.             </t>
  </si>
  <si>
    <t xml:space="preserve">Item:  16. 02. 14.             </t>
  </si>
  <si>
    <t xml:space="preserve">Item:  16. 02. 15.             </t>
  </si>
  <si>
    <t xml:space="preserve">Item:  16. 02. 16.             </t>
  </si>
  <si>
    <t xml:space="preserve">Item:  16. 02. 17.             </t>
  </si>
  <si>
    <t xml:space="preserve">Item:  16. 02. 18.             </t>
  </si>
  <si>
    <t xml:space="preserve">Item:  16. 02. 19.             </t>
  </si>
  <si>
    <t xml:space="preserve">Item:  16. 02. 20.             </t>
  </si>
  <si>
    <t xml:space="preserve">Item:  16. 02. 21.             </t>
  </si>
  <si>
    <t xml:space="preserve">Item:  16. 02. 22.             </t>
  </si>
  <si>
    <t xml:space="preserve">Item:  16. 02. 23.             </t>
  </si>
  <si>
    <t xml:space="preserve">Item:  16. 02. 24.             </t>
  </si>
  <si>
    <t xml:space="preserve">Item:  16. 02. 25.             </t>
  </si>
  <si>
    <t xml:space="preserve">Item:  16. 02. 26.             </t>
  </si>
  <si>
    <t xml:space="preserve">Item:  16. 02. 27.             </t>
  </si>
  <si>
    <t xml:space="preserve">Item:  16. 02. 28.             </t>
  </si>
  <si>
    <t xml:space="preserve">Item:  16. 02. 29.             </t>
  </si>
  <si>
    <t xml:space="preserve">Item:  16. 03. 01.             </t>
  </si>
  <si>
    <t xml:space="preserve">Item:  16. 03. 02.             </t>
  </si>
  <si>
    <t xml:space="preserve">Item:  16. 03. 03.             </t>
  </si>
  <si>
    <t xml:space="preserve">Item:  16. 03. 04.             </t>
  </si>
  <si>
    <t xml:space="preserve">Item:  16. 03. 05.             </t>
  </si>
  <si>
    <t xml:space="preserve">Item:  16. 03. 06.             </t>
  </si>
  <si>
    <t xml:space="preserve">Item:  16. 03. 07.             </t>
  </si>
  <si>
    <t xml:space="preserve">Item:  16. 03. 08.             </t>
  </si>
  <si>
    <t xml:space="preserve">Item:  16. 03. 09.             </t>
  </si>
  <si>
    <t xml:space="preserve">Item:  16. 03. 10.             </t>
  </si>
  <si>
    <t xml:space="preserve">Item:  16. 03. 11.             </t>
  </si>
  <si>
    <t xml:space="preserve">Item:  16. 03. 12.             </t>
  </si>
  <si>
    <t xml:space="preserve">Item:  16. 03. 13.             </t>
  </si>
  <si>
    <t xml:space="preserve">Item:  16. 03. 14.             </t>
  </si>
  <si>
    <t xml:space="preserve">Item:  16. 03. 15.             </t>
  </si>
  <si>
    <t xml:space="preserve">Item:  16. 03. 16.             </t>
  </si>
  <si>
    <t xml:space="preserve">Item:  16. 03. 17.             </t>
  </si>
  <si>
    <t xml:space="preserve">Item:  18. 01. 01.             </t>
  </si>
  <si>
    <t xml:space="preserve">Item:  18. 01. 02.             </t>
  </si>
  <si>
    <t xml:space="preserve">Item:  18. 01. 03.             </t>
  </si>
  <si>
    <t xml:space="preserve">Item:  18. 01. 04.             </t>
  </si>
  <si>
    <t xml:space="preserve">Item:  18. 01. 05.             </t>
  </si>
  <si>
    <t xml:space="preserve">Item:  18. 02. 01.             </t>
  </si>
  <si>
    <t xml:space="preserve">Item:  18. 02. 02.             </t>
  </si>
  <si>
    <t xml:space="preserve">Item:  18. 02. 03.             </t>
  </si>
  <si>
    <t xml:space="preserve">Item:  18. 02. 04.             </t>
  </si>
  <si>
    <t xml:space="preserve">Item:  18. 02. 05.             </t>
  </si>
  <si>
    <t xml:space="preserve">Item:  18. 02. 06.             </t>
  </si>
  <si>
    <t xml:space="preserve">Item:  18. 02. 07.             </t>
  </si>
  <si>
    <t xml:space="preserve">Item:  18. 02. 08.             </t>
  </si>
  <si>
    <t xml:space="preserve">Item:  18. 02. 09.             </t>
  </si>
  <si>
    <t xml:space="preserve">Item:  18. 02. 10.             </t>
  </si>
  <si>
    <t xml:space="preserve">Item:  18. 02. 11.             </t>
  </si>
  <si>
    <t xml:space="preserve">Item:  18. 02. 12.             </t>
  </si>
  <si>
    <t xml:space="preserve">Item:  18. 02. 13.             </t>
  </si>
  <si>
    <t xml:space="preserve">Item:  18. 02. 14.             </t>
  </si>
  <si>
    <t xml:space="preserve">Item:  18. 02. 15.             </t>
  </si>
  <si>
    <t xml:space="preserve">Item:  18. 02. 16.             </t>
  </si>
  <si>
    <t xml:space="preserve">Item:  18. 02. 17.             </t>
  </si>
  <si>
    <t xml:space="preserve">Item:  18. 02. 18.             </t>
  </si>
  <si>
    <t xml:space="preserve">Item:  18. 02. 19.             </t>
  </si>
  <si>
    <t xml:space="preserve">Item:  18. 02. 20.             </t>
  </si>
  <si>
    <t xml:space="preserve">Item:  18. 02. 21.             </t>
  </si>
  <si>
    <t xml:space="preserve">Item:  18. 02. 22.             </t>
  </si>
  <si>
    <t xml:space="preserve">Item:  18. 02. 23.             </t>
  </si>
  <si>
    <t xml:space="preserve">Item:  18. 02. 24.             </t>
  </si>
  <si>
    <t xml:space="preserve">Item:  18. 02. 25.             </t>
  </si>
  <si>
    <t xml:space="preserve">Item:  18. 02. 26.             </t>
  </si>
  <si>
    <t xml:space="preserve">Item:  18. 02. 27.             </t>
  </si>
  <si>
    <t xml:space="preserve">Item:  18. 02. 28.             </t>
  </si>
  <si>
    <t xml:space="preserve">Item:  18. 02. 29.             </t>
  </si>
  <si>
    <t xml:space="preserve">Item:  18. 02. 30.             </t>
  </si>
  <si>
    <t xml:space="preserve">Item:  18. 02. 31.             </t>
  </si>
  <si>
    <t xml:space="preserve">Item:  18. 02. 32.             </t>
  </si>
  <si>
    <t xml:space="preserve">Item:  18. 02. 33.             </t>
  </si>
  <si>
    <t xml:space="preserve">Item:  18. 02. 34.             </t>
  </si>
  <si>
    <t xml:space="preserve">Item:  19. 01.                 </t>
  </si>
  <si>
    <t xml:space="preserve">Item:  19. 02.                 </t>
  </si>
  <si>
    <t xml:space="preserve">Item:  19. 03.                 </t>
  </si>
  <si>
    <t xml:space="preserve">Item:  19. 04.                 </t>
  </si>
  <si>
    <t xml:space="preserve">Item:  19. 05.                 </t>
  </si>
  <si>
    <t xml:space="preserve">Item:  19. 06.                 </t>
  </si>
  <si>
    <t xml:space="preserve">Item:  19. 07.                 </t>
  </si>
  <si>
    <t xml:space="preserve">Item:  19. 08.                 </t>
  </si>
  <si>
    <t xml:space="preserve">Item:  19. 09.                 </t>
  </si>
  <si>
    <t xml:space="preserve">Item:  19. 10.                 </t>
  </si>
  <si>
    <t xml:space="preserve">Item:  19. 11.                 </t>
  </si>
  <si>
    <t xml:space="preserve">Item:  19. 12.                 </t>
  </si>
  <si>
    <t xml:space="preserve">Item:  19. 13.                 </t>
  </si>
  <si>
    <t xml:space="preserve">Item:  19. 14.                 </t>
  </si>
  <si>
    <t xml:space="preserve">Item:  19. 15.                 </t>
  </si>
  <si>
    <t xml:space="preserve">Item:  19. 16.                 </t>
  </si>
  <si>
    <t xml:space="preserve">Item:  19. 17.                 </t>
  </si>
  <si>
    <t xml:space="preserve">Item:  19. 18.                 </t>
  </si>
  <si>
    <t xml:space="preserve">Item:  19. 19.                 </t>
  </si>
  <si>
    <t xml:space="preserve">Item:  19. 20.                 </t>
  </si>
  <si>
    <t xml:space="preserve">Item:  19. 21.                 </t>
  </si>
  <si>
    <t xml:space="preserve">Item:  19. 22.                 </t>
  </si>
  <si>
    <t xml:space="preserve">Item:  19. 23.                 </t>
  </si>
  <si>
    <t xml:space="preserve">Item:  19. 24.                 </t>
  </si>
  <si>
    <t xml:space="preserve">Item:  19. 25.                 </t>
  </si>
  <si>
    <t xml:space="preserve">Item:  19. 26.                 </t>
  </si>
  <si>
    <t xml:space="preserve">Item:  19. 27.                 </t>
  </si>
  <si>
    <t xml:space="preserve">Item:  19. 28.                 </t>
  </si>
  <si>
    <t xml:space="preserve">Item:  20. 01.                 </t>
  </si>
  <si>
    <t xml:space="preserve">Item:  20. 02.                 </t>
  </si>
  <si>
    <t xml:space="preserve">Item:  20. 03.                 </t>
  </si>
  <si>
    <t xml:space="preserve">Item:  20. 04.                 </t>
  </si>
  <si>
    <t xml:space="preserve">Item:  20. 07.                 </t>
  </si>
  <si>
    <t xml:space="preserve">Item:  20. 08.                 </t>
  </si>
  <si>
    <t xml:space="preserve">Item:  20. 09.                 </t>
  </si>
  <si>
    <t xml:space="preserve">Item:  20. 10.                 </t>
  </si>
  <si>
    <t xml:space="preserve">Item:  21. 01.                 </t>
  </si>
  <si>
    <t xml:space="preserve">Item:  21. 02.                 </t>
  </si>
  <si>
    <t xml:space="preserve">Item:  21. 03.                 </t>
  </si>
  <si>
    <t xml:space="preserve">Item:  21. 04.                 </t>
  </si>
  <si>
    <t xml:space="preserve">Item:  21. 05.                 </t>
  </si>
  <si>
    <t xml:space="preserve">Item:  21. 06.                 </t>
  </si>
  <si>
    <t xml:space="preserve">Item:  21. 07.                 </t>
  </si>
  <si>
    <t xml:space="preserve">Item:  21. 08.                 </t>
  </si>
  <si>
    <t xml:space="preserve">Item:  21. 09.                 </t>
  </si>
  <si>
    <t xml:space="preserve">Item:  21. 10.                 </t>
  </si>
  <si>
    <t xml:space="preserve">Item:  21. 11.                 </t>
  </si>
  <si>
    <t xml:space="preserve">Item:  21. 12.                 </t>
  </si>
  <si>
    <t xml:space="preserve">Item:  21. 13.                 </t>
  </si>
  <si>
    <t xml:space="preserve">Item:  21. 14.                 </t>
  </si>
  <si>
    <t xml:space="preserve">Item:  21. 15.                 </t>
  </si>
  <si>
    <t xml:space="preserve">Item:  21. 16.                 </t>
  </si>
  <si>
    <t xml:space="preserve">Item:  21. 17.                 </t>
  </si>
  <si>
    <t xml:space="preserve">Item:  21. 18.                 </t>
  </si>
  <si>
    <t xml:space="preserve">Item:  21. 19.                 </t>
  </si>
  <si>
    <t xml:space="preserve">Item:  23. 01.                 </t>
  </si>
  <si>
    <t xml:space="preserve">Item:  23. 02.                 </t>
  </si>
  <si>
    <t xml:space="preserve">Item:  23. 03.                 </t>
  </si>
  <si>
    <t xml:space="preserve">Item:  23. 04.                 </t>
  </si>
  <si>
    <t xml:space="preserve">Item:  24. 01.                 </t>
  </si>
  <si>
    <t xml:space="preserve">Item:  24. 02.                 </t>
  </si>
  <si>
    <t xml:space="preserve">Item:  24. 03.                 </t>
  </si>
  <si>
    <t xml:space="preserve">Item:  24. 04.                 </t>
  </si>
  <si>
    <t xml:space="preserve">Item:  25. 01.                 </t>
  </si>
  <si>
    <t xml:space="preserve">Item:  25. 02.                 </t>
  </si>
  <si>
    <t xml:space="preserve">Item:  25. 03.                 </t>
  </si>
  <si>
    <t xml:space="preserve">PORCELANATO MAXGRÊS ECOCEMENT OFF WHITE AC, PEI-5 60x60cm, MARCA ELIANE OU EQUIVALENTE TÉCNICO NORMATIZADO  </t>
  </si>
  <si>
    <t xml:space="preserve">P3 - 1,5 X 2,3 - PORTA GIRATORIA EM AÇO E VIDRO Ø 150CM PINTADA NA COR BRANCA MARCA VISAGE OU EQUIVLENTE  </t>
  </si>
  <si>
    <t xml:space="preserve">P5 - 0,9 X 2,1 - PORTA DE ABRIR VENEZIANA DE ALUMINIO MAÇANETA LINHA ECOINOX BARRA EM AÇO INOX POLIDO REF.: PADO DOBRADIÇAS ESTAMPADAS  EM AÇO CARBONO COM  ROLAMENTO E CANTO RETO  MARCA PADO 3025 OU EQUIVALENTE  </t>
  </si>
  <si>
    <t xml:space="preserve">TELHA METALICA TRAPEZOIDAL GALVALUME LR40 PRÉ-PINTADA  </t>
  </si>
  <si>
    <t xml:space="preserve">LUMINÁRIA DE EMBUTIR LED 1-39W  220V, 4.366 lm, 4.000 k, INSTALADA  NO FORRO DE GESSO A 2,80M DE ALTURA.  REF.: ITAIM MINOTAURO RE PREMIUM OU EQUIVALENTE  </t>
  </si>
  <si>
    <t xml:space="preserve">BASE 92398         </t>
  </si>
  <si>
    <t xml:space="preserve">PISO EM GRANITO CINZA CORUMBÁ 50x50cm, ACABAMENTO LEVIGADO  </t>
  </si>
  <si>
    <t xml:space="preserve">LIMPEZA PERMANENTE DA OBRA  </t>
  </si>
  <si>
    <t xml:space="preserve">BASE 84862         </t>
  </si>
  <si>
    <t xml:space="preserve">GUARDA CORPO METALICO COM DIVISÕES INTERNAS  H= 110 CORRIMÃOS H=70/92 RAMPA  </t>
  </si>
  <si>
    <t xml:space="preserve">DEMOLIÇÃO DE CONCRETO ARMADO (ESCADA RAMPAS E EDIFICAÇÕES EXISTENTES)  </t>
  </si>
  <si>
    <t xml:space="preserve">CONTRAPISO EM ARGAMASSA TRAÇO 1:4 (CIMENTO E AREIA), ESPESSURA 3CM.  </t>
  </si>
  <si>
    <t xml:space="preserve">CONDUTOR ELETRODO HORIZONTAL EM COBRE NÚ. S = #35 mm2 PARA PLATIBANDA  </t>
  </si>
  <si>
    <t xml:space="preserve">BASE 97063         </t>
  </si>
  <si>
    <t xml:space="preserve">ANDAIME FACHADEIRO, COM PISO METALICO - LOCACAO  </t>
  </si>
  <si>
    <t xml:space="preserve">PONTO DE CONEXÃO ELÉTRICA MECÂNICA (SOLDA EXOTÉRMICA). VIDE DETALHE 01, MOLDE HCL  5/8" X 50, CARTUCHO 115 E ALICATE 201  </t>
  </si>
  <si>
    <t xml:space="preserve">CABO Ø4mm  </t>
  </si>
  <si>
    <t xml:space="preserve">GUARDA CORPO METALICO H= 110 COM CORRIMÃO H-70/92 - ESCADA DE ACESSO  </t>
  </si>
  <si>
    <t xml:space="preserve">APLICAÇÃO MANUAL DE PINTURA COM TINTA LÁTEX ACRÍLICA GELO, ERVA-DOCE OU MENTA EM PAREDES, DUAS DEMÃOS  </t>
  </si>
  <si>
    <t xml:space="preserve">ELETRODUTO EMBUTIDO 1"  </t>
  </si>
  <si>
    <t xml:space="preserve">REMOÇÃO DE TRAMA PARA TELHADO  DE FIBROCIMENTO OU CERAMICA    </t>
  </si>
  <si>
    <t xml:space="preserve">J3 - 2,5 X 1,8 - JANELA CORRER / FIXO EM PERFIL ALUMINIO NATUREL LINHA SUPREMA ALCOA OU EQUIVALENTE, VIDRO TRANSPARENTE INCOLOR 8MM  </t>
  </si>
  <si>
    <t xml:space="preserve">TUBO ÁGUA PLUVIAL TIGRE BV 100MM  </t>
  </si>
  <si>
    <t xml:space="preserve">J1 - 5,8 X 1,8 - JANELA FIXA EM PERFIL ALUMINIO NATUREL LINHA SUPREMA ALCOA OU EQUIVALENTE, VIDRO TRANSPARENTE INCOLOR 5MM  </t>
  </si>
  <si>
    <t xml:space="preserve">J5 - 5,8 X 1,8 - JANELA CORRER / FIXO EM PERFIL ALUMINIO NATUREL LINHA SUPREMA ALCOA OU EQUIVALENTE, VIDRO TRANSPARENTE INCOLOR 8MM  </t>
  </si>
  <si>
    <t xml:space="preserve">CONDUTOR ELETRODO HORIZONTAL EM COBRE NÚ. S = #50 mm2 PARA ATERRAMENTO  </t>
  </si>
  <si>
    <t xml:space="preserve">FECHAMENTO EM VIRO TEMPERADO   10 MM                          </t>
  </si>
  <si>
    <t xml:space="preserve">CABO Ø35mm  </t>
  </si>
  <si>
    <t xml:space="preserve">J7 - 4,6 X 1,8 - JANELA CORRER / FIXO EM PERFIL ALUMINIO NATUREL LINHA SUPREMA ALCOA OU EQUIVALENTE, VIDRO TRANSPARENTE INCOLOR 8MM  </t>
  </si>
  <si>
    <t xml:space="preserve">MONTAGEM E DESMONTAGEM DE ANDAIME MODULAR FACHADEIRO, COM PISO METÁLICO, PARA EDIFICAÇÕES COM MÚLTIPLOS PAVIMENTOS (EXCLUSIVE ANDAIME E LIMPEZA). AF_11/2017  </t>
  </si>
  <si>
    <t xml:space="preserve">APLICAÇÃO E LIXAMENTO DE MASSA LÁTEX EM TETOS UMA DEMÃO  </t>
  </si>
  <si>
    <t xml:space="preserve">P7 - 2,88 X 2,3 - PORTÃO EM PERFIS RETANGULARES EM METALON (10x10 E 3x5cm) DISPOSTOS HORIZONTALMENTE COM TRAVAMENTO VERTICAL EM BARRA CHATA COM PINTURA AUTOMOTIVA BRANCA  </t>
  </si>
  <si>
    <t xml:space="preserve">COPASA 65000152    </t>
  </si>
  <si>
    <t xml:space="preserve">NIVELAMENTO DE PISO  COM ESCAVAÇÃO NO LOCAL DAS EDÍCULAS PARA AS VAGAS DE ESTACIONAMENTO NA  COTA 101,45  </t>
  </si>
  <si>
    <t xml:space="preserve">RASGO EM PAREDE PARA PASSAGEM DE ELETRODUTO  </t>
  </si>
  <si>
    <t xml:space="preserve">APLICAÇÃO MANUAL DE PINTURA COM TINTA LAVÁVEL ACRÍLICA FOSCA NA COR BRANCO-NEVE MARCA SUVINIL OU EQUIVALENTE  </t>
  </si>
  <si>
    <t xml:space="preserve">cabo utp categoria 6 4 pares  </t>
  </si>
  <si>
    <t xml:space="preserve">J4 - 2,5 X 1,2 - JANELA CORRER / FIXO EM PERFIL ALUMINIO NATUREL LINHA SUPREMA ALCOA OU EQUIVALENTE, VIDRO TRANSPARENTE INCOLOR 5MM  </t>
  </si>
  <si>
    <t xml:space="preserve">CABO Ø2,5mm  </t>
  </si>
  <si>
    <t xml:space="preserve">P4 - 0,9 X 2,1 - PORTA DE MADEIRA TIPO PRANCHETA LISA PRONTA PARA RECEBER VERNIZ COM PUXADOR EM AÇO INOX Ø = 4 CM MAÇANETA LINHA ECOINOX BARRA EM AÇO INOX POLIDO REF.: PADO CHAPA METÁLICA REVESTIMENTO PROTEÇÃO CONTRA IMPACTO DOBRADIÇAS ESTAMPADAS  EM AÇO CARBONO COM  ROLAMENTO E CANTO RETO  MARCA PADO 3025 OU EQUIVALENTE  </t>
  </si>
  <si>
    <t xml:space="preserve">CAIXA DE GORDURA 600X600MM  </t>
  </si>
  <si>
    <t xml:space="preserve">BASE 40729         </t>
  </si>
  <si>
    <t xml:space="preserve">CALHA EM CHAPA DE AÇO GALVANIZADO NÚMERO 24, DESENVOLVIMENTO DE 33 CM  </t>
  </si>
  <si>
    <t xml:space="preserve">TERRA VEGETAL ADUBADA  </t>
  </si>
  <si>
    <t xml:space="preserve">RODAPÉ EM PORCELANATO REFERÊNCIA MAXGRÊS ECOCEMENT OFF WHITE AC, PEI-5, CERÂMICA PORTOBELLO OU EQUIVALENTE TÉCNICO NORMATIZADO. ALTURA 12CM  </t>
  </si>
  <si>
    <t xml:space="preserve">TUBO ESGOTO PRI M TIGRE BV 3M 100MM  </t>
  </si>
  <si>
    <t xml:space="preserve">ESTACA BROCA DE CONCRETO, DIÃMETRO DE 25 CM, PROFUNDIDADE DE ATÉ 3 M,ESCAVAÇÃO MANUAL COM TRADO CONCHA  </t>
  </si>
  <si>
    <t xml:space="preserve">ESPELHO 90x120CM FIXADO COM SILICONE SOBRE REVESTIMENTO CERÂMICO  </t>
  </si>
  <si>
    <t xml:space="preserve">PLANTIO DE GRAMA EM PISO INTERTRAVADO  </t>
  </si>
  <si>
    <t xml:space="preserve">J2 - 1,59 X 0,5 - JANELA MAX AR EM PERFIL ALUMINIO NATUREL LINHA SUPREMA ALCOA OU EQUIVALENTE, VIDRO INCOLOR MINI BOREAL 5MM  </t>
  </si>
  <si>
    <t xml:space="preserve">LUMINÁRIA DE SOBREPOR LED 1-39W 220V, 4.148 lm, 4.000 k, INSTALADA DIRETAMENTE NA LAJE OU ESTRUTURA METÁLICA ESTACIONAMENTO REF.: ITAIM MINOTAURO RS PREMIUM OU EQUIVALENTE  </t>
  </si>
  <si>
    <t xml:space="preserve">RETIRADA DAS LUMINÁRIAS E INSTALAÇÕES ELÉTRICAS REMANESCENTES  </t>
  </si>
  <si>
    <t xml:space="preserve">SETOP DEM-PIS-005  </t>
  </si>
  <si>
    <t xml:space="preserve">DEMOLIÇÃO DE PISO CIMENTADO EXTERNO  </t>
  </si>
  <si>
    <t xml:space="preserve">KIT CERCA ELÉTRICA 01 Central de cerca elétrica 2,5 Joule,, 01 Controle remoto 433,92 MHz Code Learning (bateria inclusa), 32 Big haste industrial tubo quadrado 25x25mm de 1 metro com 6 isoladores W, 04 Big haste Industrial cantoneira tubo quadrado 25x25mm de 1 metro com ganchos e 12 isoladores castanha, 01 Sirene 01 Bateria selada 12V 7ah,01 Carretel fio Eletroplástico de 2,10mm - 100 Metros,01 Carretel fio Eletroplástico de 2,10mm - 250 Metros 10 Metros de cabo alta isolação 5mm,10 Metros de cabo paralelo branco 40x2 pares (para sirene),08 Placas de advertência: "Cuidado cerca  </t>
  </si>
  <si>
    <t xml:space="preserve">74220/001          </t>
  </si>
  <si>
    <t xml:space="preserve">TAPUME COM CHAPAS DE MADEIRA COMPENSADA, DE 2,20 X 1,10M, COM 6MM DE ESPESSURA COM PINTURA PROTETORA, DE LÁTEX PVA, NA COR BRANCA  </t>
  </si>
  <si>
    <t xml:space="preserve">P1 - 2 X 2,3 - PORTAS PIVOTANTES EM VIDRO TEMPERADO 10mm  2 FOLHAS PUXADOR DUPLO TUBULAR EM AÇO INOX WOODGLASS ACESSÓRIOS OU EQUIVALENTE  </t>
  </si>
  <si>
    <t xml:space="preserve">LIMPEZA FINAL DA OBRA  </t>
  </si>
  <si>
    <t xml:space="preserve">ELETRODUTO EMBUTIDO 4"  </t>
  </si>
  <si>
    <t xml:space="preserve">BASE 86889         </t>
  </si>
  <si>
    <t xml:space="preserve">BANCADA EM GRANITO CINZA ANDORINHA  </t>
  </si>
  <si>
    <t xml:space="preserve">P10 - 0,65 X 2,3 - PORTA DE VIDRO TEMPERADO 10MM PUXADOR DUPLO TUBULAR EM AÇO INOX WOODGLASS ACESSORIOS OU EQUIVALENTE  </t>
  </si>
  <si>
    <t xml:space="preserve">73924/002          </t>
  </si>
  <si>
    <t xml:space="preserve">PINTURA ESMATE SOBRE ESQUADRIAS METALICAS  </t>
  </si>
  <si>
    <t xml:space="preserve">DIETES BICOLOR - MOREA BICOLOR  </t>
  </si>
  <si>
    <t xml:space="preserve">Tomada RJ45 2P de piso ou embutida na bancada  </t>
  </si>
  <si>
    <t xml:space="preserve">PLACA IDENTIFICAÇÃO AMBIENTE TIPO C -22X10 CM EM ACRILICO COM INFORMAÇÃO EM RELEVO E BRAILLE  </t>
  </si>
  <si>
    <t xml:space="preserve">SOLEIRA EM GRANITO CINZA ANDORINHA ESP 2 CM ASSENTADA COM ARGAMASSA 1:3 , COM REJUNTE CINZA CLARO LARGURA 15 CM  </t>
  </si>
  <si>
    <t xml:space="preserve">DEMOLIÇÃO DE REVESTIMENTO CERÂMICO  </t>
  </si>
  <si>
    <t xml:space="preserve">RUFO EM CHAPA DE AÇO GALVANIZADO NÚMERO 24, CORTE DE 25 CM  </t>
  </si>
  <si>
    <t xml:space="preserve">PEITORIL EM GRANITO CINZA ANDORINHA ESP 2 CM ASSENTADA COM ARGAMASSA ACII, COM REJUNTE CINZA CLARO LARGURA 18 CM  </t>
  </si>
  <si>
    <t xml:space="preserve">ENCUNHAMENTO COM ARGAMASSA EXPANSIVA  </t>
  </si>
  <si>
    <t xml:space="preserve">LUVA SIMPLES ESGOTO 100MM  </t>
  </si>
  <si>
    <t xml:space="preserve">74130/010          </t>
  </si>
  <si>
    <t xml:space="preserve">TOMADA SIMPLES (2 ENTRADAS)  </t>
  </si>
  <si>
    <t xml:space="preserve">P9 - 0,9 X 2,1 - PORTA DE ABRIR VENEZIANA DE ALUMINIO MAÇANETA LINHA ECOINOX BARRA EM AÇO INOX POLIDO REF.: PADO DOBRADIÇAS 3025 CROMO ACETINADA  </t>
  </si>
  <si>
    <t xml:space="preserve">TOMADA SIMPLES À 0,40m DO PISO (3 ENTRADAS)  </t>
  </si>
  <si>
    <t xml:space="preserve">BASE 86915         </t>
  </si>
  <si>
    <t xml:space="preserve">Eletroduto Ø 25 MM PVC OU PEAD RÍGIDO no Piso  </t>
  </si>
  <si>
    <t xml:space="preserve">P2 - 1,05 X 2,3 - PORTA PIVOTANTE EM VIDRO TEMPERADO 10mm  1 FOLHA PUXADOR DUPLO TUBULAR EM AÇO INOX WOODGLASS ACESSÓRIOS OU EQUIVALENTE  </t>
  </si>
  <si>
    <t xml:space="preserve">BASE 74072/002     </t>
  </si>
  <si>
    <t xml:space="preserve">CORRIMÃO METÁLICO H-70/92 - ESCADA DE ACESSO  </t>
  </si>
  <si>
    <t xml:space="preserve">P8 - 1,2 X 1,8 - PORTÃO EM TELA GALVANIZADA #1/2 FIO 12 CORRUGADA COM DOBRADIÇAS HORIZONTAIS SIMPLES 1116 OU SIMILAR  </t>
  </si>
  <si>
    <t xml:space="preserve">TUBO ÁGUA PLUVIAL TIGRE BV 75MM  </t>
  </si>
  <si>
    <t xml:space="preserve">PISO ELEVADO EM ALVENARIA NA SALA DE AUDIENCIAS H=25 CM  </t>
  </si>
  <si>
    <t xml:space="preserve">J6 - 0,7 X 1,8 - JANELA MAX AR EM PERFIL ALUMINIO NATUREL LINHA SUPREMA ALCOA OU EQUIVALENTE, VIDRO TRANSPARENTE INCOLOR 5MM  </t>
  </si>
  <si>
    <t xml:space="preserve">DEMOLIÇÃO DE COBERTURA EM TELHA DE FIBROCIMENTO  </t>
  </si>
  <si>
    <t xml:space="preserve">PROTEÇÃO MECANICA COM ARGAMASSA 1:3 HORIZONTAL  </t>
  </si>
  <si>
    <t xml:space="preserve">J11 - 1,2 X 0,5 - JANELA MAX AR EM PERFIL ALUMINIO NATUREL LINHA SUPREMA ALCOA OU EQUIVALENTE, VIDRO INCOLOR MINI BOREAL 5MM  </t>
  </si>
  <si>
    <t xml:space="preserve">CAIXA INSPECAO EM CONCRETO PARA ATERRAMENTO E PARA RAIOS DIAMETRO = 300 MM  </t>
  </si>
  <si>
    <t xml:space="preserve">ELETROCALHA 50X50CM  </t>
  </si>
  <si>
    <t xml:space="preserve">ENCERAMENTO COM CERA BASE CARNAÚBA 2 DEMÃOS EM TODOS ELEMENTOS DE GRANITO  </t>
  </si>
  <si>
    <t xml:space="preserve">P6 - 0,8 X 2,1 - PORTA DE MADEIRA TIPO PRANCHETA PARA PINTURA ESMALTE BRANCO MAÇANETA LINHA ECOINOX BARRA EM AÇO INOX POLIDO REF.: PADO DOBRADIÇAS ESTAMPADAS  EM AÇO CARBONO COM  ROLAMENTO E CANTO RETO  MARCA PADO 3025 OU EQUIVALENTE  </t>
  </si>
  <si>
    <t xml:space="preserve">SUDECAP 11.11.03   </t>
  </si>
  <si>
    <t xml:space="preserve">ELETROCALHA 100X100CM  </t>
  </si>
  <si>
    <t xml:space="preserve">SETOP ELE-CAL-045  </t>
  </si>
  <si>
    <t xml:space="preserve">ELETROCALHA PARA REDE COMUM 100x50x3000mm  </t>
  </si>
  <si>
    <t xml:space="preserve">NIVELAMENTO DE PISO COM ENCHIMENTO E COMPACTAÇÃO COM SOLO LOCAL DA COTA 100,10 PARA 101,40 NO LOCAL DA RAMPA  </t>
  </si>
  <si>
    <t xml:space="preserve">DIVISÓRIA H=2,80 fabricadas em painéis com placas de laminados de fibra de madeira ou papelão, estrutura interna celular em colmeia, e compensado naval, pintado na cor Areia Jundiaí ESPESSURA 35MM  </t>
  </si>
  <si>
    <t xml:space="preserve">TUBO SOLDAVEL NBR 5648 3,00M 50MM  </t>
  </si>
  <si>
    <t xml:space="preserve">J9 - 2,7 X 0,5 - JANELA CORRER / FIXO EM PERFIL ALUMINIO NATUREL LINHA SUPREMA ALCOA OU EQUIVALENTE, VIDRO INCOLOR MINI BOREAL 5MM  </t>
  </si>
  <si>
    <t xml:space="preserve">CURVA PARA ELETRODUTO 25 MM  </t>
  </si>
  <si>
    <t xml:space="preserve">AGETOP 120206      </t>
  </si>
  <si>
    <t xml:space="preserve">PROTECAO MECANICA C/TELA GALVANIZADA  </t>
  </si>
  <si>
    <t xml:space="preserve">ELETROCALHA PARA REDE ESTABILIZADA 50x50x3000mm  </t>
  </si>
  <si>
    <t xml:space="preserve">TUBO SOLDAVEL NBR 5648 3,00M 32MM  </t>
  </si>
  <si>
    <t xml:space="preserve">J8 - 1 X 1,2 - JANELA CORRER / FIXO EM PERFIL ALUMINIO NATUREL LINHA SUPREMA ALCOA OU EQUIVALENTE, VIDRO TRANSPARENTE INCOLOR 8MM  </t>
  </si>
  <si>
    <t xml:space="preserve">TUBO SOLDAVEL NBR 5648 3,00M 25MM  </t>
  </si>
  <si>
    <t xml:space="preserve">TERMINAL AÉREO TIPO PONTALETE, 05/16" P/ INTERLIGAÇÃO DA MALHA DE CAPTAÇÃO Às TELHAS. VIDE DETALHE-02  </t>
  </si>
  <si>
    <t xml:space="preserve">PEITORIL EM GRANITO CINZA ANDORINHA ESP 2 CM ASSENTADA COM ARGAMASSA ACII, COM REJUNTE CINZA CLARO LARGURA 44 CM  </t>
  </si>
  <si>
    <t xml:space="preserve">REMOÇÃO DE GUARDA CORPO E GRADIL EXISTENTES  </t>
  </si>
  <si>
    <t xml:space="preserve">CABO CCI FLEXIVEL 2 PARES 4 VIAS (4X0,40MM)  </t>
  </si>
  <si>
    <t xml:space="preserve">DEMOLIÇÃO DA TORRE CAIXA DÁGUA ATUAL  </t>
  </si>
  <si>
    <t xml:space="preserve">RODAMAO EM GRANITO CINZA CORUMBA H=10 CM  </t>
  </si>
  <si>
    <t xml:space="preserve">HASTE TIPO "COPPERWELD" 5/8 X 2,4M ALTA CAMANDA  </t>
  </si>
  <si>
    <t xml:space="preserve">TUBO ÁGUA PLUVIAL TIGRE PB 40MM  </t>
  </si>
  <si>
    <t xml:space="preserve">ESTAIAMENTO CABO E AÇO 4 M PARA MASTRO 3 MTS  </t>
  </si>
  <si>
    <t xml:space="preserve">TUBO ESGOTO SEC TIGRE PB 3M 40MM  </t>
  </si>
  <si>
    <t xml:space="preserve">PLACA IDENTIFICAÇÃO AMBIENTE TIPO C -20X20 CM EM ACRILICO CORES E FONTES PADRÃO TRT  </t>
  </si>
  <si>
    <t xml:space="preserve">TOMADA SIMPLES 20A À 2,50m DO PISO OU COFORME O PROJETO (1 ENTRADA)  </t>
  </si>
  <si>
    <t xml:space="preserve">CZ1757             </t>
  </si>
  <si>
    <t xml:space="preserve">DEMARCAÇÃO DE VAGAS DE GARAGEM  </t>
  </si>
  <si>
    <t xml:space="preserve">ABRAÇADEIRA TIPO UNHA, À CADA 2,00m. PARA CABOS 16MM2 A 50MM2 COM PARAFUSO SEXTAVADO BUCHA DE NYLON Nº6 E ARRUELA  </t>
  </si>
  <si>
    <t xml:space="preserve">CONECTOR MINI-GAR EM BRONZE ESTANHADO 16 MM2 A 35 MM2  </t>
  </si>
  <si>
    <t xml:space="preserve">73749/001          </t>
  </si>
  <si>
    <t xml:space="preserve">Caixa de passagem padrão R1- ver detalhe 08  </t>
  </si>
  <si>
    <t xml:space="preserve">74130/006          </t>
  </si>
  <si>
    <t xml:space="preserve">DISJUNTOR TRIPOLAR CURVA C 120 AMPERES WEG  </t>
  </si>
  <si>
    <t xml:space="preserve">CAIXAS DE PASSAGEM EM PVC 4X2"  </t>
  </si>
  <si>
    <t xml:space="preserve">FIXAÇÃO DE ELETRODUTO NA LAJE COM SUPORTE TIPO U INVETIDO COM ESPAÇAMENTO DE 1 METRO  </t>
  </si>
  <si>
    <t xml:space="preserve">73881/003          </t>
  </si>
  <si>
    <t xml:space="preserve">CAMADA DE TRANSIÇÃO COM GEOTEXTIL 400 G/M2  </t>
  </si>
  <si>
    <t xml:space="preserve">MOLDURA EM GRANITO CINZA ANDORINHA H= 7 CM  </t>
  </si>
  <si>
    <t xml:space="preserve">PERFILADO DE 38x38mm INSTALADO SOBRE A LAJE  </t>
  </si>
  <si>
    <t xml:space="preserve">REMOÇÃO DE FORRO DE PVC  </t>
  </si>
  <si>
    <t xml:space="preserve">PLACA IDENTIFICAÇÃO AMBIENTE TIPO B -30X8 CM EM ACRILICO CORES E FONTES PADRÃO TRT           "  </t>
  </si>
  <si>
    <t xml:space="preserve">TE 90 SOLD. 50MM  </t>
  </si>
  <si>
    <t xml:space="preserve">PRESILHA EM LATÃO ESTANHADO COM BUCHA DE NYLON, PARAFUSO FENDA INOX E ARRUELA DE BORRACHA PARA CABO DE COBRE DE 35MM2  </t>
  </si>
  <si>
    <t xml:space="preserve">DISJUNTOR MONOPOLAR 25 AMPERES WEG  </t>
  </si>
  <si>
    <t xml:space="preserve">TOMADA SIMPLES À 2,50m DO PISO PARA ILUMINAÇÃO DE EMER. (1 ENTRADA)  </t>
  </si>
  <si>
    <t xml:space="preserve">74246/001          </t>
  </si>
  <si>
    <t xml:space="preserve">LUVA DE CORRER SOLDAVEL 50MM  </t>
  </si>
  <si>
    <t xml:space="preserve">PEITORIL EM GRANITO CINZA ANDORINHA ESP 2 CM ASSENTADA COM ARGAMASSA ACII, COM REJUNTE CINZA CLARO LARGURA 23 CM  </t>
  </si>
  <si>
    <t xml:space="preserve">JOELHO 90 ESG.SECUNDARIO 40MM  </t>
  </si>
  <si>
    <t xml:space="preserve">LUVA SIMPLES ESGOTO 75MM  </t>
  </si>
  <si>
    <t xml:space="preserve">J10 - 0,8 X 0,5 - JANELA MAX AR EM PERFIL ALUMINIO NATUREL LINHA SUPREMA ALCOA OU EQUIVALENTE, VIDRO INCOLOR MINI BOREAL 5MM  </t>
  </si>
  <si>
    <t xml:space="preserve">SUDECAP 02.11.02   </t>
  </si>
  <si>
    <t xml:space="preserve">DEMOLIÇÃO DE PASSEIO CIMENTADO  </t>
  </si>
  <si>
    <t xml:space="preserve">74130/005          </t>
  </si>
  <si>
    <t xml:space="preserve">DISJUNTOR TRIPOLAR 100 AMPERES WEG  </t>
  </si>
  <si>
    <t xml:space="preserve">SAÍDA DA ELETROCALHA PARA ELETRODUTO  </t>
  </si>
  <si>
    <t xml:space="preserve">CAIXA DE PASSAGEM À 0,40m DO PISO OU COFORME O PROJETO  </t>
  </si>
  <si>
    <t xml:space="preserve">CURVA 90 CURTA P/ESGOTO 100MM  </t>
  </si>
  <si>
    <t xml:space="preserve">FIXAÇÃO DE ELETROCALHA NA LAJE com tirante , porca sextavada abraÇadeira zz parafuso com bucha de nylon  </t>
  </si>
  <si>
    <t xml:space="preserve">LOGOMARCA TRT EM LETRA CAIXA RECORTE A LASER - ACRÍLICO CORES E FONTES PADRÃO TRT           "  </t>
  </si>
  <si>
    <t xml:space="preserve">JOELHO 90 SOLD. 50MM  </t>
  </si>
  <si>
    <t xml:space="preserve">SINALIZADOR 2 LAMPADAS C/ RELE FOTOELETRICO  </t>
  </si>
  <si>
    <t xml:space="preserve">TUBO ÁGUA PLUVIAL TIGRE BV 50MM  </t>
  </si>
  <si>
    <t xml:space="preserve">FAIXA ADESIVA EM VINIL FOSCO LEITOSO DE ALTA QUALIDADE (GOLDMAX OU SIMILAR DE QUALIDADE IGUAL OU SUPERIOR). ALTURA 20 CM CORES E FONTES PADRÃO TRT  </t>
  </si>
  <si>
    <t xml:space="preserve">JUNCAO SIMPLES ESGOTO 100MM  </t>
  </si>
  <si>
    <t xml:space="preserve">PLACA IDENTIFICAÇÃO AMBIENTE TIPO A - 80X30 CM ADESIVO VINI FOSCO LEITOSO DE ALTA QUALIDADE IMPRESSO EM 4 CORES  </t>
  </si>
  <si>
    <t xml:space="preserve">CAIXA DE PASSAGEM EM PVC 4X2 COM TAMPA CEGA  </t>
  </si>
  <si>
    <t xml:space="preserve">JOELHO 45 SOLD. 50MM  </t>
  </si>
  <si>
    <t xml:space="preserve">CURVA 90 CURTA P/ESGOTO 75MM  </t>
  </si>
  <si>
    <t xml:space="preserve">BASE 89830         </t>
  </si>
  <si>
    <t xml:space="preserve">JUNCAO SIMPLES ESGOTO 100MM X 50MM  </t>
  </si>
  <si>
    <t xml:space="preserve">SAIDA DE ELETRODUTO PARA ELETROCALHA  </t>
  </si>
  <si>
    <t xml:space="preserve">REGISTRO ESFERA VS 50MM  </t>
  </si>
  <si>
    <t xml:space="preserve">CAIXA DE PASSAGEM DE SOBREPOR 40X40X12CM  </t>
  </si>
  <si>
    <t xml:space="preserve">JOELHO 90 SOLD. 32MM  </t>
  </si>
  <si>
    <t xml:space="preserve">AGETOP 221124      </t>
  </si>
  <si>
    <t xml:space="preserve">RETIRADA DE LOUCAS E METAIS  </t>
  </si>
  <si>
    <t xml:space="preserve">MASTRO GALVANIZADO 1 1/2" X 3M  </t>
  </si>
  <si>
    <t xml:space="preserve">DPS 4P 40KA 385V TETRAPOLAR  </t>
  </si>
  <si>
    <t xml:space="preserve">BUCHA REDUCAO SOLD LONGA 50MMx 32MM  </t>
  </si>
  <si>
    <t xml:space="preserve">QUADRO DE EQUIPOTENCIALIZAÇÃO ABAIXO DOS QUADROS DE DISTRIBUIÇÃO  </t>
  </si>
  <si>
    <t xml:space="preserve">INTERRUPTOR PARALELO À 1,10m DO PISO  </t>
  </si>
  <si>
    <t xml:space="preserve">Eletroduto Ø 40 MM PVC OU PEAD RÍGIDO no Piso  </t>
  </si>
  <si>
    <t xml:space="preserve">Tê Horizontal 90 'U' perfurado 100x100mm  </t>
  </si>
  <si>
    <t xml:space="preserve">JOELHO 45 ESGOTO 100MM  </t>
  </si>
  <si>
    <t xml:space="preserve">Redução Horizontal 'U' perfurado 100x100mm para 50x50mm  </t>
  </si>
  <si>
    <t xml:space="preserve">ELETRODUTO Ø 25MM PVC RÍGIDO EMBUTIDO NO TETO  </t>
  </si>
  <si>
    <t xml:space="preserve">DISJUNTOR BIPOLAR 100 AMPERES WEG  </t>
  </si>
  <si>
    <t xml:space="preserve">Registro de Gaveta ABNT 2  </t>
  </si>
  <si>
    <t xml:space="preserve">PINI 13.002.000585 </t>
  </si>
  <si>
    <t xml:space="preserve">BUCHA REDUCAO SOLD LONGA 50MMx 25MM  </t>
  </si>
  <si>
    <t xml:space="preserve">PAINEL MISSÃO PLACA DE PVC, ESPESSURA MÍNIMA DE 3MM, INTEIRAMENTE PLOTADO EM VINIL DE ALTA QUALIDADE,  DIMENSÕES: 90X60CM. FONTE DAS LETRAS: CLARITY GOTHIC CORES E  FONTES PADRÃO TRT  </t>
  </si>
  <si>
    <t xml:space="preserve">JOELHO 45 ESG.SECUNDARIO 40MM  </t>
  </si>
  <si>
    <t xml:space="preserve">BASE PARA MASTRO 1 1/2" ALUMINIO FUNDIDO  </t>
  </si>
  <si>
    <t xml:space="preserve">CAPTOR FRANKLIN LATAO CROMADO 300MM  </t>
  </si>
  <si>
    <t xml:space="preserve">JOELHO 90 ESGOTO COM VISITA 100MM  </t>
  </si>
  <si>
    <t xml:space="preserve">JOELHO 90 SOLD. 25MM  </t>
  </si>
  <si>
    <t xml:space="preserve">TOMADA COM INTERRUPTOR - (1 ENTRADA - 1 TECLA)  </t>
  </si>
  <si>
    <t xml:space="preserve">DEMOLIÇÃO DE BANCOS E MESA EM CONCRETO  </t>
  </si>
  <si>
    <t xml:space="preserve">CURVA 45 LONGA PARA ESGOTO 100MM  </t>
  </si>
  <si>
    <t xml:space="preserve">CAIXA DE DERIVAÇÃO EM T PARA PERFILADO  </t>
  </si>
  <si>
    <t xml:space="preserve">DISJUNTOR MONOPOLAR 20 AMPERES WEG  </t>
  </si>
  <si>
    <t xml:space="preserve">TUBO ESGOTO PRI M TIGRE BV 3M 50MM  </t>
  </si>
  <si>
    <t xml:space="preserve">EMENDA TIPO U PARA ELETROCALHA 50X50  </t>
  </si>
  <si>
    <t xml:space="preserve">REMOÇÃO DE CALHA EXISTENTE  </t>
  </si>
  <si>
    <t xml:space="preserve">JOELHO 90 ESGOTO 100MM  </t>
  </si>
  <si>
    <t xml:space="preserve">SETOP ELE-CON-075  </t>
  </si>
  <si>
    <t xml:space="preserve">Caixa de Passagem no piso 10X10X12CM  </t>
  </si>
  <si>
    <t xml:space="preserve">EMENDA TIPO U PARA ELETROCALHA 100X100  </t>
  </si>
  <si>
    <t xml:space="preserve">SENSOR DE PRESENÇA PARALELO 2,20m DO PISO  </t>
  </si>
  <si>
    <t xml:space="preserve">TE 90 SOLD. 32MM  </t>
  </si>
  <si>
    <t xml:space="preserve">RALO SIFONADO PARA BANHEIRO 40X50MM  </t>
  </si>
  <si>
    <t xml:space="preserve">REMOÇÃO DE PORTÃO SOCIAL E PORTÃO GARAGEM  </t>
  </si>
  <si>
    <t xml:space="preserve">PEITORIL EM GRANITO CINZA ANDORINHA ESP 2 CM ASSENTADA COM ARGAMASSA ACII, COM REJUNTE CINZA CLARO LARGURA 33 CM  </t>
  </si>
  <si>
    <t xml:space="preserve">JOELHO 45 ESGOTO 75MM  </t>
  </si>
  <si>
    <t xml:space="preserve">JOELHO 90 ESGOTO 75MM  </t>
  </si>
  <si>
    <t xml:space="preserve">ADAPTADOR CX DÁGUA, 60MM  </t>
  </si>
  <si>
    <t xml:space="preserve">LUVA SIMPLES ESGOTO 50MM  </t>
  </si>
  <si>
    <t xml:space="preserve">JOELHO 90 ESGOTO 50MM  </t>
  </si>
  <si>
    <t xml:space="preserve">JOELHO 45 SOLD. 32MM  </t>
  </si>
  <si>
    <t xml:space="preserve">REDUCAO EXCENTR.ESGOTO 100MM X 75MM  </t>
  </si>
  <si>
    <t xml:space="preserve">Tê Vertical 90 'U' perfurado 100x100mm  </t>
  </si>
  <si>
    <t xml:space="preserve">JOELHO 45 ESGOTO 50MM  </t>
  </si>
  <si>
    <t xml:space="preserve">JUNCAO SIMPLES ESGOTO 75MM  </t>
  </si>
  <si>
    <t xml:space="preserve">CURVA PARA ELETRODUTO 40 MM  </t>
  </si>
  <si>
    <t xml:space="preserve">TÊ ESGOTO 100MM  </t>
  </si>
  <si>
    <t xml:space="preserve">TOMADA PARA NOBREAK  </t>
  </si>
  <si>
    <t xml:space="preserve">BUCHA DE NYLON  </t>
  </si>
  <si>
    <t xml:space="preserve">Curva Horizontel para eletrocalha 50x50cm  </t>
  </si>
  <si>
    <t xml:space="preserve">LUVA ESG.SECUN D. 40MM  </t>
  </si>
  <si>
    <t xml:space="preserve">JUNCAO 45 ESGOTO SECUNDARIO DN40  </t>
  </si>
  <si>
    <t xml:space="preserve">LUVA REDUCAO SOLD 50X25MM  </t>
  </si>
  <si>
    <t xml:space="preserve">BUCHA RED LONGA ESG SECUND 50MM X 40MM  </t>
  </si>
  <si>
    <t xml:space="preserve">LUVA DE CORRER ESGOTO 75MM  </t>
  </si>
  <si>
    <t xml:space="preserve">TE 90 ESGOTO SECUNDARIO 40MM  </t>
  </si>
  <si>
    <t xml:space="preserve">TERMINAL A COMPRESSÃO 35MM2  </t>
  </si>
  <si>
    <t xml:space="preserve">PISO PORCELANATO, BORDA RETA, EXTRA, FORMATO MAIOR QUE 2025 CM2  </t>
  </si>
  <si>
    <t>AGETOP 2691</t>
  </si>
  <si>
    <t xml:space="preserve">PORTA DE ABRIR EM ALUMINIO TIPO VENEZIANA, ACABAMENTO ANODIZADO NATURAL, SEM GUARNICAO/ALIZAR/VISTA  </t>
  </si>
  <si>
    <t xml:space="preserve">JANELA FIXA EM ALUMINIO, 60  X 80 CM (A X L), BATENTE/REQUADRO DE 3 A 14 CM, COM VIDRO, SEM GUARNICAO/ALIZAR  </t>
  </si>
  <si>
    <t xml:space="preserve">TELHA DE ACO ZINCADO TRAPEZOIDAL, A = *40* MM, E = 0,5 MM, SEM PINTURA  </t>
  </si>
  <si>
    <t xml:space="preserve">BLOQUETE/PISO DE CONCRETO - MODELO PISOGRAMA/CONCREGRAMA/PAVI- GRADE/GRAMEIRO, *60 CM X 45* CM, E = *7* CM, COR NATURAL  </t>
  </si>
  <si>
    <t>AGETOP 2495</t>
  </si>
  <si>
    <t xml:space="preserve">ESTRUTURA METALICA SAC-300                                   </t>
  </si>
  <si>
    <t xml:space="preserve">REBAIXAMENTO EM PLACAS DE GESSO ACARTONADO LAFARGE OU EQUIVALENTE - FORNECIMENTO E INSTALAÇÃO  </t>
  </si>
  <si>
    <t xml:space="preserve">JANELA DE CORRER EM ALUMINIO, SERIE 25, SEM BANDEIRA, COM 4 FOLHAS PARA VIDRO, (DUAS FIXAS E DUAS MOVEIS) 1,60 X 1,10 M (INCLUSO GUARNICAO E VIDRO LISO INCOLOR).  </t>
  </si>
  <si>
    <t xml:space="preserve">MASSA PARA TEXTURA LISA DE BASE ACRILICA, USO INTERNO E EXTERNO  </t>
  </si>
  <si>
    <t xml:space="preserve">MONTADOR DE ESTRUTURA METALICA                               </t>
  </si>
  <si>
    <t xml:space="preserve">PISO TÁTIL DE ALERTA OU DIRECIONAL DO TIPO ELEMENTOS DISCRETOS  (PONTOS ISOLADOS) COM ALMA DE TPU REVESTIDOS COM AÇO INOX, FIXADOS COM FITA DUPLA FACE INTEGRADA (PRÓPRIA PARA ESTE FIM) COM AUXILIO DE GABARITO 25x25cm  </t>
  </si>
  <si>
    <t xml:space="preserve">CABO DE COBRE NU 35 MM2 MEIO-DURO  </t>
  </si>
  <si>
    <t xml:space="preserve">BLOQUETE/PISO INTERTRAVADO DE CONCRETO - MODELO RETANGULAR/TIJOLINHO/PAVER/HOL ANDES/PARALELEPIPEDO, 20 CM X 10 CM, E = 8 CM, RESISTENCIA DE 35 MPA (NBR 9781), COR NATURAL  </t>
  </si>
  <si>
    <t xml:space="preserve">CABO DE COBRE, FLEXIVEL, CLASSE 4 OU 5, ISOLACAO EM PVC/A, ANTICHAMA BWF-B, 1 CONDUTOR, 450/750 V, SECAO NOMINAL 4 MM2  </t>
  </si>
  <si>
    <t xml:space="preserve">JANELA ALUMINIO MAXIM AR, SERIE 25, 90 X 110CM (INCLUSO GUARNICAO E VIDRO FANTASIA).  </t>
  </si>
  <si>
    <t xml:space="preserve">CABO DE COBRE, FLEXIVEL, CLASSE 4 OU 5, ISOLACAO EM PVC/A, ANTICHAMA BWF-B, 1 CONDUTOR, 450/750 V, SECAO NOMINAL 35 MM2  </t>
  </si>
  <si>
    <t xml:space="preserve">CABO DE COBRE NU 50 MM2 MEIO-DURO  </t>
  </si>
  <si>
    <t xml:space="preserve">TERRA VEGETAL (GRANEL)  </t>
  </si>
  <si>
    <t xml:space="preserve">VIDRO TEMPERADO INCOLOR E = 10 MM, SEM COLOCACAO  </t>
  </si>
  <si>
    <t xml:space="preserve">CABO DE PAR TRANCADO UTP, 4 PARES, CATEGORIA 6  </t>
  </si>
  <si>
    <t xml:space="preserve">LOCACAO DE ANDAIME METALICO TIPO FACHADEIRO, LARGURA DE 1,20 M, ALTURA POR PECA DE 2,0 M  </t>
  </si>
  <si>
    <t xml:space="preserve">PORTAO BASCULANTE, MANUAL, EM CHAPA TIPO LAMBRIL QUADRADO, COM REQUADRO, ACABAMENTO NATURAL  </t>
  </si>
  <si>
    <t xml:space="preserve">TUBO PVC, PBV, SERIE R, DN 100 MM, PARA ESGOTO OU AGUAS PLUVIAIS PREDIAL (NBR 5688)  </t>
  </si>
  <si>
    <t>AGETOP H710</t>
  </si>
  <si>
    <t xml:space="preserve">VÁLVULA DE DESCARGA HIDRA/DOCOL ( BASE E ACABAMENTO CROMADO ANTIVANDALISMO PARA P.N.E.)  </t>
  </si>
  <si>
    <t xml:space="preserve">ELETRODUTO DE PVC RIGIDO ROSCAVEL DE 1 ", SEM LUVA  </t>
  </si>
  <si>
    <t xml:space="preserve">TELHADISTA  </t>
  </si>
  <si>
    <t xml:space="preserve">REBAIXAMENTO EM PLACAS DE GESSO ACARTONADO TIPO RU (GESSO VERDE) LAFARGE OU EQUIVALENTE - FORNECIMENTO E INSTALAÇÃO  </t>
  </si>
  <si>
    <t xml:space="preserve">ESPELHO CRISTAL E = 4 MM  </t>
  </si>
  <si>
    <t xml:space="preserve">TUBO ACO GALVANIZADO COM COSTURA, CLASSE MEDIA, DN 1/2", E = *2,65* MM, PESO *1,22* KG/M (NBR 5580)  </t>
  </si>
  <si>
    <t xml:space="preserve">HASTE RETA PARA GANCHO DE      FERRO GALVANIZADO, COM ROSCA  </t>
  </si>
  <si>
    <t>CALHA QUADRADA DE CHAPA DE ACO GALVANIZADA NUM 24, CORTE 33 C</t>
  </si>
  <si>
    <t xml:space="preserve">TE DE FERRO GALVANIZADO, DE 1 1/2"  </t>
  </si>
  <si>
    <t xml:space="preserve">CRUZETA DE FERRO GALVANIZADO, COM ROSCA BSP, DE 1 1/2"  </t>
  </si>
  <si>
    <t xml:space="preserve">GRANITO PARA BANCADA, POLIDO, TIPO ANDORINHA/ QUARTZ/ CASTELO/ CORUMBA OU OUTROS EQUIVALENTES DA REGIAO, E= *2,5* CM  </t>
  </si>
  <si>
    <t xml:space="preserve">ELEMENTO VAZADO DE CONCRETO, QUADRICULADO, 16 FUROS *40 X 40 X 7* CM  </t>
  </si>
  <si>
    <t xml:space="preserve">VIDRO TEMPERADO INCOLOR PARA PORTA DE ABRIR, E = 10 MM (SEM FERRAGENS E SEM COLOCACAO)  </t>
  </si>
  <si>
    <t xml:space="preserve">MUDA DE ARBUSTO FOLHAGEM, SANSAO-DO-CAMPO OU EQUIVALENTE DA REGIAO, H= *50 A 70* CM  </t>
  </si>
  <si>
    <t xml:space="preserve">ELETRODUTO DE PVC RIGIDO ROSCAVEL DE 4 ", SEM LUVA  </t>
  </si>
  <si>
    <t xml:space="preserve">BACIA SANITARIA (VASO) CONVENCIONAL PARA PCD SEM FURO FRONTAL, DE LOUCA BRANCA, SEM ASSENTO  </t>
  </si>
  <si>
    <t xml:space="preserve">PORTAO DE ABRIR EM GRADIL DE METALON REDONDO DE 3/4" VERTICAL, COM REQUADRO, ACABAMENTO NATURAL - COMPLETO  </t>
  </si>
  <si>
    <t xml:space="preserve">DUCHA METALICA DE PAREDE, ARTICULAVEL, COM BRACO/CANO, SEM DESVIADOR  </t>
  </si>
  <si>
    <t xml:space="preserve">TOMADA RJ45, 8 FIOS, CAT 5E, CONJUNTO MONTADO PARA EMBUTIR 4" X 2" (PLACA + SUPORTE + MODULO)  </t>
  </si>
  <si>
    <t xml:space="preserve">DISJUNTOR TERMOMAGNETICO TRIPOLAR 200 A / 600 V, TIPO FXD / ICC - 35 KA  </t>
  </si>
  <si>
    <t xml:space="preserve">ADITIVO ADESIVO LIQUIDO PARA ARGAMASSAS DE REVESTIMENTOS CIMENTICIOS  </t>
  </si>
  <si>
    <t xml:space="preserve">TORNEIRA CROMADA DE MESA PARA LAVATORIO TEMPORIZADA PRESSAO BICA BAIXA  </t>
  </si>
  <si>
    <t xml:space="preserve">CALCETEIRO  </t>
  </si>
  <si>
    <t xml:space="preserve">CHAPA DE INOX ESCOVADO  90X40  CM PARA PROTEÇÃO DE PORTA     </t>
  </si>
  <si>
    <t xml:space="preserve">TOMADA 2P+T 10A, 250V (APENAS MODULO)  </t>
  </si>
  <si>
    <t xml:space="preserve">KIT CERCA ELÉTRICA 01 Central de cerca elétrica 2,5 Joule,, 01 Controle remoto 433,92 MHz Code Learning (bateria inclusa), 32 Big haste industrial tubo quadrado 25x25mm de 1 metro com 6 isoladores W, 04 Big haste Industrial cantoneira tubo quadrado 25x25mm de 1 metro com ganchos e 12 isoladores castanha, 01 Sirene 01 Bateria selada 12V 7ah,01 Carretel fio Eletroplástico de 2,10mm - 500 Metros,01 Carretel fio Eletroplástico de 2,10mm - 250 Metros 10 Metros de cabo alta isolação 5mm,10 Metros de cabo paralelo branco 40x2 pares (para sirene),08 Placas de advertência: "Cuidado cerca elétrica"  </t>
  </si>
  <si>
    <t xml:space="preserve">ACETILENO (RECARGA PARA CILINDRO DE CONJUNTO OXICORTE GRANDE)  </t>
  </si>
  <si>
    <t xml:space="preserve">GRAMA ESMERALDA OU SAO CARLOS OU CURITIBANA, EM PLACAS, SEM PLANTIO  </t>
  </si>
  <si>
    <t xml:space="preserve">RUFO INTERNO/EXTERNO DE CHAPA DE ACO GALVANIZADA NUM 24, CORTE 25 CM (COLETADO CAIXA)  </t>
  </si>
  <si>
    <t>AGETOP H705</t>
  </si>
  <si>
    <t xml:space="preserve">BARRA DE APOIO PARA P.N.E. L = 40 CM (PORTA)  </t>
  </si>
  <si>
    <t xml:space="preserve">BARRA DE APOIO RETA, EM ACO INOX POLIDO, COMPRIMENTO 80CM, DIAMETRO MINIMO 3 CM  </t>
  </si>
  <si>
    <t>AGETOP 3980</t>
  </si>
  <si>
    <t xml:space="preserve">CARTUCHO PARA SOLDA EXOTÉRMICA 115 G  </t>
  </si>
  <si>
    <t xml:space="preserve">TUBO ACO GALVANIZADO COM COSTURA, CLASSE MEDIA, DN 2.1/2", E = *3,65* MM, PESO *6,51* KG/M (NBR 5580)  </t>
  </si>
  <si>
    <t xml:space="preserve">LUMINARIA ARANDELA TIPO MEIA-LUA COM VIDRO FOSCO *30 X 15* CM, PARA 1 LAMPADA, BASE E27, POTENCIA MAXIMA 40/60 W (NAO INCLUI LAMPADA)  </t>
  </si>
  <si>
    <t xml:space="preserve">DIVISORIA CEGA (N1) - PAINEL MSO/COMEIA E=35MM - PERFIS SIMPLES ALUMINIO ANOD NAT - COLOCADA  </t>
  </si>
  <si>
    <t xml:space="preserve">BACIA SANITARIA (VASO) CONVENCIONAL DE LOUCA BRANCA  </t>
  </si>
  <si>
    <t xml:space="preserve">LAMPADA LED 6 W BIVOLT BRANCA, FORMATO TRADICIONAL (BASE E27)  </t>
  </si>
  <si>
    <t xml:space="preserve">SIFAO EM METAL CROMADO PARA PIA OU LAVATORIO, 1 X 1.1/2 "  </t>
  </si>
  <si>
    <t xml:space="preserve">TUBO PVC, SOLDAVEL, DN 50 MM, PARA AGUA FRIA (NBR-5648)  </t>
  </si>
  <si>
    <t xml:space="preserve">SOLDA EM BARRA DE ESTANHO-CHUMBO 50/50  </t>
  </si>
  <si>
    <t xml:space="preserve">BLOCO CONCRETO ESTRUTURAL 14 X 19 X 39 CM, FBK 4,5 MPA (NBR 6136)  </t>
  </si>
  <si>
    <t xml:space="preserve">ELETROCALHA 100X100CM                                        </t>
  </si>
  <si>
    <t xml:space="preserve">BARRA DE APOIO EM AÇO INOX P/ LAVATÓRIO PHD BARRAS (CÓD. 826) OU EQUIVALENTE  </t>
  </si>
  <si>
    <t xml:space="preserve">TUBO PVC, PBV, SERIE R, DN 75 MM, PARA ESGOTO OU AGUAS PLUVIAIS PREDIAL (NBR 5688)  </t>
  </si>
  <si>
    <t xml:space="preserve">VIDRACEIRO  </t>
  </si>
  <si>
    <t xml:space="preserve">LUMINARIA DE SOBREPOR EM CHAPA DE ACO PARA 1 LAMPADA FLUORESCENTE DE *18* W, ALETADA, COMPLETA (LAMPADA E REATOR INCLUSOS)  </t>
  </si>
  <si>
    <t xml:space="preserve">JOGO DE FERRAGENS CROMADAS P/ PORTA DE VIDRO TEMPERADO, UMA FOLHA COMPOSTA: DOBRADICA SUPERIOR (101) E INFERIOR (103),TRINCO (502), FECHADURA (520),CONTRA FECHADURA (531),COM CAPUCHINHO  </t>
  </si>
  <si>
    <t xml:space="preserve">LAVATORIO/CUBA DE EMBUTIR OVAL LOUCA BRANCA SEM LADRAO *50 X 35* CM  </t>
  </si>
  <si>
    <t xml:space="preserve">TINTA BORRACHA CLORADA, ACABAMENTO SEMIBRILHO, CORES VIVAS  </t>
  </si>
  <si>
    <t xml:space="preserve">PORTA DE MADEIRA, FOLHA MEDIA (NBR 15930) DE 90 X 210 CM, E = 35 MM, NUCLEO SARRAFEADO, CAPA LISA EM HDF, ACABAMENTO EM LAMINADO NATURAL PARA VERNIZ  </t>
  </si>
  <si>
    <t xml:space="preserve">ESTOPA  </t>
  </si>
  <si>
    <t xml:space="preserve">TOALHEIRO PLASTICO TIPO DISPENSER PARA PAPEL TOALHA INTERFOLHADO  </t>
  </si>
  <si>
    <t xml:space="preserve">LAVATORIO LOUCA BRANCA COM COLUNA *54 X 44* CM  </t>
  </si>
  <si>
    <t>STP09132.1.13</t>
  </si>
  <si>
    <t xml:space="preserve">ELETROCALHA 100X50MM  </t>
  </si>
  <si>
    <t xml:space="preserve">SABONETEIRA PLASTICA TIPO DISPENSER PARA SABONETE LIQUIDO COM RESERVATORIO 800 A 1500 ML  </t>
  </si>
  <si>
    <t xml:space="preserve">JARDINEIRO  </t>
  </si>
  <si>
    <t xml:space="preserve">RODAPE OU RODABANCADA EM GRANITO, POLIDO, TIPO ANDORINHA/ QUARTZ/ CASTELO/ CORUMBA OU OUTROS EQUIVALENTES DA REGIAO, H= 10 CM, E= *2,0* CM  </t>
  </si>
  <si>
    <t xml:space="preserve">MADEIRA PINHO SERRADA 3A QUALIDADE NAO APARELHADA  </t>
  </si>
  <si>
    <t>AGETOP 3329</t>
  </si>
  <si>
    <t xml:space="preserve">HASTE COPPERWELD 5/8" X 2,40 M C/CONECTOR  </t>
  </si>
  <si>
    <t xml:space="preserve">BATENTE/ PORTAL/ ADUELA/ MARCO MACICO, E= *3 CM, L= *13 CM, *60 CM A 120* CM X *210 CM, EM CEDRINHO/ ANGELIM COMERCIAL/ EUCALIPTO/ CURUPIXA/ PEROBA/ CUMARU OU EQUIVALENTE DA REGIAO (NAO INCLUI ALIZARES)  </t>
  </si>
  <si>
    <t xml:space="preserve">PERFILADO PERFURADO SIMPLES 38 X 38 MM, CHAPA 22  </t>
  </si>
  <si>
    <t xml:space="preserve">DISJUNTOR TERMOMAGNETICO TRIPOLAR 125A  </t>
  </si>
  <si>
    <t xml:space="preserve">GEOTEXTIL NAO TECIDO AGULHADO  DE FILAMENTOS CONTINUOS 100%  </t>
  </si>
  <si>
    <t xml:space="preserve">PAPELEIRA PLASTICA TIPO DISPENSER PARA PAPEL HIGIENICO ROLAO  </t>
  </si>
  <si>
    <t xml:space="preserve">CABO TELEFONICO CCI 50, 2 PARES, USO INTERNO, SEM BLINDAGEM  </t>
  </si>
  <si>
    <t xml:space="preserve">CONECTOR MINI-GAR                                            </t>
  </si>
  <si>
    <t xml:space="preserve">DISJUNTOR TIPO DIN/IEC, MONOPOLAR DE 6 ATE 32A  </t>
  </si>
  <si>
    <t>AGETOP 3805</t>
  </si>
  <si>
    <t xml:space="preserve">ELETROCALHA CH.Aº PRE-ZN F. "C" C/ABAS 50X50 MM S/TAMPA  </t>
  </si>
  <si>
    <t xml:space="preserve">BARRA DE APOIO RETA, EM ACO INOX POLIDO, COMPRIMENTO 60CM, DIAMETRO MINIMO 3 CM  </t>
  </si>
  <si>
    <t xml:space="preserve">TUBO PVC, PBV, SERIE R, DN 40 MM, PARA ESGOTO OU AGUAS PLUVIAIS PREDIAL (NBR 5688)  </t>
  </si>
  <si>
    <t xml:space="preserve">ELETRODUTO DE PVC RIGIDO SOLDAVEL, CLASSE B, DE 25 MM  </t>
  </si>
  <si>
    <t xml:space="preserve">TINTA ESMALTE SINTETICO PREMIUM ACETINADO  </t>
  </si>
  <si>
    <t xml:space="preserve">PARAFUSO NIQUELADO COM ACABAMENTO CROMADO PARA FIXAR PECA SANITARIA, INCLUI PORCA CEGA, ARRUELA E BUCHA DE NYLON TAMANHO S-10  </t>
  </si>
  <si>
    <t xml:space="preserve">LUVA DE CORRER PARA TUBO SOLDAVEL, PVC, 50 MM, PARA AGUA FRIA PREDIAL  </t>
  </si>
  <si>
    <t>STP 13105.3.7.1</t>
  </si>
  <si>
    <t xml:space="preserve">CONJUNTO DE ESTAIAMENTO PARA PÁRA-RAIOS (DIÂMETRO DA SEÇÃO: 1 1/2 " / TIPO DE GALVANIZAÇÃO: A FOGO)  </t>
  </si>
  <si>
    <t xml:space="preserve">DISJUNTOR TIPO NEMA, TRIPOLAR 60 ATE 100 A, TENSAO MAXIMA DE 415 V  </t>
  </si>
  <si>
    <t xml:space="preserve">TINTA LATEX PVA PREMIUM, COR BRANCA  </t>
  </si>
  <si>
    <t xml:space="preserve">TERMINAL AEREO EM ACO GALVANIZADO DN 5/16", COMPRIMENTO DE 350MM, COM BASE DE FIXACAO HORIZONTAL  </t>
  </si>
  <si>
    <t>AGETOP 3651</t>
  </si>
  <si>
    <t xml:space="preserve">LUMINÁRIA TIPO SINALIZADOR PARA 02 LÂMPADAS  </t>
  </si>
  <si>
    <t xml:space="preserve">PORTA DE MADEIRA, FOLHA MEDIA (NBR 15930) DE 80 X 210 CM, E = 35 MM, NUCLEO SARRAFEADO, CAPA LISA EM HDF, ACABAMENTO EM PRIMER PARA PINTURA  </t>
  </si>
  <si>
    <t xml:space="preserve">CONJUNTO DE FERRAGENS PIVO, PARA PORTA PIVOTANTE DE ATE 100 KG, REGULAVEL COM ESFERA , CROMADO - SUPERIOR E INFERIOR - COMPLETO  </t>
  </si>
  <si>
    <t xml:space="preserve">MASSA PARA VIDRO  </t>
  </si>
  <si>
    <t xml:space="preserve">OXIGENIO, RECARGA PARA CILINDRO DE CONJUNTO OXICORTE GRANDE  </t>
  </si>
  <si>
    <t>AGETOP 2391</t>
  </si>
  <si>
    <t xml:space="preserve">TELA C BRANCA FIO 24 # 1/2"                                  </t>
  </si>
  <si>
    <t xml:space="preserve">CAIXA DE PASSAGEM DE PAREDE, DE EMBUTIR, EM PVC, DIMENSOES *150 X 150 X 75* MM  </t>
  </si>
  <si>
    <t xml:space="preserve">TUBO PVC, SOLDAVEL, DN 32 MM, AGUA FRIA (NBR-5648)  </t>
  </si>
  <si>
    <t xml:space="preserve">CHAPA DE MADEIRA COMPENSADA    RESINADA PARA FORMA DE        </t>
  </si>
  <si>
    <t xml:space="preserve">MASSA PLASTICA PARA MARMORE/GRANITO  </t>
  </si>
  <si>
    <t>IN4309</t>
  </si>
  <si>
    <t xml:space="preserve">MOLDE HCL 5/8.50-5 (REF.: MHCL 5850-05)  </t>
  </si>
  <si>
    <t xml:space="preserve">PARAFUSO NIQUELADO 3 1/2" COM ACABAMENTO CROMADO PARA FIXAR PECA SANITARIA, INCLUI PORCA CEGA, ARRUELA E BUCHA DE NYLON TAMANHO S-8  </t>
  </si>
  <si>
    <t xml:space="preserve">ABRACADEIRA EM ACO PARA AMARRACAO DE ELETRODUTOS, TIPO D, COM 1/2" E PARAFUSO DE FIXACAO  </t>
  </si>
  <si>
    <t xml:space="preserve">OPERADOR DE GUINCHO  </t>
  </si>
  <si>
    <t xml:space="preserve">TE SOLDAVEL, PVC, 90 GRAUS,50 MM, PARA AGUA FRIA PREDIAL (NBR 5648)  </t>
  </si>
  <si>
    <t xml:space="preserve">TOMADA 2P+T 20A, 250V (APENAS MODULO)  </t>
  </si>
  <si>
    <t xml:space="preserve">MASTRO SIMPLES GALVANIZADO DIAMETRO NOMINAL 1 1/2", COMPRIMENTO 3 M  </t>
  </si>
  <si>
    <t xml:space="preserve">PO DE PEDRA (POSTO PEDREIRA/FORNECEDOR, SEM FRETE)  </t>
  </si>
  <si>
    <t xml:space="preserve">DISPOSITIVO DPS CLASSE II, 1 POLO, TENSAO MAXIMA DE 385 V, CORRENTE MAXIMA DE *45* KA (TIPO AC)  </t>
  </si>
  <si>
    <t xml:space="preserve">VALVULA EM METAL CROMADO PARA TANQUE, 1.1/2 " SEM LADRAO  </t>
  </si>
  <si>
    <t xml:space="preserve">CURVA PVC CURTA 90 GRAUS, 100 MM, PARA ESGOTO PREDIAL  </t>
  </si>
  <si>
    <t>AGETOP 3809</t>
  </si>
  <si>
    <t xml:space="preserve">SAIDA HORIZONTAL PARA ELETRODUTO D=3/4"  </t>
  </si>
  <si>
    <t xml:space="preserve">VALVULA DE ESFERA BRUTA EM BRONZE, BITOLA 2 " (REF 1552-B)  </t>
  </si>
  <si>
    <t xml:space="preserve">GUARNICAO/ ALIZAR/ VISTA MACICA, E= *1* CM, L= *4,5* CM, EM CEDRINHO/ ANGELIM COMERCIAL/ EUCALIPTO/ CURUPIXA/ PEROBA/ CUMARU OU EQUIVALENTE DA REGIAO  </t>
  </si>
  <si>
    <t xml:space="preserve">DOBRADICA EM ACO/FERRO, 3" X 2 1/2", E= 1,2 A 1,8 MM, SEM ANEL, CROMADO OU ZINCADO, TAMPA CHATA, COM PARAFUSOS  </t>
  </si>
  <si>
    <t>AGETOP 3804</t>
  </si>
  <si>
    <t xml:space="preserve">TAMPA DE ENCAIXE P/ELETROCALHA DE 50 X 50 MM  </t>
  </si>
  <si>
    <t xml:space="preserve">QUADRO DE EQUIPOTENCIALIZAÇÃO                                </t>
  </si>
  <si>
    <t xml:space="preserve">FECHADURA C/ CILINDRO LATAO CROMADO P/ PORTA VIDRO TP AROUCA 2171-L OU EQUIV  </t>
  </si>
  <si>
    <t xml:space="preserve">FECHADURA DE EMBUTIR PARA PORTA DE BANHEIRO, TIPO TRANQUETA, MAQUINA 55 MM, MACANETAS ALAVANCA E ROSETAS REDONDAS EM METAL CROMADO - NIVEL SEGURANCA MEDIO - COMPLETA  </t>
  </si>
  <si>
    <t xml:space="preserve">CUBA ACO INOX (AISI 304) DE EMBUTIR COM VALVULA 3 1/2 ", DE *46 X 30 X 12* CM  </t>
  </si>
  <si>
    <t xml:space="preserve">TUBO PVC SERIE NORMAL, DN 40 MM, PARA ESGOTO PREDIAL (NBR 5688)  </t>
  </si>
  <si>
    <t xml:space="preserve">TUBO PVC, PBV, SERIE R, DN 50 MM, PARA ESGOTO OU AGUAS PLUVIAIS PREDIAL (NBR 5688)  </t>
  </si>
  <si>
    <t xml:space="preserve">CURVA 90 GRAUS, LONGA, DE PVC RIGIDO ROSCAVEL, DE 3/4", PARA ELETRODUTO  </t>
  </si>
  <si>
    <t xml:space="preserve">CURVA PVC CURTA 90 GRAUS, DN 75 MM, PARA ESGOTO PREDIAL  </t>
  </si>
  <si>
    <t xml:space="preserve">TUBO PVC, SOLDAVEL, DN 25 MM, AGUA FRIA (NBR-5648)  </t>
  </si>
  <si>
    <t xml:space="preserve">JOELHO PVC, SOLDAVEL, BB, 90 GRAUS, DN 40 MM, PARA ESGOTO PREDIAL  </t>
  </si>
  <si>
    <t xml:space="preserve">DISJUNTOR TIPO NEMA, BIPOLAR 60 ATE 100A, TENSAO MAXIMA 415 V  </t>
  </si>
  <si>
    <t>AGETOP 2798</t>
  </si>
  <si>
    <t xml:space="preserve">PISO DE LADRILHO HIDRÁULICO COR NATURAL MODELO TÁTIL ( ALERTA OU DIRECIONAL)  </t>
  </si>
  <si>
    <t xml:space="preserve">PARA-RAIOS TIPO FRANKLIN 350 MM, EM LATAO CROMADO, DUAS DESCIDAS, PARA PROTECAO DE EDIFICACOES CONTRA DESCARGAS ATMOSFERICAS  </t>
  </si>
  <si>
    <t xml:space="preserve">SIFAO EM METAL CROMADO PARA TANQUE, 1.1/4 X 1.1/2 "  </t>
  </si>
  <si>
    <t xml:space="preserve">LAMPADA VAPOR METALICO TUBULAR 400 W (BASE E40)  </t>
  </si>
  <si>
    <t xml:space="preserve">TÊ HORIZONTAL 90 'U' PERFURADO 100X100MM  </t>
  </si>
  <si>
    <t xml:space="preserve">JOELHO PVC, SOLDAVEL, 90 GRAUS, 50 MM, PARA AGUA FRIA PREDIAL  </t>
  </si>
  <si>
    <t xml:space="preserve">JUNCAO SIMPLES, PVC, DN 100 X 50 MM, SERIE NORMAL PARA ESGOTO PREDIAL  </t>
  </si>
  <si>
    <t xml:space="preserve">ABRACADEIRA EM ACO PARA AMARRACAO DE ELETRODUTOS, TIPO U SIMPLES, COM 2"  </t>
  </si>
  <si>
    <t xml:space="preserve">JUNCAO SIMPLES, PVC, 45 GRAUS, DN 100 X 100 MM, SERIE NORMAL PARA ESGOTO PREDIAL  </t>
  </si>
  <si>
    <t xml:space="preserve">TORNEIRA CROMADA DE PAREDE PARA COZINHA COM AREJADOR 1/2 " OU 3/4 " (REF 1157)  </t>
  </si>
  <si>
    <t xml:space="preserve">PARAFUSO ZINCADO, SEXTAVADO, COM ROSCA INTEIRA, DIAMETRO 3/8", COMPRIMENTO 2"  </t>
  </si>
  <si>
    <t xml:space="preserve">JOELHO, PVC SOLDAVEL, 45 GRAUS, 50 MM, PARA AGUA FRIA PREDIAL  </t>
  </si>
  <si>
    <t xml:space="preserve">PARAFUSO FRANCES M16 EM ACO GALVANIZADO, COMPRIMENTO = 45 MM, DIAMETRO = 16 MM, CABECA ABAULADA  </t>
  </si>
  <si>
    <t xml:space="preserve">APARELHO CORTE OXI-ACETILENO PARA SOLDA E CORTE CONTENDO MACARICO SOLDA, BICO DE CORTE, CILINDROS, REGULADORES, MANGUEIRAS E CARRINHO  </t>
  </si>
  <si>
    <t xml:space="preserve">CAIXA DE PASSAGEM METALICA DE SOBREPOR COM TAMPA PARAFUSADA, DIMENSOES 40 X 40 X 15 CM  </t>
  </si>
  <si>
    <t xml:space="preserve">REGISTRO GAVETA BRUTO EM LATAO FORJADO, BITOLA 2 " (REF 1509)  </t>
  </si>
  <si>
    <t xml:space="preserve">OPERADOR DE MARTELETE OU MARTELETEIRO  </t>
  </si>
  <si>
    <t>IN4308</t>
  </si>
  <si>
    <t xml:space="preserve">ALICATE Z-201 (REF.: TEL 998201)  </t>
  </si>
  <si>
    <t xml:space="preserve">REATOR P/ 1 LAMPADA VAPOR DE MERCURIO 400W USO EXT  </t>
  </si>
  <si>
    <t xml:space="preserve">PARAFUSO INOX 4,2X32 TEL 533 E ARRUELA DE BORRACHA TEL 5307  </t>
  </si>
  <si>
    <t xml:space="preserve">FECHADURA DE EMBUTIR PARA PORTA EXTERNA / ENTRADA, MAQUINA 55 MM, COM CILINDRO, MACANETA ALAVANCA E ESPELHO EM METAL CROMADO - NIVEL SEGURANCA MEDIO - COMPLETA  </t>
  </si>
  <si>
    <t xml:space="preserve">JOELHO COM VISITA, PVC SERIE R, 90 GRAUS, 100 X 75 MM, PARA ESGOTO PREDIAL  </t>
  </si>
  <si>
    <t>AGETOP 3835</t>
  </si>
  <si>
    <t xml:space="preserve">REDUÇÃO CONCÊNTRICA 100 X 50 MM PARA ELETROCALHA  </t>
  </si>
  <si>
    <t xml:space="preserve">PRESILHA PARA CABO DE COBRE SEÇÃO TRANSVERSAL 35 MM2  </t>
  </si>
  <si>
    <t xml:space="preserve">JOELHO PVC, SOLDAVEL, PB, 90 GRAUS, DN 100 MM, PARA ESGOTO PREDIAL  </t>
  </si>
  <si>
    <t xml:space="preserve">CURVA 90 GRAUS, PARA ELETRODUTO, EM ACO GALVANIZADO ELETROLITICO, DIAMETRO DE 15 MM (1/2")  </t>
  </si>
  <si>
    <t xml:space="preserve">BASE PARA MASTRO DE PARA-RAIOS DIAMETRO NOMINAL 1 1/2"  </t>
  </si>
  <si>
    <t xml:space="preserve">REJUNTE EPOXI BRANCO  </t>
  </si>
  <si>
    <t xml:space="preserve">ARRUELA EM ALUMINIO, COM ROSCA, DE 3/8", PARA ELETRODUTO  </t>
  </si>
  <si>
    <t>AGETOP 1239</t>
  </si>
  <si>
    <t xml:space="preserve">CERA (D = 0,95 KG/L)                                         </t>
  </si>
  <si>
    <t xml:space="preserve">SOLVENTE DILUENTE A BASE DE AGUARRAS  </t>
  </si>
  <si>
    <t xml:space="preserve">BLOCO VEDACAO CONCRETO 9 X 19 X 39 CM (CLASSE D - NBR 6136)  </t>
  </si>
  <si>
    <t xml:space="preserve">BUCHA DE REDUCAO DE PVC, SOLDAVEL, LONGA, COM 50 X 32 MM, PARA AGUA FRIA PREDIAL  </t>
  </si>
  <si>
    <t xml:space="preserve">PROJETOR RETANGULAR FECHADO PARA LAMPADA VAPOR DE MERCURIO/SODIO 250 W A 500 W, CABECEIRAS EM ALUMINIO FUNDIDO, CORPO EM ALUMINIO ANODIZADO, PARA LAMPADA E40 FECHAMENTO EM VIDRO TEMPERADO.  </t>
  </si>
  <si>
    <t xml:space="preserve">ABRACADEIRA EM ACO PARA AMARRACAO DE ELETRODUTOS, TIPO D, COM 2 1/2" E PARAFUSO DE FIXACAO  </t>
  </si>
  <si>
    <t xml:space="preserve">ELETRODUTO DE PVC RIGIDO ROSCAVEL DE 1 1/4 ", SEM LUVA  </t>
  </si>
  <si>
    <t xml:space="preserve">SENSOR DE PRESENCA BIVOLT DE PAREDE SEM FOTOCELULA PARA QUALQUER TIPO DE LAMPADA POTENCIA MAXIMA *1000* W, USO INTERNO  </t>
  </si>
  <si>
    <t xml:space="preserve">AJUDANTE DE PEDREIRO  </t>
  </si>
  <si>
    <t xml:space="preserve">CAIXA DE PASSAGEM PARA PISO,   10X10X12CM                    </t>
  </si>
  <si>
    <t xml:space="preserve">ACO CA-50, 12,5 MM, DOBRADO E CORTADO  </t>
  </si>
  <si>
    <t xml:space="preserve">BUCHA DE REDUCAO DE PVC, SOLDAVEL, LONGA, COM 50 X 25 MM, PARA AGUA FRIA PREDIAL  </t>
  </si>
  <si>
    <t xml:space="preserve">RALO SIFONADO PVC CILINDRICO, 100 X 40 MM, COM GRELHA REDONDA BRANCA  </t>
  </si>
  <si>
    <t xml:space="preserve">BUCHA DE NYLON SEM ABA S8, COM PARAFUSO DE 4,80 X 50 MM EM ACO ZINCADO COM ROSCA SOBERBA, CABECA CHATA E FENDA PHILLIPS  </t>
  </si>
  <si>
    <t xml:space="preserve">VALVULA EM METAL CROMADO PARA PIA AMERICANA 3.1/2 X 1.1/2 "  </t>
  </si>
  <si>
    <t xml:space="preserve">SARRAFO DE MADEIRA NAO APARELHADA 2,5 X 5 CM, MACARANDUBA, ANGELIM OU EQUIVALENTE DA REGIAO  </t>
  </si>
  <si>
    <t xml:space="preserve">JOELHO PVC, SOLDAVEL, 90 GRAUS, 32 MM, PARA AGUA FRIA PREDIAL  </t>
  </si>
  <si>
    <t xml:space="preserve">TERMINAL A COMPRESSAO EM COBRE ESTANHADO PARA CABO 4 MM2, 1 FURO E 1 COMPRESSAO, PARA PARAFUSO DE FIXACAO M5  </t>
  </si>
  <si>
    <t xml:space="preserve">FERTILIZANTE NPK - 10:10:10  </t>
  </si>
  <si>
    <t xml:space="preserve">ESPELHO / PLACA CEGA 4" X 2", PARA INSTALACAO DE TOMADAS E INTERRUPTORES  </t>
  </si>
  <si>
    <t xml:space="preserve">CORTADEIRA DE PISO DE CONCRETO E ASFALTO, PARA DISCO PADRAO DE DIAMETRO 350 MM (14") OU 450 MM (18") , MOTOR A GASOLINA, POTENCIA 13 HP, SEM DISCO  </t>
  </si>
  <si>
    <t xml:space="preserve">ADAPTADOR PVC SOLDAVEL, COM FLANGES E ANEL DE VEDACAO, 60 MM X 2", PARA CAIXA D' AGUA  </t>
  </si>
  <si>
    <t xml:space="preserve">TÊ VERTICAL 90 'U' PERFURADO 100X100MM  </t>
  </si>
  <si>
    <t xml:space="preserve">EMENDA INTERNA P/ELETROCALHA (50 X 50 mm)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</si>
  <si>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</si>
  <si>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BUCHA DE NYLON SEM ABA S6  </t>
  </si>
  <si>
    <t xml:space="preserve">FITA METALICA PERFURADA, L = *18* MM, ROLO DE 30 M, CARGA RECOMENDADA = *30* KGF  </t>
  </si>
  <si>
    <t xml:space="preserve">JOELHO PVC, SOLDAVEL, BB, 45 GRAUS, DN 40 MM, PARA ESGOTO PREDIAL  </t>
  </si>
  <si>
    <t xml:space="preserve">TE SOLDAVEL, PVC, 90 GRAUS, 32 MM, PARA AGUA FRIA PREDIAL (NBR 5648)  </t>
  </si>
  <si>
    <t xml:space="preserve">INTERRUPTOR SIMPLES 10A, 250V (APENAS MODULO)  </t>
  </si>
  <si>
    <t xml:space="preserve">COMPRESSOR DE AR REBOCAVEL, VAZAO 250 PCM, PRESSAO EFETIVA DE TRABALHO 102 PSI, MOTOR DIESEL, POTENCIA 81 CV  </t>
  </si>
  <si>
    <t xml:space="preserve">MARTELO DEMOLIDOR PNEUMATICO MANUAL, PESO DE 28 KG, COM SILENCIADOR  </t>
  </si>
  <si>
    <t>AGETOP 3798</t>
  </si>
  <si>
    <t xml:space="preserve">CURVA DE INVERSÃO P/ELETROCALHA 50 X 50 MM  </t>
  </si>
  <si>
    <t xml:space="preserve">JUNCAO SIMPLES, PVC, DN 75 X 75 MM, SERIE NORMAL PARA ESGOTO PREDIAL  </t>
  </si>
  <si>
    <t xml:space="preserve">TE SANITARIO, PVC, DN 100 X 100 MM, SERIE NORMAL, PARA ESGOTO PREDIAL  </t>
  </si>
  <si>
    <t xml:space="preserve">VEDACAO PVC, 100 MM, PARA SAIDA VASO SANITARIO  </t>
  </si>
  <si>
    <t xml:space="preserve">LUVA SIMPLES, PVC, SOLDAVEL, DN 50 MM, SERIE NORMAL, PARA ESGOTO PREDIAL  </t>
  </si>
  <si>
    <t xml:space="preserve">JOELHO, PVC SOLDAVEL, 45 GRAUS, 32 MM, PARA AGUA FRIA PREDIAL  </t>
  </si>
  <si>
    <t xml:space="preserve">BUCHA DE REDUCAO, PVC, LONGA, SERIE R, DN 50 X 40 MM, PARA ESGOTO PREDIAL  </t>
  </si>
  <si>
    <t xml:space="preserve">JOELHO PVC, SOLDAVEL, 90 GRAUS, 25 MM, PARA AGUA FRIA PREDIAL  </t>
  </si>
  <si>
    <t xml:space="preserve">LUVA DE CORRER, PVC, DN 75 MM, PARA ESGOTO PREDIAL  </t>
  </si>
  <si>
    <t xml:space="preserve">LUVA DE REDUCAO, PVC, SOLDAVEL, 50 X 25 MM, PARA AGUA FRIA PREDIAL  </t>
  </si>
  <si>
    <t xml:space="preserve">JOELHO PVC, SOLDAVEL, PB, 90 GRAUS, DN 50 MM, PARA ESGOTO PREDIAL  </t>
  </si>
  <si>
    <t xml:space="preserve">JOELHO PVC, SOLDAVEL, PB, 45 GRAUS, DN 50 MM, PARA ESGOTO PREDIAL  </t>
  </si>
  <si>
    <t xml:space="preserve">CURVA 90 GRAUS, LONGA, DE PVC RIGIDO ROSCAVEL, DE 1 1/4", PARA ELETRODUTO  </t>
  </si>
  <si>
    <t xml:space="preserve">REBITE DE ALUMINIO VAZADO DE REPUXO, 3,2 X 8 MM (1KG = 1025 UNIDADES)  </t>
  </si>
  <si>
    <t xml:space="preserve">JUNCAO SIMPLES, PVC, 45 GRAUS, DN 40 X 40 MM, SERIE NORMAL PARA ESGOTO PREDIAL  </t>
  </si>
  <si>
    <t xml:space="preserve">LUVA SIMPLES, PVC, SOLDAVEL, DN 40 MM, SERIE NORMAL, PARA ESGOTO PREDIAL  </t>
  </si>
  <si>
    <t xml:space="preserve">TERMINAL A COMPRESSAO EM COBRE ESTANHADO PARA CABO 35 MM2, 1 FURO E 1 COMPRESSAO, PARA PARAFUSO DE FIXACAO M8  </t>
  </si>
  <si>
    <t xml:space="preserve">ADESIVO PLASTICO PARA PVC, FRASCO COM 175 GR  </t>
  </si>
  <si>
    <t xml:space="preserve">FITA VEDA ROSCA EM ROLOS DE 18 MM X 10 M (L X C)  </t>
  </si>
  <si>
    <t xml:space="preserve">ANEL BORRACHA, DN 50 MM, PARA TUBO SERIE REFORCADA ESGOTO PREDIAL  </t>
  </si>
  <si>
    <t xml:space="preserve">PREGO DE ACO POLIDO SEM CABECA 15 X 15 (1 1/4 X 13)  </t>
  </si>
  <si>
    <t xml:space="preserve">TE PVC SOLDAVEL, BBB, 90 GRAUS, DN 40 MM, PARA ESGOTO SECUNDARIO PREDIAL  </t>
  </si>
  <si>
    <t xml:space="preserve">PARAFUSO ROSCA SOBERBA ZINCADO CABECA CHATA FENDA SIMPLES 3,5 X 25 MM (1 ")  </t>
  </si>
  <si>
    <t xml:space="preserve">GUINCHO ELETRICO DE COLUNA, CAPACIDADE 400 KG, COM MOTO FREIO, MOTOR TRIFASICO DE 1,25 CV  </t>
  </si>
  <si>
    <t xml:space="preserve">CALCARIO DOLOMITICO A (POSTO PEDREIRA/FORNECEDOR, SEM FRETE)  </t>
  </si>
  <si>
    <t xml:space="preserve">FITA VEDA ROSCA EM ROLOS DE 18 MM X 50 M (L X C)  </t>
  </si>
  <si>
    <t xml:space="preserve">PREGO DE ACO POLIDO COM CABECA 12 X 12  </t>
  </si>
  <si>
    <t xml:space="preserve">DISCO DE CORTE DIAMANTADO SEGMENTADO PARA CONCRETO, DIAMETRO DE 350 MM, FURO DE 1 " (14 X 1 ")  </t>
  </si>
  <si>
    <t>CAIXA SIFONADA 10X10 SAIDA DE 50MM</t>
  </si>
  <si>
    <t>TUBULAÇÃO SUCÇÃO 5/8" COBRE</t>
  </si>
  <si>
    <t>TUBULAÇÃO SUCÇÃO  7/8" COBRE</t>
  </si>
  <si>
    <t>TUBULAÇÃO LÍQUIDO 3/8" COBRE</t>
  </si>
  <si>
    <t>TUBULAÇÃO PVC FLEXÍVEL PARA ENTERRAR TUBULAÇÃO DE GÁS GLP</t>
  </si>
  <si>
    <t>REGISTRO COM MEDIDOR DE GÁS GLP PARA RECIPIENTE P-13</t>
  </si>
  <si>
    <t>RECEPIENTE GÁS GLP P-13</t>
  </si>
  <si>
    <t>TOMADA SIMPLES (2 ENTRADAS) MODULOS VERMELHOS</t>
  </si>
  <si>
    <t>DISJUNTOR CAIXA MOLDADA TRIPOLAR 200 AMPERES WEG</t>
  </si>
  <si>
    <t>PCI</t>
  </si>
  <si>
    <t>ESTRUTURA METÁLICA CONVENCIONAL EM AÇO COM FUNDO ANTICORROSIVO ( APOIO PARA COBERTURA METÁLICA (VIGAS, TERÇAS, PONTALETE E DIAGONAIS DA TESOURA, FECHAM. COLUNA 1 ) ESTACIONAMENTO)</t>
  </si>
  <si>
    <t>DISTRIB. INTERNO OPTICO 12 FIBRAS</t>
  </si>
  <si>
    <t>PATCH PANEL (48P) CATEGORIA 6 TIPO U 48 PORTAS RJ-45 ALTURA 1U CONECTORES PADRÃO RJ-45 DISPOSTOS 6 A 6</t>
  </si>
  <si>
    <t>GUIA VERTICAL FECHADO PARA CABOS AO LONGO DO RACK</t>
  </si>
  <si>
    <t>FASHION SIGNS</t>
  </si>
  <si>
    <t>61 3234-9088</t>
  </si>
  <si>
    <t>vendas@fashionsigns.com.br</t>
  </si>
  <si>
    <t>GESSO ITIQUIRA</t>
  </si>
  <si>
    <t>JS GESSO</t>
  </si>
  <si>
    <t>DIVITEC</t>
  </si>
  <si>
    <t>CENTER GESSO</t>
  </si>
  <si>
    <t>61 3631-7641</t>
  </si>
  <si>
    <t>61 98542-9127</t>
  </si>
  <si>
    <t>61 3375-5088</t>
  </si>
  <si>
    <t>61 3382-2070</t>
  </si>
  <si>
    <t>Gesso Cleyber maschke</t>
  </si>
  <si>
    <t>jsgessobsb@gmail.com</t>
  </si>
  <si>
    <t>andradedivisórias@ig.com.br</t>
  </si>
  <si>
    <t>center.gesso@terra.com.br</t>
  </si>
  <si>
    <t>REBAIXAMENTO EM PLACAS DE GESSO ACARTONADO LAFARGE OU EQUIVALENTE, INCLUSIVE TABICA</t>
  </si>
  <si>
    <t>REBAIXAMENTO EM PLACAS DE GESSO ACARTONADO TIPO RU (GESSO VERDE) LAFARGE OU EQUIVALENTE INCLUSIVE TABICA</t>
  </si>
  <si>
    <t>ELÉTRICA LED FORMOSA</t>
  </si>
  <si>
    <t>61 3642-1956</t>
  </si>
  <si>
    <t>eletricaledformosa@gmail.com</t>
  </si>
  <si>
    <t>RESERVATORIO TIPO TAÇA METALICO</t>
  </si>
  <si>
    <t>MUNDIAL</t>
  </si>
  <si>
    <t>REGISTRO COM MEDIDOR DE GÁS GL</t>
  </si>
  <si>
    <t>DUTRA MÁQUINAS</t>
  </si>
  <si>
    <t>UNICASERV</t>
  </si>
  <si>
    <t>TP LINK / MERCADO LIVRE</t>
  </si>
  <si>
    <t>KALUNGA</t>
  </si>
  <si>
    <t>MICROSAFE</t>
  </si>
  <si>
    <t>NET COMPUTADORES</t>
  </si>
  <si>
    <t>PROCESSTEC</t>
  </si>
  <si>
    <t>SWITH (48P) RJ-45 ALTURA 1U GIGABIT ETHERNET TAXA DE TRANSFERENCIA DE DADOS DE 1 GBPS</t>
  </si>
  <si>
    <t>GUIA SUPERIOR, FRONTAL E TRASEIROPARA CABOS AO LONGO DO RACK</t>
  </si>
  <si>
    <t>AZNET</t>
  </si>
  <si>
    <t>SHOPTIME</t>
  </si>
  <si>
    <t>CENTRAL CABOS</t>
  </si>
  <si>
    <t>TOTAL ACESSIBILIDADE</t>
  </si>
  <si>
    <t>AÇO CA-50 12,5 MM</t>
  </si>
  <si>
    <t xml:space="preserve">  6. 02. 01.</t>
  </si>
  <si>
    <t xml:space="preserve">  6. 02. 02.</t>
  </si>
  <si>
    <t xml:space="preserve">  6. 02. 03.</t>
  </si>
  <si>
    <t xml:space="preserve">  6. 02. 04.</t>
  </si>
  <si>
    <t xml:space="preserve">  6. 02. 05.</t>
  </si>
  <si>
    <t xml:space="preserve">  6. 02. 06.</t>
  </si>
  <si>
    <t xml:space="preserve">  6. 02. 07.</t>
  </si>
  <si>
    <t xml:space="preserve">  6. 02. 08.</t>
  </si>
  <si>
    <t xml:space="preserve">  6. 02. 09.</t>
  </si>
  <si>
    <t xml:space="preserve">  7. 01.</t>
  </si>
  <si>
    <t xml:space="preserve">  7. 02.</t>
  </si>
  <si>
    <t xml:space="preserve">  8. 01.</t>
  </si>
  <si>
    <t xml:space="preserve">  8. 02.</t>
  </si>
  <si>
    <t xml:space="preserve">  8. 03.</t>
  </si>
  <si>
    <t xml:space="preserve">  8. 04.</t>
  </si>
  <si>
    <t xml:space="preserve">  8. 05.</t>
  </si>
  <si>
    <t xml:space="preserve">  8. 06.</t>
  </si>
  <si>
    <t xml:space="preserve">  9. 01.</t>
  </si>
  <si>
    <t xml:space="preserve">  9. 01. 01.</t>
  </si>
  <si>
    <t xml:space="preserve">  9. 01. 02.</t>
  </si>
  <si>
    <t xml:space="preserve">  9. 01. 03.</t>
  </si>
  <si>
    <t xml:space="preserve">  9. 01. 04.</t>
  </si>
  <si>
    <t xml:space="preserve">  9. 02.</t>
  </si>
  <si>
    <t xml:space="preserve">  9. 02. 01.</t>
  </si>
  <si>
    <t xml:space="preserve">  9. 02. 02.</t>
  </si>
  <si>
    <t xml:space="preserve"> 10. 01.</t>
  </si>
  <si>
    <t xml:space="preserve"> 10. 02.</t>
  </si>
  <si>
    <t xml:space="preserve"> 10. 03.</t>
  </si>
  <si>
    <t xml:space="preserve"> 10. 04.</t>
  </si>
  <si>
    <t xml:space="preserve"> 10. 05.</t>
  </si>
  <si>
    <t xml:space="preserve"> 10. 06.</t>
  </si>
  <si>
    <t xml:space="preserve"> 10. 07.</t>
  </si>
  <si>
    <t xml:space="preserve"> 10. 08.</t>
  </si>
  <si>
    <t xml:space="preserve"> 10. 09.</t>
  </si>
  <si>
    <t xml:space="preserve"> 10. 10.</t>
  </si>
  <si>
    <t xml:space="preserve"> 10. 11.</t>
  </si>
  <si>
    <t xml:space="preserve"> 10. 12.</t>
  </si>
  <si>
    <t xml:space="preserve"> 10. 13.</t>
  </si>
  <si>
    <t xml:space="preserve"> 11. 01.</t>
  </si>
  <si>
    <t xml:space="preserve"> 11. 02.</t>
  </si>
  <si>
    <t xml:space="preserve"> 11. 03.</t>
  </si>
  <si>
    <t xml:space="preserve"> 11. 04.</t>
  </si>
  <si>
    <t xml:space="preserve"> 11. 05.</t>
  </si>
  <si>
    <t xml:space="preserve"> 11. 06.</t>
  </si>
  <si>
    <t xml:space="preserve"> 11. 07.</t>
  </si>
  <si>
    <t xml:space="preserve"> 12. 01.</t>
  </si>
  <si>
    <t xml:space="preserve"> 12. 02.</t>
  </si>
  <si>
    <t xml:space="preserve"> 12. 03.</t>
  </si>
  <si>
    <t xml:space="preserve"> 12. 04.</t>
  </si>
  <si>
    <t xml:space="preserve"> 12. 05.</t>
  </si>
  <si>
    <t xml:space="preserve"> 12. 06.</t>
  </si>
  <si>
    <t xml:space="preserve"> 12. 07.</t>
  </si>
  <si>
    <t xml:space="preserve"> 12. 08.</t>
  </si>
  <si>
    <t xml:space="preserve"> 12. 09.</t>
  </si>
  <si>
    <t xml:space="preserve"> 12. 10.</t>
  </si>
  <si>
    <t xml:space="preserve"> 12. 11.</t>
  </si>
  <si>
    <t xml:space="preserve"> 12. 12.</t>
  </si>
  <si>
    <t xml:space="preserve"> 12. 13.</t>
  </si>
  <si>
    <t xml:space="preserve"> 12. 14.</t>
  </si>
  <si>
    <t xml:space="preserve"> 12. 16.</t>
  </si>
  <si>
    <t xml:space="preserve"> 12. 17.</t>
  </si>
  <si>
    <t xml:space="preserve"> 12. 18.</t>
  </si>
  <si>
    <t xml:space="preserve"> 12. 19.</t>
  </si>
  <si>
    <t xml:space="preserve"> 12. 20.</t>
  </si>
  <si>
    <t xml:space="preserve"> 12. 21.</t>
  </si>
  <si>
    <t xml:space="preserve"> 12. 22.</t>
  </si>
  <si>
    <t xml:space="preserve"> 12. 23.</t>
  </si>
  <si>
    <t xml:space="preserve"> 12. 24.</t>
  </si>
  <si>
    <t xml:space="preserve"> 12. 25.</t>
  </si>
  <si>
    <t xml:space="preserve"> 13. 01.</t>
  </si>
  <si>
    <t xml:space="preserve"> 13. 02.</t>
  </si>
  <si>
    <t>REBAIXAMENTO EM PLACAS DE GESSO ACARTONADO TIPO RU (GESSO VERDE) LAFARGE OU EQUIVALENTE  INCLUSIVE TABICA</t>
  </si>
  <si>
    <t xml:space="preserve"> 14. 01.</t>
  </si>
  <si>
    <t xml:space="preserve"> 14. 01. 01.</t>
  </si>
  <si>
    <t xml:space="preserve"> 14. 01. 02.</t>
  </si>
  <si>
    <t xml:space="preserve"> 14. 01. 03.</t>
  </si>
  <si>
    <t xml:space="preserve"> 14. 02.</t>
  </si>
  <si>
    <t xml:space="preserve"> 14. 02. 01.</t>
  </si>
  <si>
    <t xml:space="preserve"> 14. 02. 02.</t>
  </si>
  <si>
    <t xml:space="preserve"> 14. 03.</t>
  </si>
  <si>
    <t xml:space="preserve"> 14. 03. 01.</t>
  </si>
  <si>
    <t xml:space="preserve"> 14. 03. 02.</t>
  </si>
  <si>
    <t xml:space="preserve"> 14. 03. 03.</t>
  </si>
  <si>
    <t xml:space="preserve"> 14. 04.</t>
  </si>
  <si>
    <t xml:space="preserve"> 14. 04. 01.</t>
  </si>
  <si>
    <t xml:space="preserve"> 14. 04. 02.</t>
  </si>
  <si>
    <t xml:space="preserve"> 14. 05.</t>
  </si>
  <si>
    <t xml:space="preserve"> 14. 05. 01.</t>
  </si>
  <si>
    <t xml:space="preserve"> 14. 05. 02.</t>
  </si>
  <si>
    <t xml:space="preserve"> 14. 05. 03.</t>
  </si>
  <si>
    <t xml:space="preserve"> 14. 05. 04.</t>
  </si>
  <si>
    <t xml:space="preserve"> 14. 05. 05.</t>
  </si>
  <si>
    <t xml:space="preserve"> 15. 01.</t>
  </si>
  <si>
    <t xml:space="preserve"> 15. 02.</t>
  </si>
  <si>
    <t xml:space="preserve"> 15. 03.</t>
  </si>
  <si>
    <t xml:space="preserve"> 15. 04.</t>
  </si>
  <si>
    <t xml:space="preserve"> 15. 05.</t>
  </si>
  <si>
    <t xml:space="preserve"> 15. 06.</t>
  </si>
  <si>
    <t xml:space="preserve"> 15. 07.</t>
  </si>
  <si>
    <t xml:space="preserve"> 15. 08.</t>
  </si>
  <si>
    <t xml:space="preserve"> 15. 09.</t>
  </si>
  <si>
    <t xml:space="preserve"> 15. 10.</t>
  </si>
  <si>
    <t xml:space="preserve"> 15. 11.</t>
  </si>
  <si>
    <t xml:space="preserve"> 15. 12.</t>
  </si>
  <si>
    <t xml:space="preserve"> 15. 13.</t>
  </si>
  <si>
    <t xml:space="preserve"> 15. 14.</t>
  </si>
  <si>
    <t xml:space="preserve"> 15. 15.</t>
  </si>
  <si>
    <t xml:space="preserve"> 15. 16.</t>
  </si>
  <si>
    <t xml:space="preserve"> 15. 17.</t>
  </si>
  <si>
    <t xml:space="preserve"> 15. 18.</t>
  </si>
  <si>
    <t xml:space="preserve"> 15. 19.</t>
  </si>
  <si>
    <t xml:space="preserve"> 15. 20.</t>
  </si>
  <si>
    <t xml:space="preserve"> 15. 21.</t>
  </si>
  <si>
    <t xml:space="preserve"> 15. 22.</t>
  </si>
  <si>
    <t xml:space="preserve"> 15. 23.</t>
  </si>
  <si>
    <t xml:space="preserve"> 16. 01.</t>
  </si>
  <si>
    <t xml:space="preserve"> 16. 01. 01.</t>
  </si>
  <si>
    <t xml:space="preserve"> 16. 01. 02.</t>
  </si>
  <si>
    <t xml:space="preserve"> 16. 01. 03.</t>
  </si>
  <si>
    <t xml:space="preserve"> 16. 01. 04.</t>
  </si>
  <si>
    <t xml:space="preserve"> 16. 01. 05.</t>
  </si>
  <si>
    <t xml:space="preserve"> 16. 01. 06.</t>
  </si>
  <si>
    <t xml:space="preserve"> 16. 01. 07.</t>
  </si>
  <si>
    <t xml:space="preserve"> 16. 01. 08.</t>
  </si>
  <si>
    <t xml:space="preserve"> 16. 01. 09.</t>
  </si>
  <si>
    <t xml:space="preserve"> 16. 01. 10.</t>
  </si>
  <si>
    <t xml:space="preserve"> 16. 01. 11.</t>
  </si>
  <si>
    <t xml:space="preserve"> 16. 01. 12.</t>
  </si>
  <si>
    <t xml:space="preserve"> 16. 01. 13.</t>
  </si>
  <si>
    <t xml:space="preserve"> 16. 01. 14.</t>
  </si>
  <si>
    <t xml:space="preserve"> 16. 01. 15.</t>
  </si>
  <si>
    <t xml:space="preserve"> 16. 01. 16.</t>
  </si>
  <si>
    <t xml:space="preserve"> 16. 01. 17.</t>
  </si>
  <si>
    <t xml:space="preserve"> 16. 01. 18.</t>
  </si>
  <si>
    <t xml:space="preserve"> 16. 01. 19.</t>
  </si>
  <si>
    <t>RESERVATORIO METALICO TIPO TAÇA</t>
  </si>
  <si>
    <t xml:space="preserve"> 16. 02.</t>
  </si>
  <si>
    <t xml:space="preserve"> 16. 02. 01.</t>
  </si>
  <si>
    <t xml:space="preserve"> 16. 02. 02.</t>
  </si>
  <si>
    <t xml:space="preserve"> 16. 02. 03.</t>
  </si>
  <si>
    <t xml:space="preserve"> 16. 02. 04.</t>
  </si>
  <si>
    <t xml:space="preserve"> 16. 02. 05.</t>
  </si>
  <si>
    <t xml:space="preserve"> 16. 02. 06.</t>
  </si>
  <si>
    <t xml:space="preserve"> 16. 02. 07.</t>
  </si>
  <si>
    <t xml:space="preserve"> 16. 02. 08.</t>
  </si>
  <si>
    <t xml:space="preserve"> 16. 02. 09.</t>
  </si>
  <si>
    <t xml:space="preserve"> 16. 02. 10.</t>
  </si>
  <si>
    <t xml:space="preserve"> 16. 02. 11.</t>
  </si>
  <si>
    <t xml:space="preserve"> 16. 02. 12.</t>
  </si>
  <si>
    <t xml:space="preserve"> 16. 02. 13.</t>
  </si>
  <si>
    <t xml:space="preserve"> 16. 02. 14.</t>
  </si>
  <si>
    <t xml:space="preserve"> 16. 02. 15.</t>
  </si>
  <si>
    <t xml:space="preserve"> 16. 02. 16.</t>
  </si>
  <si>
    <t xml:space="preserve"> 16. 02. 17.</t>
  </si>
  <si>
    <t xml:space="preserve"> 16. 02. 18.</t>
  </si>
  <si>
    <t xml:space="preserve"> 16. 02. 19.</t>
  </si>
  <si>
    <t xml:space="preserve"> 16. 02. 20.</t>
  </si>
  <si>
    <t xml:space="preserve"> 16. 02. 21.</t>
  </si>
  <si>
    <t xml:space="preserve"> 16. 02. 22.</t>
  </si>
  <si>
    <t xml:space="preserve"> 16. 02. 23.</t>
  </si>
  <si>
    <t xml:space="preserve"> 16. 02. 24.</t>
  </si>
  <si>
    <t xml:space="preserve"> 16. 02. 25.</t>
  </si>
  <si>
    <t xml:space="preserve"> 16. 02. 26.</t>
  </si>
  <si>
    <t xml:space="preserve"> 16. 02. 27.</t>
  </si>
  <si>
    <t xml:space="preserve"> 16. 02. 28.</t>
  </si>
  <si>
    <t xml:space="preserve"> 16. 02. 29.</t>
  </si>
  <si>
    <t xml:space="preserve"> 16. 03.</t>
  </si>
  <si>
    <t xml:space="preserve"> 16. 03. 01.</t>
  </si>
  <si>
    <t xml:space="preserve"> 16. 03. 02.</t>
  </si>
  <si>
    <t xml:space="preserve"> 16. 03. 03.</t>
  </si>
  <si>
    <t xml:space="preserve"> 16. 03. 04.</t>
  </si>
  <si>
    <t xml:space="preserve"> 16. 03. 05.</t>
  </si>
  <si>
    <t xml:space="preserve"> 16. 03. 06.</t>
  </si>
  <si>
    <t xml:space="preserve"> 16. 03. 07.</t>
  </si>
  <si>
    <t xml:space="preserve"> 16. 03. 08.</t>
  </si>
  <si>
    <t xml:space="preserve"> 16. 03. 09.</t>
  </si>
  <si>
    <t xml:space="preserve"> 16. 03. 10.</t>
  </si>
  <si>
    <t xml:space="preserve"> 16. 03. 11.</t>
  </si>
  <si>
    <t xml:space="preserve"> 16. 03. 12.</t>
  </si>
  <si>
    <t xml:space="preserve"> 16. 03. 13.</t>
  </si>
  <si>
    <t xml:space="preserve"> 16. 03. 14.</t>
  </si>
  <si>
    <t xml:space="preserve"> 16. 03. 15.</t>
  </si>
  <si>
    <t xml:space="preserve"> 16. 03. 16.</t>
  </si>
  <si>
    <t xml:space="preserve"> 16. 03. 17.</t>
  </si>
  <si>
    <t xml:space="preserve"> 16. 03. 18.</t>
  </si>
  <si>
    <t xml:space="preserve"> 17. 01.</t>
  </si>
  <si>
    <t xml:space="preserve"> 17. 02.</t>
  </si>
  <si>
    <t>TUBO ACO GALVANIZADO COM COSTURA, CLASSE MEDIA, DN 1/2</t>
  </si>
  <si>
    <t xml:space="preserve"> 17. 03.</t>
  </si>
  <si>
    <t>CURVA 90 GRAUS DE FERRO GALVANIZADO, COM ROSCA BSP FEMEA, DE 1/2"</t>
  </si>
  <si>
    <t xml:space="preserve"> 17. 04.</t>
  </si>
  <si>
    <t xml:space="preserve"> 17. 05.</t>
  </si>
  <si>
    <t xml:space="preserve"> 17. 06.</t>
  </si>
  <si>
    <t>ABRACADEIRAS DE AÇO</t>
  </si>
  <si>
    <t xml:space="preserve"> 17. 07.</t>
  </si>
  <si>
    <t xml:space="preserve"> 17. 08.</t>
  </si>
  <si>
    <t>PLACA E17</t>
  </si>
  <si>
    <t xml:space="preserve"> 18. 01.</t>
  </si>
  <si>
    <t xml:space="preserve"> 18. 01. 01.</t>
  </si>
  <si>
    <t xml:space="preserve"> 18. 01. 02.</t>
  </si>
  <si>
    <t xml:space="preserve"> 18. 01. 03.</t>
  </si>
  <si>
    <t xml:space="preserve"> 18. 01. 04.</t>
  </si>
  <si>
    <t xml:space="preserve"> 18. 01. 05.</t>
  </si>
  <si>
    <t xml:space="preserve"> 18. 02.</t>
  </si>
  <si>
    <t xml:space="preserve"> 18. 02. 01.</t>
  </si>
  <si>
    <t xml:space="preserve"> 18. 02. 02.</t>
  </si>
  <si>
    <t xml:space="preserve"> 18. 02. 03.</t>
  </si>
  <si>
    <t xml:space="preserve"> 18. 02. 04.</t>
  </si>
  <si>
    <t xml:space="preserve"> 18. 02. 05.</t>
  </si>
  <si>
    <t xml:space="preserve"> 18. 02. 06.</t>
  </si>
  <si>
    <t xml:space="preserve"> 18. 02. 07.</t>
  </si>
  <si>
    <t xml:space="preserve"> 18. 02. 08.</t>
  </si>
  <si>
    <t xml:space="preserve"> 18. 02. 09.</t>
  </si>
  <si>
    <t xml:space="preserve"> 18. 02. 10.</t>
  </si>
  <si>
    <t xml:space="preserve"> 18. 02. 11.</t>
  </si>
  <si>
    <t xml:space="preserve"> 18. 02. 12.</t>
  </si>
  <si>
    <t xml:space="preserve"> 18. 02. 13.</t>
  </si>
  <si>
    <t xml:space="preserve"> 18. 02. 14.</t>
  </si>
  <si>
    <t xml:space="preserve"> 18. 02. 15.</t>
  </si>
  <si>
    <t xml:space="preserve"> 18. 02. 16.</t>
  </si>
  <si>
    <t xml:space="preserve"> 18. 02. 17.</t>
  </si>
  <si>
    <t xml:space="preserve"> 18. 02. 18.</t>
  </si>
  <si>
    <t xml:space="preserve"> 18. 02. 19.</t>
  </si>
  <si>
    <t xml:space="preserve"> 18. 02. 20.</t>
  </si>
  <si>
    <t xml:space="preserve"> 18. 02. 21.</t>
  </si>
  <si>
    <t xml:space="preserve"> 18. 02. 22.</t>
  </si>
  <si>
    <t xml:space="preserve"> 18. 02. 23.</t>
  </si>
  <si>
    <t xml:space="preserve"> 18. 02. 24.</t>
  </si>
  <si>
    <t xml:space="preserve"> 18. 02. 25.</t>
  </si>
  <si>
    <t xml:space="preserve"> 18. 02. 26.</t>
  </si>
  <si>
    <t xml:space="preserve"> 18. 02. 27.</t>
  </si>
  <si>
    <t xml:space="preserve"> 18. 02. 28.</t>
  </si>
  <si>
    <t xml:space="preserve"> 18. 02. 29.</t>
  </si>
  <si>
    <t xml:space="preserve"> 18. 02. 30.</t>
  </si>
  <si>
    <t xml:space="preserve"> 18. 02. 31.</t>
  </si>
  <si>
    <t xml:space="preserve"> 18. 02. 32.</t>
  </si>
  <si>
    <t xml:space="preserve"> 18. 02. 33.</t>
  </si>
  <si>
    <t xml:space="preserve"> 18. 02. 34.</t>
  </si>
  <si>
    <t xml:space="preserve"> 19. 01.</t>
  </si>
  <si>
    <t xml:space="preserve"> 19. 02.</t>
  </si>
  <si>
    <t xml:space="preserve"> 19. 03.</t>
  </si>
  <si>
    <t xml:space="preserve"> 19. 04.</t>
  </si>
  <si>
    <t xml:space="preserve"> 19. 05.</t>
  </si>
  <si>
    <t xml:space="preserve"> 19. 06.</t>
  </si>
  <si>
    <t xml:space="preserve"> 19. 07.</t>
  </si>
  <si>
    <t xml:space="preserve"> 19. 08.</t>
  </si>
  <si>
    <t xml:space="preserve"> 19. 09.</t>
  </si>
  <si>
    <t xml:space="preserve"> 19. 10.</t>
  </si>
  <si>
    <t xml:space="preserve"> 19. 11.</t>
  </si>
  <si>
    <t xml:space="preserve"> 19. 12.</t>
  </si>
  <si>
    <t xml:space="preserve"> 19. 13.</t>
  </si>
  <si>
    <t xml:space="preserve"> 19. 14.</t>
  </si>
  <si>
    <t xml:space="preserve"> 19. 15.</t>
  </si>
  <si>
    <t xml:space="preserve"> 19. 16.</t>
  </si>
  <si>
    <t xml:space="preserve"> 19. 17.</t>
  </si>
  <si>
    <t xml:space="preserve"> 19. 18.</t>
  </si>
  <si>
    <t xml:space="preserve"> 19. 19.</t>
  </si>
  <si>
    <t xml:space="preserve"> 19. 20.</t>
  </si>
  <si>
    <t xml:space="preserve"> 19. 21.</t>
  </si>
  <si>
    <t xml:space="preserve"> 19. 22.</t>
  </si>
  <si>
    <t xml:space="preserve"> 19. 23.</t>
  </si>
  <si>
    <t xml:space="preserve"> 19. 24.</t>
  </si>
  <si>
    <t xml:space="preserve"> 19. 25.</t>
  </si>
  <si>
    <t xml:space="preserve"> 19. 26.</t>
  </si>
  <si>
    <t xml:space="preserve"> 19. 27.</t>
  </si>
  <si>
    <t xml:space="preserve"> 19. 28.</t>
  </si>
  <si>
    <t xml:space="preserve"> 19. 29.</t>
  </si>
  <si>
    <t xml:space="preserve"> 19. 30.</t>
  </si>
  <si>
    <t>BASE METÁLICA 50X50X15CM EM CHAPA 18 GALVANIZADA PREVER RODAS COM TRAVAS</t>
  </si>
  <si>
    <t xml:space="preserve"> 19. 31.</t>
  </si>
  <si>
    <t xml:space="preserve"> 19. 32.</t>
  </si>
  <si>
    <t xml:space="preserve"> 19. 33.</t>
  </si>
  <si>
    <t>BASE 98304</t>
  </si>
  <si>
    <t xml:space="preserve"> 19. 34.</t>
  </si>
  <si>
    <t xml:space="preserve"> 19. 35.</t>
  </si>
  <si>
    <t>GUIA SUPERIOR, FRONTAL E TRASERA PARA CABOS AO LONGO DO RACK</t>
  </si>
  <si>
    <t>RÉGUA COM 8 TOMADAS (2P+T)</t>
  </si>
  <si>
    <t xml:space="preserve"> 20. 01.</t>
  </si>
  <si>
    <t xml:space="preserve"> 20. 02.</t>
  </si>
  <si>
    <t xml:space="preserve"> 20. 03.</t>
  </si>
  <si>
    <t xml:space="preserve"> 20. 04.</t>
  </si>
  <si>
    <t xml:space="preserve"> 20. 05.</t>
  </si>
  <si>
    <t xml:space="preserve"> 20. 06.</t>
  </si>
  <si>
    <t xml:space="preserve"> 20. 07.</t>
  </si>
  <si>
    <t xml:space="preserve"> 20. 08.</t>
  </si>
  <si>
    <t xml:space="preserve"> 20. 09.</t>
  </si>
  <si>
    <t xml:space="preserve"> 20. 10.</t>
  </si>
  <si>
    <t xml:space="preserve"> 21. 01.</t>
  </si>
  <si>
    <t xml:space="preserve"> 21. 02.</t>
  </si>
  <si>
    <t xml:space="preserve"> 21. 03.</t>
  </si>
  <si>
    <t xml:space="preserve"> 21. 04.</t>
  </si>
  <si>
    <t xml:space="preserve"> 21. 05.</t>
  </si>
  <si>
    <t xml:space="preserve"> 21. 06.</t>
  </si>
  <si>
    <t xml:space="preserve"> 21. 07.</t>
  </si>
  <si>
    <t xml:space="preserve"> 21. 08.</t>
  </si>
  <si>
    <t xml:space="preserve"> 21. 09.</t>
  </si>
  <si>
    <t xml:space="preserve"> 21. 10.</t>
  </si>
  <si>
    <t xml:space="preserve"> 21. 11.</t>
  </si>
  <si>
    <t xml:space="preserve"> 21. 12.</t>
  </si>
  <si>
    <t xml:space="preserve"> 21. 13.</t>
  </si>
  <si>
    <t xml:space="preserve"> 21. 14.</t>
  </si>
  <si>
    <t xml:space="preserve"> 21. 15.</t>
  </si>
  <si>
    <t xml:space="preserve"> 21. 16.</t>
  </si>
  <si>
    <t xml:space="preserve"> 21. 17.</t>
  </si>
  <si>
    <t xml:space="preserve"> 21. 18.</t>
  </si>
  <si>
    <t xml:space="preserve"> 21. 19.</t>
  </si>
  <si>
    <t xml:space="preserve"> 22. 04.</t>
  </si>
  <si>
    <t xml:space="preserve"> 23. 01.</t>
  </si>
  <si>
    <t>EXTINTOR PORTÁTIL  DE PÓ QUÍMICO SECO (PQS) - 12KG / 20-BC FORNECIMENTO E INSTALACAO</t>
  </si>
  <si>
    <t xml:space="preserve"> 23. 02.</t>
  </si>
  <si>
    <t>73775/002</t>
  </si>
  <si>
    <t>EXTINTOR INCENDIO AGUA-PRESSURIZADA 10L INCL SUPORTE PAREDE CARGACOMPLETA FORNECIMENTO E COLOCACAO</t>
  </si>
  <si>
    <t xml:space="preserve"> 23. 03.</t>
  </si>
  <si>
    <t>EXTINTOR DE CO2 6KG - FORNECIMENTO E INSTALACAO</t>
  </si>
  <si>
    <t xml:space="preserve"> 23. 04.</t>
  </si>
  <si>
    <t>PLACA DE SINALIZACAO DE SEGURANCA CONTRA INCENDIO, FOTOLUMINESCENTE, RETANGULAR, *12 X 40* CM, EM PVC *2* MM ANTI-CHAMAS (SIMBOLOS, CORES E PICTOGRAMAS CONFORME NBR 13434)</t>
  </si>
  <si>
    <t xml:space="preserve"> 24. 01.</t>
  </si>
  <si>
    <t xml:space="preserve"> 24. 02.</t>
  </si>
  <si>
    <t xml:space="preserve"> 24. 03.</t>
  </si>
  <si>
    <t xml:space="preserve"> 24. 04.</t>
  </si>
  <si>
    <t xml:space="preserve"> 24. 05.</t>
  </si>
  <si>
    <t xml:space="preserve"> 24. 06.</t>
  </si>
  <si>
    <t xml:space="preserve"> 24. 07.</t>
  </si>
  <si>
    <t xml:space="preserve"> 24. 08.</t>
  </si>
  <si>
    <t xml:space="preserve"> 24. 09.</t>
  </si>
  <si>
    <t xml:space="preserve"> 25. 01.</t>
  </si>
  <si>
    <t xml:space="preserve"> 25. 02.</t>
  </si>
  <si>
    <t xml:space="preserve"> 25. 03.</t>
  </si>
  <si>
    <t xml:space="preserve"> 25. 04.</t>
  </si>
  <si>
    <t xml:space="preserve">TOTAL ITEM:  25   </t>
  </si>
  <si>
    <t xml:space="preserve"> 26. 01.</t>
  </si>
  <si>
    <t xml:space="preserve"> 26. 02.</t>
  </si>
  <si>
    <t xml:space="preserve"> 26. 03.</t>
  </si>
  <si>
    <t xml:space="preserve">  5. 03. 11</t>
  </si>
  <si>
    <t xml:space="preserve">  5. 03. 12</t>
  </si>
  <si>
    <t xml:space="preserve">  5. 03. 13</t>
  </si>
  <si>
    <t>c</t>
  </si>
  <si>
    <t xml:space="preserve">ESTRUTURA METÁLICA CONVENCIONAL EM AÇO COM FUNDO ANTICORROSIVO ( APOIO PARA COBERTURA METÁLICA (VIGAS, TERÇAS, PONTALETE E DIAGONAIS DA TESOURA, FECHAM. COLUNA 1 ) ESTACIONAMENTO)  </t>
  </si>
  <si>
    <t xml:space="preserve">RESERVATORIO METALICO TIPO     TAÇA                           </t>
  </si>
  <si>
    <t xml:space="preserve">REBAIXAMENTO EM PLACAS DE GESSO ACARTONADO LAFARGE OU EQUIVALENTE, INCLUSIVE TABICA  </t>
  </si>
  <si>
    <t xml:space="preserve">AÇO CA-50 12,5 MM  </t>
  </si>
  <si>
    <t xml:space="preserve">PATCH PANEL (48P) CATEGORIA 6 TIPO U 48 PORTAS RJ-45 ALTURA 1U CONECTORES PADRÃO RJ-45 DISPOSTOS 6 A 6  </t>
  </si>
  <si>
    <t xml:space="preserve">REBAIXAMENTO EM PLACAS DE GESSO ACARTONADO TIPO RU (GESSO VERDE) LAFARGE OU EQUIVALENTE  INCLUSIVE TABICA  </t>
  </si>
  <si>
    <t xml:space="preserve">GUIA VERTICAL FECHADO PARA CABOS AO LONGO DO RACK  </t>
  </si>
  <si>
    <t xml:space="preserve">TUBULAÇÃO SUCÇÃO 5/8" COBRE  </t>
  </si>
  <si>
    <t xml:space="preserve">TUBULAÇÃO LÍQUIDO 3/8" COBRE  </t>
  </si>
  <si>
    <t xml:space="preserve">DISJUNTOR CAIXA MOLDADA TRIPOLAR 200 AMPERES WEG  </t>
  </si>
  <si>
    <t xml:space="preserve">PLACA DE SINALIZACAO DE SEGURA                                </t>
  </si>
  <si>
    <t xml:space="preserve">EXTINTOR DE CO2 6KG - FORNECIMENTO E INSTALACAO  </t>
  </si>
  <si>
    <t xml:space="preserve">TUBULAÇÃO SUCÇÃO  7/8" COBRE  </t>
  </si>
  <si>
    <t xml:space="preserve">EXTINTOR PORTÁTIL  DE PÓ QUÍMICO SECO (PQS) - 12KG / 20-BC FORNECIMENTO E INSTALACAO  </t>
  </si>
  <si>
    <t xml:space="preserve">RECEPIENTE GÁS GLP P-13  </t>
  </si>
  <si>
    <t xml:space="preserve">73775/002          </t>
  </si>
  <si>
    <t xml:space="preserve">EXTINTOR INCENDIO AGUA-PRESSURIZADA 10L INCL SUPORTE PAREDE CARGACOMPLETA FORNECIMENTO E COLOCACAO  </t>
  </si>
  <si>
    <t xml:space="preserve">TUBO ACO GALVANIZADO COM       COSTURA, CLASSE MEDIA, DN 1/2  </t>
  </si>
  <si>
    <t xml:space="preserve">BASE METÁLICA 50X50X15CM EM CHAPA 18 GALVANIZADA PREVER RODAS COM TRAVAS  </t>
  </si>
  <si>
    <t xml:space="preserve">TORNEIRA CROMADA COM BICO PARA JARDIM/TANQUE 1/2 " OU 3/4 " (REF 1153)  </t>
  </si>
  <si>
    <t xml:space="preserve">TUBULAÇÃO PVC FLEXÍVEL PARA ENTERRAR TUBULAÇÃO DE GÁS GLP  </t>
  </si>
  <si>
    <t xml:space="preserve">GUIA SUPERIOR, FRONTAL E TRASERA PARA CABOS AO LONGO DO RACK  </t>
  </si>
  <si>
    <t xml:space="preserve">CURVA 90 GRAUS DE FERRO GALVANIZADO, COM ROSCA BSP FEMEA, DE 1/2"  </t>
  </si>
  <si>
    <t xml:space="preserve">REGISTRO COM MEDIDOR DE GÁS GLP PARA RECIPIENTE P-13  </t>
  </si>
  <si>
    <t xml:space="preserve">CAB-RACK-010       </t>
  </si>
  <si>
    <t xml:space="preserve">RÉGUA COM 8 TOMADAS (2P+T)  </t>
  </si>
  <si>
    <t xml:space="preserve">CAIXA SIFONADA 10X10 SAIDA DE 50MM  </t>
  </si>
  <si>
    <t xml:space="preserve">ABRACADEIRAS DE AÇO  </t>
  </si>
  <si>
    <t>IN3324</t>
  </si>
  <si>
    <t xml:space="preserve">RESERVATORIO METALICO TIPO     TAÇA                          </t>
  </si>
  <si>
    <t xml:space="preserve">ACO CA-50, 12,5 MM, VERGALHAO  </t>
  </si>
  <si>
    <t>IN0295</t>
  </si>
  <si>
    <t xml:space="preserve">TUBO DE COBRE FLEXIVEL, D = 5/8 ", E = 0,79 MM, PARA AR-CONDICIONADO/ INSTALACOES GAS RESIDENCIAIS E COMERCIAIS  </t>
  </si>
  <si>
    <t xml:space="preserve">EXTINTOR DE INCENDIO PORTATIL COM CARGA DE GAS CARBONICO CO2 DE 6 KG, CLASSE BC  </t>
  </si>
  <si>
    <t xml:space="preserve">PLACA DE SINALIZACAO DE SEGURANCA CONTRA INCENDIO, FOTOLUMINESCENTE, RETANGULAR, *12 X 40* CM, EM PVC *2* MM ANTI-CHAMAS (SIMBOLOS, CORES E PICTOGRAMAS CONFORME NBR 13434)  </t>
  </si>
  <si>
    <t xml:space="preserve">TUBO DE COBRE FLEXIVEL, D = 3/8 ", E = 0,79 MM, PARA AR-CONDICIONADO/ INSTALACOES GAS RESIDENCIAIS E COMERCIAIS  </t>
  </si>
  <si>
    <t xml:space="preserve">TANQUE LOUCA BRANCA COM COLUNA *30* L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</si>
  <si>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</si>
  <si>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</si>
  <si>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EXTINTOR DE INCENDIO PORTATIL COM CARGA DE PO QUIMICO SECO (PQS) DE 12 KG, CLASSE BC  </t>
  </si>
  <si>
    <t xml:space="preserve">TUBO DE BORRACHA ELASTOMERICA FLEXIVEL, PRETA, PARA ISOLAMENTO TERMICO DE TUBULACAO, DN 7/8" (22 MM), E= 32 MM, COEFICIENTE DE CONDUTIVIDADE TERMICA 0,036W/mK, VAPOR DE AGUA MAIOR OU IGUAL A 10.000  </t>
  </si>
  <si>
    <t>AGETOP 2867</t>
  </si>
  <si>
    <t xml:space="preserve">BOTIJÃO DE GÁS P13 ( VASILHAME + GÁS LIQUEFEITO)  </t>
  </si>
  <si>
    <t xml:space="preserve">TUBO DE COBRE CLASSE "E", DN = 28 MM, PARA INSTALACAO HIDRAULICA PREDIAL  </t>
  </si>
  <si>
    <t xml:space="preserve">EXTINTOR DE INCENDIO PORTATIL COM CARGA DE AGUA PRESSURIZADA DE 10 L, CLASSE A  </t>
  </si>
  <si>
    <t xml:space="preserve">GUIA SUPERIOR . FRONTAL E TRASEIRA PARA CABOS AO LONGO DO RACK  </t>
  </si>
  <si>
    <t>AGETOP 3912</t>
  </si>
  <si>
    <t xml:space="preserve">TORNEIRA CROMADA SEM BICO PARA TANQUE 1/2 " OU 3/4 " (REF 1143)  </t>
  </si>
  <si>
    <t xml:space="preserve">ELETRODUTO PVC FLEXIVEL CORRUGADO, COR AMARELA, DE 25 MM  </t>
  </si>
  <si>
    <t xml:space="preserve">RODIZIO PARA TRILHO (TIPO NAPOLEAO), EM LATAO, COM ROLAMENTO EM ACO, 6 MM, PARA JANELA DE CORRER  </t>
  </si>
  <si>
    <t xml:space="preserve">CHAPA DE ACO GALVANIZADA BITOLA GSG 18, E = 1,25 MM (10,00 KG/M2)  </t>
  </si>
  <si>
    <t xml:space="preserve">CAIXA SIFONADA PVC, 100 X 100 X 50 MM, COM GRELHA REDONDA BRANCA  </t>
  </si>
  <si>
    <t xml:space="preserve">SIFAO PLASTICO FLEXIVEL SAIDA VERTICAL PARA COLUNA LAVATORIO, 1 X 1.1/2 "  </t>
  </si>
  <si>
    <t xml:space="preserve">ABRACADEIRA EM ACO PARA AMARRACAO DE ELETRODUTOS, TIPO D, COM 3/4" E CUNHA DE FIXACAO  </t>
  </si>
  <si>
    <t xml:space="preserve">Item:   5. 03. 11.             </t>
  </si>
  <si>
    <t xml:space="preserve">Serviço:  AÇO CA-50 12,5 MM </t>
  </si>
  <si>
    <t xml:space="preserve">Item:   6. 02. 08.             </t>
  </si>
  <si>
    <t xml:space="preserve">Item:   6. 02. 09.             </t>
  </si>
  <si>
    <t xml:space="preserve">Serviço:  ESTRUTURA METÁLICA CONVENCIONAL EM AÇO COM FUNDO ANTICORROSIVO ( APOIO PARA COBERTURA METÁLICA (VIGAS, TERÇAS, PONTALETE E DIAGONAIS DA TESOURA, FECHAM. COLUNA 1 ) ESTACIONAMENTO) </t>
  </si>
  <si>
    <t xml:space="preserve">Serviço:  REBAIXAMENTO EM PLACAS DE GESSO ACARTONADO LAFARGE OU EQUIVALENTE, INCLUSIVE TABICA </t>
  </si>
  <si>
    <t xml:space="preserve">Serviço:  REBAIXAMENTO EM PLACAS DE GESSO ACARTONADO TIPO RU (GESSO VERDE) LAFARGE OU EQUIVALENTE  INCLUSIVE TABICA </t>
  </si>
  <si>
    <t xml:space="preserve">Item:  15. 06.                 </t>
  </si>
  <si>
    <t xml:space="preserve">Item:  15. 23.                 </t>
  </si>
  <si>
    <t xml:space="preserve">Item:  16. 01. 19.             </t>
  </si>
  <si>
    <t xml:space="preserve">Serviço:  RESERVATORIO METALICO TIPO     TAÇA                          </t>
  </si>
  <si>
    <t xml:space="preserve">Serviço:  CAIXA SIFONADA 10X10 SAIDA DE 50MM </t>
  </si>
  <si>
    <t xml:space="preserve">Item:  16. 03. 18.             </t>
  </si>
  <si>
    <t xml:space="preserve">Item:  17. 02.                 </t>
  </si>
  <si>
    <t xml:space="preserve">Serviço:  TUBO ACO GALVANIZADO COM       COSTURA, CLASSE MEDIA, DN 1/2 </t>
  </si>
  <si>
    <t xml:space="preserve">Item:  17. 03.                 </t>
  </si>
  <si>
    <t xml:space="preserve">Serviço:  CURVA 90 GRAUS DE FERRO GALVANIZADO, COM ROSCA BSP FEMEA, DE 1/2" </t>
  </si>
  <si>
    <t xml:space="preserve">Item:  17. 04.                 </t>
  </si>
  <si>
    <t xml:space="preserve">Serviço:  TUBULAÇÃO PVC FLEXÍVEL PARA ENTERRAR TUBULAÇÃO DE GÁS GLP </t>
  </si>
  <si>
    <t xml:space="preserve">Item:  17. 05.                 </t>
  </si>
  <si>
    <t xml:space="preserve">Serviço:  REGISTRO COM MEDIDOR DE GÁS GLP PARA RECIPIENTE P-13 </t>
  </si>
  <si>
    <t xml:space="preserve">Item:  17. 06.                 </t>
  </si>
  <si>
    <t xml:space="preserve">Serviço:  ABRACADEIRAS DE AÇO </t>
  </si>
  <si>
    <t xml:space="preserve">Item:  17. 07.                 </t>
  </si>
  <si>
    <t xml:space="preserve">Serviço:  RECEPIENTE GÁS GLP P-13 </t>
  </si>
  <si>
    <t xml:space="preserve">Item:  17. 08.                 </t>
  </si>
  <si>
    <t xml:space="preserve">Serviço:  PLACA E17                                                    </t>
  </si>
  <si>
    <t xml:space="preserve">Serviço:  TOMADA SIMPLES (2 ENTRADAS) MODULOS VERMELHOS </t>
  </si>
  <si>
    <t xml:space="preserve">Serviço:  DISJUNTOR CAIXA MOLDADA TRIPOLAR 200 AMPERES WEG </t>
  </si>
  <si>
    <t xml:space="preserve">Item:  19. 29.                 </t>
  </si>
  <si>
    <t xml:space="preserve">Item:  19. 30.                 </t>
  </si>
  <si>
    <t xml:space="preserve">Serviço:  BASE METÁLICA 50X50X15CM EM CHAPA 18 GALVANIZADA PREVER RODAS COM TRAVAS </t>
  </si>
  <si>
    <t xml:space="preserve">Item:  19. 31.                 </t>
  </si>
  <si>
    <t xml:space="preserve">Item:  19. 32.                 </t>
  </si>
  <si>
    <t xml:space="preserve">Item:  19. 33.                 </t>
  </si>
  <si>
    <t xml:space="preserve">Serviço:  PATCH PANEL (48P) CATEGORIA 6 TIPO U 48 PORTAS RJ-45 ALTURA 1U CONECTORES PADRÃO RJ-45 DISPOSTOS 6 A 6 </t>
  </si>
  <si>
    <t xml:space="preserve">Item:  19. 34.                 </t>
  </si>
  <si>
    <t xml:space="preserve">Serviço:  GUIA VERTICAL FECHADO PARA CABOS AO LONGO DO RACK </t>
  </si>
  <si>
    <t xml:space="preserve">IN0295 - GUIA VERTICAL FECHADO PARA CABOS AO LONGO DO RACK </t>
  </si>
  <si>
    <t xml:space="preserve">Item:  19. 35.                 </t>
  </si>
  <si>
    <t xml:space="preserve">Serviço:  GUIA SUPERIOR, FRONTAL E TRASERA PARA CABOS AO LONGO DO RACK </t>
  </si>
  <si>
    <t xml:space="preserve">Item:  19. 36.                 </t>
  </si>
  <si>
    <t xml:space="preserve">Serviço:  RÉGUA COM 8 TOMADAS (2P+T) </t>
  </si>
  <si>
    <t xml:space="preserve">Item:  22. 04.                 </t>
  </si>
  <si>
    <t xml:space="preserve">Serviço:  TUBULAÇÃO SUCÇÃO 5/8" COBRE </t>
  </si>
  <si>
    <t xml:space="preserve">Serviço:  TUBULAÇÃO SUCÇÃO  7/8" COBRE </t>
  </si>
  <si>
    <t xml:space="preserve">Serviço:  TUBULAÇÃO LÍQUIDO 3/8" COBRE </t>
  </si>
  <si>
    <t xml:space="preserve">Serviço:  EXTINTOR PORTÁTIL  DE PÓ QUÍMICO SECO (PQS) - 12KG / 20-BC FORNECIMENTO E INSTALACAO </t>
  </si>
  <si>
    <t xml:space="preserve">Serviço:  EXTINTOR INCENDIO AGUA-PRESSURIZADA 10L INCL SUPORTE PAREDE CARGACOMPLETA FORNECIMENTO E COLOCACAO </t>
  </si>
  <si>
    <t xml:space="preserve">Serviço:  EXTINTOR DE CO2 6KG - FORNECIMENTO E INSTALACAO </t>
  </si>
  <si>
    <t xml:space="preserve">Serviço:  PLACA DE SINALIZACAO DE SEGURANCA CONTRA INCENDIO, FOTOLUMINESCENTE, RETANGULAR, *12 X 40* CM, EM PVC *2* MM ANTI-CHAMAS (SIMBOLOS, CORES E PICTOGRAMAS CONFORME NBR 13434) </t>
  </si>
  <si>
    <t xml:space="preserve">Item:  24. 05.                 </t>
  </si>
  <si>
    <t xml:space="preserve">Item:  24. 06.                 </t>
  </si>
  <si>
    <t xml:space="preserve">Item:  24. 07.                 </t>
  </si>
  <si>
    <t xml:space="preserve">Item:  24. 08.                 </t>
  </si>
  <si>
    <t xml:space="preserve">Item:  24. 09.                 </t>
  </si>
  <si>
    <t xml:space="preserve">Item:  25. 04.                 </t>
  </si>
  <si>
    <t xml:space="preserve">Item:  26. 01.                 </t>
  </si>
  <si>
    <t xml:space="preserve">Item:  26. 02.                 </t>
  </si>
  <si>
    <t xml:space="preserve">Item:  26. 03.                 </t>
  </si>
  <si>
    <t>RACK DE PISO 42 U</t>
  </si>
  <si>
    <t>PONTO FRIO</t>
  </si>
  <si>
    <t>ALVENARIA DE COBOGÓ (COBOGÓ) 39x39x7CM, ACABAMENTO NATURAL MODELO TACO CHINÊS OU EQUIVALENTE TÉCNICO</t>
  </si>
  <si>
    <t>PISO TÁTIL DE ALERTA EM LADRILHO HIDRÁULICO  COR: AMARELO, 25x25cm REF. ANDALUZ/ MERCUR OU EQUIVALENTE TÉCNICO. ÁREAS DESCOBERTAS.</t>
  </si>
  <si>
    <t>PISO INTERTRAVADO DE CONCRETO PRÉ-MOLDADO TIPO PLATO 20x10cm,  ESPESSURA 8CM, COR NATURAL, RESISTENCIA 35mpa, COMPACTAÇÃO COM ROLO COMPACTADOR, INCLUINDO COXIM E REJUNTAMENTO COM AREIA, REFERÊNCIA PAVER OU EQUIVALENTE TÉCNICO</t>
  </si>
  <si>
    <t>PISO DE CONCRETO PRÉ-MOLDADO TIPO PISOGRAMA OU CONCREGRAMA 45x60cm, ESPESSURA 8CM, COR NATURAL, ÁREA VERDE APROXIMADA DE 64%, MODELO PAVI-GRADE (CG 7), MARCA ECO PISO OU EQUIVALENTE TÉCNICO</t>
  </si>
  <si>
    <t>PINTURA ACRÍLICA LEINERTEX HIDRORREPELENTE TEXTURIZADA, SEM EMASSAMENTO,NA COR FOLHA SECA, ACABAMENTO SEMI-ACETINADO OU EQUIVALENTE TÉCNICO</t>
  </si>
  <si>
    <t>PINTURA INCRIÇÃO IDOSO PINTURA EM BORRACHA CLORADA NA COR BRANCO REF.: ABRUF ROAD SAFETY MATERIALS OU EQUIVALENTE TÉCNICO</t>
  </si>
  <si>
    <t>PINTURA PICTOGRAMA 180X160 CM PINTURA EM BORRACHA CLORADA NA COR BRANCO REF.: ABRUF ROAD SAFETY MATERIALS OU EQUIVALENTE TÉCNICO</t>
  </si>
  <si>
    <t>BARRA DE APOIO RETA EM AÇO INOX 50cm PHD BARRAS (CÓD. 801) OU EQUIVALENTE TÉCNICO</t>
  </si>
  <si>
    <t>BARRA DE APOIO RETA PARA VASO EM AÇO INOX 80cm PHD BARRAS (CÓD. 801) OU EQUIVALENTE TÉCNICO</t>
  </si>
  <si>
    <t>DISPENSADORA PARA PAPEL HIGIÊNICO EM ROLO KIMBERLY CLARK (COD. 30217689) OU EQUIVALENTE TÉCNICO</t>
  </si>
  <si>
    <t>TANQUE DE LOUÇA BRANCA COM COLUNA, 30L OU EQUIVALENTE TÉCNICO, INCLUSO SIFÃO FLEXÍVEL EM PVC, VÁLVULA METÁLICA E TORNEIRA DE METAL CROMADO PADRÃO MÉDIO - FORNECIMENTO E INSTALAÇÃO. AF_12/2013</t>
  </si>
  <si>
    <t>TORNEIRA CROMADA COM BICO PARA JARDIM/TANQUE 1/2 " OU 3/4 " (REF 1153)OU EQUIVALENTE TÉCNICO</t>
  </si>
  <si>
    <t>TORNEIRA DE MESA COM BICA ALTA E FECHAMENTO AUTOMÁTICO CROAMADA   MARCA DOCOL, MODELO PRESSMATIC COD.00446106 OU EQUIVALENTE TÉCNICO</t>
  </si>
  <si>
    <t>TORNEIRA PARA COZINHA DE MESA 1/2" DOCOL PRIMOR COD 00673406 OU EQUIVALENTE TÉCNICO</t>
  </si>
  <si>
    <t>VÁLVULA DE DESCARGA DE EMBUTIR MONTANA, DE ACIONAMENTO FRONTAL MODELO ECOLINE COM ESPELHO EM AÇO INOX POLIDO MONTBLANC OU EQUIVALENTE TÉCNICO</t>
  </si>
  <si>
    <t>VASO PDEF ELEVADO BRANCO MARCA DECA (COD. P510) OU EQUIVALENTE TÉCNICO</t>
  </si>
  <si>
    <t>VASO CELITE CONVENCIONAL MODELO SMART COR BRANCO (CÓD 16301) OU EQUIVALENTE TÉCNICO</t>
  </si>
  <si>
    <t>LUMINÁRIA DE SOBREPOR LED 1-39W 220V, 4.148 lm, 4.000 k, INSTALADA DIRETAMENTE NA LAJE OU ESTRUTURA METÁLICA ESTACIONAMENTO REF.: ITAIM MINOTAURO RS PREMIUM OU EQUIVALENTE TÉCNICO</t>
  </si>
  <si>
    <t>LUMINÁRIA DE EMBUTIR LED 1-39W  220V, 4.366 lm, 4.000 k, INSTALADA  NO FORRO DE GESSO A 2,80M DE ALTURA.  REF.: ITAIM MINOTAURO RE PREMIUM OU EQUIVALENTE TÉCNICO</t>
  </si>
  <si>
    <t>LUMINÁRIA DE SOBREPOR LED 1-16W  220V, 1.658 lm, 4.000 k, INSTALADA NO FORRO DE GESSO A 2,80M DE ALTURA. REF.: ITAIM MINOTAURO 2PE PREMIUM OU EQUIVALENTE TÉCNICO</t>
  </si>
  <si>
    <t>ARANDELA DE SOBREPOR LED 1-10W  220V, 800 lm, 5.000 k, INSTALADA A 2,50M DE ALTURA. REF.: ITAIM TASSU OU EQUIVALENTE TÉCNICO</t>
  </si>
  <si>
    <t>PROJETOR LONGO ALCANCE LED, CORPO DE ALUMÍNIO INJETADO E PINTURA EPÓXI PRETA. LED 1-100W  220V, 7.000 lm, 6.500 k, INSTALADO NA COBERTURA E VOLTADO PARA LETREIRO DA FACHADA REF.: FATOR NOBRE (FNPRJ100CL4) OU EQUIVALENTE TÉCNICO</t>
  </si>
  <si>
    <t>RACK DE PISO 42U</t>
  </si>
  <si>
    <t xml:space="preserve"> 22. 01.</t>
  </si>
  <si>
    <t xml:space="preserve"> 22. 02.</t>
  </si>
  <si>
    <t xml:space="preserve"> 22. 03.</t>
  </si>
  <si>
    <t xml:space="preserve"> 18. 02. 35.</t>
  </si>
  <si>
    <t xml:space="preserve"> 18. 02. 36.</t>
  </si>
  <si>
    <t xml:space="preserve"> 18. 02. 37.</t>
  </si>
  <si>
    <t xml:space="preserve"> 18. 02. 38.</t>
  </si>
  <si>
    <t xml:space="preserve"> 18. 02. 39.</t>
  </si>
  <si>
    <t xml:space="preserve"> 18. 02. 40.</t>
  </si>
  <si>
    <t xml:space="preserve"> 18. 02. 41.</t>
  </si>
  <si>
    <t xml:space="preserve"> 18. 02. 42.</t>
  </si>
  <si>
    <t xml:space="preserve"> 18. 02. 43.</t>
  </si>
  <si>
    <t xml:space="preserve"> 18. 02. 44.</t>
  </si>
  <si>
    <t xml:space="preserve"> 18. 02. 45.</t>
  </si>
  <si>
    <t xml:space="preserve"> 18. 02. 46.</t>
  </si>
  <si>
    <t xml:space="preserve"> 18. 02. 47.</t>
  </si>
  <si>
    <t xml:space="preserve"> 18. 02. 48.</t>
  </si>
  <si>
    <t xml:space="preserve"> 18. 02. 49.</t>
  </si>
  <si>
    <t xml:space="preserve"> 18. 02. 50.</t>
  </si>
  <si>
    <t xml:space="preserve"> 18. 02. 51.</t>
  </si>
  <si>
    <t xml:space="preserve"> 18. 02. 52.</t>
  </si>
  <si>
    <t xml:space="preserve"> 18. 02. 53.</t>
  </si>
  <si>
    <t xml:space="preserve"> 18. 02. 54.</t>
  </si>
  <si>
    <t xml:space="preserve"> 18. 02. 55.</t>
  </si>
  <si>
    <t xml:space="preserve"> 18. 02. 56.</t>
  </si>
  <si>
    <t xml:space="preserve"> 18. 02. 57.</t>
  </si>
  <si>
    <t xml:space="preserve"> 18. 02. 58.</t>
  </si>
  <si>
    <t>BARRAMENTO TIPO PENTE MONOPOLAR 12 POLOS</t>
  </si>
  <si>
    <t>BARRAMENTO TIPO PENTE TRIPOLAR 12 POLOS</t>
  </si>
  <si>
    <t>C&amp;C</t>
  </si>
  <si>
    <t>SANTIL</t>
  </si>
  <si>
    <t>Quadro De Comando De Sobrepor 80X80</t>
  </si>
  <si>
    <t>MCEIG</t>
  </si>
  <si>
    <t>ELETROLICO</t>
  </si>
  <si>
    <t>CANALETA 50X80</t>
  </si>
  <si>
    <t>LOJA ELETRICA</t>
  </si>
  <si>
    <t>VIEW TECH</t>
  </si>
  <si>
    <t>TERMINAL CONEXAO PINO CURTO TCC25</t>
  </si>
  <si>
    <t>ELETROMAC</t>
  </si>
  <si>
    <t>CERTIFICAÇÃO DOS PONTOS LÓGICOS</t>
  </si>
  <si>
    <t>CABO XLR</t>
  </si>
  <si>
    <t>CONECTORES PARA CABO XLR MACHO</t>
  </si>
  <si>
    <t>CONECTORES PARA CABO XLR FEMEA</t>
  </si>
  <si>
    <t>CABO CRISTAL 2 X 1,5 MM²</t>
  </si>
  <si>
    <t>MESA DE SOM 12 CANAIS, REF. BEHRINGER OU EQUIVALENTE TÉCNICO COM PHANTOM POWER</t>
  </si>
  <si>
    <t>AMPLIFICADOR 1000 W RMS</t>
  </si>
  <si>
    <t>INTERRUPTOR SIMPLES</t>
  </si>
  <si>
    <t>CABO 10 MM2 ISOLAÇÃO 0,6/1KV</t>
  </si>
  <si>
    <t>CABO 16 MM2 ISOLAÇÃO 0,6/1KV</t>
  </si>
  <si>
    <t>CABO 25 MM2 ISOLAÇÃO 0,6/1KV</t>
  </si>
  <si>
    <t xml:space="preserve"> 18. 02. 59.</t>
  </si>
  <si>
    <t xml:space="preserve"> 18. 02. 60.</t>
  </si>
  <si>
    <t xml:space="preserve"> 18. 02. 61.</t>
  </si>
  <si>
    <t xml:space="preserve"> 18. 02. 62.</t>
  </si>
  <si>
    <t xml:space="preserve"> 18. 02. 63.</t>
  </si>
  <si>
    <t xml:space="preserve"> 18. 02. 64.</t>
  </si>
  <si>
    <t xml:space="preserve"> 21. 20.</t>
  </si>
  <si>
    <t xml:space="preserve"> 21. 21.</t>
  </si>
  <si>
    <t xml:space="preserve"> 23. 05.</t>
  </si>
  <si>
    <t>MOTOR 1/2 CV PARA PORTÃO ELETRONICO</t>
  </si>
  <si>
    <t>MODULO DE TOMADA 10 A 2P+T</t>
  </si>
  <si>
    <t>KIT MOTOR</t>
  </si>
  <si>
    <t>PATCH CORD 3 METROS</t>
  </si>
  <si>
    <t>ELETRONICA SANTANA</t>
  </si>
  <si>
    <t>PREMIER SHOP</t>
  </si>
  <si>
    <t>AMERICAM</t>
  </si>
  <si>
    <t>CONECTOR MACHO PARA CABO XLR</t>
  </si>
  <si>
    <t>CIRILO CABOS</t>
  </si>
  <si>
    <t>AMAZON</t>
  </si>
  <si>
    <t>MUNDO MAX</t>
  </si>
  <si>
    <t>CONECTOR FEMEA PARA CABO XLR</t>
  </si>
  <si>
    <t>LUMIX</t>
  </si>
  <si>
    <t>ELETROPEÇAS</t>
  </si>
  <si>
    <t>CASAS BAHIA</t>
  </si>
  <si>
    <t>CABO CRISTAL 2X1,5MM</t>
  </si>
  <si>
    <t>EXTRA</t>
  </si>
  <si>
    <t>AMYR</t>
  </si>
  <si>
    <t>PANDORA</t>
  </si>
  <si>
    <t>MUSIC FRIENDS</t>
  </si>
  <si>
    <t>KK SOUND</t>
  </si>
  <si>
    <t>DISJUNTOR TRIPOLAR 100A</t>
  </si>
  <si>
    <t>DISJUNTOR TRIPOLAR 90A</t>
  </si>
  <si>
    <t>DISJUNTOR TRIPOLAR 60A</t>
  </si>
  <si>
    <t xml:space="preserve"> TELHA TRAPEZOIDAL COM ENCHIMENTO EM EPS (ESP. = 50MM) METAL / FILME</t>
  </si>
  <si>
    <t>ISOESTE</t>
  </si>
  <si>
    <t>62 4015-1122</t>
  </si>
  <si>
    <t>THERMETELHA</t>
  </si>
  <si>
    <t>DANICAZIPCO</t>
  </si>
  <si>
    <t>alexandre</t>
  </si>
  <si>
    <t>vendas3@telhasgoias.com.br</t>
  </si>
  <si>
    <t>62 4053-8101</t>
  </si>
  <si>
    <t>62 98118-6547</t>
  </si>
  <si>
    <t>aline.simoes@isoeste.com.br</t>
  </si>
  <si>
    <t>TELHA METÁLICA TRAPEZOIDAL e=5mm EM AÇO PRÉ-PINTADO, AÇO GALVALUME OU ALUMÍNIO PRÉ-PINTADO, COM ISOLAMENTO EM EPS OU POLIURETANO, REVESTIMENTO INTERNO EM FACE PLANA COM FILME DE ALUMÍNIO BRANCO OU NATURAL, e=4mm</t>
  </si>
  <si>
    <t>FAIXA ZEBRADA PINTURA EM BORRACHA CLORADA NA COR AMARELA REF.: ABRUF ROAD SAFETY MATERIALS  OU EQUIVALENTE TÉCNICO</t>
  </si>
  <si>
    <t>BARRA DE APOIO EM AÇO INOX P/ LAVATÓRIO PHD BARRAS (CÓD. 826)OU EQUIVALENTE TÉCNICO</t>
  </si>
  <si>
    <t>CUBA CELITE DE EMBUTIR OVAL GRANDE COR BRANCO (CÓD 76117) INCLUSIVE VÁLVULA E SIFÃO CROMADOS   OU EQUIVALENTE TÉCNICO</t>
  </si>
  <si>
    <t>CUBA RETANGULAR STANDART 47BL (30X47X14) EM AÇO INOX AISI 430 CÓD. 94083507 MARCA TRAMONTINA OU EUQIVALENTE INCLUSIVE VALVULA E SIFAO CROMADO OU EQUIVALENTE TÉCNICO</t>
  </si>
  <si>
    <t>DISPENSADOR P/ SABONETE ESPUMA KIMBERLY CLARK (COD. 30217692)OU EQUIVALENTE TÉCNICO</t>
  </si>
  <si>
    <t>DISPENSADOR PARA TOALHA DE MÃO SLIM ROLL KIMBERLY CLARK (COD. 30217685)  OU EQUIVALENTE TÉCNICO</t>
  </si>
  <si>
    <t>DUCHA HIGIÊNICA DOCOL LINHA FIESTA (COD. 00570606) OU EQUIVALENTE TÉCNICO</t>
  </si>
  <si>
    <t>LAVATÓRIO DE COLUNA SUSPENSA COR BRANCO GELO MARCA CELITE COD. 98001/62202 OU EQUIVALENTE TÉCNICO INCLUSIVE VALVULA E SIFAO CROMADOS</t>
  </si>
  <si>
    <t>CABO ISOLADO PP 3 X 2,5 MM2</t>
  </si>
  <si>
    <t>BARRA DE COBRE 1" X 1/8"</t>
  </si>
  <si>
    <t>CAIXA METÁLICA DE SOBREPOR 60X60 CM PARA QUADRO ELETRICO, COM FUNDO</t>
  </si>
  <si>
    <t>CAIXA METÁLICA DE SOBREPOR 80 X60 CM PARA QUADRO ELETRICO, COM FUNDO</t>
  </si>
  <si>
    <t>CAIXA METÁLICA DE SOBREPOR 80X80 CM PARA QUADRO ELETRICO, COM FUNDO</t>
  </si>
  <si>
    <t>CANALETA 50x80 MM, PARA ORGANIZAÇÃO DE CABOS EM QUADRO ELÉTRICO</t>
  </si>
  <si>
    <t>DISJUNTOR MONOPOLAR TIPO DIN, CORRENTE NOMINAL DE 20A - FORNECIMENTO EINSTALAÇÃO. AF_04/2016</t>
  </si>
  <si>
    <t>DISJUNTOR MONOPOLAR TIPO DIN, CORRENTE NOMINAL DE 25A - FORNECIMENTO EINSTALAÇÃO. AF_04/2016</t>
  </si>
  <si>
    <t>DISJUNTOR MONOPOLAR TIPO DIN, CORRENTE NOMINAL DE 50A - FORNECIMENTO EINSTALAÇÃO. AF_04/2016</t>
  </si>
  <si>
    <t>DISJUNTOR TRIPOLAR TIPO DIN, CORRENTE NOMINAL DE 100A</t>
  </si>
  <si>
    <t>DISJUNTOR TRIPOLAR TIPO DIN, CORRENTE NOMINAL DE 50A - FORNECIMENTO EINSTALAÇÃO. AF_04/2016</t>
  </si>
  <si>
    <t>DISJUNTOR TRIPOLAR TIPO DIN, CORRENTE NOMINAL DE 70A</t>
  </si>
  <si>
    <t>COMPOISÇÃO</t>
  </si>
  <si>
    <t>DPS 40 Ka</t>
  </si>
  <si>
    <t>DR BIPOLAR 25 A</t>
  </si>
  <si>
    <t>ISOLADOR EPOXI 30X30 (BUJAO)</t>
  </si>
  <si>
    <t>ISOLADOR EPOXI 60X30 (BUJAO)</t>
  </si>
  <si>
    <t>PARAFUSO BICROMATIZADO PHILIPS CABECA PANELA M4x15</t>
  </si>
  <si>
    <t>TERMINAL OU CONECTOR DE PRESSAO - PARA CABO 10MM2 - FORNECIMENTO E INSTALACAO</t>
  </si>
  <si>
    <t>TERMINAL OU CONECTOR DE PRESSAO - PARA CABO 16MM2 - FORNECIMENTO E INSTALACAO</t>
  </si>
  <si>
    <t>TERMINAL DE PRESSÃO DE 2,5 MM2</t>
  </si>
  <si>
    <t>TERMINAL OU CONECTOR DE PRESSAO - PARA CABO 35MM2 - FORNECIMENTO E INSTALACAO</t>
  </si>
  <si>
    <t>TERMINAL DE PRESSÃO DE 4,0 MM2</t>
  </si>
  <si>
    <t>TRILHO OU SUPORTE P/BORNE TERMINAL</t>
  </si>
  <si>
    <t>CABEAMETO ESTRUTURADO</t>
  </si>
  <si>
    <t>Tomada RJ45 2P de piso ou embutida na bancada</t>
  </si>
  <si>
    <t>PATCH CORD, CATEGORIA 6, EXTENSAO DE 3,00 M</t>
  </si>
  <si>
    <t>PATCH CORD, CATEGORIA 6, EXTENSAO DE 1,50 M</t>
  </si>
  <si>
    <t>COMPOSILÇÃO</t>
  </si>
  <si>
    <t>ELETRODUTO RÍGIDO SOLDÁVEL, PVC, DN 25 MM (3/4) PARA PASSAGEM DOS CABOS CRISTAL E XLR</t>
  </si>
  <si>
    <t>CABO DE COBRE NU 16MM2 - FORNECIMENTO E INSTALACAO</t>
  </si>
  <si>
    <t>HASTE DE ATERRAMENTO 5/8 PARA SPDA - FORNECIMENTO E INSTALAÇÃO. AF_12/2017</t>
  </si>
  <si>
    <t>CAIXA DE PASSAGEM DE PAREDE, DE EMBUTIR, EM PVC, DIMENSOES *200 X 200 X 90* MM</t>
  </si>
  <si>
    <t>LUMINÁRIA DE EMERGÊNCIA - FORNECIMENTO E INSTALAÇÃO. AF_11/2017</t>
  </si>
  <si>
    <t xml:space="preserve">Serviço:  TELHA METÁLICA TRAPEZOIDAL e=5mm EM AÇO PRÉ-PINTADO, AÇO GALVALUME OU ALUMÍNIO PRÉ-PINTADO, COM ISOLAMENTO EM EPS OU POLIURETANO, REVESTIMENTO INTERNO EM FACE PLANA COM FILME DE ALUMÍNIO BRANCO OU NATURAL, e=4mm </t>
  </si>
  <si>
    <t xml:space="preserve">IN5158 - TELHA METÁLICA TRAPEZOIDAL e=5mm EM AÇO PRÉ-PINTADO, AÇO GALVALUME OU ALUMÍNIO PRÉ-PINTADO, COM ISOLAMENTO EM EPS OU POLIURETANO, REVESTIMENTO INTERNO EM FACE PLANA COM FILME DE ALUMÍNIO BRANCO OU NATURAL, e=4mm </t>
  </si>
  <si>
    <t xml:space="preserve">Item:   7. 13.                 </t>
  </si>
  <si>
    <t xml:space="preserve">Serviço:  ALVENARIA DE COBOGÓ (COBOGÓ) 39x39x7CM, ACABAMENTO NATURAL MODELO TACO CHINÊS OU EQUIVALENTE TÉCNICO </t>
  </si>
  <si>
    <t xml:space="preserve">Serviço:  PISO TÁTIL DE ALERTA EM LADRILHO HIDRÁULICO  COR: AMARELO, 25x25cm REF. ANDALUZ/ MERCUR OU EQUIVALENTE TÉCNICO. ÁREAS DESCOBERTAS. </t>
  </si>
  <si>
    <t xml:space="preserve">Serviço:  PISO INTERTRAVADO DE CONCRETO PRÉ-MOLDADO TIPO PLATO 20x10cm,  ESPESSURA 8CM, COR NATURAL, RESISTENCIA 35mpa, COMPACTAÇÃO COM ROLO COMPACTADOR, INCLUINDO COXIM E REJUNTAMENTO COM AREIA, REFERÊNCIA PAVER OU EQUIVALENTE TÉCNICO </t>
  </si>
  <si>
    <t xml:space="preserve">Serviço:  PISO DE CONCRETO PRÉ-MOLDADO TIPO PISOGRAMA OU CONCREGRAMA 45x60cm, ESPESSURA 8CM, COR NATURAL, ÁREA VERDE APROXIMADA DE 64%, MODELO PAVI-GRADE (CG 7), MARCA ECO PISO OU EQUIVALENTE TÉCNICO </t>
  </si>
  <si>
    <t xml:space="preserve">Serviço:  PINTURA ACRÍLICA LEINERTEX HIDRORREPELENTE TEXTURIZADA, SEM EMASSAMENTO,NA COR FOLHA SECA, ACABAMENTO SEMI-ACETINADO OU EQUIVALENTE TÉCNICO </t>
  </si>
  <si>
    <t xml:space="preserve">Serviço:  FAIXA ZEBRADA PINTURA EM BORRACHA CLORADA NA COR AMARELA REF.: ABRUF ROAD SAFETY MATERIALS  OU EQUIVALENTE TÉCNICO </t>
  </si>
  <si>
    <t xml:space="preserve">Serviço:  PINTURA PICTOGRAMA 180X160 CM PINTURA EM BORRACHA CLORADA NA COR BRANCO REF.: ABRUF ROAD SAFETY MATERIALS OU EQUIVALENTE TÉCNICO </t>
  </si>
  <si>
    <t xml:space="preserve">Serviço:  PINTURA INCRIÇÃO IDOSO PINTURA EM BORRACHA CLORADA NA COR BRANCO REF.: ABRUF ROAD SAFETY MATERIALS OU EQUIVALENTE TÉCNICO </t>
  </si>
  <si>
    <t xml:space="preserve">Serviço:  BARRA DE APOIO EM AÇO INOX P/ LAVATÓRIO PHD BARRAS (CÓD. 826)OU EQUIVALENTE TÉCNICO </t>
  </si>
  <si>
    <t xml:space="preserve">Serviço:  BARRA DE APOIO RETA EM AÇO INOX 50cm PHD BARRAS (CÓD. 801) OU EQUIVALENTE TÉCNICO </t>
  </si>
  <si>
    <t xml:space="preserve">Serviço:  BARRA DE APOIO RETA PARA VASO EM AÇO INOX 80cm PHD BARRAS (CÓD. 801) OU EQUIVALENTE TÉCNICO </t>
  </si>
  <si>
    <t xml:space="preserve">Serviço:  CUBA CELITE DE EMBUTIR OVAL GRANDE COR BRANCO (CÓD 76117) INCLUSIVE VÁLVULA E SIFÃO CROMADOS   OU EQUIVALENTE TÉCNICO </t>
  </si>
  <si>
    <t xml:space="preserve">Serviço:  CUBA RETANGULAR STANDART 47BL (30X47X14) EM AÇO INOX AISI 430 CÓD. 94083507 MARCA TRAMONTINA OU EUQIVALENTE INCLUSIVE VALVULA E SIFAO CROMADO OU EQUIVALENTE TÉCNICO </t>
  </si>
  <si>
    <t xml:space="preserve">Serviço:  DISPENSADOR P/ SABONETE ESPUMA KIMBERLY CLARK (COD. 30217692)OU EQUIVALENTE TÉCNICO </t>
  </si>
  <si>
    <t xml:space="preserve">Serviço:  DISPENSADOR PARA TOALHA DE MÃO SLIM ROLL KIMBERLY CLARK (COD. 30217685)  OU EQUIVALENTE TÉCNICO </t>
  </si>
  <si>
    <t xml:space="preserve">Serviço:  DISPENSADORA PARA PAPEL HIGIÊNICO EM ROLO KIMBERLY CLARK (COD. 30217689) OU EQUIVALENTE TÉCNICO </t>
  </si>
  <si>
    <t xml:space="preserve">Serviço:  DUCHA HIGIÊNICA DOCOL LINHA FIESTA (COD. 00570606) OU EQUIVALENTE TÉCNICO </t>
  </si>
  <si>
    <t xml:space="preserve">Serviço:  LAVATÓRIO DE COLUNA SUSPENSA COR BRANCO GELO MARCA CELITE COD. 98001/62202 OU EQUIVALENTE TÉCNICO INCLUSIVE VALVULA E SIFAO CROMADOS </t>
  </si>
  <si>
    <t xml:space="preserve">Serviço:  TANQUE DE LOUÇA BRANCA COM COLUNA, 30L OU EQUIVALENTE TÉCNICO, INCLUSO SIFÃO FLEXÍVEL EM PVC, VÁLVULA METÁLICA E TORNEIRA DE METAL CROMADO PADRÃO MÉDIO - FORNECIMENTO E INSTALAÇÃO. AF_12/2013 </t>
  </si>
  <si>
    <t xml:space="preserve">Serviço:  TORNEIRA CROMADA COM BICO PARA JARDIM/TANQUE 1/2 " OU 3/4 " (REF 1153)OU EQUIVALENTE TÉCNICO </t>
  </si>
  <si>
    <t xml:space="preserve">Serviço:  TORNEIRA DE MESA COM BICA ALTA E FECHAMENTO AUTOMÁTICO CROAMADA   MARCA DOCOL, MODELO PRESSMATIC COD.00446106 OU EQUIVALENTE TÉCNICO </t>
  </si>
  <si>
    <t xml:space="preserve">Serviço:  TORNEIRA PARA COZINHA DE MESA 1/2" DOCOL PRIMOR COD 00673406 OU EQUIVALENTE TÉCNICO </t>
  </si>
  <si>
    <t xml:space="preserve">Serviço:  VÁLVULA DE DESCARGA DE EMBUTIR MONTANA, DE ACIONAMENTO FRONTAL MODELO ECOLINE COM ESPELHO EM AÇO INOX POLIDO MONTBLANC OU EQUIVALENTE TÉCNICO </t>
  </si>
  <si>
    <t xml:space="preserve">Serviço:  VASO PDEF ELEVADO BRANCO MARCA DECA (COD. P510) OU EQUIVALENTE TÉCNICO </t>
  </si>
  <si>
    <t xml:space="preserve">Serviço:  VASO CELITE CONVENCIONAL MODELO SMART COR BRANCO (CÓD 16301) OU EQUIVALENTE TÉCNICO </t>
  </si>
  <si>
    <t xml:space="preserve">Serviço:  LUMINÁRIA DE SOBREPOR LED 1-39W 220V, 4.148 lm, 4.000 k, INSTALADA DIRETAMENTE NA LAJE OU ESTRUTURA METÁLICA ESTACIONAMENTO REF.: ITAIM MINOTAURO RS PREMIUM OU EQUIVALENTE TÉCNICO </t>
  </si>
  <si>
    <t xml:space="preserve">Serviço:  LUMINÁRIA DE EMBUTIR LED 1-39W  220V, 4.366 lm, 4.000 k, INSTALADA  NO FORRO DE GESSO A 2,80M DE ALTURA.  REF.: ITAIM MINOTAURO RE PREMIUM OU EQUIVALENTE TÉCNICO </t>
  </si>
  <si>
    <t xml:space="preserve">Serviço:  LUMINÁRIA DE SOBREPOR LED 1-16W  220V, 1.658 lm, 4.000 k, INSTALADA NO FORRO DE GESSO A 2,80M DE ALTURA. REF.: ITAIM MINOTAURO 2PE PREMIUM OU EQUIVALENTE TÉCNICO </t>
  </si>
  <si>
    <t xml:space="preserve">Serviço:  ARANDELA DE SOBREPOR LED 1-10W  220V, 800 lm, 5.000 k, INSTALADA A 2,50M DE ALTURA. REF.: ITAIM TASSU OU EQUIVALENTE TÉCNICO </t>
  </si>
  <si>
    <t xml:space="preserve">Serviço:  PROJETOR LONGO ALCANCE LED, CORPO DE ALUMÍNIO INJETADO E PINTURA EPÓXI PRETA. LED 1-100W  220V, 7.000 lm, 6.500 k, INSTALADO NA COBERTURA E VOLTADO PARA LETREIRO DA FACHADA REF.: FATOR NOBRE (FNPRJ100CL4) OU EQUIVALENTE TÉCNICO </t>
  </si>
  <si>
    <t xml:space="preserve">Serviço:  DISJUNTOR TRIPOLAR 100A </t>
  </si>
  <si>
    <t xml:space="preserve">Serviço:  DISJUNTOR TRIPOLAR 90A                                       </t>
  </si>
  <si>
    <t xml:space="preserve">Serviço:  DISJUNTOR TRIPOLAR 60A </t>
  </si>
  <si>
    <t xml:space="preserve">Item:  18. 02. 35.             </t>
  </si>
  <si>
    <t xml:space="preserve">Item:  18. 02. 36.             </t>
  </si>
  <si>
    <t xml:space="preserve">Serviço:  CABO 10 MM2 ISOLAÇÃO 0,6/1KV </t>
  </si>
  <si>
    <t xml:space="preserve">Item:  18. 02. 37.             </t>
  </si>
  <si>
    <t xml:space="preserve">Serviço:  CABO 16 MM2 ISOLAÇÃO 0,6/1KV                                 </t>
  </si>
  <si>
    <t xml:space="preserve">Item:  18. 02. 38.             </t>
  </si>
  <si>
    <t xml:space="preserve">Serviço:  CABO 25 MM2 ISOLAÇÃO 0,6/1KV                                 </t>
  </si>
  <si>
    <t xml:space="preserve">Item:  18. 02. 39.             </t>
  </si>
  <si>
    <t xml:space="preserve">Serviço:  INTERRUPTOR SIMPLES </t>
  </si>
  <si>
    <t xml:space="preserve">Item:  18. 02. 40.             </t>
  </si>
  <si>
    <t xml:space="preserve">Serviço:  CABO ISOLADO PP 3 X 2,5 MM2                                  </t>
  </si>
  <si>
    <t xml:space="preserve">Item:  18. 02. 41.             </t>
  </si>
  <si>
    <t xml:space="preserve">Serviço:  MODULO DE TOMADA 10 A 2P+T </t>
  </si>
  <si>
    <t xml:space="preserve">Item:  18. 02. 42.             </t>
  </si>
  <si>
    <t xml:space="preserve">Serviço:  MOTOR 1/2 CV PARA PORTÃO ELETRONICO </t>
  </si>
  <si>
    <t xml:space="preserve">IN3614 - MOTOR 1/2 CV PARA PORTÃO ELETRONICO </t>
  </si>
  <si>
    <t xml:space="preserve">Item:  18. 02. 43.             </t>
  </si>
  <si>
    <t xml:space="preserve">Serviço:  BARRA DE COBRE 1" X 1/8"                                     </t>
  </si>
  <si>
    <t xml:space="preserve">Item:  18. 02. 44.             </t>
  </si>
  <si>
    <t xml:space="preserve">Serviço:  BARRAMENTO TIPO PENTE MONOPOLAR 12 POLOS </t>
  </si>
  <si>
    <t xml:space="preserve">IN3340 - BARRAMENTO TIPO PENTE MONOPOLAR 12 POLOS </t>
  </si>
  <si>
    <t xml:space="preserve">Item:  18. 02. 45.             </t>
  </si>
  <si>
    <t xml:space="preserve">Serviço:  BARRAMENTO TIPO PENTE TRIPOLAR 12 POLOS </t>
  </si>
  <si>
    <t xml:space="preserve">IN3346 - BARRAMENTO TIPO PENTE TRIPOLAR 12 POLOS </t>
  </si>
  <si>
    <t xml:space="preserve">Item:  18. 02. 46.             </t>
  </si>
  <si>
    <t xml:space="preserve">Serviço:  CAIXA METÁLICA DE SOBREPOR 60X60 CM PARA QUADRO ELETRICO, COM FUNDO </t>
  </si>
  <si>
    <t xml:space="preserve">Item:  18. 02. 47.             </t>
  </si>
  <si>
    <t xml:space="preserve">Serviço:  CAIXA METÁLICA DE SOBREPOR 80 X60 CM PARA QUADRO ELETRICO, COM FUNDO </t>
  </si>
  <si>
    <t xml:space="preserve">Item:  18. 02. 48.             </t>
  </si>
  <si>
    <t xml:space="preserve">Serviço:  CAIXA METÁLICA DE SOBREPOR 80X80 CM PARA QUADRO ELETRICO, COM FUNDO </t>
  </si>
  <si>
    <t xml:space="preserve">Item:  18. 02. 49.             </t>
  </si>
  <si>
    <t xml:space="preserve">Serviço:  CANALETA 50x80 MM, PARA ORGANIZAÇÃO DE CABOS EM QUADRO ELÉTRICO </t>
  </si>
  <si>
    <t xml:space="preserve">Item:  18. 02. 50.             </t>
  </si>
  <si>
    <t xml:space="preserve">Serviço:  DISJUNTOR MONOPOLAR TIPO DIN, CORRENTE NOMINAL DE 20A - FORNECIMENTO EINSTALAÇÃO. AF_04/2016 </t>
  </si>
  <si>
    <t xml:space="preserve">Item:  18. 02. 51.             </t>
  </si>
  <si>
    <t xml:space="preserve">Serviço:  DISJUNTOR MONOPOLAR TIPO DIN, CORRENTE NOMINAL DE 25A - FORNECIMENTO EINSTALAÇÃO. AF_04/2016 </t>
  </si>
  <si>
    <t xml:space="preserve">Item:  18. 02. 52.             </t>
  </si>
  <si>
    <t xml:space="preserve">Serviço:  DISJUNTOR MONOPOLAR TIPO DIN, CORRENTE NOMINAL DE 50A - FORNECIMENTO EINSTALAÇÃO. AF_04/2016 </t>
  </si>
  <si>
    <t xml:space="preserve">Item:  18. 02. 53.             </t>
  </si>
  <si>
    <t xml:space="preserve">Serviço:  DISJUNTOR TRIPOLAR TIPO DIN, CORRENTE NOMINAL DE 100A </t>
  </si>
  <si>
    <t xml:space="preserve">Item:  18. 02. 54.             </t>
  </si>
  <si>
    <t xml:space="preserve">Serviço:  DISJUNTOR TRIPOLAR TIPO DIN, CORRENTE NOMINAL DE 50A - FORNECIMENTO EINSTALAÇÃO. AF_04/2016 </t>
  </si>
  <si>
    <t xml:space="preserve">Item:  18. 02. 55.             </t>
  </si>
  <si>
    <t xml:space="preserve">Serviço:  DISJUNTOR TRIPOLAR TIPO DIN, CORRENTE NOMINAL DE 70A </t>
  </si>
  <si>
    <t xml:space="preserve">Item:  18. 02. 56.             </t>
  </si>
  <si>
    <t xml:space="preserve">Serviço:  DPS 40 Ka </t>
  </si>
  <si>
    <t xml:space="preserve">Item:  18. 02. 57.             </t>
  </si>
  <si>
    <t xml:space="preserve">Serviço:  DR BIPOLAR 25 A </t>
  </si>
  <si>
    <t xml:space="preserve">Item:  18. 02. 58.             </t>
  </si>
  <si>
    <t xml:space="preserve">Serviço:  ISOLADOR EPOXI 30X30 (BUJAO)                                 </t>
  </si>
  <si>
    <t xml:space="preserve">Item:  18. 02. 59.             </t>
  </si>
  <si>
    <t xml:space="preserve">Serviço:  ISOLADOR EPOXI 60X30 (BUJAO)                                 </t>
  </si>
  <si>
    <t xml:space="preserve">Item:  18. 02. 60.             </t>
  </si>
  <si>
    <t xml:space="preserve">Serviço:  PARAFUSO BICROMATIZADO PHILIPS CABECA PANELA M4x15 </t>
  </si>
  <si>
    <t xml:space="preserve">Item:  18. 02. 61.             </t>
  </si>
  <si>
    <t xml:space="preserve">Serviço:  TERMINAL CONEXAO PINO CURTO TCC25 </t>
  </si>
  <si>
    <t xml:space="preserve">Item:  18. 02. 62.             </t>
  </si>
  <si>
    <t xml:space="preserve">Serviço:  TERMINAL OU CONECTOR DE PRESSAO - PARA CABO 10MM2 - FORNECIMENTO E INSTALACAO </t>
  </si>
  <si>
    <t xml:space="preserve">Item:  18. 02. 63.             </t>
  </si>
  <si>
    <t xml:space="preserve">Serviço:  TERMINAL OU CONECTOR DE PRESSAO - PARA CABO 16MM2 - FORNECIMENTO E INSTALACAO </t>
  </si>
  <si>
    <t xml:space="preserve">Item:  18. 02. 64.             </t>
  </si>
  <si>
    <t xml:space="preserve">Serviço:  TERMINAL DE PRESSÃO DE 2,5 MM2 </t>
  </si>
  <si>
    <t xml:space="preserve">Item:  18. 02. 65.             </t>
  </si>
  <si>
    <t xml:space="preserve">Serviço:  TERMINAL OU CONECTOR DE PRESSAO - PARA CABO 35MM2 - FORNECIMENTO E INSTALACAO </t>
  </si>
  <si>
    <t xml:space="preserve">Item:  18. 02. 66.             </t>
  </si>
  <si>
    <t xml:space="preserve">Serviço:  TERMINAL DE PRESSÃO DE 4,0 MM2 </t>
  </si>
  <si>
    <t xml:space="preserve">Item:  18. 02. 67.             </t>
  </si>
  <si>
    <t xml:space="preserve">Serviço:  TRILHO OU SUPORTE P/BORNE TERMINAL </t>
  </si>
  <si>
    <t xml:space="preserve">Serviço:  RACK DE PISO 42U </t>
  </si>
  <si>
    <t xml:space="preserve">IN3324 - RACK 42 U </t>
  </si>
  <si>
    <t xml:space="preserve">Serviço:  CERTIFICAÇÃO DOS PONTOS LÓGICOS </t>
  </si>
  <si>
    <t xml:space="preserve">Serviço:  PATCH CORD, CATEGORIA 6, EXTENSAO DE 3,00 M </t>
  </si>
  <si>
    <t xml:space="preserve">Item:  19. 37.                 </t>
  </si>
  <si>
    <t xml:space="preserve">Serviço:  PATCH CORD, CATEGORIA 6, EXTENSAO DE 1,50 M </t>
  </si>
  <si>
    <t xml:space="preserve">Item:  19. 38.                 </t>
  </si>
  <si>
    <t xml:space="preserve">Serviço:  CABO XLR                                                     </t>
  </si>
  <si>
    <t xml:space="preserve">Item:  19. 39.                 </t>
  </si>
  <si>
    <t xml:space="preserve">Serviço:  CONECTORES PARA CABO XLR MACHO </t>
  </si>
  <si>
    <t xml:space="preserve">Item:  19. 40.                 </t>
  </si>
  <si>
    <t xml:space="preserve">Serviço:  CONECTORES PARA CABO XLR FEMEA </t>
  </si>
  <si>
    <t xml:space="preserve">Item:  19. 41.                 </t>
  </si>
  <si>
    <t xml:space="preserve">Serviço:  CABO CRISTAL 2 X 1,5 MM²                                     </t>
  </si>
  <si>
    <t xml:space="preserve">Item:  19. 42.                 </t>
  </si>
  <si>
    <t xml:space="preserve">Serviço:  ELETRODUTO RÍGIDO SOLDÁVEL, PVC, DN 25 MM (3/4) PARA PASSAGEM DOS CABOS CRISTAL E XLR </t>
  </si>
  <si>
    <t xml:space="preserve">Item:  19. 43.                 </t>
  </si>
  <si>
    <t xml:space="preserve">Serviço:  MESA DE SOM 12 CANAIS, REF. BEHRINGER OU EQUIVALENTE TÉCNICO COM PHANTOM POWER </t>
  </si>
  <si>
    <t xml:space="preserve">Item:  19. 44.                 </t>
  </si>
  <si>
    <t xml:space="preserve">Serviço:  AMPLIFICADOR 1000 W RMS                                      </t>
  </si>
  <si>
    <t xml:space="preserve">Item:  21. 20.                 </t>
  </si>
  <si>
    <t xml:space="preserve">Serviço:  CABO DE COBRE NU 16MM2 - FORNECIMENTO E INSTALACAO </t>
  </si>
  <si>
    <t xml:space="preserve">Item:  21. 21.                 </t>
  </si>
  <si>
    <t xml:space="preserve">Serviço:  HASTE DE ATERRAMENTO 5/8 PARA SPDA - FORNECIMENTO E INSTALAÇÃO. AF_12/2017 </t>
  </si>
  <si>
    <t xml:space="preserve">Item:  22. 01.                 </t>
  </si>
  <si>
    <t xml:space="preserve">Item:  22. 02.                 </t>
  </si>
  <si>
    <t xml:space="preserve">Item:  22. 03.                 </t>
  </si>
  <si>
    <t xml:space="preserve">Serviço:  CAIXA DE PASSAGEM DE PAREDE, DE EMBUTIR, EM PVC, DIMENSOES *200 X 200 X 90* MM </t>
  </si>
  <si>
    <t xml:space="preserve">Item:  23. 05.                 </t>
  </si>
  <si>
    <t xml:space="preserve">Serviço:  LUMINÁRIA DE EMERGÊNCIA - FORNECIMENTO E INSTALAÇÃO. AF_11/2017 </t>
  </si>
  <si>
    <t xml:space="preserve">TELHA METÁLICA TRAPEZOIDAL e=5mm EM AÇO PRÉ-PINTADO, AÇO GALVALUME OU ALUMÍNIO PRÉ-PINTADO, COM ISOLAMENTO EM EPS OU POLIURETANO, REVESTIMENTO INTERNO EM FACE PLANA COM FILME DE ALUMÍNIO BRANCO OU NATURAL, e=4mm  </t>
  </si>
  <si>
    <t xml:space="preserve">LUMINÁRIA DE EMBUTIR LED 1-39W  220V, 4.366 lm, 4.000 k, INSTALADA  NO FORRO DE GESSO A 2,80M DE ALTURA.  REF.: ITAIM MINOTAURO RE PREMIUM OU EQUIVALENTE TÉCNICO  </t>
  </si>
  <si>
    <t xml:space="preserve">PISO DE CONCRETO PRÉ-MOLDADO TIPO PISOGRAMA OU CONCREGRAMA 45x60cm, ESPESSURA 8CM, COR NATURAL, ÁREA VERDE APROXIMADA DE 64%, MODELO PAVI-GRADE (CG 7), MARCA ECO PISO OU EQUIVALENTE TÉCNICO  </t>
  </si>
  <si>
    <t xml:space="preserve">PINTURA ACRÍLICA LEINERTEX HIDRORREPELENTE TEXTURIZADA, SEM EMASSAMENTO,NA COR FOLHA SECA, ACABAMENTO SEMI-ACETINADO OU EQUIVALENTE TÉCNICO  </t>
  </si>
  <si>
    <t xml:space="preserve">RACK DE PISO 42U  </t>
  </si>
  <si>
    <t xml:space="preserve">PISO INTERTRAVADO DE CONCRETO PRÉ-MOLDADO TIPO PLATO 20x10cm,  ESPESSURA 8CM, COR NATURAL, RESISTENCIA 35mpa, COMPACTAÇÃO COM ROLO COMPACTADOR, INCLUINDO COXIM E REJUNTAMENTO COM AREIA, REFERÊNCIA PAVER OU EQUIVALENTE TÉCNICO  </t>
  </si>
  <si>
    <t xml:space="preserve">LUMINÁRIA DE SOBREPOR LED 1-39W 220V, 4.148 lm, 4.000 k, INSTALADA DIRETAMENTE NA LAJE OU ESTRUTURA METÁLICA ESTACIONAMENTO REF.: ITAIM MINOTAURO RS PREMIUM OU EQUIVALENTE TÉCNICO  </t>
  </si>
  <si>
    <t xml:space="preserve">VÁLVULA DE DESCARGA DE EMBUTIR MONTANA, DE ACIONAMENTO FRONTAL MODELO ECOLINE COM ESPELHO EM AÇO INOX POLIDO MONTBLANC OU EQUIVALENTE TÉCNICO  </t>
  </si>
  <si>
    <t xml:space="preserve">ALVENARIA DE COBOGÓ (COBOGÓ) 39x39x7CM, ACABAMENTO NATURAL MODELO TACO CHINÊS OU EQUIVALENTE TÉCNICO  </t>
  </si>
  <si>
    <t xml:space="preserve">AMPLIFICADOR 1000 W RMS                                       </t>
  </si>
  <si>
    <t xml:space="preserve">PATCH CORD, CATEGORIA 6, EXTENSAO DE 3,00 M  </t>
  </si>
  <si>
    <t xml:space="preserve">DISJUNTOR TRIPOLAR 100A  </t>
  </si>
  <si>
    <t xml:space="preserve">ARANDELA DE SOBREPOR LED 1-10W  220V, 800 lm, 5.000 k, INSTALADA A 2,50M DE ALTURA. REF.: ITAIM TASSU OU EQUIVALENTE TÉCNICO  </t>
  </si>
  <si>
    <t xml:space="preserve">VASO PDEF ELEVADO BRANCO MARCA DECA (COD. P510) OU EQUIVALENTE TÉCNICO  </t>
  </si>
  <si>
    <t xml:space="preserve">DUCHA HIGIÊNICA DOCOL LINHA FIESTA (COD. 00570606) OU EQUIVALENTE TÉCNICO  </t>
  </si>
  <si>
    <t xml:space="preserve">CUBA CELITE DE EMBUTIR OVAL GRANDE COR BRANCO (CÓD 76117) INCLUSIVE VÁLVULA E SIFÃO CROMADOS   OU EQUIVALENTE TÉCNICO  </t>
  </si>
  <si>
    <t xml:space="preserve">CABO 25 MM2 ISOLAÇÃO 0,6/1KV                                  </t>
  </si>
  <si>
    <t xml:space="preserve">TORNEIRA DE MESA COM BICA ALTA E FECHAMENTO AUTOMÁTICO CROAMADA   MARCA DOCOL, MODELO PRESSMATIC COD.00446106 OU EQUIVALENTE TÉCNICO  </t>
  </si>
  <si>
    <t xml:space="preserve">VASO CELITE CONVENCIONAL MODELO SMART COR BRANCO (CÓD 16301) OU EQUIVALENTE TÉCNICO  </t>
  </si>
  <si>
    <t xml:space="preserve">CAIXA METÁLICA DE SOBREPOR 60X60 CM PARA QUADRO ELETRICO, COM FUNDO  </t>
  </si>
  <si>
    <t xml:space="preserve">LAVATÓRIO DE COLUNA SUSPENSA COR BRANCO GELO MARCA CELITE COD. 98001/62202 OU EQUIVALENTE TÉCNICO INCLUSIVE VALVULA E SIFAO CROMADOS  </t>
  </si>
  <si>
    <t xml:space="preserve">MESA DE SOM 12 CANAIS, REF. BEHRINGER OU EQUIVALENTE TÉCNICO COM PHANTOM POWER  </t>
  </si>
  <si>
    <t xml:space="preserve">TANQUE DE LOUÇA BRANCA COM COLUNA, 30L OU EQUIVALENTE TÉCNICO, INCLUSO SIFÃO FLEXÍVEL EM PVC, VÁLVULA METÁLICA E TORNEIRA DE METAL CROMADO PADRÃO MÉDIO - FORNECIMENTO E INSTALAÇÃO. AF_12/2013  </t>
  </si>
  <si>
    <t xml:space="preserve">BARRA DE APOIO RETA PARA VASO EM AÇO INOX 80cm PHD BARRAS (CÓD. 801) OU EQUIVALENTE TÉCNICO  </t>
  </si>
  <si>
    <t xml:space="preserve">CABO 16 MM2 ISOLAÇÃO 0,6/1KV                                  </t>
  </si>
  <si>
    <t xml:space="preserve">CAIXA METÁLICA DE SOBREPOR 80X80 CM PARA QUADRO ELETRICO, COM FUNDO  </t>
  </si>
  <si>
    <t xml:space="preserve">SETOP CAB-CER-010  </t>
  </si>
  <si>
    <t xml:space="preserve">CERTIFICAÇÃO DOS PONTOS LÓGICOS  </t>
  </si>
  <si>
    <t xml:space="preserve">CAIXA METÁLICA DE SOBREPOR 80 X60 CM PARA QUADRO ELETRICO, COM FUNDO  </t>
  </si>
  <si>
    <t xml:space="preserve">CAIXA DE PASSAGEM DE PAREDE, DE EMBUTIR, EM PVC, DIMENSOES *200 X 200 X 90* MM  </t>
  </si>
  <si>
    <t xml:space="preserve">DR BIPOLAR 25 A  </t>
  </si>
  <si>
    <t xml:space="preserve">CABO 10 MM2 ISOLAÇÃO 0,6/1KV  </t>
  </si>
  <si>
    <t xml:space="preserve">MODULO DE TOMADA 10 A 2P+T  </t>
  </si>
  <si>
    <t xml:space="preserve">LUMINÁRIA DE SOBREPOR LED 1-16W  220V, 1.658 lm, 4.000 k, INSTALADA NO FORRO DE GESSO A 2,80M DE ALTURA. REF.: ITAIM MINOTAURO 2PE PREMIUM OU EQUIVALENTE TÉCNICO  </t>
  </si>
  <si>
    <t xml:space="preserve">CABO ISOLADO PP 3 X 2,5 MM2                                   </t>
  </si>
  <si>
    <t xml:space="preserve">TERMINAL CONEXAO PINO CURTO TCC25  </t>
  </si>
  <si>
    <t xml:space="preserve">TERMINAL DE PRESSÃO DE 2,5 MM2  </t>
  </si>
  <si>
    <t xml:space="preserve">COMPOISÇÃO         </t>
  </si>
  <si>
    <t xml:space="preserve">DPS 40 Ka  </t>
  </si>
  <si>
    <t xml:space="preserve">TERMINAL OU CONECTOR DE PRESSAO - PARA CABO 10MM2 - FORNECIMENTO E INSTALACAO  </t>
  </si>
  <si>
    <t xml:space="preserve">BARRA DE APOIO EM AÇO INOX P/ LAVATÓRIO PHD BARRAS (CÓD. 826)OU EQUIVALENTE TÉCNICO  </t>
  </si>
  <si>
    <t xml:space="preserve">DISPENSADOR PARA TOALHA DE MÃO SLIM ROLL KIMBERLY CLARK (COD. 30217685)  OU EQUIVALENTE TÉCNICO  </t>
  </si>
  <si>
    <t xml:space="preserve">MOTOR 1/2 CV PARA PORTÃO ELETRONICO  </t>
  </si>
  <si>
    <t xml:space="preserve">DISPENSADOR P/ SABONETE ESPUMA KIMBERLY CLARK (COD. 30217692)OU EQUIVALENTE TÉCNICO  </t>
  </si>
  <si>
    <t xml:space="preserve">BARRAMENTO TIPO PENTE TRIPOLAR 12 POLOS  </t>
  </si>
  <si>
    <t xml:space="preserve">CANALETA 50x80 MM, PARA ORGANIZAÇÃO DE CABOS EM QUADRO ELÉTRICO  </t>
  </si>
  <si>
    <t xml:space="preserve">TERMINAL DE PRESSÃO DE 4,0 MM2  </t>
  </si>
  <si>
    <t xml:space="preserve">DISPENSADORA PARA PAPEL HIGIÊNICO EM ROLO KIMBERLY CLARK (COD. 30217689) OU EQUIVALENTE TÉCNICO  </t>
  </si>
  <si>
    <t xml:space="preserve">CABO XLR                                                      </t>
  </si>
  <si>
    <t xml:space="preserve">LUMINÁRIA DE EMERGÊNCIA - FORNECIMENTO E INSTALAÇÃO. AF_11/2017  </t>
  </si>
  <si>
    <t xml:space="preserve">DISJUNTOR TRIPOLAR TIPO DIN, CORRENTE NOMINAL DE 70A  </t>
  </si>
  <si>
    <t xml:space="preserve">PATCH CORD, CATEGORIA 6, EXTENSAO DE 1,50 M  </t>
  </si>
  <si>
    <t xml:space="preserve">BARRA DE APOIO RETA EM AÇO INOX 50cm PHD BARRAS (CÓD. 801) OU EQUIVALENTE TÉCNICO  </t>
  </si>
  <si>
    <t xml:space="preserve">FAIXA ZEBRADA PINTURA EM BORRACHA CLORADA NA COR AMARELA REF.: ABRUF ROAD SAFETY MATERIALS  OU EQUIVALENTE TÉCNICO  </t>
  </si>
  <si>
    <t xml:space="preserve">PROJETOR LONGO ALCANCE LED, CORPO DE ALUMÍNIO INJETADO E PINTURA EPÓXI PRETA. LED 1-100W  220V, 7.000 lm, 6.500 k, INSTALADO NA COBERTURA E VOLTADO PARA LETREIRO DA FACHADA REF.: FATOR NOBRE (FNPRJ100CL4) OU EQUIVALENTE TÉCNICO  </t>
  </si>
  <si>
    <t xml:space="preserve">TERMINAL OU CONECTOR DE PRESSAO - PARA CABO 35MM2 - FORNECIMENTO E INSTALACAO  </t>
  </si>
  <si>
    <t xml:space="preserve">BARRA DE COBRE 1" X 1/8"                                      </t>
  </si>
  <si>
    <t xml:space="preserve">PINTURA PICTOGRAMA 180X160 CM PINTURA EM BORRACHA CLORADA NA COR BRANCO REF.: ABRUF ROAD SAFETY MATERIALS OU EQUIVALENTE TÉCNICO  </t>
  </si>
  <si>
    <t xml:space="preserve">CUBA RETANGULAR STANDART 47BL (30X47X14) EM AÇO INOX AISI 430 CÓD. 94083507 MARCA TRAMONTINA OU EUQIVALENTE INCLUSIVE VALVULA E SIFAO CROMADO OU EQUIVALENTE TÉCNICO  </t>
  </si>
  <si>
    <t xml:space="preserve">CABO CRISTAL 2 X 1,5 MM²                                      </t>
  </si>
  <si>
    <t xml:space="preserve">INTERRUPTOR SIMPLES  </t>
  </si>
  <si>
    <t xml:space="preserve">CABO DE COBRE NU 16MM2 - FORNECIMENTO E INSTALACAO  </t>
  </si>
  <si>
    <t xml:space="preserve">DISJUNTOR TRIPOLAR TIPO DIN, CORRENTE NOMINAL DE 50A - FORNECIMENTO EINSTALAÇÃO. AF_04/2016  </t>
  </si>
  <si>
    <t xml:space="preserve">TORNEIRA CROMADA COM BICO PARA JARDIM/TANQUE 1/2 " OU 3/4 " (REF 1153)OU EQUIVALENTE TÉCNICO  </t>
  </si>
  <si>
    <t xml:space="preserve">TERMINAL OU CONECTOR DE PRESSAO - PARA CABO 16MM2 - FORNECIMENTO E INSTALACAO  </t>
  </si>
  <si>
    <t xml:space="preserve">PISO TÁTIL DE ALERTA EM LADRILHO HIDRÁULICO  COR: AMARELO, 25x25cm REF. ANDALUZ/ MERCUR OU EQUIVALENTE TÉCNICO. ÁREAS DESCOBERTAS.  </t>
  </si>
  <si>
    <t xml:space="preserve">PARAFUSO BICROMATIZADO PHILIPS CABECA PANELA M4x15  </t>
  </si>
  <si>
    <t xml:space="preserve">TRILHO OU SUPORTE P/BORNE TERMINAL  </t>
  </si>
  <si>
    <t xml:space="preserve">ISOLADOR EPOXI 30X30 (BUJAO)                                  </t>
  </si>
  <si>
    <t xml:space="preserve">ISOLADOR EPOXI 60X30 (BUJAO)                                  </t>
  </si>
  <si>
    <t xml:space="preserve">CAIXA DE PASSAGEM NO PISO  </t>
  </si>
  <si>
    <t xml:space="preserve">TORNEIRA PARA COZINHA DE MESA 1/2" DOCOL PRIMOR COD 00673406 OU EQUIVALENTE TÉCNICO  </t>
  </si>
  <si>
    <t xml:space="preserve">PINTURA INCRIÇÃO IDOSO PINTURA EM BORRACHA CLORADA NA COR BRANCO REF.: ABRUF ROAD SAFETY MATERIALS OU EQUIVALENTE TÉCNICO  </t>
  </si>
  <si>
    <t xml:space="preserve">COMPOSILÇÃO        </t>
  </si>
  <si>
    <t xml:space="preserve">CONECTORES PARA CABO XLR MACHO  </t>
  </si>
  <si>
    <t xml:space="preserve">CONECTORES PARA CABO XLR FEMEA  </t>
  </si>
  <si>
    <t xml:space="preserve">DISJUNTOR MONOPOLAR TIPO DIN, CORRENTE NOMINAL DE 50A - FORNECIMENTO EINSTALAÇÃO. AF_04/2016  </t>
  </si>
  <si>
    <t xml:space="preserve">BARRAMENTO TIPO PENTE MONOPOLAR 12 POLOS  </t>
  </si>
  <si>
    <t>IN5158</t>
  </si>
  <si>
    <t xml:space="preserve">RACK 42 U  </t>
  </si>
  <si>
    <t xml:space="preserve">AMPLIFICADOR 1000 W RMS                                      </t>
  </si>
  <si>
    <t>AGETOP 3269</t>
  </si>
  <si>
    <t xml:space="preserve">DISJUNTOR TRIPOLAR DE 60 A 100-A  </t>
  </si>
  <si>
    <t xml:space="preserve">PATCH CORD, CATEGORIA 6,       EXTENSAO DE 3,0 M             </t>
  </si>
  <si>
    <t xml:space="preserve">CABO DE COBRE, FLEXIVEL, CLASSE 4 OU 5, ISOLACAO EM PVC/A, ANTICHAMA BWF-B, COBERTURA PVC-ST1, ANTICHAMA BWF-B, 1 CONDUTOR, 0,6/1 KV, SECAO NOMINAL 25 MM2  </t>
  </si>
  <si>
    <t>AGETOP 3144</t>
  </si>
  <si>
    <t xml:space="preserve">CAIXA PARA QUADRO DE COMANDO METÁLICA DE SOBREPOR 60X60X20 CM  </t>
  </si>
  <si>
    <t xml:space="preserve">CABO DE COBRE, FLEXIVEL, CLASSE 4 OU 5, ISOLACAO EM PVC/A, ANTICHAMA BWF-B, COBERTURA PVC-ST1, ANTICHAMA BWF-B, 1 CONDUTOR, 0,6/1 KV, SECAO NOMINAL 16 MM2  </t>
  </si>
  <si>
    <t>STP77700.2.1</t>
  </si>
  <si>
    <t xml:space="preserve">CERTIFICAÇÃO DE GARANTIA DE TRANSMISSÃO DE CABOS LÓGICOS - CATEGORIA 6E  </t>
  </si>
  <si>
    <t>AGETOP 4017</t>
  </si>
  <si>
    <t xml:space="preserve">CAIXA PARA QUADRO DE COMANDO METÁLICA DE SOBREPOR 80X60X25 CM  </t>
  </si>
  <si>
    <t xml:space="preserve">DISPOSITIVO DR, 2 POLOS, SENSIBILIDADE DE 30 MA, CORRENTE DE 25 A, TIPO AC  </t>
  </si>
  <si>
    <t xml:space="preserve">CABO DE COBRE, FLEXIVEL, CLASSE 4 OU 5, ISOLACAO EM PVC/A, ANTICHAMA BWF-B, COBERTURA PVC-ST1, ANTICHAMA BWF-B, 1 CONDUTOR, 0,6/1 KV, SECAO NOMINAL 10 MM2  </t>
  </si>
  <si>
    <t>AGETOP 3831</t>
  </si>
  <si>
    <t xml:space="preserve">CABO PP 3X2,5 MM²  </t>
  </si>
  <si>
    <t xml:space="preserve">DISPOSITIVO DPS CLASSE II, 1 POLO, TENSAO MAXIMA DE 175 V, CORRENTE MAXIMA DE *45* KA (TIPO AC)  </t>
  </si>
  <si>
    <t>IN3614</t>
  </si>
  <si>
    <t xml:space="preserve">LUMINARIA DE EMERGENCIA 30 LEDS, POTENCIA 2 W, BATERIA DE LITIO, AUTONOMIA DE 6 HORAS  </t>
  </si>
  <si>
    <t>IN3346</t>
  </si>
  <si>
    <t>AGETOP 3011</t>
  </si>
  <si>
    <t xml:space="preserve">BARRA DE COBRE 1" X 1/8"       (0,8052 KG/M)                 </t>
  </si>
  <si>
    <t xml:space="preserve">CABO XLR                                                     </t>
  </si>
  <si>
    <t xml:space="preserve">DISJUNTOR TIPO DIN/IEC, TRIPOLAR DE 10 ATE 50A  </t>
  </si>
  <si>
    <t xml:space="preserve">CABO CRISTAL 2 X 1,5 MM²                                     </t>
  </si>
  <si>
    <t xml:space="preserve">CABO DE COBRE NU 16 MM2 MEIO-DURO  </t>
  </si>
  <si>
    <t xml:space="preserve">TERMINAL METALICO A PRESSAO PARA 1 CABO DE 6 A 10 MM2, COM 1 FURO DE FIXACAO  </t>
  </si>
  <si>
    <t>AGETOP 3345</t>
  </si>
  <si>
    <t xml:space="preserve">ISOLADOR EPOXI 60X30 (BUJAO)                                 </t>
  </si>
  <si>
    <t>AGETOP 3468</t>
  </si>
  <si>
    <t xml:space="preserve">TERMINAL DE PRESSÃO DE 4,0 MM2                               </t>
  </si>
  <si>
    <t>AGETOP 3342</t>
  </si>
  <si>
    <t xml:space="preserve">ISOLADOR EPOXI 30X30 (BUJAO)                                 </t>
  </si>
  <si>
    <t xml:space="preserve">CAIXA DE PASSAGEM DE PISO 15X15X10CM  </t>
  </si>
  <si>
    <t xml:space="preserve">TERMINAL METALICO A PRESSAO PARA 1 CABO DE 35 MM2, COM 1 FURO DE FIXACAO  </t>
  </si>
  <si>
    <t>AGETOP 3481</t>
  </si>
  <si>
    <t>AGETOP 3465</t>
  </si>
  <si>
    <t xml:space="preserve">TERMINAL DE PRESSÃO DE 2,5 MM2                               </t>
  </si>
  <si>
    <t xml:space="preserve">TERMINAL A COMPRESSAO EM COBRE ESTANHADO PARA CABO 16 MM2, 1 FURO E 1 COMPRESSAO, PARA PARAFUSO DE FIXACAO M6  </t>
  </si>
  <si>
    <t xml:space="preserve">PARAFUSO DE ACO ZINCADO COM ROSCA SOBERBA, CABECA CHATA E FENDA SIMPLES, DIAMETRO 4,8 MM, COMPRIMENTO 45 MM  </t>
  </si>
  <si>
    <t xml:space="preserve">DISJUNTOR TIPO DIN / IEC, MONOPOLAR DE 40 ATE 50A  </t>
  </si>
  <si>
    <t xml:space="preserve">TERMINAL METALICO A PRESSAO PARA 1 CABO DE 16 MM2, COM 1 FURO DE FIXACAO  </t>
  </si>
  <si>
    <t>IN3340</t>
  </si>
  <si>
    <t xml:space="preserve">40811 - ENGENHEIRO CIVIL DE OBRA JUNIOR (MENSALISTA) </t>
  </si>
  <si>
    <t xml:space="preserve">12893 - BOTA DE SEGURANCA COM BIQUEIRA DE ACO E COLARINHO ACOLCHOADO </t>
  </si>
  <si>
    <t xml:space="preserve">12892 - LUVA RASPA DE COURO, CANO CURTO (PUNHO *7* CM) </t>
  </si>
  <si>
    <t xml:space="preserve">36150 - AVENTAL DE SEGURANCA DE RASPA DE COURO 1,00 X 0,60 M </t>
  </si>
  <si>
    <t xml:space="preserve">36146 - PROTETOR SOLAR FPS 30, EMBALAGEM 2 LITROS </t>
  </si>
  <si>
    <t xml:space="preserve">36144 - RESPIRADOR DESCARTAVEL SEM VALVULA DE EXALACAO, PFF 1 </t>
  </si>
  <si>
    <t xml:space="preserve">36153 - TALABARTE DE SEGURANCA, 2 MOSQUETOES TRAVA DUPLA *53* MM DE ABERTURA, COM ABSORVEDOR DE ENERGIA </t>
  </si>
  <si>
    <t xml:space="preserve">36149 - TRAVA-QUEDAS EM ACO PARA CORDA DE 12 MM, EXTENSOR DE 25 X 300 MM, COM MOSQUETAO TIPO GANCHO TRAVA DUPLA </t>
  </si>
  <si>
    <t xml:space="preserve">40863 - EXAMES - MENSALISTA (ENCARGOS COMPLEMENTARES (COLETADO CAIXA) </t>
  </si>
  <si>
    <t xml:space="preserve">40864 - SEGURO - MENSALISTA (ENCARGOS COMPLEMENTARES) (COLETADO CAIXA) </t>
  </si>
  <si>
    <t xml:space="preserve">40818 - ENCARREGADO GERAL DE OBRAS (MENSALISTA) </t>
  </si>
  <si>
    <t xml:space="preserve">40862 - ALIMENTACAO - MENSALISTA (ENCARGOS COMPLEMENTARES) (COLETADO CAIXA) </t>
  </si>
  <si>
    <t xml:space="preserve">40861 - TRANSPORTE - MENSALISTA (ENCARGOS COMPLEMENTARES) (COLETADO CAIXA) </t>
  </si>
  <si>
    <t xml:space="preserve">COTAÇÃO - DIÁRIO DE OBRAS ou LIVRO DE ORDEM - EM TAMANHO OFICIO - 33X3 - PREENCHIMENTO OBRIGATÓRIO PELA CONTRATADA </t>
  </si>
  <si>
    <t xml:space="preserve">COTAÇÃO - ANOTAÇÃO/REGISTRO DE RESPONSABILIDADE TÉCNICA (ART OU RRT) - FAIXA 3 </t>
  </si>
  <si>
    <t xml:space="preserve">10535 - BETONEIRA CAPACIDADE NOMINAL 400 L, CAPACIDADE DE MISTURA 280 L, MOTOR ELETRICO TRIFASICO 220/380 V POTENCIA 2 CV, SEM CARREGADOR </t>
  </si>
  <si>
    <t xml:space="preserve">11359 - ESMERILHADEIRA ANGULAR ELETRICA, DIAMETRO DO DISCO 7 '' (180 MM), ROTACAO 8500 RPM, POTENCIA 2400 W </t>
  </si>
  <si>
    <t xml:space="preserve">01213 - CARPINTEIRO DE FORMAS </t>
  </si>
  <si>
    <t xml:space="preserve">06111 - SERVENTE </t>
  </si>
  <si>
    <t xml:space="preserve">37666 - OPERADOR DE BETONEIRA ESTACIONARIA/MISTURADOR </t>
  </si>
  <si>
    <t xml:space="preserve">370 - AREIA MEDIA - POSTO JAZIDA/FORNECEDOR (RETIRADO NA JAZIDA, SEM TRANSPORTE) </t>
  </si>
  <si>
    <t xml:space="preserve">10 - BALDE PLASTICO CAPACIDADE *10* L </t>
  </si>
  <si>
    <t xml:space="preserve">02711 - CARRINHO DE MAO DE ACO CAPACIDADE 50 A 60 L, PNEU COM CAMARA </t>
  </si>
  <si>
    <t xml:space="preserve">1379 - CIMENTO PORTLAND COMPOSTO CP II-32 </t>
  </si>
  <si>
    <t xml:space="preserve">12815 - FITA CREPE ROLO DE 25 MM X 50 M </t>
  </si>
  <si>
    <t xml:space="preserve">04417 - SARRAFO DE MADEIRA NAO APARELHADA *2,5 X 7* CM, MACARANDUBA, ANGELIM OU EQUIVALENTE DA REGIAO </t>
  </si>
  <si>
    <t xml:space="preserve">04491 - PECA DE MADEIRA NATIVA / REGIONAL 7,5 X 7,5CM (3X3) NAO APARELHADA (P/FORMA) </t>
  </si>
  <si>
    <t xml:space="preserve">4721 - PEDRA BRITADA N. 1 (9,5 a 19 MM) POSTO PEDREIRA/FORNECEDOR, SEM FRETE </t>
  </si>
  <si>
    <t xml:space="preserve">04813 - PLACA DE OBRA (PARA CONSTRUCAO CIVIL) EM CHAPA GALVANIZADA *N. 22*, DE *2,0 X 1,125* M </t>
  </si>
  <si>
    <t xml:space="preserve">5075 - PREGO DE ACO POLIDO COM CABECA 18 X 30 (2 3/4 X 10) </t>
  </si>
  <si>
    <t xml:space="preserve">25966 - REDUTOR TIPO THINNER PARA ACABAMENTO </t>
  </si>
  <si>
    <t xml:space="preserve">37370 - ALIMENTACAO - HORISTA (ENCARGOS COMPLEMENTARES) (COLETADO CAIXA) </t>
  </si>
  <si>
    <t xml:space="preserve">37371 - TRANSPORTE - HORISTA (ENCARGOS COMPLEMENTARES) (COLETADO CAIXA) </t>
  </si>
  <si>
    <t xml:space="preserve">37372 - EXAMES - HORISTA (ENCARGOS COMPLEMENTARES) (COLETADO CAIXA) </t>
  </si>
  <si>
    <t xml:space="preserve">37373 - SEGURO - HORISTA (ENCARGOS COMPLEMENTARES) (COLETADO CAIXA) </t>
  </si>
  <si>
    <t xml:space="preserve">38413 - LIXADEIRA ELETRICA ANGULAR, PARA DISCO DE 7 " (180 MM), POTENCIA DE 2.200 W, *5.000* RPM, 220 V </t>
  </si>
  <si>
    <t xml:space="preserve">38399 - BOLSA DE LONA PARA FERRAMENTAS *50 X 35 X 25* CM </t>
  </si>
  <si>
    <t xml:space="preserve">38476 - ESCADA DUPLA DE ABRIR EM ALUMINIO, MODELO PINTOR, 8 DEGRAUS </t>
  </si>
  <si>
    <t xml:space="preserve">38477 - ESCADA EXTENSIVEL EM ALUMINIO COM 6,00 M ESTENDIDA </t>
  </si>
  <si>
    <t xml:space="preserve">38396 - SELADOR HORIZONTAL PARA FITA DE ACO 1 " </t>
  </si>
  <si>
    <t xml:space="preserve">38382 - LINHA DE PEDREIRO LISA 100 M </t>
  </si>
  <si>
    <t xml:space="preserve">38393 - ROLO DE ESPUMA POLIESTER 23 CM (SEM CABO) </t>
  </si>
  <si>
    <t xml:space="preserve">38390 - ROLO DE LA DE CARNEIRO 23 CM (SEM CABO) </t>
  </si>
  <si>
    <t xml:space="preserve">2705 - ENERGIA ELETRICA ATE 2000 KWH INDUSTRIAL, SEM DEMANDA </t>
  </si>
  <si>
    <t xml:space="preserve">10775 - LOCACAO DE CONTAINER 2,30 X 6,00 M, ALT. 2,50 M, COM 1 SANITARIO, PARA ESCRITORIO, COMPLETO, SEM DIVISORIAS INTERNAS </t>
  </si>
  <si>
    <t xml:space="preserve">04750 - PEDREIRO </t>
  </si>
  <si>
    <t xml:space="preserve">122 - ADESIVO PLASTICO PARA PVC, FRASCO COM 850 GR </t>
  </si>
  <si>
    <t xml:space="preserve">301 - ANEL BORRACHA PARA TUBO ESGOTO PREDIAL, DN 100 MM (NBR 5688) </t>
  </si>
  <si>
    <t xml:space="preserve">296 - ANEL BORRACHA PARA TUBO ESGOTO PREDIAL DN 50 MM (NBR 5688) </t>
  </si>
  <si>
    <t xml:space="preserve">11868 - CAIXA D'AGUA FIBRA DE VIDRO PARA 1000 LITROS, COM TAMPA </t>
  </si>
  <si>
    <t xml:space="preserve">6021 - REGISTRO PRESSAO COM ACABAMENTO E CANOPLA CROMADA, SIMPLES, BITOLA 1/2 " (REF 1416) </t>
  </si>
  <si>
    <t xml:space="preserve">20083 - SOLUCAO LIMPADORA PARA PVC, FRASCO COM 1000 CM3 </t>
  </si>
  <si>
    <t xml:space="preserve">9836 - TUBO PVC SERIE NORMAL, DN 100 MM, PARA ESGOTO PREDIAL (NBR 5688) </t>
  </si>
  <si>
    <t xml:space="preserve">9838 - TUBO PVC SERIE NORMAL, DN 50 MM, PARA ESGOTO PREDIAL (NBR 5688) </t>
  </si>
  <si>
    <t xml:space="preserve">38782 - LAMPADA FLUORESCENTE TUBULAR T5 DE 14 W, BIVOLT </t>
  </si>
  <si>
    <t xml:space="preserve">38779 - LAMPADA FLUORESCENTE TUBULAR T8 DE 32/36 W, BIVOLT </t>
  </si>
  <si>
    <t xml:space="preserve">40329 - TORNEIRA PLASTICA DE BOIA CONVENCIONAL PARA CAIXA DE AGUA, 3/4 ", COM HASTE METALICA E COM BALAO PLASTICO (PADRAO POPULAR) </t>
  </si>
  <si>
    <t xml:space="preserve">10776 - LOCACAO DE CONTAINER 2,30 X 6,00 M, ALT. 2,50 M, PARA ESCRITORIO, SEM DIVISORIAS INTERNAS E SEM SANITARIO </t>
  </si>
  <si>
    <t xml:space="preserve">10777 - LOCACAO DE CONTAINER 2,30 X 4,30 M, ALT. 2,50 M, PARA SANITARIO, COM 3 BACIAS, 4 CHUVEIROS, 1 LAVATORIO E 1 MICTORIO </t>
  </si>
  <si>
    <t xml:space="preserve">00246 - AUXILIAR DE ENCANADOR OU BOMBEIRO HIDRAULICO </t>
  </si>
  <si>
    <t xml:space="preserve">02696 - ENCANADOR OU BOMBEIRO HIDRAULICO </t>
  </si>
  <si>
    <t xml:space="preserve">1368 - CHUVEIRO COMUM EM PLASTICO BRANCO, COM CANO, 3 TEMPERATURAS, 5500 W (110/220 V) </t>
  </si>
  <si>
    <t xml:space="preserve">AGETOP 2691 - TRANSPORTE EM CAÇAMBA (5m³) </t>
  </si>
  <si>
    <t xml:space="preserve">04783 - PINTOR </t>
  </si>
  <si>
    <t xml:space="preserve">01351 - CHAPA DE MADEIRA COMPENSADA    RESINADA PARA FORMA DE        </t>
  </si>
  <si>
    <t xml:space="preserve">5061 - PREGO DE ACO POLIDO COM CABECA 18 X 27 (2 1/2 X 10) </t>
  </si>
  <si>
    <t xml:space="preserve">07345 - TINTA LATEX PVA PREMIUM, COR BRANCA </t>
  </si>
  <si>
    <t xml:space="preserve">06117 - AUXILIAR DE CARPINTEIRO </t>
  </si>
  <si>
    <t xml:space="preserve">00411 - ABRACADEIRA DE NYLON PARA AMARRACAO DE CABOS, COMPRIMENTO DE 200 X *4,6* MM </t>
  </si>
  <si>
    <t xml:space="preserve">07170 - TELA FACHADEIRA EM POLIETILENO, ROLO DE 3 X 100 M (L X C), COR BRANCA, SEM LOGOMARCA - PARA PROTECAO DE OBRAS </t>
  </si>
  <si>
    <t xml:space="preserve">25957 - MONTADOR DE ESTRUTURA METALICA                               </t>
  </si>
  <si>
    <t xml:space="preserve">20193 - LOCACAO DE ANDAIME METALICO TIPO FACHADEIRO, LARGURA DE 1,20 M, ALTURA POR PECA DE 2,0 M </t>
  </si>
  <si>
    <t xml:space="preserve">01214 - CARPINTEIRO DE ESQUADRIAS </t>
  </si>
  <si>
    <t xml:space="preserve">04006 - MADEIRA PINHO SERRADA 3A QUALIDADE NAO APARELHADA </t>
  </si>
  <si>
    <t xml:space="preserve">3990 - TABUA DE MADEIRA APARELHADA *2,5 X 25* CM, MACARANDUBA, ANGELIM OU EQUIVALENTE DA REGIAO </t>
  </si>
  <si>
    <t xml:space="preserve">13761 - APARELHO CORTE OXI-ACETILENO PARA SOLDA E CORTE CONTENDO MACARICO SOLDA, BICO DE CORTE, CILINDROS, REGULADORES, MANGUEIRAS E CARRINHO </t>
  </si>
  <si>
    <t xml:space="preserve">12869 - TELHADISTA </t>
  </si>
  <si>
    <t xml:space="preserve">00001 - ACETILENO (RECARGA PARA CILINDRO DE CONJUNTO OXICORTE GRANDE) </t>
  </si>
  <si>
    <t xml:space="preserve">00002 - OXIGENIO, RECARGA PARA CILINDRO DE CONJUNTO OXICORTE GRANDE </t>
  </si>
  <si>
    <t xml:space="preserve">00247 - AJUDANTE DE ELETRICISTA </t>
  </si>
  <si>
    <t xml:space="preserve">02436 - ELETRICISTA </t>
  </si>
  <si>
    <t xml:space="preserve">36525 - COMPRESSOR DE AR REBOCAVEL, VAZAO 250 PCM, PRESSAO EFETIVA DE TRABALHO 102 PSI, MOTOR DIESEL, POTENCIA 81 CV </t>
  </si>
  <si>
    <t xml:space="preserve">41898 - MARTELO DEMOLIDOR PNEUMATICO MANUAL, PESO DE 28 KG, COM SILENCIADOR </t>
  </si>
  <si>
    <t xml:space="preserve">04257 - OPERADOR DE MARTELETE OU MARTELETEIRO </t>
  </si>
  <si>
    <t xml:space="preserve">04221 - OLEO DIESEL COMBUSTIVEL COMUM </t>
  </si>
  <si>
    <t xml:space="preserve">04760 - AZULEJISTA OU LADRILHISTA </t>
  </si>
  <si>
    <t xml:space="preserve">337 - ARAME RECOZIDO 18 BWG, 1,25 MM (0,01 KG/M) </t>
  </si>
  <si>
    <t xml:space="preserve">10567 - TABUA MADEIRA 3A QUALIDADE 2,5 X 23,0CM (1 X 9") NAO APARELHADA </t>
  </si>
  <si>
    <t xml:space="preserve">36397 - BETONEIRA, CAPACIDADE NOMINAL 600 L, CAPACIDADE DE MISTURA 360L, MOTOR ELETRICO TRIFASICO 220/380V, POTENCIA 4CV, EXCLUSO CARREGADOR </t>
  </si>
  <si>
    <t xml:space="preserve">06114 - AJUDANTE DE ARMADOR </t>
  </si>
  <si>
    <t xml:space="preserve">00378 - ARMADOR </t>
  </si>
  <si>
    <t xml:space="preserve">00031 - ACO CA-50, 12,5 MM, VERGALHAO </t>
  </si>
  <si>
    <t xml:space="preserve">13458 - COMPACTADOR DE SOLOS DE PERCURSAO (SOQUETE) COM MOTOR A GASOLINA 4 TEMPOS DE 4 HP (4 CV) </t>
  </si>
  <si>
    <t xml:space="preserve">37736 - TANQUE DE ACO CARBONO NAO REVESTIDO, PARA TRANSPORTE DE AGUA COM CAPACIDADE DE 10 M3, COM BOMBA CENTRIFUGA POR TOMADA DE FORCA, VAZAO MAXIMA *75* M3/H (INCLUI MONTAGEM, NAO INCLUI CAMINHAO) </t>
  </si>
  <si>
    <t xml:space="preserve">37747 - CAMINHAO TRUCADO, PESO BRUTO TOTAL 23000 KG, CARGA UTIL MAXIMA 15935 KG, DISTANCIA ENTRE EIXOS 4,80 M, POTENCIA 230 CV (INCLUI CABINE E CHASSI, NAO INCLUI CARROCERIA) </t>
  </si>
  <si>
    <t xml:space="preserve">04093 - MOTORISTA DE CAMINHAO </t>
  </si>
  <si>
    <t xml:space="preserve">04230 - OPERADOR DE MAQUINAS E EQUIPAMENTOS </t>
  </si>
  <si>
    <t xml:space="preserve">04222 - GASOLINA COMUM </t>
  </si>
  <si>
    <t xml:space="preserve">14618 - SERRA CIRCULAR DE BANCADA COM MOTOR ELETRICO, POTENCIA DE *1600* W, PARA DISCO DE DIAMETRO DE 10" (250 MM) </t>
  </si>
  <si>
    <t xml:space="preserve">2692 - DESMOLDANTE PROTETOR PARA FORMAS DE MADEIRA, DE BASE OLEOSA EMULSIONADA EM AGUA </t>
  </si>
  <si>
    <t xml:space="preserve">04517 - PECA DE MADEIRA NATIVA/REGIONAL 2,5 X 7,0 CM (SARRAFO-P/FORMA) </t>
  </si>
  <si>
    <t xml:space="preserve">05073 - PREGO DE ACO POLIDO COM CABECA 17 X 24 (2 1/4 X 11) </t>
  </si>
  <si>
    <t xml:space="preserve">06189 - TABUA MADEIRA 2A QUALIDADE 2,5 X 30,0CM (1 X 12") NAO APARELHADA </t>
  </si>
  <si>
    <t xml:space="preserve">40304 - PREGO DE ACO POLIDO COM CABECA DUPLA 17 X 27 (2 1/2 X 11) </t>
  </si>
  <si>
    <t xml:space="preserve">00032 - ACO CA-50, 6,3 MM, VERGALHAO </t>
  </si>
  <si>
    <t xml:space="preserve">39017 - ESPACADOR / DISTANCIADOR CIRCULAR COM ENTRADA LATERAL, EM PLASTICO, PARA VERGALHAO *4,2 A 12,5* MM, COBRIMENTO 20 MM </t>
  </si>
  <si>
    <t xml:space="preserve">00033 - ACO CA-50, 8,0 MM, VERGALHAO </t>
  </si>
  <si>
    <t xml:space="preserve">13896 - VIBRADOR DE IMERSAO, DIAMETRO DA PONTEIRA DE *45* MM, COM MOTOR ELETRICO TRIFASICO DE 2 HP (2 CV) </t>
  </si>
  <si>
    <t xml:space="preserve">00242 - AJUDANTE ESPECIALIZADO </t>
  </si>
  <si>
    <t xml:space="preserve">12873 - IMPERMEABILIZADOR </t>
  </si>
  <si>
    <t xml:space="preserve">00626 - MANTA LIQUIDA DE BASE ASFALTICA MODIFICADA COM A ADICAO DE ELASTOMEROS DILUIDOS EM SOLVENTE ORGANICO, APLICACAO A FRIO (MEMBRANA IMPERMEABILIZANTE ASFASTICA) </t>
  </si>
  <si>
    <t xml:space="preserve">39 - ACO CA-60, 5,0 MM, VERGALHAO </t>
  </si>
  <si>
    <t xml:space="preserve">34 - ACO CA-50, 10,0 MM, VERGALHAO </t>
  </si>
  <si>
    <t xml:space="preserve">03777 - LONA PLASTICA PRETA, E= 150 MICRA </t>
  </si>
  <si>
    <t xml:space="preserve">07154 - TELA DE ACO SOLDADA NERVURADA CA-60, Q-138, (2,20 KG/M2), DIAMETRO DO FIO = 4,2 MM, LARGURA = 2,45 X 120 M DE COMPRIMENTO, ESPACAMENTO DA MALHA = 10 X 10 CM </t>
  </si>
  <si>
    <t xml:space="preserve">1357 - CHAPA DE MADEIRA COMPENSADA RESINADA PARA FORMA DE CONCRETO, DE *2,2 X 1,1* M, E = 12 MM </t>
  </si>
  <si>
    <t xml:space="preserve">20206 - SARRAFO DE MADEIRA APARELHADA *2 X 10* CM, MACARANDUBA, ANGELIM OU EQUIVALENTE DA REGIAO </t>
  </si>
  <si>
    <t xml:space="preserve">02745 - MADEIRA ROLICA SEM TRATAMENTO, EUCALIPTO OU EQUIVALENTE DA REGIAO, H = 3 M, D = 8 A 11 CM (PARA ESCORAMENTO) </t>
  </si>
  <si>
    <t xml:space="preserve">05071 - PREGO DE ACO POLIDO COM CABECA 18 X 24 (2 1/4 X 10) </t>
  </si>
  <si>
    <t xml:space="preserve">1527 - CONCRETO USINADO BOMBEAVEL, CLASSE DE RESISTENCIA C25, COM BRITA 0 E 1, SLUMP = 100 +/- 20 MM, INCLUI SERVICO DE BOMBEAMENTO (NBR 8953) </t>
  </si>
  <si>
    <t xml:space="preserve">03737 - LAJE PRE-MOLDADA CONVENCIONAL (LAJOTAS + VIGOTAS) PARA PISO, UNIDIRECIONAL, SOBRECARGA DE 350 KG/M2, VAO ATE 4,50 M (SEM COLOCACAO) </t>
  </si>
  <si>
    <t xml:space="preserve">AGETOP 2495 - ESTRUTURA METALICA SAC-300                                   </t>
  </si>
  <si>
    <t xml:space="preserve">36487 - GUINCHO ELETRICO DE COLUNA, CAPACIDADE 400 KG, COM MOTO FREIO, MOTOR TRIFASICO DE 1,25 CV </t>
  </si>
  <si>
    <t xml:space="preserve">04253 - OPERADOR DE GUINCHO </t>
  </si>
  <si>
    <t xml:space="preserve">11029 - HASTE RETA PARA GANCHO DE      FERRO GALVANIZADO, COM ROSCA  </t>
  </si>
  <si>
    <t xml:space="preserve">07243 - TELHA DE ACO ZINCADO TRAPEZOIDAL, A = *40* MM, E = 0,5 MM, SEM PINTURA </t>
  </si>
  <si>
    <t xml:space="preserve">5104 - REBITE DE ALUMINIO VAZADO DE REPUXO, 3,2 X 8 MM (1KG = 1025 UNIDADES) </t>
  </si>
  <si>
    <t xml:space="preserve">142 - SELANTE ELASTICO MONOCOMPONENTE A BASE DE POLIURETANO PARA JUNTAS DIVERSAS </t>
  </si>
  <si>
    <t xml:space="preserve">13388 - SOLDA EM BARRA DE ESTANHO-CHUMBO 50/50 </t>
  </si>
  <si>
    <t>40869 - CALHA QUADRADA DE CHAPA DE ACO GALVANIZADA NUM 24, CORTE 33 C</t>
  </si>
  <si>
    <t xml:space="preserve">40872 - RUFO INTERNO/EXTERNO DE CHAPA DE ACO GALVANIZADA NUM 24, CORTE 25 CM (COLETADO CAIXA) </t>
  </si>
  <si>
    <t xml:space="preserve">01106 - CAL HIDRATADA CH-I PARA ARGAMASSAS </t>
  </si>
  <si>
    <t xml:space="preserve">07325 - ADITIVO IMPERMEABILIZANTE DE PEGA NORMAL PARA ARGAMASSAS E CONCRETOS SEM ARMACAO </t>
  </si>
  <si>
    <t xml:space="preserve">38365 - CAMADA SEPARADORA DE FILME DE POLIETILENO 20 A 25 MICRA </t>
  </si>
  <si>
    <t xml:space="preserve">04015 - MANTA ASFALTICA ELASTOMERICA EM POLIESTER 4 MM, TIPO III, CLASSE B, ACABAMENTO PP (NBR 9952) </t>
  </si>
  <si>
    <t xml:space="preserve">00511 - PRIMER PARA MANTA ASFALTICA A BASE DE ASFALTO MODIFICADO DILUIDO EM SOLVENTE, APLICACAO A FRIO </t>
  </si>
  <si>
    <t xml:space="preserve">07319 - TINTA ASFALTICA IMPERMEABILIZANTE DISPERSA EM AGUA, PARA MATERIAIS CIMENTICIOS </t>
  </si>
  <si>
    <t xml:space="preserve">04012 - GEOTEXTIL NAO TECIDO AGULHADO  DE FILAMENTOS CONTINUOS 100%  </t>
  </si>
  <si>
    <t xml:space="preserve">AGETOP 2391 - TELA C BRANCA FIO 24 # 1/2"                                  </t>
  </si>
  <si>
    <t xml:space="preserve">04415 - SARRAFO DE MADEIRA NAO APARELHADA 2,5 X 5 CM, MACARANDUBA, ANGELIM OU EQUIVALENTE DA REGIAO </t>
  </si>
  <si>
    <t xml:space="preserve">34441 - ACO CA-50, 12,5 MM, DOBRADO E CORTADO </t>
  </si>
  <si>
    <t xml:space="preserve">34557 - TELA DE ACO SOLDADA GALVANIZADA/ZINCADA PARA ALVENARIA, FIO D = *1,20 A 1,70* MM, MALHA 15 X 15 MM, (C X L) *50 X 7,5* CM </t>
  </si>
  <si>
    <t xml:space="preserve">37592 - BLOCO CERAMICO DE VEDACAO COM FUROS NA VERTICAL, 9 X 19 X 39 CM - 4,5 MPA (NBR 15270) </t>
  </si>
  <si>
    <t xml:space="preserve">37395 - PINO DE ACO COM FURO, HASTE = 27 MM (ACAO DIRETA) </t>
  </si>
  <si>
    <t xml:space="preserve">34547 - TELA DE ACO SOLDADA GALVANIZADA/ZINCADA PARA ALVENARIA, FIO D = *1,20 A 1,70* MM, MALHA 15 X 15 MM, (C X L) *50 X 12* CM </t>
  </si>
  <si>
    <t xml:space="preserve">37593 - BLOCO CERAMICO DE VEDACAO COM FUROS NA VERTICAL, 14 X 19 X 39 CM - 4,5 MPA (NBR 15270) </t>
  </si>
  <si>
    <t xml:space="preserve">38124 - ESPUMA EXPANSIVA DE POLIURETANO, APLICACAO MANUAL - 500 ML </t>
  </si>
  <si>
    <t xml:space="preserve">05068 - PREGO DE ACO POLIDO COM CABECA 17 X 21 (2 X 11) </t>
  </si>
  <si>
    <t xml:space="preserve">13360 - DIVISORIA CEGA (N1) - PAINEL MSO/COMEIA E=35MM - PERFIS SIMPLES ALUMINIO ANOD NAT - COLOCADA </t>
  </si>
  <si>
    <t xml:space="preserve">00666 - ELEMENTO VAZADO DE CONCRETO, QUADRICULADO, 16 FUROS *40 X 40 X 7* CM </t>
  </si>
  <si>
    <t xml:space="preserve">00367 - AREIA GROSSA - POSTO JAZIDA/FORNECEDOR (RETIRADO NA JAZIDA, SEM TRANSPORTE) </t>
  </si>
  <si>
    <t xml:space="preserve">34357 - REJUNTE COLORIDO, CIMENTICIO </t>
  </si>
  <si>
    <t xml:space="preserve">38195 - PISO PORCELANATO, BORDA RETA, EXTRA, FORMATO MAIOR QUE 2025 CM2 </t>
  </si>
  <si>
    <t xml:space="preserve">37595 - ARGAMASSA COLANTE TIPO ACIII </t>
  </si>
  <si>
    <t xml:space="preserve">37411 - TELA DE ACO SOLDADA GALVANIZADA/ZINCADA PARA ALVENARIA, FIO D = *1,24 MM, MALHA 25 X 25 MM </t>
  </si>
  <si>
    <t xml:space="preserve">07334 - ADITIVO ADESIVO LIQUIDO PARA ARGAMASSAS DE REVESTIMENTOS CIMENTICIOS </t>
  </si>
  <si>
    <t xml:space="preserve">00123 - ADITIVO IMPERMEABILIZANTE DE PEGA NORMAL PARA ARGAMASSAS E CONCRETOS SEM ARMACAO </t>
  </si>
  <si>
    <t xml:space="preserve">25070 - BLOCO CONCRETO ESTRUTURAL 14 X 19 X 39 CM, FBK 4,5 MPA (NBR 6136) </t>
  </si>
  <si>
    <t xml:space="preserve">03671 - JUNTA PLASTICA DE DILATACAO PARA PISOS, COR CINZA, 17 X 3 MM (ALTURA X ESPESSURA) </t>
  </si>
  <si>
    <t xml:space="preserve">34353 - ARGAMASSA COLANTE AC-II </t>
  </si>
  <si>
    <t xml:space="preserve">AGETOP 2798 - PISO DE LADRILHO HIDRÁULICO COR NATURAL MODELO TÁTIL ( ALERTA OU DIRECIONAL) </t>
  </si>
  <si>
    <t xml:space="preserve">01442 - 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</si>
  <si>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11280 - CORTADEIRA DE PISO DE CONCRETO E ASFALTO, PARA DISCO PADRAO DE DIAMETRO 350 MM (14") OU 450 MM (18") , MOTOR A GASOLINA, POTENCIA 13 HP, SEM DISCO </t>
  </si>
  <si>
    <t xml:space="preserve">13887 - DISCO DE CORTE DIAMANTADO SEGMENTADO PARA CONCRETO, DIAMETRO DE 350 MM, FURO DE 1 " (14 X 1 ") </t>
  </si>
  <si>
    <t xml:space="preserve">04759 - CALCETEIRO </t>
  </si>
  <si>
    <t xml:space="preserve">04741 - PO DE PEDRA (POSTO PEDREIRA/FORNECEDOR, SEM FRETE) </t>
  </si>
  <si>
    <t xml:space="preserve">36196 - BLOQUETE/PISO INTERTRAVADO DE CONCRETO - MODELO RETANGULAR/TIJOLINHO/PAVER/HOL ANDES/PARALELEPIPEDO, 20 CM X 10 CM, E = 8 CM, RESISTENCIA DE 35 MPA (NBR 9781), COR NATURAL </t>
  </si>
  <si>
    <t xml:space="preserve">40515 - BLOQUETE/PISO DE CONCRETO - MODELO PISOGRAMA/CONCREGRAMA/PAVI- GRADE/GRAMEIRO, *60 CM X 45* CM, E = *7* CM, COR NATURAL </t>
  </si>
  <si>
    <t xml:space="preserve">04755 - MARMORISTA / GRANITEIRO </t>
  </si>
  <si>
    <t xml:space="preserve">10841 - PISO EM GRANITO, POLIDO, TIPO ANDORINHA/ QUARTZ/ CASTELO/ CORUMBA OU OUTROS EQUIVALENTES DA REGIAO, FORMATO MENOR OU IGUAL A 3025 CM2, E= *2* CM </t>
  </si>
  <si>
    <t xml:space="preserve">34356 - REJUNTE BRANCO, CIMENTICIO </t>
  </si>
  <si>
    <t xml:space="preserve">20232 - SOLEIRA EM GRANITO, POLIDO, TIPO ANDORINHA/ QUARTZ/ CASTELO/ CORUMBA OU OUTROS EQUIVALENTES DA REGIAO, L= *15* CM, E= *2,0* CM </t>
  </si>
  <si>
    <t xml:space="preserve">1381 - ARGAMASSA COLANTE AC I PARA CERAMICAS </t>
  </si>
  <si>
    <t xml:space="preserve">11950 - BUCHA DE NYLON SEM ABA S6, COM PARAFUSO DE 4,20 X 40 MM EM ACO ZINCADO COM ROSCA SOBERBA, CABECA CHATA E FENDA PHILLIPS </t>
  </si>
  <si>
    <t xml:space="preserve">00599 - JANELA FIXA EM ALUMINIO, 60  X 80 CM (A X L), BATENTE/REQUADRO DE 3 A 14 CM, COM VIDRO, SEM GUARNICAO/ALIZAR </t>
  </si>
  <si>
    <t xml:space="preserve">00601 - JANELA ALUMINIO MAXIM AR, SERIE 25, 90 X 110CM (INCLUSO GUARNICAO E VIDRO FANTASIA). </t>
  </si>
  <si>
    <t xml:space="preserve">00597 - JANELA DE CORRER EM ALUMINIO, SERIE 25, SEM BANDEIRA, COM 4 FOLHAS PARA VIDRO, (DUAS FIXAS E DUAS MOVEIS) 1,60 X 1,10 M (INCLUSO GUARNICAO E VIDRO LISO INCOLOR). </t>
  </si>
  <si>
    <t xml:space="preserve">10489 - VIDRACEIRO </t>
  </si>
  <si>
    <t xml:space="preserve">03103 - FECHADURA C/ CILINDRO LATAO CROMADO P/ PORTA VIDRO TP AROUCA 2171-L OU EQUIV </t>
  </si>
  <si>
    <t xml:space="preserve">05031 - VIDRO TEMPERADO INCOLOR PARA PORTA DE ABRIR, E = 10 MM (SEM FERRAGENS E SEM COLOCACAO) </t>
  </si>
  <si>
    <t xml:space="preserve">38169 - CONJUNTO DE FERRAGENS PIVO, PARA PORTA PIVOTANTE DE ATE 100 KG, REGULAVEL COM ESFERA , CROMADO - SUPERIOR E INFERIOR - COMPLETO </t>
  </si>
  <si>
    <t xml:space="preserve">36888 - GUARNICAO/MOLDURA DE ACABAMENTO PARA ESQUADRIA DE ALUMINIO ANODIZADO NATURAL, PARA 1 FACE </t>
  </si>
  <si>
    <t xml:space="preserve">COTAÇÃO - PUXADOR DUPLO TUBULAR          EM AÇO INOX                   </t>
  </si>
  <si>
    <t xml:space="preserve">10498 - MASSA PARA VIDRO </t>
  </si>
  <si>
    <t xml:space="preserve">10507 - VIDRO TEMPERADO INCOLOR E = 10 MM, SEM COLOCACAO </t>
  </si>
  <si>
    <t xml:space="preserve">00183 - BATENTE/ PORTAL/ ADUELA/ MARCO MACICO, E= *3 CM, L= *13 CM, *60 CM A 120* CM X *210 CM, EM CEDRINHO/ ANGELIM COMERCIAL/ EUCALIPTO/ CURUPIXA/ PEROBA/ CUMARU OU EQUIVALENTE DA REGIAO (NAO INCLUI ALIZARES) </t>
  </si>
  <si>
    <t xml:space="preserve">20017 - GUARNICAO/ ALIZAR/ VISTA MACICA, E= *1* CM, L= *4,5* CM, EM CEDRINHO/ ANGELIM COMERCIAL/ EUCALIPTO/ CURUPIXA/ PEROBA/ CUMARU OU EQUIVALENTE DA REGIAO </t>
  </si>
  <si>
    <t xml:space="preserve">02433 - DOBRADICA EM ACO/FERRO, 3" X 2 1/2", E= 1,2 A 1,8 MM, SEM ANEL, CROMADO OU ZINCADO, TAMPA CHATA, COM PARAFUSOS </t>
  </si>
  <si>
    <t xml:space="preserve">03099 - FECHADURA DE EMBUTIR PARA PORTA DE BANHEIRO, TIPO TRANQUETA, MAQUINA 55 MM, MACANETAS ALAVANCA E ROSETAS REDONDAS EM METAL CROMADO - NIVEL SEGURANCA MEDIO - COMPLETA </t>
  </si>
  <si>
    <t xml:space="preserve">11055 - PARAFUSO ROSCA SOBERBA ZINCADO CABECA CHATA FENDA SIMPLES 3,5 X 25 MM (1 ") </t>
  </si>
  <si>
    <t xml:space="preserve">04987 - PORTA DE MADEIRA, FOLHA MEDIA (NBR 15930) DE 90 X 210 CM, E = 35 MM, NUCLEO SARRAFEADO, CAPA LISA EM HDF, ACABAMENTO EM LAMINADO NATURAL PARA VERNIZ </t>
  </si>
  <si>
    <t xml:space="preserve">5066 - PREGO DE ACO POLIDO COM CABECA 12 X 12 </t>
  </si>
  <si>
    <t xml:space="preserve">39026 - PREGO DE ACO POLIDO SEM CABECA 15 X 15 (1 1/4 X 13) </t>
  </si>
  <si>
    <t xml:space="preserve">AGETOP H705 - BARRA DE APOIO PARA P.N.E. L = 40 CM (PORTA) </t>
  </si>
  <si>
    <t xml:space="preserve">COTAÇÃO - CHAPA DE INOX ESCOVADO  90X40  CM PARA PROTEÇÃO DE PORTA     </t>
  </si>
  <si>
    <t xml:space="preserve">7568 - BUCHA DE NYLON SEM ABA S10, COM PARAFUSO DE 6,10 X 65 MM EM ACO ZINCADO COM ROSCA SOBERBA, CABECA CHATA E FENDA PHILLIPS </t>
  </si>
  <si>
    <t xml:space="preserve">04917 - PORTA DE ABRIR EM ALUMINIO TIPO VENEZIANA, ACABAMENTO ANODIZADO NATURAL, SEM GUARNICAO/ALIZAR/VISTA </t>
  </si>
  <si>
    <t xml:space="preserve">3081 - FECHADURA DE EMBUTIR PARA PORTA EXTERNA / ENTRADA, MAQUINA 55 MM, COM CILINDRO, MACANETA ALAVANCA E ESPELHO EM METAL CROMADO - NIVEL SEGURANCA MEDIO - COMPLETA </t>
  </si>
  <si>
    <t xml:space="preserve">10555 - PORTA DE MADEIRA, FOLHA MEDIA (NBR 15930) DE 80 X 210 CM, E = 35 MM, NUCLEO SARRAFEADO, CAPA LISA EM HDF, ACABAMENTO EM PRIMER PARA PINTURA </t>
  </si>
  <si>
    <t xml:space="preserve">04948 - PORTAO DE ABRIR EM GRADIL DE METALON REDONDO DE 3/4" VERTICAL, COM REQUADRO, ACABAMENTO NATURAL - COMPLETO </t>
  </si>
  <si>
    <t xml:space="preserve">05320 - REMOVEDOR DE TINTA OLEO/ESMALTE VERNIZ </t>
  </si>
  <si>
    <t xml:space="preserve">07306 - TINTA PROTETORA SUPERFICIE METALICA ALUMINIO </t>
  </si>
  <si>
    <t xml:space="preserve">11157 - WASH PRIMER PARA TINTA AUTOMOTIVA </t>
  </si>
  <si>
    <t xml:space="preserve">37563 - PORTAO BASCULANTE, MANUAL, EM CHAPA TIPO LAMBRIL QUADRADO, COM REQUADRO, ACABAMENTO NATURAL </t>
  </si>
  <si>
    <t xml:space="preserve">03104 - JOGO DE FERRAGENS CROMADAS P/ PORTA DE VIDRO TEMPERADO, UMA FOLHA COMPOSTA: DOBRADICA SUPERIOR (101) E INFERIOR (103),TRINCO (502), FECHADURA (520),CONTRA FECHADURA (531),COM CAPUCHINHO </t>
  </si>
  <si>
    <t xml:space="preserve">00397 - ABRACADEIRA EM ACO PARA AMARRACAO DE ELETRODUTOS, TIPO D, COM 2 1/2" E PARAFUSO DE FIXACAO </t>
  </si>
  <si>
    <t xml:space="preserve">07701 - TUBO ACO GALVANIZADO COM COSTURA, CLASSE MEDIA, DN 2.1/2", E = *3,65* MM, PESO *6,51* KG/M (NBR 5580) </t>
  </si>
  <si>
    <t xml:space="preserve">06110 - SERRALHEIRO </t>
  </si>
  <si>
    <t xml:space="preserve">01649 - CRUZETA DE FERRO GALVANIZADO, COM ROSCA BSP, DE 1 1/2" </t>
  </si>
  <si>
    <t xml:space="preserve">02616 - CURVA 90 GRAUS, PARA ELETRODUTO, EM ACO GALVANIZADO ELETROLITICO, DIAMETRO DE 15 MM (1/2") </t>
  </si>
  <si>
    <t xml:space="preserve">06297 - TE DE FERRO GALVANIZADO, DE 1 1/2" </t>
  </si>
  <si>
    <t xml:space="preserve">07697 - TUBO ACO GALVANIZADO COM COSTURA, CLASSE MEDIA, DN 1.1/2", E = *3,25* MM, PESO *3,61* KG/M (NBR 5580) </t>
  </si>
  <si>
    <t xml:space="preserve">07691 - TUBO ACO GALVANIZADO COM COSTURA, CLASSE MEDIA, DN 1/2", E = *2,65* MM, PESO *1,22* KG/M (NBR 5580) </t>
  </si>
  <si>
    <t xml:space="preserve">COTAÇÃO - REBAIXAMENTO EM PLACAS DE GESSO ACARTONADO LAFARGE OU EQUIVALENTE - FORNECIMENTO E INSTALAÇÃO </t>
  </si>
  <si>
    <t xml:space="preserve">COTAÇÃO - REBAIXAMENTO EM PLACAS DE GESSO ACARTONADO TIPO RU (GESSO VERDE) LAFARGE OU EQUIVALENTE - FORNECIMENTO E INSTALAÇÃO </t>
  </si>
  <si>
    <t xml:space="preserve">06085 - SELADOR ACRILICO PAREDES INTERNAS/EXTERNAS </t>
  </si>
  <si>
    <t xml:space="preserve">3767 - LIXA EM FOLHA PARA PAREDE OU MADEIRA, NUMERO 120 (COR VERMELHA) </t>
  </si>
  <si>
    <t xml:space="preserve">04051 - MASSA CORRIDA PVA PARA PAREDES INTERNAS </t>
  </si>
  <si>
    <t xml:space="preserve">07356 - TINTA ACRILICA PREMIUM, COR BRANCO FOSCO </t>
  </si>
  <si>
    <t xml:space="preserve">04056 - MASSA ACRILICA PARA PAREDES INTERIOR/EXTERIOR </t>
  </si>
  <si>
    <t xml:space="preserve">38877 - MASSA PARA TEXTURA LISA DE BASE ACRILICA, USO INTERNO E EXTERNO </t>
  </si>
  <si>
    <t xml:space="preserve">7307 - FUNDO ANTICORROSIVO PARA METAIS FERROSOS (ZARCAO) </t>
  </si>
  <si>
    <t xml:space="preserve">03768 - LIXA EM FOLHA PARA FERRO, NUMERO 150 </t>
  </si>
  <si>
    <t xml:space="preserve">05318 - SOLVENTE DILUENTE A BASE DE AGUARRAS </t>
  </si>
  <si>
    <t xml:space="preserve">07311 - TINTA ESMALTE SINTETICO PREMIUM ACETINADO </t>
  </si>
  <si>
    <t xml:space="preserve">00013 - ESTOPA </t>
  </si>
  <si>
    <t xml:space="preserve">AGETOP 1239 - CERA (D = 0,95 KG/L)                                         </t>
  </si>
  <si>
    <t xml:space="preserve">07314 - TINTA BORRACHA CLORADA, ACABAMENTO SEMIBRILHO, CORES VIVAS </t>
  </si>
  <si>
    <t xml:space="preserve">00003 - ACIDO MURIATICO, DILUICAO 10% A 12% PARA USO EM LIMPEZA </t>
  </si>
  <si>
    <t xml:space="preserve">COTAÇÃO - BARRA DE APOIO EM AÇO INOX P/ LAVATÓRIO PHD BARRAS (CÓD. 826) OU EQUIVALENTE </t>
  </si>
  <si>
    <t xml:space="preserve">36204 - BARRA DE APOIO RETA, EM ACO INOX POLIDO, COMPRIMENTO 60CM, DIAMETRO MINIMO 3 CM </t>
  </si>
  <si>
    <t xml:space="preserve">36081 - BARRA DE APOIO RETA, EM ACO INOX POLIDO, COMPRIMENTO 80CM, DIAMETRO MINIMO 3 CM </t>
  </si>
  <si>
    <t xml:space="preserve">4823 - MASSA PLASTICA PARA MARMORE/GRANITO </t>
  </si>
  <si>
    <t xml:space="preserve">3146 - FITA VEDA ROSCA EM ROLOS DE 18 MM X 10 M (L X C) </t>
  </si>
  <si>
    <t xml:space="preserve">20269 - LAVATORIO/CUBA DE EMBUTIR OVAL LOUCA BRANCA SEM LADRAO *50 X 35* CM </t>
  </si>
  <si>
    <t xml:space="preserve">06136 - SIFAO EM METAL CROMADO PARA PIA OU LAVATORIO, 1 X 1.1/2 " </t>
  </si>
  <si>
    <t xml:space="preserve">37588 - VALVULA EM METAL CROMADO PARA TANQUE, 1.1/2 " SEM LADRAO </t>
  </si>
  <si>
    <t xml:space="preserve">01743 - CUBA ACO INOX (AISI 304) DE EMBUTIR COM VALVULA 3 1/2 ", DE *46 X 30 X 12* CM </t>
  </si>
  <si>
    <t xml:space="preserve">06157 - VALVULA EM METAL CROMADO PARA PIA AMERICANA 3.1/2 X 1.1/2 " </t>
  </si>
  <si>
    <t xml:space="preserve">38638 - SIFAO EM METAL CROMADO PARA TANQUE, 1.1/4 X 1.1/2 " </t>
  </si>
  <si>
    <t xml:space="preserve">11758 - SABONETEIRA PLASTICA TIPO DISPENSER PARA SABONETE LIQUIDO COM RESERVATORIO 800 A 1500 ML </t>
  </si>
  <si>
    <t xml:space="preserve">37401 - TOALHEIRO PLASTICO TIPO DISPENSER PARA PAPEL TOALHA INTERFOLHADO </t>
  </si>
  <si>
    <t xml:space="preserve">37400 - PAPELEIRA PLASTICA TIPO DISPENSER PARA PAPEL HIGIENICO ROLAO </t>
  </si>
  <si>
    <t xml:space="preserve">38189 - DUCHA METALICA DE PAREDE, ARTICULAVEL, COM BRACO/CANO, SEM DESVIADOR </t>
  </si>
  <si>
    <t xml:space="preserve">11186 - ESPELHO CRISTAL E = 4 MM </t>
  </si>
  <si>
    <t xml:space="preserve">442 - PARAFUSO FRANCES M16 EM ACO GALVANIZADO, COMPRIMENTO = 45 MM, DIAMETRO = 16 MM, CABECA ABAULADA </t>
  </si>
  <si>
    <t xml:space="preserve">10426 - LAVATORIO LOUCA BRANCA COM COLUNA *54 X 44* CM </t>
  </si>
  <si>
    <t xml:space="preserve">4351 - PARAFUSO NIQUELADO 3 1/2" COM ACABAMENTO CROMADO PARA FIXAR PECA SANITARIA, INCLUI PORCA CEGA, ARRUELA E BUCHA DE NYLON TAMANHO S-8 </t>
  </si>
  <si>
    <t xml:space="preserve">37329 - REJUNTE EPOXI BRANCO </t>
  </si>
  <si>
    <t xml:space="preserve">06148 - SIFAO PLASTICO FLEXIVEL SAIDA VERTICAL PARA COLUNA LAVATORIO, 1 X 1.1/2 " </t>
  </si>
  <si>
    <t xml:space="preserve">20271 - TANQUE LOUCA BRANCA COM COLUNA *30* L </t>
  </si>
  <si>
    <t xml:space="preserve">13417 - TORNEIRA CROMADA SEM BICO PARA TANQUE 1/2 " OU 3/4 " (REF 1143) </t>
  </si>
  <si>
    <t xml:space="preserve">11762 - TORNEIRA CROMADA COM BICO PARA JARDIM/TANQUE 1/2 " OU 3/4 " (REF 1153) </t>
  </si>
  <si>
    <t xml:space="preserve">36796 - TORNEIRA CROMADA DE MESA PARA LAVATORIO TEMPORIZADA PRESSAO BICA BAIXA </t>
  </si>
  <si>
    <t xml:space="preserve">11775 - TORNEIRA CROMADA DE PAREDE PARA COZINHA COM AREJADOR 1/2 " OU 3/4 " (REF 1157) </t>
  </si>
  <si>
    <t xml:space="preserve">06127 - AJUDANTE DE PEDREIRO </t>
  </si>
  <si>
    <t xml:space="preserve">AGETOP H710 - VÁLVULA DE DESCARGA HIDRA/DOCOL ( BASE E ACABAMENTO CROMADO ANTIVANDALISMO PARA P.N.E.) </t>
  </si>
  <si>
    <t xml:space="preserve">04384 - PARAFUSO NIQUELADO COM ACABAMENTO CROMADO PARA FIXAR PECA SANITARIA, INCLUI PORCA CEGA, ARRUELA E BUCHA DE NYLON TAMANHO S-10 </t>
  </si>
  <si>
    <t xml:space="preserve">06138 - VEDACAO PVC, 100 MM, PARA SAIDA VASO SANITARIO </t>
  </si>
  <si>
    <t xml:space="preserve">36520 - BACIA SANITARIA (VASO) CONVENCIONAL PARA PCD SEM FURO FRONTAL, DE LOUCA BRANCA, SEM ASSENTO </t>
  </si>
  <si>
    <t xml:space="preserve">10420 - BACIA SANITARIA (VASO) CONVENCIONAL DE LOUCA BRANCA </t>
  </si>
  <si>
    <t xml:space="preserve">11795 - GRANITO PARA BANCADA, POLIDO, TIPO ANDORINHA/ QUARTZ/ CASTELO/ CORUMBA OU OUTROS EQUIVALENTES DA REGIAO, E= *2,5* CM </t>
  </si>
  <si>
    <t xml:space="preserve">20231 - RODAPE OU RODABANCADA EM GRANITO, POLIDO, TIPO ANDORINHA/ QUARTZ/ CASTELO/ CORUMBA OU OUTROS EQUIVALENTES DA REGIAO, H= 10 CM, E= *2,0* CM </t>
  </si>
  <si>
    <t xml:space="preserve">00100 - ADAPTADOR PVC SOLDAVEL, COM FLANGES E ANEL DE VEDACAO, 60 MM X 2", PARA CAIXA D' AGUA </t>
  </si>
  <si>
    <t xml:space="preserve">20080 - ADESIVO PLASTICO PARA PVC, FRASCO COM 175 GR </t>
  </si>
  <si>
    <t xml:space="preserve">38383 - LIXA D'AGUA EM FOLHA, GRAO 100 </t>
  </si>
  <si>
    <t xml:space="preserve">00813 - BUCHA DE REDUCAO DE PVC, SOLDAVEL, LONGA, COM 50 X 25 MM, PARA AGUA FRIA PREDIAL </t>
  </si>
  <si>
    <t xml:space="preserve">00820 - BUCHA DE REDUCAO DE PVC, SOLDAVEL, LONGA, COM 50 X 32 MM, PARA AGUA FRIA PREDIAL </t>
  </si>
  <si>
    <t xml:space="preserve">03501 - JOELHO, PVC SOLDAVEL, 45 GRAUS, 32 MM, PARA AGUA FRIA PREDIAL </t>
  </si>
  <si>
    <t xml:space="preserve">03503 - JOELHO, PVC SOLDAVEL, 45 GRAUS, 50 MM, PARA AGUA FRIA PREDIAL </t>
  </si>
  <si>
    <t xml:space="preserve">03529 - JOELHO PVC, SOLDAVEL, 90 GRAUS, 25 MM, PARA AGUA FRIA PREDIAL </t>
  </si>
  <si>
    <t xml:space="preserve">03536 - JOELHO PVC, SOLDAVEL, 90 GRAUS, 32 MM, PARA AGUA FRIA PREDIAL </t>
  </si>
  <si>
    <t xml:space="preserve">03540 - JOELHO PVC, SOLDAVEL, 90 GRAUS, 50 MM, PARA AGUA FRIA PREDIAL </t>
  </si>
  <si>
    <t xml:space="preserve">03847 - LUVA DE CORRER PARA TUBO SOLDAVEL, PVC, 50 MM, PARA AGUA FRIA PREDIAL </t>
  </si>
  <si>
    <t xml:space="preserve">38023 - LUVA DE REDUCAO, PVC, SOLDAVEL, 50 X 25 MM, PARA AGUA FRIA PREDIAL </t>
  </si>
  <si>
    <t xml:space="preserve">07140 - TE SOLDAVEL, PVC, 90 GRAUS, 32 MM, PARA AGUA FRIA PREDIAL (NBR 5648) </t>
  </si>
  <si>
    <t xml:space="preserve">07142 - TE SOLDAVEL, PVC, 90 GRAUS,50 MM, PARA AGUA FRIA PREDIAL (NBR 5648) </t>
  </si>
  <si>
    <t xml:space="preserve">9868 - TUBO PVC, SOLDAVEL, DN 25 MM, AGUA FRIA (NBR-5648) </t>
  </si>
  <si>
    <t xml:space="preserve">09869 - TUBO PVC, SOLDAVEL, DN 32 MM, AGUA FRIA (NBR-5648) </t>
  </si>
  <si>
    <t xml:space="preserve">09875 - TUBO PVC, SOLDAVEL, DN 50 MM, PARA AGUA FRIA (NBR-5648) </t>
  </si>
  <si>
    <t xml:space="preserve">3148 - FITA VEDA ROSCA EM ROLOS DE 18 MM X 50 M (L X C) </t>
  </si>
  <si>
    <t xml:space="preserve">06028 - REGISTRO GAVETA BRUTO EM LATAO FORJADO, BITOLA 2 " (REF 1509) </t>
  </si>
  <si>
    <t xml:space="preserve">11747 - VALVULA DE ESFERA BRUTA EM BRONZE, BITOLA 2 " (REF 1552-B) </t>
  </si>
  <si>
    <t xml:space="preserve">COTAÇÃO - RESERVATORIO METALICO TIPO     TAÇA                          </t>
  </si>
  <si>
    <t xml:space="preserve">20085 - ANEL BORRACHA, DN 50 MM, PARA TUBO SERIE REFORCADA ESGOTO PREDIAL </t>
  </si>
  <si>
    <t xml:space="preserve">20078 - PASTA LUBRIFICANTE PARA TUBOS E CONEXOES COM JUNTA ELASTICA (USO EM PVC, ACO, POLIETILENO E OUTROS) ( DE *400* G) </t>
  </si>
  <si>
    <t xml:space="preserve">38418 - BUCHA DE REDUCAO, PVC, LONGA, SERIE R, DN 50 X 40 MM, PARA ESGOTO PREDIAL </t>
  </si>
  <si>
    <t xml:space="preserve">01970 - CURVA PVC LONGA 90 GRAUS, 100 MM, PARA ESGOTO PREDIAL </t>
  </si>
  <si>
    <t xml:space="preserve">01966 - CURVA PVC CURTA 90 GRAUS, 100 MM, PARA ESGOTO PREDIAL </t>
  </si>
  <si>
    <t xml:space="preserve">297 - ANEL BORRACHA PARA TUBO ESGOTO PREDIAL DN 75 MM (NBR 5688) </t>
  </si>
  <si>
    <t xml:space="preserve">01951 - CURVA PVC CURTA 90 GRAUS, DN 75 MM, PARA ESGOTO PREDIAL </t>
  </si>
  <si>
    <t xml:space="preserve">03516 - JOELHO PVC, SOLDAVEL, BB, 45 GRAUS, DN 40 MM, PARA ESGOTO PREDIAL </t>
  </si>
  <si>
    <t xml:space="preserve">03509 - JOELHO PVC, SOLDAVEL, PB, 90 GRAUS, DN 75 MM, PARA ESGOTO PREDIAL </t>
  </si>
  <si>
    <t xml:space="preserve">03520 - JOELHO PVC, SOLDAVEL, PB, 90 GRAUS, DN 100 MM, PARA ESGOTO PREDIAL </t>
  </si>
  <si>
    <t xml:space="preserve">03518 - JOELHO PVC, SOLDAVEL, PB, 45 GRAUS, DN 50 MM, PARA ESGOTO PREDIAL </t>
  </si>
  <si>
    <t xml:space="preserve">03517 - JOELHO PVC, SOLDAVEL, BB, 90 GRAUS, DN 40 MM, PARA ESGOTO PREDIAL </t>
  </si>
  <si>
    <t xml:space="preserve">03526 - JOELHO PVC, SOLDAVEL, PB, 90 GRAUS, DN 50 MM, PARA ESGOTO PREDIAL </t>
  </si>
  <si>
    <t xml:space="preserve">03666 - JUNCAO SIMPLES, PVC, 45 GRAUS, DN 40 X 40 MM, SERIE NORMAL PARA ESGOTO PREDIAL </t>
  </si>
  <si>
    <t xml:space="preserve">03658 - JUNCAO SIMPLES, PVC, DN 75 X 75 MM, SERIE NORMAL PARA ESGOTO PREDIAL </t>
  </si>
  <si>
    <t xml:space="preserve">03670 - JUNCAO SIMPLES, PVC, 45 GRAUS, DN 100 X 100 MM, SERIE NORMAL PARA ESGOTO PREDIAL </t>
  </si>
  <si>
    <t xml:space="preserve">03659 - JUNCAO SIMPLES, PVC, DN 100 X 50 MM, SERIE NORMAL PARA ESGOTO PREDIAL </t>
  </si>
  <si>
    <t xml:space="preserve">03895 - LUVA DE CORRER, PVC, DN 75 MM, PARA ESGOTO PREDIAL </t>
  </si>
  <si>
    <t xml:space="preserve">03897 - LUVA SIMPLES, PVC, SOLDAVEL, DN 40 MM, SERIE NORMAL, PARA ESGOTO PREDIAL </t>
  </si>
  <si>
    <t xml:space="preserve">03899 - LUVA SIMPLES, PVC, SOLDAVEL, DN 100 MM, SERIE NORMAL, PARA ESGOTO PREDIAL </t>
  </si>
  <si>
    <t xml:space="preserve">03898 - LUVA SIMPLES, PVC, SOLDAVEL, DN 75 MM, SERIE NORMAL, PARA ESGOTO PREDIAL </t>
  </si>
  <si>
    <t xml:space="preserve">03875 - LUVA SIMPLES, PVC, SOLDAVEL, DN 50 MM, SERIE NORMAL, PARA ESGOTO PREDIAL </t>
  </si>
  <si>
    <t xml:space="preserve">20044 - REDUCAO EXCENTRICA PVC P/ ESG PREDIAL DN 100 X 75MM </t>
  </si>
  <si>
    <t xml:space="preserve">07116 - TE PVC SOLDAVEL, BBB, 90 GRAUS, DN 40 MM, PARA ESGOTO SECUNDARIO PREDIAL </t>
  </si>
  <si>
    <t xml:space="preserve">09841 - TUBO PVC, PBV, SERIE R, DN 100 MM, PARA ESGOTO OU AGUAS PLUVIAIS PREDIAL (NBR 5688) </t>
  </si>
  <si>
    <t xml:space="preserve">20068 - TUBO PVC, PBV, SERIE R, DN 50 MM, PARA ESGOTO OU AGUAS PLUVIAIS PREDIAL (NBR 5688) </t>
  </si>
  <si>
    <t xml:space="preserve">09839 - TUBO PVC, PBV, SERIE R, DN 75 MM, PARA ESGOTO OU AGUAS PLUVIAIS PREDIAL (NBR 5688) </t>
  </si>
  <si>
    <t xml:space="preserve">20067 - TUBO PVC, PBV, SERIE R, DN 40 MM, PARA ESGOTO OU AGUAS PLUVIAIS PREDIAL (NBR 5688) </t>
  </si>
  <si>
    <t xml:space="preserve">36531 - RETROESCAVADEIRA SOBRE RODAS COM CARREGADEIRA, TRACAO 4 X 4, POTENCIA LIQUIDA 88 HP, PESO OPERACIONAL MINIMO DE 6674 KG, CAPACIDADE DA CARREGADEIRA DE 1,00 M3 E DA RETROESCAVADEIRA MINIMA DE 0,26 M3, PROFUNDIDADE DE ESCAVACAO MAXIMA DE 4,37 M </t>
  </si>
  <si>
    <t xml:space="preserve">04234 - OPERADOR DE ESCAVADEIRA </t>
  </si>
  <si>
    <t xml:space="preserve">00036 - ACO CA-60, 4,2 MM, VERGALHAO </t>
  </si>
  <si>
    <t xml:space="preserve">1358 - CHAPA DE MADEIRA COMPENSADA RESINADA PARA FORMA DE CONCRETO, DE *2,2 X 1,1* M, E = 17 MM </t>
  </si>
  <si>
    <t xml:space="preserve">20247 - PREGO DE ACO POLIDO COM CABECA 15 X 15 (1 1/4 X 13) </t>
  </si>
  <si>
    <t xml:space="preserve">07258 - TIJOLO CERAMICO MACICO *5 X 10 X 20* CM </t>
  </si>
  <si>
    <t xml:space="preserve">5103 - CAIXA SIFONADA PVC, 100 X 100 X 50 MM, COM GRELHA REDONDA BRANCA </t>
  </si>
  <si>
    <t xml:space="preserve">03528 - JOELHO PVC, SOLDAVEL, PB, 45 GRAUS, DN 100 MM, PARA ESGOTO PREDIAL </t>
  </si>
  <si>
    <t xml:space="preserve">20159 - JOELHO COM VISITA, PVC SERIE R, 90 GRAUS, 100 X 75 MM, PARA ESGOTO PREDIAL </t>
  </si>
  <si>
    <t xml:space="preserve">11741 - RALO SIFONADO PVC CILINDRICO, 100 X 40 MM, COM GRELHA REDONDA BRANCA </t>
  </si>
  <si>
    <t xml:space="preserve">07091 - TE SANITARIO, PVC, DN 100 X 100 MM, SERIE NORMAL, PARA ESGOTO PREDIAL </t>
  </si>
  <si>
    <t xml:space="preserve">9835 - TUBO PVC SERIE NORMAL, DN 40 MM, PARA ESGOTO PREDIAL (NBR 5688) </t>
  </si>
  <si>
    <t xml:space="preserve">01786 - CURVA 90 GRAUS DE FERRO GALVANIZADO, COM ROSCA BSP FEMEA, DE 1/2" </t>
  </si>
  <si>
    <t xml:space="preserve">00392 - ABRACADEIRA EM ACO PARA AMARRACAO DE ELETRODUTOS, TIPO D, COM 1/2" E PARAFUSO DE FIXACAO </t>
  </si>
  <si>
    <t xml:space="preserve">02688 - ELETRODUTO PVC FLEXIVEL CORRUGADO, COR AMARELA, DE 25 MM </t>
  </si>
  <si>
    <t xml:space="preserve">COTAÇÃO - REGISTRO COM MEDIDOR DE GÁS GLP PARA RECIPIENTE P-13 </t>
  </si>
  <si>
    <t xml:space="preserve">39128 - ABRACADEIRA EM ACO PARA AMARRACAO DE ELETRODUTOS, TIPO D, COM 3/4" E CUNHA DE FIXACAO </t>
  </si>
  <si>
    <t xml:space="preserve">AGETOP 2867 - BOTIJÃO DE GÁS P13 ( VASILHAME + GÁS LIQUEFEITO) </t>
  </si>
  <si>
    <t xml:space="preserve">37559 - PLACA DE SINALIZACAO DE SEGURANCA CONTRA INCENDIO, FOTOLUMINESCENTE, RETANGULAR, *12 X 40* CM, EM PVC *2* MM ANTI-CHAMAS (SIMBOLOS, CORES E PICTOGRAMAS CONFORME NBR 13434) </t>
  </si>
  <si>
    <t xml:space="preserve">COTAÇÃO - LUMINÁRIA DE SOBREPOR LED 1-39W 220V, 4.148 lm, 4.000 k, INSTALADA DIRETAMENTE NA LAJE OU ESTRUTURA METÁLICA ESTACIONAMENTO REF.: ITAIM MINOTAURO RS PREMIUM OU EQUIVALENTE </t>
  </si>
  <si>
    <t xml:space="preserve">COTAÇÃO - LUMINÁRIA DE EMBUTIR LED 1-39W  220V, 4.366 lm, 4.000 k, INSTALADA  NO FORRO DE GESSO A 2,80M DE ALTURA.  REF.: ITAIM MINOTAURO RE PREMIUM OU EQUIVALENTE </t>
  </si>
  <si>
    <t xml:space="preserve">03788 - LUMINARIA DE SOBREPOR EM CHAPA DE ACO PARA 1 LAMPADA FLUORESCENTE DE *18* W, ALETADA, COMPLETA (LAMPADA E REATOR INCLUSOS) </t>
  </si>
  <si>
    <t xml:space="preserve">38193 - LAMPADA LED 6 W BIVOLT BRANCA, FORMATO TRADICIONAL (BASE E27) </t>
  </si>
  <si>
    <t xml:space="preserve">38769 - LUMINARIA ARANDELA TIPO MEIA-LUA COM VIDRO FOSCO *30 X 15* CM, PARA 1 LAMPADA, BASE E27, POTENCIA MAXIMA 40/60 W (NAO INCLUI LAMPADA) </t>
  </si>
  <si>
    <t xml:space="preserve">03752 - LAMPADA VAPOR METALICO TUBULAR 400 W (BASE E40) </t>
  </si>
  <si>
    <t xml:space="preserve">12273 - PROJETOR RETANGULAR FECHADO PARA LAMPADA VAPOR DE MERCURIO/SODIO 250 W A 500 W, CABECEIRAS EM ALUMINIO FUNDIDO, CORPO EM ALUMINIO ANODIZADO, PARA LAMPADA E40 FECHAMENTO EM VIDRO TEMPERADO. </t>
  </si>
  <si>
    <t xml:space="preserve">12318 - REATOR P/ 1 LAMPADA VAPOR DE MERCURIO 400W USO EXT </t>
  </si>
  <si>
    <t xml:space="preserve">COTAÇÃO - QUADRO DE EQUIPOTENCIALIZAÇÃO                                </t>
  </si>
  <si>
    <t xml:space="preserve">38094 - ESPELHO / PLACA DE 3 POSTOS 4" X 2", PARA INSTALACAO DE TOMADAS E INTERRUPTORES </t>
  </si>
  <si>
    <t xml:space="preserve">38099 - SUPORTE DE FIXACAO PARA ESPELHO / PLACA 4" X 2", PARA 3 MODULOS, PARA INSTALACAO DE TOMADAS E INTERRUPTORES (SOMENTE SUPORTE) </t>
  </si>
  <si>
    <t xml:space="preserve">38101 - TOMADA 2P+T 10A, 250V (APENAS MODULO) </t>
  </si>
  <si>
    <t xml:space="preserve">38102 - TOMADA 2P+T 20A, 250V (APENAS MODULO) </t>
  </si>
  <si>
    <t xml:space="preserve">38112 - INTERRUPTOR SIMPLES 10A, 250V (APENAS MODULO) </t>
  </si>
  <si>
    <t xml:space="preserve">39393 - SENSOR DE PRESENCA BIVOLT DE PAREDE SEM FOTOCELULA PARA QUALQUER TIPO DE LAMPADA POTENCIA MAXIMA *1000* W, USO INTERNO </t>
  </si>
  <si>
    <t xml:space="preserve">AGETOP 3809 - SAIDA HORIZONTAL PARA ELETRODUTO D=3/4" </t>
  </si>
  <si>
    <t xml:space="preserve">39811 - CAIXA DE PASSAGEM DE PAREDE, DE EMBUTIR, EM PVC, DIMENSOES *150 X 150 X 75* MM </t>
  </si>
  <si>
    <t xml:space="preserve">COTAÇÃO - CAIXA DE PASSAGEM DE PISO 15X15X10CM </t>
  </si>
  <si>
    <t xml:space="preserve">02377 - DISJUNTOR TERMOMAGNETICO TRIPOLAR 200 A / 600 V, TIPO FXD / ICC - 35 KA </t>
  </si>
  <si>
    <t xml:space="preserve">02391 - DISJUNTOR TERMOMAGNETICO TRIPOLAR 125A </t>
  </si>
  <si>
    <t xml:space="preserve">02373 - DISJUNTOR TIPO NEMA, TRIPOLAR 60 ATE 100 A, TENSAO MAXIMA DE 415 V </t>
  </si>
  <si>
    <t xml:space="preserve">34606 - DISJUNTOR TIPO NEMA, BIPOLAR 60 ATE 100A, TENSAO MAXIMA 415 V </t>
  </si>
  <si>
    <t xml:space="preserve">39475 - DISPOSITIVO DPS CLASSE II, 1 POLO, TENSAO MAXIMA DE 385 V, CORRENTE MAXIMA DE *45* KA (TIPO AC) </t>
  </si>
  <si>
    <t xml:space="preserve">01571 - TERMINAL A COMPRESSAO EM COBRE ESTANHADO PARA CABO 4 MM2, 1 FURO E 1 COMPRESSAO, PARA PARAFUSO DE FIXACAO M5 </t>
  </si>
  <si>
    <t xml:space="preserve">34653 - DISJUNTOR TIPO DIN/IEC, MONOPOLAR DE 6 ATE 32A </t>
  </si>
  <si>
    <t xml:space="preserve">01575 - TERMINAL A COMPRESSAO EM COBRE ESTANHADO PARA CABO 16 MM2, 1 FURO E 1 COMPRESSAO, PARA PARAFUSO DE FIXACAO M6 </t>
  </si>
  <si>
    <t xml:space="preserve">AGETOP 3269 - DISJUNTOR TRIPOLAR DE 60 A 100-A </t>
  </si>
  <si>
    <t xml:space="preserve">AGETOP 3805 - ELETROCALHA CH.Aº PRE-ZN F. "C" C/ABAS 50X50 MM S/TAMPA </t>
  </si>
  <si>
    <t xml:space="preserve">STP09132.1.13 - ELETROCALHA 100X50MM </t>
  </si>
  <si>
    <t xml:space="preserve">02685 - ELETRODUTO DE PVC RIGIDO ROSCAVEL DE 1 ", SEM LUVA </t>
  </si>
  <si>
    <t xml:space="preserve">34562 - ARAME RECOZIDO 16 BWG, 1,60 MM (0,016 KG/M) </t>
  </si>
  <si>
    <t xml:space="preserve">02683 - ELETRODUTO DE PVC RIGIDO ROSCAVEL DE 4 ", SEM LUVA </t>
  </si>
  <si>
    <t xml:space="preserve">1014 - CABO DE COBRE, FLEXIVEL, CLASSE 4 OU 5, ISOLACAO EM PVC/A, ANTICHAMA BWF-B, 1 CONDUTOR, 450/750 V, SECAO NOMINAL 2,5 MM2 </t>
  </si>
  <si>
    <t xml:space="preserve">21127 - FITA ISOLANTE ADESIVA ANTICHAMA, USO ATE 750 V, EM ROLO DE 19 MM X 5 M </t>
  </si>
  <si>
    <t xml:space="preserve">981 - CABO DE COBRE, FLEXIVEL, CLASSE 4 OU 5, ISOLACAO EM PVC/A, ANTICHAMA BWF-B, 1 CONDUTOR, 450/750 V, SECAO NOMINAL 4 MM2 </t>
  </si>
  <si>
    <t xml:space="preserve">39233 - CABO DE COBRE, FLEXIVEL, CLASSE 4 OU 5, ISOLACAO EM PVC/A, ANTICHAMA BWF-B, 1 CONDUTOR, 450/750 V, SECAO NOMINAL 35 MM2 </t>
  </si>
  <si>
    <t xml:space="preserve">01020 - CABO DE COBRE, FLEXIVEL, CLASSE 4 OU 5, ISOLACAO EM PVC/A, ANTICHAMA BWF-B, COBERTURA PVC-ST1, ANTICHAMA BWF-B, 1 CONDUTOR, 0,6/1 KV, SECAO NOMINAL 10 MM2 </t>
  </si>
  <si>
    <t xml:space="preserve">995 - CABO DE COBRE, FLEXIVEL, CLASSE 4 OU 5, ISOLACAO EM PVC/A, ANTICHAMA BWF-B, COBERTURA PVC-ST1, ANTICHAMA BWF-B, 1 CONDUTOR, 0,6/1 KV, SECAO NOMINAL 16 MM2 </t>
  </si>
  <si>
    <t xml:space="preserve">996 - CABO DE COBRE, FLEXIVEL, CLASSE 4 OU 5, ISOLACAO EM PVC/A, ANTICHAMA BWF-B, COBERTURA PVC-ST1, ANTICHAMA BWF-B, 1 CONDUTOR, 0,6/1 KV, SECAO NOMINAL 25 MM2 </t>
  </si>
  <si>
    <t xml:space="preserve">AGETOP 3831 - CABO PP 3X2,5 MM² </t>
  </si>
  <si>
    <t xml:space="preserve">AGETOP 3011 - BARRA DE COBRE 1" X 1/8"       (0,8052 KG/M)                 </t>
  </si>
  <si>
    <t xml:space="preserve">AGETOP 3144 - CAIXA PARA QUADRO DE COMANDO METÁLICA DE SOBREPOR 60X60X20 CM </t>
  </si>
  <si>
    <t xml:space="preserve">AGETOP 4017 - CAIXA PARA QUADRO DE COMANDO METÁLICA DE SOBREPOR 80X60X25 CM </t>
  </si>
  <si>
    <t xml:space="preserve">COTAÇÃO - CAIXA METÁLICA DE SOBREPOR 80X80 CM PARA QUADRO ELETRICO, COM FUNDO </t>
  </si>
  <si>
    <t xml:space="preserve">COTAÇÃO - CANALETA 50x80 MM, PARA ORGANIZAÇÃO DE CABOS EM QUADRO ELÉTRICO </t>
  </si>
  <si>
    <t xml:space="preserve">34686 - DISJUNTOR TIPO DIN / IEC, MONOPOLAR DE 40 ATE 50A </t>
  </si>
  <si>
    <t xml:space="preserve">34709 - DISJUNTOR TIPO DIN/IEC, TRIPOLAR DE 10 ATE 50A </t>
  </si>
  <si>
    <t xml:space="preserve">39467 - DISPOSITIVO DPS CLASSE II, 1 POLO, TENSAO MAXIMA DE 175 V, CORRENTE MAXIMA DE *45* KA (TIPO AC) </t>
  </si>
  <si>
    <t xml:space="preserve">39445 - DISPOSITIVO DR, 2 POLOS, SENSIBILIDADE DE 30 MA, CORRENTE DE 25 A, TIPO AC </t>
  </si>
  <si>
    <t xml:space="preserve">AGETOP 3342 - ISOLADOR EPOXI 30X30 (BUJAO)                                 </t>
  </si>
  <si>
    <t xml:space="preserve">AGETOP 3345 - ISOLADOR EPOXI 60X30 (BUJAO)                                 </t>
  </si>
  <si>
    <t xml:space="preserve">04356 - PARAFUSO DE ACO ZINCADO COM ROSCA SOBERBA, CABECA CHATA E FENDA SIMPLES, DIAMETRO 4,8 MM, COMPRIMENTO 45 MM </t>
  </si>
  <si>
    <t xml:space="preserve">COTAÇÃO - TERMINAL CONEXAO PINO CURTO TCC25 </t>
  </si>
  <si>
    <t xml:space="preserve">01535 - TERMINAL METALICO A PRESSAO PARA 1 CABO DE 6 A 10 MM2, COM 1 FURO DE FIXACAO </t>
  </si>
  <si>
    <t xml:space="preserve">1585 - TERMINAL METALICO A PRESSAO PARA 1 CABO DE 16 MM2, COM 1 FURO DE FIXACAO </t>
  </si>
  <si>
    <t xml:space="preserve">AGETOP 3465 - TERMINAL DE PRESSÃO DE 2,5 MM2                               </t>
  </si>
  <si>
    <t xml:space="preserve">01587 - TERMINAL METALICO A PRESSAO PARA 1 CABO DE 35 MM2, COM 1 FURO DE FIXACAO </t>
  </si>
  <si>
    <t xml:space="preserve">AGETOP 3468 - TERMINAL DE PRESSÃO DE 4,0 MM2                               </t>
  </si>
  <si>
    <t xml:space="preserve">AGETOP 3481 - TRILHO OU SUPORTE P/BORNE TERMINAL </t>
  </si>
  <si>
    <t xml:space="preserve">4350 - BUCHA DE NYLON, DIAMETRO DO FURO 8 MM, COMPRIMENTO 40 MM, COM PARAFUSO DE ROSCA SOBERBA, CABECA CHATA, FENDA SIMPLES, 4,8 X 50 MM </t>
  </si>
  <si>
    <t xml:space="preserve">14153 - FITA METALICA PERFURADA, L = *18* MM, ROLO DE 30 M, CARGA RECOMENDADA = *30* KGF </t>
  </si>
  <si>
    <t xml:space="preserve">00650 - BLOCO VEDACAO CONCRETO 9 X 19 X 39 CM (CLASSE D - NBR 6136) </t>
  </si>
  <si>
    <t xml:space="preserve">COTAÇÃO - CAIXA DE PASSAGEM PARA PISO,   10X10X12CM                    </t>
  </si>
  <si>
    <t xml:space="preserve">38083 - TOMADA RJ45, 8 FIOS, CAT 5E, CONJUNTO MONTADO PARA EMBUTIR 4" X 2" (PLACA + SUPORTE + MODULO) </t>
  </si>
  <si>
    <t xml:space="preserve">02684 - ELETRODUTO DE PVC RIGIDO ROSCAVEL DE 1 1/4 ", SEM LUVA </t>
  </si>
  <si>
    <t xml:space="preserve">02678 - ELETRODUTO DE PVC RIGIDO SOLDAVEL, CLASSE B, DE 25 MM </t>
  </si>
  <si>
    <t xml:space="preserve">01879 - CURVA 90 GRAUS, LONGA, DE PVC RIGIDO ROSCAVEL, DE 3/4", PARA ELETRODUTO </t>
  </si>
  <si>
    <t xml:space="preserve">01874 - CURVA 90 GRAUS, LONGA, DE PVC RIGIDO ROSCAVEL, DE 1 1/4", PARA ELETRODUTO </t>
  </si>
  <si>
    <t xml:space="preserve">COTAÇÃO - ELETROCALHA 100X100CM                                        </t>
  </si>
  <si>
    <t xml:space="preserve">AGETOP 3804 - TAMPA DE ENCAIXE P/ELETROCALHA DE 50 X 50 MM </t>
  </si>
  <si>
    <t xml:space="preserve">AGETOP 3798 - CURVA DE INVERSÃO P/ELETROCALHA 50 X 50 MM </t>
  </si>
  <si>
    <t xml:space="preserve">COTAÇÃO - TÊ HORIZONTAL 90 'U' PERFURADO 100X100MM </t>
  </si>
  <si>
    <t xml:space="preserve">COTAÇÃO - TÊ VERTICAL 90 'U' PERFURADO 100X100MM </t>
  </si>
  <si>
    <t xml:space="preserve">AGETOP 3835 - REDUÇÃO CONCÊNTRICA 100 X 50 MM PARA ELETROCALHA </t>
  </si>
  <si>
    <t xml:space="preserve">COTAÇÃO - EMENDA TIPO U PARA ELETROCALHA 100X100 </t>
  </si>
  <si>
    <t xml:space="preserve">AGETOP 3835 - EMENDA INTERNA P/ELETROCALHA (50 X 50 mm) </t>
  </si>
  <si>
    <t xml:space="preserve">1872 - CAIXA DE PASSAGEM, EM PVC, DE 4" X 2", PARA ELETRODUTO FLEXIVEL CORRUGADO </t>
  </si>
  <si>
    <t xml:space="preserve">39599 - CABO DE PAR TRANCADO UTP, 4 PARES, CATEGORIA 6 </t>
  </si>
  <si>
    <t xml:space="preserve">39773 - CAIXA DE PASSAGEM METALICA DE SOBREPOR COM TAMPA PARAFUSADA, DIMENSOES 40 X 40 X 15 CM </t>
  </si>
  <si>
    <t xml:space="preserve">11046 - CHAPA DE ACO GALVANIZADA BITOLA GSG 18, E = 1,25 MM (10,00 KG/M2) </t>
  </si>
  <si>
    <t xml:space="preserve">11573 - RODIZIO PARA TRILHO (TIPO NAPOLEAO), EM LATAO, COM ROLAMENTO EM ACO, 6 MM, PARA JANELA DE CORRER </t>
  </si>
  <si>
    <t xml:space="preserve">COTAÇÃO - PATCH PANEL (48P) CATEGORIA 6 TIPO U 48 PORTAS RJ-45 ALTURA 1U CONECTORES PADRÃO RJ-45 DISPOSTOS 6 A 6 </t>
  </si>
  <si>
    <t xml:space="preserve">COTAÇÃO - GUIA SUPERIOR . FRONTAL E TRASEIRA PARA CABOS AO LONGO DO RACK </t>
  </si>
  <si>
    <t xml:space="preserve">AGETOP 3912 - RÉGUA COM 8 TOMADAS (2P+T) </t>
  </si>
  <si>
    <t xml:space="preserve">STP77700.2.1 - CERTIFICAÇÃO DE GARANTIA DE TRANSMISSÃO DE CABOS LÓGICOS - CATEGORIA 6E </t>
  </si>
  <si>
    <t xml:space="preserve">COTAÇÃO - PATCH CORD, CATEGORIA 6,       EXTENSAO DE 3,0 M             </t>
  </si>
  <si>
    <t xml:space="preserve">39606 - PATCH CORD, CATEGORIA 6, EXTENSAO DE 1,50 M </t>
  </si>
  <si>
    <t xml:space="preserve">COTAÇÃO - CABO XLR                                                     </t>
  </si>
  <si>
    <t xml:space="preserve">COTAÇÃO - CONECTORES PARA CABO XLR MACHO </t>
  </si>
  <si>
    <t xml:space="preserve">COTAÇÃO - CONECTORES PARA CABO XLR FEMEA </t>
  </si>
  <si>
    <t xml:space="preserve">COTAÇÃO - CABO CRISTAL 2 X 1,5 MM²                                     </t>
  </si>
  <si>
    <t xml:space="preserve">COTAÇÃO - MESA DE SOM 12 CANAIS, REF. BEHRINGER OU EQUIVALENTE TÉCNICO COM PHANTOM POWER </t>
  </si>
  <si>
    <t xml:space="preserve">COTAÇÃO - AMPLIFICADOR 1000 W RMS                                      </t>
  </si>
  <si>
    <t xml:space="preserve">COTAÇÃO - CAIXA DE DERIVAÇÃO EM T PARA PERFILADO </t>
  </si>
  <si>
    <t xml:space="preserve">11902 - CABO TELEFONICO CCI 50, 2 PARES, USO INTERNO, SEM BLINDAGEM </t>
  </si>
  <si>
    <t xml:space="preserve">38091 - ESPELHO / PLACA CEGA 4" X 2", PARA INSTALACAO DE TOMADAS E INTERRUPTORES </t>
  </si>
  <si>
    <t xml:space="preserve">COTAÇÃO - KIT CERCA ELÉTRICA 01 Central de cerca elétrica 2,5 Joule,, 01 Controle remoto 433,92 MHz Code Learning (bateria inclusa), 32 Big haste industrial tubo quadrado 25x25mm de 1 metro com 6 isoladores W, 04 Big haste Industrial cantoneira tubo quadrado 25x25mm de 1 metro com ganchos e 12 isoladores castanha, 01 Sirene 01 Bateria selada 12V 7ah,01 Carretel fio Eletroplástico de 2,10mm - 500 Metros,01 Carretel fio Eletroplástico de 2,10mm - 250 Metros 10 Metros de cabo alta isolação 5mm,10 Metros de cabo paralelo branco 40x2 pares (para sirene),08 Placas de advertência: "Cuidado cerca elétrica" </t>
  </si>
  <si>
    <t xml:space="preserve">00863 - CABO DE COBRE NU 35 MM2 MEIO-DURO </t>
  </si>
  <si>
    <t xml:space="preserve">00867 - CABO DE COBRE NU 50 MM2 MEIO-DURO </t>
  </si>
  <si>
    <t xml:space="preserve">AGETOP 3980 - CARTUCHO PARA SOLDA EXOTÉRMICA 115 G </t>
  </si>
  <si>
    <t xml:space="preserve">04375 - BUCHA DE NYLON SEM ABA S6 </t>
  </si>
  <si>
    <t xml:space="preserve">04332 - PARAFUSO ZINCADO, SEXTAVADO, COM ROSCA INTEIRA, DIAMETRO 3/8", COMPRIMENTO 2" </t>
  </si>
  <si>
    <t xml:space="preserve">39142 - ABRACADEIRA EM ACO PARA AMARRACAO DE ELETRODUTOS, TIPO U SIMPLES, COM 2" </t>
  </si>
  <si>
    <t xml:space="preserve">39207 - ARRUELA EM ALUMINIO, COM ROSCA, DE 3/8", PARA ELETRODUTO </t>
  </si>
  <si>
    <t xml:space="preserve">07583 - BUCHA DE NYLON SEM ABA S8, COM PARAFUSO DE 4,80 X 50 MM EM ACO ZINCADO COM ROSCA SOBERBA, CABECA CHATA E FENDA PHILLIPS </t>
  </si>
  <si>
    <t xml:space="preserve">COTAÇÃO - PRESILHA PARA CABO DE COBRE SEÇÃO TRANSVERSAL 35 MM2 </t>
  </si>
  <si>
    <t xml:space="preserve">COTAÇÃO - PARAFUSO INOX 4,2X32 TEL 533 E ARRUELA DE BORRACHA TEL 5307 </t>
  </si>
  <si>
    <t xml:space="preserve">34641 - CAIXA INSPECAO EM CONCRETO PARA ATERRAMENTO E PARA RAIOS DIAMETRO = 300 MM </t>
  </si>
  <si>
    <t xml:space="preserve">AGETOP 3329 - HASTE COPPERWELD 5/8" X 2,40 M C/CONECTOR </t>
  </si>
  <si>
    <t xml:space="preserve">07571 - TERMINAL AEREO EM ACO GALVANIZADO DN 5/16", COMPRIMENTO DE 350MM, COM BASE DE FIXACAO HORIZONTAL </t>
  </si>
  <si>
    <t xml:space="preserve">COTAÇÃO - CONECTOR MINI-GAR                                            </t>
  </si>
  <si>
    <t xml:space="preserve">04274 - PARA-RAIOS TIPO FRANKLIN 350 MM, EM LATAO CROMADO, DUAS DESCIDAS, PARA PROTECAO DE EDIFICACOES CONTRA DESCARGAS ATMOSFERICAS </t>
  </si>
  <si>
    <t xml:space="preserve">12357 - MASTRO SIMPLES GALVANIZADO DIAMETRO NOMINAL 1 1/2", COMPRIMENTO 3 M </t>
  </si>
  <si>
    <t xml:space="preserve">AGETOP 3651 - LUMINÁRIA TIPO SINALIZADOR PARA 02 LÂMPADAS </t>
  </si>
  <si>
    <t xml:space="preserve">STP 13105.3.7.1 - CONJUNTO DE ESTAIAMENTO PARA PÁRA-RAIOS (DIÂMETRO DA SEÇÃO: 1 1/2 " / TIPO DE GALVANIZAÇÃO: A FOGO) </t>
  </si>
  <si>
    <t xml:space="preserve">1577 - TERMINAL A COMPRESSAO EM COBRE ESTANHADO PARA CABO 35 MM2, 1 FURO E 1 COMPRESSAO, PARA PARAFUSO DE FIXACAO M8 </t>
  </si>
  <si>
    <t xml:space="preserve">38060 - BASE PARA MASTRO DE PARA-RAIOS DIAMETRO NOMINAL 1 1/2" </t>
  </si>
  <si>
    <t xml:space="preserve">00857 - CABO DE COBRE NU 16 MM2 MEIO-DURO </t>
  </si>
  <si>
    <t xml:space="preserve">39665 - TUBO DE COBRE FLEXIVEL, D = 5/8 ", E = 0,79 MM, PARA AR-CONDICIONADO/ INSTALACOES GAS RESIDENCIAIS E COMERCIAIS </t>
  </si>
  <si>
    <t xml:space="preserve">39853 - TUBO DE BORRACHA ELASTOMERICA FLEXIVEL, PRETA, PARA ISOLAMENTO TERMICO DE TUBULACAO, DN 5/8" (15 MM), E= 19 MM, COEFICIENTE DE CONDUTIVIDADE TERMICA 0,036W/MK, VAPOR DE AGUA MAIOR OU IGUAL A 10.000 </t>
  </si>
  <si>
    <t xml:space="preserve">12744 - TUBO DE COBRE CLASSE "E", DN = 28 MM, PARA INSTALACAO HIDRAULICA PREDIAL </t>
  </si>
  <si>
    <t xml:space="preserve">39742 - TUBO DE BORRACHA ELASTOMERICA FLEXIVEL, PRETA, PARA ISOLAMENTO TERMICO DE TUBULACAO, DN 7/8" (22 MM), E= 32 MM, COEFICIENTE DE CONDUTIVIDADE TERMICA 0,036W/mK, VAPOR DE AGUA MAIOR OU IGUAL A 10.000 </t>
  </si>
  <si>
    <t xml:space="preserve">39664 - TUBO DE COBRE FLEXIVEL, D = 3/8 ", E = 0,79 MM, PARA AR-CONDICIONADO/ INSTALACOES GAS RESIDENCIAIS E COMERCIAIS </t>
  </si>
  <si>
    <t xml:space="preserve">39741 - TUBO DE BORRACHA ELASTOMERICA FLEXIVEL, PRETA, PARA ISOLAMENTO TERMICO DE TUBULACAO, DN 3/8" (10 MM), E= 19 MM, COEFICIENTE DE CONDUTIVIDADE TERMICA 0,036W/mK, VAPOR DE AGUA MAIOR OU IGUAL A 10.000 </t>
  </si>
  <si>
    <t xml:space="preserve">39812 - CAIXA DE PASSAGEM DE PAREDE, DE EMBUTIR, EM PVC, DIMENSOES *200 X 200 X 90* MM </t>
  </si>
  <si>
    <t xml:space="preserve">10890 - EXTINTOR DE INCENDIO PORTATIL COM CARGA DE PO QUIMICO SECO (PQS) DE 12 KG, CLASSE BC </t>
  </si>
  <si>
    <t xml:space="preserve">10886 - EXTINTOR DE INCENDIO PORTATIL COM CARGA DE AGUA PRESSURIZADA DE 10 L, CLASSE A </t>
  </si>
  <si>
    <t xml:space="preserve">10889 - EXTINTOR DE INCENDIO PORTATIL COM CARGA DE GAS CARBONICO CO2 DE 6 KG, CLASSE BC </t>
  </si>
  <si>
    <t xml:space="preserve">38774 - LUMINARIA DE EMERGENCIA 30 LEDS, POTENCIA 2 W, BATERIA DE LITIO, AUTONOMIA DE 6 HORAS </t>
  </si>
  <si>
    <t xml:space="preserve">COTAÇÃO - PLACA IDENTIFICAÇÃO AMBIENTE TIPO A - 80X30 CM ADESIVO VINI FOSCO LEITOSO DE ALTA QUALIDADE IMPRESSO EM 4 CORES </t>
  </si>
  <si>
    <t xml:space="preserve">COTAÇÃO - PLACA IDENTIFICAÇÃO AMBIENTE TIPO C -22X10 CM EM ACRILICO COM INFORMAÇÃO EM RELEVO E BRAILLE </t>
  </si>
  <si>
    <t xml:space="preserve">COTAÇÃO - PLACA IDENTIFICAÇÃO AMBIENTE TIPO B -30X8 CM EM ACRILICO CORES E FONTES PADRÃO TRT           " </t>
  </si>
  <si>
    <t xml:space="preserve">COTAÇÃO - PLACA EM ACRÍLICO ADESIVADO DIMENSÕES: 20X20 cm CORES E FONTES PADRÃO TRT </t>
  </si>
  <si>
    <t xml:space="preserve">COTAÇÃO - LOGOMARCA TRT EM LETRA CAIXA RECORTE A LASER - ACRÍLICO CORES E FONTES PADRÃO TRT           " </t>
  </si>
  <si>
    <t xml:space="preserve">COTAÇÃO - PAINEL MISSÃO PLACA DE PVC, ESPESSURA MÍNIMA DE 3MM, INTEIRAMENTE PLOTADO EM VINIL DE ALTA QUALIDADE,  DIMENSÕES: 90X60CM. FONTE DAS LETRAS: CLARITY GOTHIC CORES E  FONTES PADRÃO TRT </t>
  </si>
  <si>
    <t xml:space="preserve">COTAÇÃO - FAIXA ADESIVA EM VINIL FOSCO LEITOSO DE ALTA QUALIDADE (GOLDMAX OU SIMILAR DE QUALIDADE IGUAL OU SUPERIOR). ALTURA 20 CM CORES E FONTES PADRÃO TRT </t>
  </si>
  <si>
    <t xml:space="preserve">25964 - JARDINEIRO </t>
  </si>
  <si>
    <t xml:space="preserve">00365 - MUDA DE ARBUSTO FOLHAGEM, SANSAO-DO-CAMPO OU EQUIVALENTE DA REGIAO, H= *50 A 70* CM </t>
  </si>
  <si>
    <t xml:space="preserve">25963 - CALCARIO DOLOMITICO A (POSTO PEDREIRA/FORNECEDOR, SEM FRETE) </t>
  </si>
  <si>
    <t xml:space="preserve">25951 - FERTILIZANTE NPK - 10:10:10 </t>
  </si>
  <si>
    <t xml:space="preserve">7253 - TERRA VEGETAL (GRANEL) </t>
  </si>
  <si>
    <t xml:space="preserve">03322 - GRAMA ESMERALDA OU SAO CARLOS OU CURITIBANA, EM PLACAS, SEM PLANTIO </t>
  </si>
  <si>
    <t xml:space="preserve">02359 - AUXILIAR DE DESENHISTA </t>
  </si>
  <si>
    <t xml:space="preserve">02358 - DESENHISTA PROJETISTA </t>
  </si>
  <si>
    <t xml:space="preserve">10848 - PLACA DE INAUGURACAO METALICA, *40* CM X *60* CM </t>
  </si>
  <si>
    <t xml:space="preserve">  7. 03.</t>
  </si>
  <si>
    <t xml:space="preserve">  7. 04.</t>
  </si>
  <si>
    <t xml:space="preserve">  7. 05.</t>
  </si>
  <si>
    <t xml:space="preserve">  7. 06.</t>
  </si>
  <si>
    <t xml:space="preserve">  7. 07.</t>
  </si>
  <si>
    <t xml:space="preserve">  7. 08.</t>
  </si>
  <si>
    <t xml:space="preserve">  7. 09.</t>
  </si>
  <si>
    <t xml:space="preserve">  7. 10.</t>
  </si>
  <si>
    <t xml:space="preserve">  7. 11.</t>
  </si>
  <si>
    <t xml:space="preserve">  7. 12.</t>
  </si>
  <si>
    <t xml:space="preserve">  7. 13.</t>
  </si>
  <si>
    <t xml:space="preserve"> 12. 15.</t>
  </si>
  <si>
    <t xml:space="preserve"> 18. 02. 65.</t>
  </si>
  <si>
    <t xml:space="preserve"> 18. 02. 66.</t>
  </si>
  <si>
    <t xml:space="preserve"> 18. 02. 67.</t>
  </si>
  <si>
    <t xml:space="preserve"> 19. 36.</t>
  </si>
  <si>
    <t xml:space="preserve"> 19. 37.</t>
  </si>
  <si>
    <t xml:space="preserve"> 19. 38.</t>
  </si>
  <si>
    <t xml:space="preserve"> 19. 39.</t>
  </si>
  <si>
    <t xml:space="preserve"> 19. 40.</t>
  </si>
  <si>
    <t xml:space="preserve"> 19. 41.</t>
  </si>
  <si>
    <t xml:space="preserve"> 19. 42.</t>
  </si>
  <si>
    <t xml:space="preserve"> 19. 43.</t>
  </si>
  <si>
    <t xml:space="preserve"> 19. 44.</t>
  </si>
  <si>
    <t xml:space="preserve">Item: 93565                    </t>
  </si>
  <si>
    <t xml:space="preserve">Item: 93572                    </t>
  </si>
  <si>
    <t xml:space="preserve">Item: COMPOSIÇÃO               </t>
  </si>
  <si>
    <t xml:space="preserve">Item: 74209/001                </t>
  </si>
  <si>
    <t xml:space="preserve">Item: SETOP IIO-CON-015        </t>
  </si>
  <si>
    <t xml:space="preserve">Item: SETOP IIO-CON-040        </t>
  </si>
  <si>
    <t xml:space="preserve">Item: SETOP IIO-CON-030        </t>
  </si>
  <si>
    <t xml:space="preserve">Item: 97062                    </t>
  </si>
  <si>
    <t xml:space="preserve">Item: 97063                    </t>
  </si>
  <si>
    <t xml:space="preserve">Item: SETOP AND-ALV-005        </t>
  </si>
  <si>
    <t xml:space="preserve">Item: SETOP AND-FOR-005        </t>
  </si>
  <si>
    <t xml:space="preserve">Item: 97622                    </t>
  </si>
  <si>
    <t xml:space="preserve">Item: SETOP DEM-POR-030        </t>
  </si>
  <si>
    <t xml:space="preserve">Item: SETOP  DEM-PIS-010       </t>
  </si>
  <si>
    <t xml:space="preserve">Item: 97628                    </t>
  </si>
  <si>
    <t xml:space="preserve">Item: 97655                    </t>
  </si>
  <si>
    <t xml:space="preserve">Item: 97647                    </t>
  </si>
  <si>
    <t xml:space="preserve">Item: SETOP DEM-PIS-005        </t>
  </si>
  <si>
    <t xml:space="preserve">Item: 97663                    </t>
  </si>
  <si>
    <t xml:space="preserve">Item: SUDECAP 02.11.02         </t>
  </si>
  <si>
    <t xml:space="preserve">Item: 97633                    </t>
  </si>
  <si>
    <t xml:space="preserve">Item: 97640                    </t>
  </si>
  <si>
    <t xml:space="preserve">Item: 74077/003                </t>
  </si>
  <si>
    <t xml:space="preserve">Item: 98229                    </t>
  </si>
  <si>
    <t xml:space="preserve">Item: 93358                    </t>
  </si>
  <si>
    <t xml:space="preserve">Item: SUDECAP 40.32.22         </t>
  </si>
  <si>
    <t xml:space="preserve">Item: 93382                    </t>
  </si>
  <si>
    <t xml:space="preserve">Item: 96619                    </t>
  </si>
  <si>
    <t xml:space="preserve">Item: 96533                    </t>
  </si>
  <si>
    <t xml:space="preserve">Item: 96544                    </t>
  </si>
  <si>
    <t xml:space="preserve">Item: 96545                    </t>
  </si>
  <si>
    <t xml:space="preserve">Item: BASE 96556               </t>
  </si>
  <si>
    <t xml:space="preserve">Item: 98557                    </t>
  </si>
  <si>
    <t xml:space="preserve">Item: 96543                    </t>
  </si>
  <si>
    <t xml:space="preserve">Item: 96546                    </t>
  </si>
  <si>
    <t xml:space="preserve">Item: 96547                    </t>
  </si>
  <si>
    <t xml:space="preserve">Item: 68053                    </t>
  </si>
  <si>
    <t xml:space="preserve">Item: 73994/001                </t>
  </si>
  <si>
    <t xml:space="preserve">Item: AGETOP 060203            </t>
  </si>
  <si>
    <t xml:space="preserve">Item: 73301                    </t>
  </si>
  <si>
    <t xml:space="preserve">Item: 92759                    </t>
  </si>
  <si>
    <t xml:space="preserve">Item: 92760                    </t>
  </si>
  <si>
    <t xml:space="preserve">Item: 92761                    </t>
  </si>
  <si>
    <t xml:space="preserve">Item: 92762                    </t>
  </si>
  <si>
    <t xml:space="preserve">Item: 92763                    </t>
  </si>
  <si>
    <t xml:space="preserve">Item: SUDECAP 40.19.01         </t>
  </si>
  <si>
    <t xml:space="preserve">Item: BASE 74202/002           </t>
  </si>
  <si>
    <t xml:space="preserve">Item: ACETOP 150103            </t>
  </si>
  <si>
    <t xml:space="preserve">Item: 94213                    </t>
  </si>
  <si>
    <t xml:space="preserve">Item: 94227                    </t>
  </si>
  <si>
    <t xml:space="preserve">Item: 94231                    </t>
  </si>
  <si>
    <t xml:space="preserve">Item: 98561                    </t>
  </si>
  <si>
    <t xml:space="preserve">Item: BASE 98563               </t>
  </si>
  <si>
    <t xml:space="preserve">Item: 73881/003                </t>
  </si>
  <si>
    <t xml:space="preserve">Item: ACETOP 120206            </t>
  </si>
  <si>
    <t xml:space="preserve">Item: 98563                    </t>
  </si>
  <si>
    <t xml:space="preserve">Item: 87477                    </t>
  </si>
  <si>
    <t xml:space="preserve">Item: 87479                    </t>
  </si>
  <si>
    <t xml:space="preserve">Item: 93203                    </t>
  </si>
  <si>
    <t xml:space="preserve">Item: 93184                    </t>
  </si>
  <si>
    <t xml:space="preserve">Item: 87879                    </t>
  </si>
  <si>
    <t xml:space="preserve">Item: 87529                    </t>
  </si>
  <si>
    <t xml:space="preserve">Item: 87528                    </t>
  </si>
  <si>
    <t xml:space="preserve">Item: 87262                    </t>
  </si>
  <si>
    <t xml:space="preserve">Item: 87894                    </t>
  </si>
  <si>
    <t xml:space="preserve">Item: 87792                    </t>
  </si>
  <si>
    <t xml:space="preserve">Item: 87620                    </t>
  </si>
  <si>
    <t xml:space="preserve">Item: 98680                    </t>
  </si>
  <si>
    <t xml:space="preserve">Item: AGETOP 221124            </t>
  </si>
  <si>
    <t xml:space="preserve">Item: 92398                    </t>
  </si>
  <si>
    <t xml:space="preserve">Item: BASE 92398               </t>
  </si>
  <si>
    <t xml:space="preserve">Item: 98671                    </t>
  </si>
  <si>
    <t xml:space="preserve">Item: 98689                    </t>
  </si>
  <si>
    <t xml:space="preserve">Item: 72120                    </t>
  </si>
  <si>
    <t xml:space="preserve">Item: BASE 74072/002           </t>
  </si>
  <si>
    <t xml:space="preserve">Item: 84862                    </t>
  </si>
  <si>
    <t xml:space="preserve">Item: BASE 84862               </t>
  </si>
  <si>
    <t xml:space="preserve">Item: 88485                    </t>
  </si>
  <si>
    <t xml:space="preserve">Item: 88495                    </t>
  </si>
  <si>
    <t xml:space="preserve">Item: 88489                    </t>
  </si>
  <si>
    <t xml:space="preserve">Item: 88494                    </t>
  </si>
  <si>
    <t xml:space="preserve">Item: 88488                    </t>
  </si>
  <si>
    <t xml:space="preserve">Item: 88412                    </t>
  </si>
  <si>
    <t xml:space="preserve">Item: 96127                    </t>
  </si>
  <si>
    <t xml:space="preserve">Item: 88423                    </t>
  </si>
  <si>
    <t xml:space="preserve">Item: 74064/001                </t>
  </si>
  <si>
    <t xml:space="preserve">Item: 73924/002                </t>
  </si>
  <si>
    <t xml:space="preserve">Item: 79467                    </t>
  </si>
  <si>
    <t xml:space="preserve">Item: 79465                    </t>
  </si>
  <si>
    <t xml:space="preserve">Item: 86901                    </t>
  </si>
  <si>
    <t xml:space="preserve">Item: 86900                    </t>
  </si>
  <si>
    <t xml:space="preserve">Item: 95547                    </t>
  </si>
  <si>
    <t xml:space="preserve">Item:                          </t>
  </si>
  <si>
    <t xml:space="preserve">Item: 85005                    </t>
  </si>
  <si>
    <t xml:space="preserve">Item: 86903                    </t>
  </si>
  <si>
    <t xml:space="preserve">Item: 86919                    </t>
  </si>
  <si>
    <t xml:space="preserve">Item: BASE 86915               </t>
  </si>
  <si>
    <t xml:space="preserve">Item: BASE 40729               </t>
  </si>
  <si>
    <t xml:space="preserve">Item: 95471                    </t>
  </si>
  <si>
    <t xml:space="preserve">Item: 95469                    </t>
  </si>
  <si>
    <t xml:space="preserve">Item: BASE 86889               </t>
  </si>
  <si>
    <t xml:space="preserve">Item: 94707                    </t>
  </si>
  <si>
    <t xml:space="preserve">Item: PINI 13.002.000585       </t>
  </si>
  <si>
    <t xml:space="preserve">Item: 89368                    </t>
  </si>
  <si>
    <t xml:space="preserve">Item: 89502                    </t>
  </si>
  <si>
    <t xml:space="preserve">Item: 89362                    </t>
  </si>
  <si>
    <t xml:space="preserve">Item: 89367                    </t>
  </si>
  <si>
    <t xml:space="preserve">Item: 89501                    </t>
  </si>
  <si>
    <t xml:space="preserve">Item: 89577                    </t>
  </si>
  <si>
    <t xml:space="preserve">Item: 89579                    </t>
  </si>
  <si>
    <t xml:space="preserve">Item: 89398                    </t>
  </si>
  <si>
    <t xml:space="preserve">Item: 89625                    </t>
  </si>
  <si>
    <t xml:space="preserve">Item: 89357                    </t>
  </si>
  <si>
    <t xml:space="preserve">Item: 89449                    </t>
  </si>
  <si>
    <t xml:space="preserve">Item: 94498                    </t>
  </si>
  <si>
    <t xml:space="preserve">Item: 95253                    </t>
  </si>
  <si>
    <t xml:space="preserve">Item: 89546                    </t>
  </si>
  <si>
    <t xml:space="preserve">Item: 89750                    </t>
  </si>
  <si>
    <t xml:space="preserve">Item: 89748                    </t>
  </si>
  <si>
    <t xml:space="preserve">Item: 89742                    </t>
  </si>
  <si>
    <t xml:space="preserve">Item: 89726                    </t>
  </si>
  <si>
    <t xml:space="preserve">Item: 89737                    </t>
  </si>
  <si>
    <t xml:space="preserve">Item: 89744                    </t>
  </si>
  <si>
    <t xml:space="preserve">Item: 89732                    </t>
  </si>
  <si>
    <t xml:space="preserve">Item: 89724                    </t>
  </si>
  <si>
    <t xml:space="preserve">Item: 89731                    </t>
  </si>
  <si>
    <t xml:space="preserve">Item: 89805                    </t>
  </si>
  <si>
    <t xml:space="preserve">Item: 89809                    </t>
  </si>
  <si>
    <t xml:space="preserve">Item: 89783                    </t>
  </si>
  <si>
    <t xml:space="preserve">Item: 89795                    </t>
  </si>
  <si>
    <t xml:space="preserve">Item: 89797                    </t>
  </si>
  <si>
    <t xml:space="preserve">Item: BASE 89830               </t>
  </si>
  <si>
    <t xml:space="preserve">Item: 89776                    </t>
  </si>
  <si>
    <t xml:space="preserve">Item: 89752                    </t>
  </si>
  <si>
    <t xml:space="preserve">Item: 89778                    </t>
  </si>
  <si>
    <t xml:space="preserve">Item: 89774                    </t>
  </si>
  <si>
    <t xml:space="preserve">Item: 89753                    </t>
  </si>
  <si>
    <t xml:space="preserve">Item: 89782                    </t>
  </si>
  <si>
    <t xml:space="preserve">Item: 89512                    </t>
  </si>
  <si>
    <t xml:space="preserve">Item: 89509                    </t>
  </si>
  <si>
    <t xml:space="preserve">Item: 89511                    </t>
  </si>
  <si>
    <t xml:space="preserve">Item: 89508                    </t>
  </si>
  <si>
    <t xml:space="preserve">Item: 97902                    </t>
  </si>
  <si>
    <t xml:space="preserve">Item: 89707                    </t>
  </si>
  <si>
    <t xml:space="preserve">Item: 89746                    </t>
  </si>
  <si>
    <t xml:space="preserve">Item: 89495                    </t>
  </si>
  <si>
    <t xml:space="preserve">Item: 89833                    </t>
  </si>
  <si>
    <t xml:space="preserve">Item: 89714                    </t>
  </si>
  <si>
    <t xml:space="preserve">Item: 89712                    </t>
  </si>
  <si>
    <t xml:space="preserve">Item: 89711                    </t>
  </si>
  <si>
    <t xml:space="preserve">Item: 92687                    </t>
  </si>
  <si>
    <t xml:space="preserve">Item: 97583                    </t>
  </si>
  <si>
    <t xml:space="preserve">Item: 97605                    </t>
  </si>
  <si>
    <t xml:space="preserve">Item: 74246/001                </t>
  </si>
  <si>
    <t xml:space="preserve">Item: 91170                    </t>
  </si>
  <si>
    <t xml:space="preserve">Item: 90447                    </t>
  </si>
  <si>
    <t xml:space="preserve">Item: 92016                    </t>
  </si>
  <si>
    <t xml:space="preserve">Item: 92004                    </t>
  </si>
  <si>
    <t xml:space="preserve">Item: 91992                    </t>
  </si>
  <si>
    <t xml:space="preserve">Item: 91993                    </t>
  </si>
  <si>
    <t xml:space="preserve">Item: 92023                    </t>
  </si>
  <si>
    <t xml:space="preserve">Item: 91995                    </t>
  </si>
  <si>
    <t xml:space="preserve">Item: 97596                    </t>
  </si>
  <si>
    <t xml:space="preserve">Item: 91996                    </t>
  </si>
  <si>
    <t xml:space="preserve">Item: 74130/010                </t>
  </si>
  <si>
    <t xml:space="preserve">Item: 74130/006                </t>
  </si>
  <si>
    <t xml:space="preserve">Item: 74130/005                </t>
  </si>
  <si>
    <t xml:space="preserve">Item: 93655                    </t>
  </si>
  <si>
    <t xml:space="preserve">Item: 93656                    </t>
  </si>
  <si>
    <t xml:space="preserve">Item: 91868                    </t>
  </si>
  <si>
    <t xml:space="preserve">Item: 95802                    </t>
  </si>
  <si>
    <t xml:space="preserve">Item: 91926                    </t>
  </si>
  <si>
    <t xml:space="preserve">Item: 91928                    </t>
  </si>
  <si>
    <t xml:space="preserve">Item: 92985                    </t>
  </si>
  <si>
    <t xml:space="preserve">Item: 91933                    </t>
  </si>
  <si>
    <t xml:space="preserve">Item: 92982                    </t>
  </si>
  <si>
    <t xml:space="preserve">Item: 92984                    </t>
  </si>
  <si>
    <t xml:space="preserve">Item: 91953                    </t>
  </si>
  <si>
    <t xml:space="preserve">Item: 91994                    </t>
  </si>
  <si>
    <t xml:space="preserve">Item: 93659                    </t>
  </si>
  <si>
    <t xml:space="preserve">Item: 93673                    </t>
  </si>
  <si>
    <t xml:space="preserve">Item: COMPOISÇÃO               </t>
  </si>
  <si>
    <t xml:space="preserve">Item: 72259                    </t>
  </si>
  <si>
    <t xml:space="preserve">Item: 72260                    </t>
  </si>
  <si>
    <t xml:space="preserve">Item: 72262                    </t>
  </si>
  <si>
    <t xml:space="preserve">Item: 91186                    </t>
  </si>
  <si>
    <t xml:space="preserve">Item: 91222                    </t>
  </si>
  <si>
    <t xml:space="preserve">Item: 73749/001                </t>
  </si>
  <si>
    <t xml:space="preserve">Item: 98307                    </t>
  </si>
  <si>
    <t xml:space="preserve">Item: 91873                    </t>
  </si>
  <si>
    <t xml:space="preserve">Item: 95730                    </t>
  </si>
  <si>
    <t xml:space="preserve">Item: 91914                    </t>
  </si>
  <si>
    <t xml:space="preserve">Item: 91896                    </t>
  </si>
  <si>
    <t xml:space="preserve">Item: 91940                    </t>
  </si>
  <si>
    <t xml:space="preserve">Item: 98297                    </t>
  </si>
  <si>
    <t xml:space="preserve">Item: BASE 98304               </t>
  </si>
  <si>
    <t xml:space="preserve">Item: COMPOSILÇÃO              </t>
  </si>
  <si>
    <t xml:space="preserve">Item: 95727                    </t>
  </si>
  <si>
    <t xml:space="preserve">Item: 98288                    </t>
  </si>
  <si>
    <t xml:space="preserve">Item: 72253                    </t>
  </si>
  <si>
    <t xml:space="preserve">Item: 72254                    </t>
  </si>
  <si>
    <t xml:space="preserve">Item: BASE 96985               </t>
  </si>
  <si>
    <t xml:space="preserve">Item: 72315                    </t>
  </si>
  <si>
    <t xml:space="preserve">Item: 96989                    </t>
  </si>
  <si>
    <t xml:space="preserve">Item: 96988                    </t>
  </si>
  <si>
    <t xml:space="preserve">Item: 96987                    </t>
  </si>
  <si>
    <t xml:space="preserve">Item: 72251                    </t>
  </si>
  <si>
    <t xml:space="preserve">Item: 96985                    </t>
  </si>
  <si>
    <t xml:space="preserve">Item: 97334                    </t>
  </si>
  <si>
    <t xml:space="preserve">Item: 97328                    </t>
  </si>
  <si>
    <t xml:space="preserve">Item: 73775/002                </t>
  </si>
  <si>
    <t xml:space="preserve">Item: 72554                    </t>
  </si>
  <si>
    <t xml:space="preserve">Item: 97599                    </t>
  </si>
  <si>
    <t xml:space="preserve">Item: 98509                    </t>
  </si>
  <si>
    <t xml:space="preserve">Item: 98503                    </t>
  </si>
  <si>
    <t xml:space="preserve">Item: 9537                     </t>
  </si>
  <si>
    <t>Item: 20.05</t>
  </si>
  <si>
    <t xml:space="preserve">Serviço:  PERFILADO DE 38x38mm INSTALADO SOBRE A LAJE </t>
  </si>
  <si>
    <t xml:space="preserve">11267 - ARRUELA REDONDA DE LATAO, DIAMETRO EXTERNO = 34 MM, ESPESSURA = 2,5 MM, DIAMETRO DO FURO = 17 MM </t>
  </si>
  <si>
    <t xml:space="preserve">39997 - PORCA ZINCADA, SEXTAVADA, DIAMETRO 1/4" </t>
  </si>
  <si>
    <t xml:space="preserve">39028 - PERFILADO PERFURADO SIMPLES 38 X 38 MM, CHAPA 22 </t>
  </si>
  <si>
    <t xml:space="preserve">ARRUELA REDONDA DE LATAO, DIAMETRO EXTERNO = 34 MM, ESPESSURA = 2,5 MM, DIAMETRO DO FURO = 17 MM  </t>
  </si>
  <si>
    <t xml:space="preserve">PORCA ZINCADA, SEXTAVADA, DIAMETRO 1/4"  </t>
  </si>
  <si>
    <t>Item: 20.06</t>
  </si>
  <si>
    <t>Serviço:  CAIXA DE DERIVAÇÃO EM T PARA PERFILADO</t>
  </si>
  <si>
    <t xml:space="preserve">Unid: UN  </t>
  </si>
  <si>
    <t>SINAPI-JAN/2019</t>
  </si>
  <si>
    <t>EXECUÇÃO DE COMO CONSTRUÍDO ("AS BUILT") E OBTENÇÃO DE HABITE-SE - INCLUI MATERIAL E MÃO DE OBRA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</si>
</sst>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quot;R$&quot;\ * #,##0.00_-;\-&quot;R$&quot;\ * #,##0.00_-;_-&quot;R$&quot;\ * &quot;-&quot;??_-;_-@_-"/>
    <numFmt numFmtId="43" formatCode="_-* #,##0.00_-;\-* #,##0.00_-;_-* &quot;-&quot;??_-;_-@_-"/>
    <numFmt numFmtId="164" formatCode="&quot;R$&quot;\ #,##0.00"/>
    <numFmt numFmtId="165" formatCode="&quot; R$ &quot;#,##0.00\ ;&quot;-R$ &quot;#,##0.00\ ;&quot; R$ -&quot;#\ ;@\ "/>
    <numFmt numFmtId="166" formatCode="00&quot; dias&quot;"/>
    <numFmt numFmtId="167" formatCode="&quot;R$ &quot;#,##0.00"/>
    <numFmt numFmtId="168" formatCode="&quot; R$ &quot;#,##0.00&quot; &quot;;&quot; R$ (&quot;#,##0.00&quot;)&quot;;&quot; R$ -&quot;#&quot; &quot;;@&quot; &quot;"/>
    <numFmt numFmtId="169" formatCode="[$R$-416]&quot; &quot;#,##0.00;[Red]&quot;-&quot;[$R$-416]&quot; &quot;#,##0.00"/>
    <numFmt numFmtId="170" formatCode="#,##0.00&quot; &quot;;&quot;-&quot;#,##0.00&quot; &quot;;&quot; -&quot;#&quot; &quot;;@&quot; &quot;"/>
    <numFmt numFmtId="171" formatCode="#,##0.00&quot; &quot;;&quot; (&quot;#,##0.00&quot;)&quot;;&quot; -&quot;#&quot; &quot;;@&quot; &quot;"/>
    <numFmt numFmtId="172" formatCode="#,##0.00\ ;\-#,##0.00\ ;&quot; -&quot;#\ ;@\ "/>
    <numFmt numFmtId="173" formatCode="&quot;MAT&quot;"/>
    <numFmt numFmtId="174" formatCode="_(* #,##0.00_);_(* \(#,##0.00\);_(* \-??_);_(@_)"/>
    <numFmt numFmtId="175" formatCode="#,##0.00\ ;&quot; (&quot;#,##0.00\);&quot; -&quot;#\ ;@\ "/>
    <numFmt numFmtId="176" formatCode="&quot; R$ &quot;#,##0.00\ ;&quot; R$ (&quot;#,##0.00\);&quot; R$ -&quot;#\ ;@\ "/>
    <numFmt numFmtId="177" formatCode="[$-416]General"/>
    <numFmt numFmtId="178" formatCode="0.000%"/>
    <numFmt numFmtId="179" formatCode="_-&quot;R$ &quot;* #,##0.00_-;&quot;-R$ &quot;* #,##0.00_-;_-&quot;R$ &quot;* \-??_-;_-@_-"/>
    <numFmt numFmtId="180" formatCode="&quot;ISS do MUNICIPIO:&quot;\ 0%"/>
    <numFmt numFmtId="181" formatCode="&quot;AC+S+R+G = &quot;0.00%"/>
    <numFmt numFmtId="182" formatCode="&quot;DF = &quot;0.00%"/>
    <numFmt numFmtId="183" formatCode="&quot;L = &quot;0.00%"/>
    <numFmt numFmtId="184" formatCode="&quot; = &quot;0.00"/>
    <numFmt numFmtId="185" formatCode="&quot;BDI = &quot;0.00%"/>
    <numFmt numFmtId="186" formatCode="_(* #,##0.00_);_(* \(#,##0.00\);_(* &quot;-&quot;??_);_(@_)"/>
    <numFmt numFmtId="187" formatCode="&quot;R$&quot;\ #,##0.00000"/>
    <numFmt numFmtId="188" formatCode="_-* #,##0.000000_-;\-* #,##0.000000_-;_-* &quot;-&quot;??_-;_-@_-"/>
  </numFmts>
  <fonts count="89">
    <font>
      <sz val="11"/>
      <color theme="1"/>
      <name val="Calibri"/>
      <family val="2"/>
      <scheme val="minor"/>
    </font>
    <font>
      <sz val="11"/>
      <color theme="1"/>
      <name val="Arial"/>
      <family val="2"/>
    </font>
    <font>
      <sz val="11"/>
      <color theme="1"/>
      <name val="Arial"/>
      <family val="2"/>
    </font>
    <font>
      <sz val="10"/>
      <color theme="1"/>
      <name val="Arial"/>
      <family val="2"/>
    </font>
    <font>
      <sz val="14"/>
      <color theme="1"/>
      <name val="Arial"/>
      <family val="2"/>
    </font>
    <font>
      <sz val="10"/>
      <name val="Arial"/>
      <family val="2"/>
    </font>
    <font>
      <sz val="10"/>
      <color indexed="8"/>
      <name val="Arial"/>
      <family val="2"/>
    </font>
    <font>
      <sz val="11"/>
      <color indexed="8"/>
      <name val="Arial"/>
      <family val="2"/>
    </font>
    <font>
      <sz val="10"/>
      <name val="SimSun"/>
      <family val="2"/>
    </font>
    <font>
      <b/>
      <sz val="11"/>
      <color indexed="8"/>
      <name val="Arial"/>
      <family val="2"/>
    </font>
    <font>
      <b/>
      <sz val="11"/>
      <name val="Arial"/>
      <family val="2"/>
    </font>
    <font>
      <b/>
      <sz val="10"/>
      <color indexed="8"/>
      <name val="Arial"/>
      <family val="2"/>
    </font>
    <font>
      <sz val="11"/>
      <color theme="1"/>
      <name val="Calibri"/>
      <family val="2"/>
      <scheme val="minor"/>
    </font>
    <font>
      <sz val="11"/>
      <name val="Arial"/>
      <family val="2"/>
    </font>
    <font>
      <sz val="11"/>
      <color rgb="FF000000"/>
      <name val="Calibri"/>
      <family val="2"/>
    </font>
    <font>
      <sz val="10"/>
      <color rgb="FF000000"/>
      <name val="Arial1"/>
    </font>
    <font>
      <sz val="11"/>
      <color rgb="FF000000"/>
      <name val="Calibri1"/>
    </font>
    <font>
      <u/>
      <sz val="11"/>
      <color rgb="FF0000FF"/>
      <name val="Calibri1"/>
    </font>
    <font>
      <b/>
      <i/>
      <sz val="16"/>
      <color rgb="FF000000"/>
      <name val="Calibri"/>
      <family val="2"/>
    </font>
    <font>
      <b/>
      <i/>
      <u/>
      <sz val="11"/>
      <color rgb="FF000000"/>
      <name val="Calibri"/>
      <family val="2"/>
    </font>
    <font>
      <b/>
      <sz val="18"/>
      <color rgb="FF333399"/>
      <name val="Cambria"/>
      <family val="1"/>
    </font>
    <font>
      <b/>
      <sz val="15"/>
      <color rgb="FF333399"/>
      <name val="Calibri"/>
      <family val="2"/>
    </font>
    <font>
      <b/>
      <sz val="11"/>
      <color rgb="FF000000"/>
      <name val="Courier New"/>
      <family val="3"/>
    </font>
    <font>
      <b/>
      <sz val="10"/>
      <color rgb="FF000000"/>
      <name val="Arial"/>
      <family val="2"/>
    </font>
    <font>
      <sz val="10"/>
      <color rgb="FF000000"/>
      <name val="Arial"/>
      <family val="2"/>
    </font>
    <font>
      <b/>
      <sz val="10"/>
      <name val="Arial"/>
      <family val="2"/>
    </font>
    <font>
      <sz val="11"/>
      <color indexed="8"/>
      <name val="Calibri"/>
      <family val="2"/>
    </font>
    <font>
      <b/>
      <sz val="11"/>
      <name val="Courier New"/>
      <family val="3"/>
      <charset val="1"/>
    </font>
    <font>
      <b/>
      <sz val="18"/>
      <color indexed="62"/>
      <name val="Cambria"/>
      <family val="2"/>
    </font>
    <font>
      <b/>
      <sz val="15"/>
      <color indexed="62"/>
      <name val="Calibri"/>
      <family val="2"/>
    </font>
    <font>
      <sz val="11"/>
      <color theme="1"/>
      <name val="Arial"/>
      <family val="2"/>
    </font>
    <font>
      <b/>
      <sz val="8"/>
      <name val="Arial"/>
      <family val="2"/>
    </font>
    <font>
      <b/>
      <sz val="10"/>
      <color theme="1"/>
      <name val="Arial"/>
      <family val="2"/>
    </font>
    <font>
      <b/>
      <sz val="11"/>
      <color theme="1"/>
      <name val="Arial"/>
      <family val="2"/>
    </font>
    <font>
      <sz val="12"/>
      <color rgb="FF000000"/>
      <name val="Arial"/>
      <family val="2"/>
    </font>
    <font>
      <b/>
      <sz val="12"/>
      <color theme="1"/>
      <name val="Arial"/>
      <family val="2"/>
    </font>
    <font>
      <sz val="12"/>
      <color theme="1"/>
      <name val="Arial"/>
      <family val="2"/>
    </font>
    <font>
      <b/>
      <sz val="11"/>
      <color rgb="FF000000"/>
      <name val="Calibri"/>
      <family val="2"/>
    </font>
    <font>
      <sz val="11"/>
      <color rgb="FF000000"/>
      <name val="Arial2"/>
    </font>
    <font>
      <b/>
      <sz val="11"/>
      <color rgb="FF000000"/>
      <name val="Arial3"/>
    </font>
    <font>
      <sz val="8"/>
      <color theme="1"/>
      <name val="Verdana"/>
      <family val="2"/>
    </font>
    <font>
      <b/>
      <sz val="14"/>
      <color theme="1"/>
      <name val="Arial"/>
      <family val="2"/>
    </font>
    <font>
      <b/>
      <sz val="12"/>
      <color rgb="FF000000"/>
      <name val="Arial"/>
      <family val="2"/>
    </font>
    <font>
      <b/>
      <sz val="12"/>
      <name val="Arial"/>
      <family val="2"/>
    </font>
    <font>
      <b/>
      <sz val="14"/>
      <color rgb="FF000000"/>
      <name val="Arial"/>
      <family val="2"/>
    </font>
    <font>
      <b/>
      <sz val="12"/>
      <color indexed="8"/>
      <name val="Arial"/>
      <family val="2"/>
    </font>
    <font>
      <sz val="12"/>
      <color indexed="8"/>
      <name val="Arial"/>
      <family val="2"/>
    </font>
    <font>
      <sz val="12"/>
      <name val="Arial"/>
      <family val="2"/>
    </font>
    <font>
      <b/>
      <sz val="14"/>
      <name val="Arial"/>
      <family val="2"/>
    </font>
    <font>
      <sz val="8"/>
      <name val="Arial"/>
      <family val="2"/>
    </font>
    <font>
      <b/>
      <sz val="11"/>
      <color theme="1"/>
      <name val="Calibri"/>
      <family val="2"/>
      <scheme val="minor"/>
    </font>
    <font>
      <b/>
      <sz val="12"/>
      <color theme="1"/>
      <name val="Calibri"/>
      <family val="2"/>
      <scheme val="minor"/>
    </font>
    <font>
      <b/>
      <i/>
      <u/>
      <sz val="10"/>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name val="Arial"/>
      <family val="2"/>
      <charset val="1"/>
    </font>
    <font>
      <sz val="11"/>
      <color rgb="FF000000"/>
      <name val="Arial"/>
      <family val="2"/>
      <charset val="1"/>
    </font>
    <font>
      <sz val="10"/>
      <color rgb="FF000000"/>
      <name val="Arial"/>
      <family val="2"/>
      <charset val="1"/>
    </font>
    <font>
      <b/>
      <sz val="10"/>
      <color rgb="FF000000"/>
      <name val="Arial"/>
      <family val="2"/>
      <charset val="1"/>
    </font>
    <font>
      <sz val="11"/>
      <color rgb="FF000000"/>
      <name val="Calibri"/>
      <family val="2"/>
      <charset val="1"/>
    </font>
    <font>
      <sz val="10"/>
      <name val="Arial"/>
      <family val="2"/>
      <charset val="1"/>
    </font>
    <font>
      <u/>
      <sz val="11"/>
      <color theme="10"/>
      <name val="Calibri"/>
      <family val="2"/>
      <charset val="1"/>
    </font>
    <font>
      <sz val="11"/>
      <color rgb="FF000000"/>
      <name val="Arial"/>
      <family val="2"/>
    </font>
    <font>
      <b/>
      <sz val="11"/>
      <color rgb="FF000000"/>
      <name val="Arial"/>
      <family val="2"/>
    </font>
    <font>
      <i/>
      <sz val="10"/>
      <color rgb="FF000000"/>
      <name val="Arial"/>
      <family val="2"/>
    </font>
    <font>
      <b/>
      <i/>
      <sz val="11"/>
      <color rgb="FF000000"/>
      <name val="Arial"/>
      <family val="2"/>
    </font>
    <font>
      <sz val="8"/>
      <color rgb="FF000000"/>
      <name val="Arial"/>
      <family val="2"/>
    </font>
    <font>
      <sz val="8"/>
      <color rgb="FF003366"/>
      <name val="Verdana"/>
      <family val="2"/>
    </font>
    <font>
      <sz val="10"/>
      <name val="Courier New"/>
      <family val="3"/>
    </font>
    <font>
      <sz val="10"/>
      <color theme="0"/>
      <name val="Arial"/>
      <family val="2"/>
    </font>
    <font>
      <sz val="10"/>
      <name val="Arial"/>
      <family val="2"/>
    </font>
    <font>
      <sz val="9"/>
      <name val="Arial"/>
      <family val="2"/>
    </font>
    <font>
      <sz val="10"/>
      <name val="Arial"/>
      <family val="2"/>
    </font>
    <font>
      <sz val="10"/>
      <name val="Century Gothic"/>
      <family val="2"/>
    </font>
    <font>
      <sz val="10"/>
      <color theme="1"/>
      <name val="Century Gothic"/>
      <family val="2"/>
    </font>
    <font>
      <u/>
      <sz val="11"/>
      <color theme="10"/>
      <name val="Calibri"/>
      <family val="2"/>
      <scheme val="minor"/>
    </font>
  </fonts>
  <fills count="52">
    <fill>
      <patternFill patternType="none"/>
    </fill>
    <fill>
      <patternFill patternType="gray125"/>
    </fill>
    <fill>
      <patternFill patternType="solid">
        <fgColor theme="0" tint="-0.14999847407452621"/>
        <bgColor indexed="64"/>
      </patternFill>
    </fill>
    <fill>
      <patternFill patternType="solid">
        <fgColor rgb="FFCCCCCC"/>
        <bgColor rgb="FFCCCCCC"/>
      </patternFill>
    </fill>
    <fill>
      <patternFill patternType="solid">
        <fgColor rgb="FFCCCCFF"/>
        <bgColor rgb="FFCCCCFF"/>
      </patternFill>
    </fill>
    <fill>
      <patternFill patternType="solid">
        <fgColor rgb="FFFF0000"/>
        <bgColor rgb="FFFF0000"/>
      </patternFill>
    </fill>
    <fill>
      <patternFill patternType="solid">
        <fgColor rgb="FFE6E6E6"/>
        <bgColor rgb="FFE6E6E6"/>
      </patternFill>
    </fill>
    <fill>
      <patternFill patternType="solid">
        <fgColor theme="9" tint="-0.249977111117893"/>
        <bgColor indexed="64"/>
      </patternFill>
    </fill>
    <fill>
      <patternFill patternType="solid">
        <fgColor indexed="9"/>
        <bgColor indexed="26"/>
      </patternFill>
    </fill>
    <fill>
      <patternFill patternType="solid">
        <fgColor indexed="31"/>
        <bgColor indexed="22"/>
      </patternFill>
    </fill>
    <fill>
      <patternFill patternType="solid">
        <fgColor rgb="FFC0C0C0"/>
        <bgColor rgb="FFC0C0C0"/>
      </patternFill>
    </fill>
    <fill>
      <patternFill patternType="solid">
        <fgColor rgb="FFB3B3B3"/>
        <bgColor rgb="FFB3B3B3"/>
      </patternFill>
    </fill>
    <fill>
      <patternFill patternType="solid">
        <fgColor rgb="FFE6E6E6"/>
        <bgColor indexed="64"/>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46C0A"/>
        <bgColor rgb="FFFF9900"/>
      </patternFill>
    </fill>
    <fill>
      <patternFill patternType="solid">
        <fgColor rgb="FFD9D9D9"/>
        <bgColor rgb="FFC0C0C0"/>
      </patternFill>
    </fill>
    <fill>
      <patternFill patternType="solid">
        <fgColor theme="8" tint="0.39997558519241921"/>
        <bgColor indexed="64"/>
      </patternFill>
    </fill>
    <fill>
      <patternFill patternType="solid">
        <fgColor rgb="FFCCCCCC"/>
        <bgColor rgb="FFC0C0C0"/>
      </patternFill>
    </fill>
    <fill>
      <patternFill patternType="solid">
        <fgColor rgb="FFE6E6FF"/>
        <bgColor rgb="FFCCFFFF"/>
      </patternFill>
    </fill>
    <fill>
      <patternFill patternType="solid">
        <fgColor theme="9" tint="0.39997558519241921"/>
        <bgColor indexed="64"/>
      </patternFill>
    </fill>
    <fill>
      <patternFill patternType="solid">
        <fgColor rgb="FFFFFF00"/>
        <bgColor indexed="64"/>
      </patternFill>
    </fill>
  </fills>
  <borders count="72">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right/>
      <top style="hair">
        <color indexed="8"/>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hair">
        <color indexed="8"/>
      </bottom>
      <diagonal/>
    </border>
    <border>
      <left/>
      <right/>
      <top style="thin">
        <color indexed="64"/>
      </top>
      <bottom style="hair">
        <color indexed="8"/>
      </bottom>
      <diagonal/>
    </border>
    <border>
      <left style="thin">
        <color indexed="64"/>
      </left>
      <right/>
      <top style="hair">
        <color indexed="8"/>
      </top>
      <bottom style="thin">
        <color indexed="64"/>
      </bottom>
      <diagonal/>
    </border>
    <border>
      <left/>
      <right style="thin">
        <color indexed="64"/>
      </right>
      <top style="thin">
        <color indexed="64"/>
      </top>
      <bottom/>
      <diagonal/>
    </border>
    <border>
      <left/>
      <right/>
      <top/>
      <bottom style="thin">
        <color rgb="FF33CCCC"/>
      </bottom>
      <diagonal/>
    </border>
    <border>
      <left/>
      <right/>
      <top/>
      <bottom style="thin">
        <color auto="1"/>
      </bottom>
      <diagonal/>
    </border>
    <border>
      <left style="hair">
        <color indexed="8"/>
      </left>
      <right style="hair">
        <color indexed="8"/>
      </right>
      <top style="hair">
        <color indexed="8"/>
      </top>
      <bottom style="hair">
        <color indexed="8"/>
      </bottom>
      <diagonal/>
    </border>
    <border>
      <left/>
      <right/>
      <top/>
      <bottom style="thick">
        <color indexed="49"/>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8"/>
      </top>
      <bottom/>
      <diagonal/>
    </border>
    <border>
      <left style="thin">
        <color indexed="64"/>
      </left>
      <right/>
      <top/>
      <bottom style="thin">
        <color indexed="64"/>
      </bottom>
      <diagonal/>
    </border>
    <border>
      <left style="thin">
        <color indexed="8"/>
      </left>
      <right style="thin">
        <color indexed="8"/>
      </right>
      <top style="thin">
        <color indexed="8"/>
      </top>
      <bottom/>
      <diagonal/>
    </border>
    <border>
      <left style="thin">
        <color indexed="8"/>
      </left>
      <right/>
      <top/>
      <bottom/>
      <diagonal/>
    </border>
    <border>
      <left/>
      <right style="thin">
        <color indexed="64"/>
      </right>
      <top/>
      <bottom style="thin">
        <color auto="1"/>
      </bottom>
      <diagonal/>
    </border>
    <border>
      <left style="thin">
        <color indexed="64"/>
      </left>
      <right/>
      <top/>
      <bottom style="thin">
        <color auto="1"/>
      </bottom>
      <diagonal/>
    </border>
    <border>
      <left style="thin">
        <color indexed="64"/>
      </left>
      <right style="thin">
        <color indexed="64"/>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style="hair">
        <color auto="1"/>
      </left>
      <right style="hair">
        <color auto="1"/>
      </right>
      <top style="thin">
        <color indexed="64"/>
      </top>
      <bottom style="hair">
        <color auto="1"/>
      </bottom>
      <diagonal/>
    </border>
    <border>
      <left style="hair">
        <color auto="1"/>
      </left>
      <right style="thin">
        <color indexed="64"/>
      </right>
      <top style="thin">
        <color indexed="64"/>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thin">
        <color auto="1"/>
      </left>
      <right style="thin">
        <color auto="1"/>
      </right>
      <top/>
      <bottom/>
      <diagonal/>
    </border>
    <border>
      <left style="hair">
        <color auto="1"/>
      </left>
      <right/>
      <top style="hair">
        <color auto="1"/>
      </top>
      <bottom style="thin">
        <color indexed="64"/>
      </bottom>
      <diagonal/>
    </border>
    <border>
      <left style="hair">
        <color auto="1"/>
      </left>
      <right/>
      <top style="thin">
        <color indexed="64"/>
      </top>
      <bottom style="hair">
        <color auto="1"/>
      </bottom>
      <diagonal/>
    </border>
    <border>
      <left style="thin">
        <color auto="1"/>
      </left>
      <right style="hair">
        <color auto="1"/>
      </right>
      <top style="thin">
        <color auto="1"/>
      </top>
      <bottom style="hair">
        <color auto="1"/>
      </bottom>
      <diagonal/>
    </border>
    <border>
      <left/>
      <right style="hair">
        <color auto="1"/>
      </right>
      <top style="hair">
        <color auto="1"/>
      </top>
      <bottom style="thin">
        <color indexed="64"/>
      </bottom>
      <diagonal/>
    </border>
    <border>
      <left style="thin">
        <color indexed="64"/>
      </left>
      <right style="thin">
        <color indexed="64"/>
      </right>
      <top style="hair">
        <color auto="1"/>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s>
  <cellStyleXfs count="107">
    <xf numFmtId="0" fontId="0" fillId="0" borderId="0"/>
    <xf numFmtId="0" fontId="5" fillId="0" borderId="0"/>
    <xf numFmtId="165" fontId="8" fillId="0" borderId="0" applyBorder="0" applyAlignment="0" applyProtection="0"/>
    <xf numFmtId="9" fontId="8" fillId="0" borderId="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4" fillId="0" borderId="0"/>
    <xf numFmtId="4" fontId="15" fillId="0" borderId="8">
      <alignment horizontal="right" vertical="center" wrapText="1"/>
    </xf>
    <xf numFmtId="170" fontId="14" fillId="0" borderId="0"/>
    <xf numFmtId="168" fontId="16" fillId="0" borderId="0"/>
    <xf numFmtId="0" fontId="17" fillId="0" borderId="0"/>
    <xf numFmtId="0" fontId="14" fillId="0" borderId="0"/>
    <xf numFmtId="0" fontId="14" fillId="4" borderId="0"/>
    <xf numFmtId="0" fontId="18" fillId="0" borderId="0">
      <alignment horizontal="center"/>
    </xf>
    <xf numFmtId="0" fontId="18" fillId="0" borderId="0">
      <alignment horizontal="center" textRotation="90"/>
    </xf>
    <xf numFmtId="9" fontId="15" fillId="0" borderId="0"/>
    <xf numFmtId="0" fontId="19" fillId="0" borderId="0"/>
    <xf numFmtId="169" fontId="19" fillId="0" borderId="0"/>
    <xf numFmtId="0" fontId="14" fillId="5" borderId="0"/>
    <xf numFmtId="0" fontId="14" fillId="5" borderId="0"/>
    <xf numFmtId="0" fontId="15" fillId="6" borderId="0"/>
    <xf numFmtId="0" fontId="20" fillId="0" borderId="0"/>
    <xf numFmtId="0" fontId="20" fillId="0" borderId="0"/>
    <xf numFmtId="0" fontId="21" fillId="0" borderId="17"/>
    <xf numFmtId="0" fontId="22" fillId="3" borderId="0">
      <alignment horizontal="left"/>
    </xf>
    <xf numFmtId="171" fontId="15" fillId="0" borderId="0"/>
    <xf numFmtId="171" fontId="15" fillId="0" borderId="0"/>
    <xf numFmtId="44" fontId="12" fillId="0" borderId="0" applyFont="0" applyFill="0" applyBorder="0" applyAlignment="0" applyProtection="0"/>
    <xf numFmtId="0" fontId="14" fillId="0" borderId="0"/>
    <xf numFmtId="172" fontId="14" fillId="0" borderId="0"/>
    <xf numFmtId="0" fontId="12" fillId="0" borderId="0"/>
    <xf numFmtId="44" fontId="12" fillId="0" borderId="0" applyFont="0" applyFill="0" applyBorder="0" applyAlignment="0" applyProtection="0"/>
    <xf numFmtId="165" fontId="14" fillId="0" borderId="0"/>
    <xf numFmtId="0" fontId="26" fillId="0" borderId="0"/>
    <xf numFmtId="176" fontId="5" fillId="0" borderId="0" applyFill="0" applyBorder="0" applyAlignment="0" applyProtection="0"/>
    <xf numFmtId="4" fontId="5" fillId="0" borderId="19" applyProtection="0">
      <alignment horizontal="right" vertical="center" wrapText="1"/>
    </xf>
    <xf numFmtId="9" fontId="5" fillId="0" borderId="0" applyFill="0" applyBorder="0" applyAlignment="0" applyProtection="0"/>
    <xf numFmtId="0" fontId="5" fillId="8" borderId="0" applyNumberFormat="0" applyBorder="0" applyAlignment="0" applyProtection="0"/>
    <xf numFmtId="0" fontId="27" fillId="9" borderId="0" applyNumberFormat="0" applyBorder="0" applyProtection="0">
      <alignment horizontal="left"/>
    </xf>
    <xf numFmtId="0" fontId="28" fillId="0" borderId="0" applyNumberFormat="0" applyFill="0" applyBorder="0" applyAlignment="0" applyProtection="0"/>
    <xf numFmtId="0" fontId="28" fillId="0" borderId="0" applyNumberFormat="0" applyFill="0" applyBorder="0" applyAlignment="0" applyProtection="0"/>
    <xf numFmtId="0" fontId="29" fillId="0" borderId="20" applyNumberFormat="0" applyFill="0" applyAlignment="0" applyProtection="0"/>
    <xf numFmtId="174" fontId="5" fillId="0" borderId="0" applyFill="0" applyBorder="0" applyAlignment="0" applyProtection="0"/>
    <xf numFmtId="175" fontId="5" fillId="0" borderId="0" applyFill="0" applyBorder="0" applyAlignment="0" applyProtection="0"/>
    <xf numFmtId="43" fontId="5" fillId="0" borderId="0" applyFont="0" applyFill="0" applyBorder="0" applyAlignment="0" applyProtection="0"/>
    <xf numFmtId="0" fontId="14" fillId="0" borderId="0"/>
    <xf numFmtId="177" fontId="17" fillId="0" borderId="0"/>
    <xf numFmtId="177" fontId="16" fillId="0" borderId="0"/>
    <xf numFmtId="0" fontId="14" fillId="11" borderId="0"/>
    <xf numFmtId="0" fontId="38" fillId="11" borderId="0"/>
    <xf numFmtId="0" fontId="38" fillId="0" borderId="8"/>
    <xf numFmtId="0" fontId="14" fillId="11" borderId="0"/>
    <xf numFmtId="4" fontId="38" fillId="10" borderId="0"/>
    <xf numFmtId="0" fontId="37" fillId="10" borderId="0"/>
    <xf numFmtId="0" fontId="39" fillId="3" borderId="0"/>
    <xf numFmtId="0" fontId="53" fillId="0" borderId="0" applyNumberFormat="0" applyFill="0" applyBorder="0" applyAlignment="0" applyProtection="0"/>
    <xf numFmtId="0" fontId="54" fillId="0" borderId="38" applyNumberFormat="0" applyFill="0" applyAlignment="0" applyProtection="0"/>
    <xf numFmtId="0" fontId="55" fillId="0" borderId="39" applyNumberFormat="0" applyFill="0" applyAlignment="0" applyProtection="0"/>
    <xf numFmtId="0" fontId="56" fillId="0" borderId="40" applyNumberFormat="0" applyFill="0" applyAlignment="0" applyProtection="0"/>
    <xf numFmtId="0" fontId="56" fillId="0" borderId="0" applyNumberFormat="0" applyFill="0" applyBorder="0" applyAlignment="0" applyProtection="0"/>
    <xf numFmtId="0" fontId="57" fillId="14" borderId="0" applyNumberFormat="0" applyBorder="0" applyAlignment="0" applyProtection="0"/>
    <xf numFmtId="0" fontId="58" fillId="15" borderId="0" applyNumberFormat="0" applyBorder="0" applyAlignment="0" applyProtection="0"/>
    <xf numFmtId="0" fontId="59" fillId="16" borderId="0" applyNumberFormat="0" applyBorder="0" applyAlignment="0" applyProtection="0"/>
    <xf numFmtId="0" fontId="60" fillId="17" borderId="41" applyNumberFormat="0" applyAlignment="0" applyProtection="0"/>
    <xf numFmtId="0" fontId="61" fillId="18" borderId="42" applyNumberFormat="0" applyAlignment="0" applyProtection="0"/>
    <xf numFmtId="0" fontId="62" fillId="18" borderId="41" applyNumberFormat="0" applyAlignment="0" applyProtection="0"/>
    <xf numFmtId="0" fontId="63" fillId="0" borderId="43" applyNumberFormat="0" applyFill="0" applyAlignment="0" applyProtection="0"/>
    <xf numFmtId="0" fontId="64" fillId="19" borderId="44" applyNumberFormat="0" applyAlignment="0" applyProtection="0"/>
    <xf numFmtId="0" fontId="65" fillId="0" borderId="0" applyNumberFormat="0" applyFill="0" applyBorder="0" applyAlignment="0" applyProtection="0"/>
    <xf numFmtId="0" fontId="12" fillId="20" borderId="45" applyNumberFormat="0" applyFont="0" applyAlignment="0" applyProtection="0"/>
    <xf numFmtId="0" fontId="66" fillId="0" borderId="0" applyNumberFormat="0" applyFill="0" applyBorder="0" applyAlignment="0" applyProtection="0"/>
    <xf numFmtId="0" fontId="50" fillId="0" borderId="46" applyNumberFormat="0" applyFill="0" applyAlignment="0" applyProtection="0"/>
    <xf numFmtId="0" fontId="67"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67" fillId="24" borderId="0" applyNumberFormat="0" applyBorder="0" applyAlignment="0" applyProtection="0"/>
    <xf numFmtId="0" fontId="67"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67" fillId="28" borderId="0" applyNumberFormat="0" applyBorder="0" applyAlignment="0" applyProtection="0"/>
    <xf numFmtId="0" fontId="67"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67" fillId="32" borderId="0" applyNumberFormat="0" applyBorder="0" applyAlignment="0" applyProtection="0"/>
    <xf numFmtId="0" fontId="67"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67" fillId="36" borderId="0" applyNumberFormat="0" applyBorder="0" applyAlignment="0" applyProtection="0"/>
    <xf numFmtId="0" fontId="67"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67" fillId="40" borderId="0" applyNumberFormat="0" applyBorder="0" applyAlignment="0" applyProtection="0"/>
    <xf numFmtId="0" fontId="67" fillId="41" borderId="0" applyNumberFormat="0" applyBorder="0" applyAlignment="0" applyProtection="0"/>
    <xf numFmtId="0" fontId="12" fillId="42" borderId="0" applyNumberFormat="0" applyBorder="0" applyAlignment="0" applyProtection="0"/>
    <xf numFmtId="0" fontId="12" fillId="43" borderId="0" applyNumberFormat="0" applyBorder="0" applyAlignment="0" applyProtection="0"/>
    <xf numFmtId="0" fontId="67" fillId="44" borderId="0" applyNumberFormat="0" applyBorder="0" applyAlignment="0" applyProtection="0"/>
    <xf numFmtId="0" fontId="72" fillId="0" borderId="0"/>
    <xf numFmtId="175" fontId="73" fillId="0" borderId="0" applyBorder="0" applyProtection="0"/>
    <xf numFmtId="0" fontId="74" fillId="0" borderId="0" applyNumberFormat="0" applyFill="0" applyBorder="0" applyAlignment="0" applyProtection="0"/>
    <xf numFmtId="0" fontId="13" fillId="0" borderId="0"/>
    <xf numFmtId="0" fontId="83" fillId="0" borderId="0"/>
    <xf numFmtId="43" fontId="83" fillId="0" borderId="0" applyFont="0" applyFill="0" applyBorder="0" applyAlignment="0" applyProtection="0"/>
    <xf numFmtId="186" fontId="83" fillId="0" borderId="0" applyFont="0" applyFill="0" applyBorder="0" applyAlignment="0" applyProtection="0"/>
    <xf numFmtId="0" fontId="85" fillId="0" borderId="0"/>
    <xf numFmtId="43" fontId="85" fillId="0" borderId="0" applyFont="0" applyFill="0" applyBorder="0" applyAlignment="0" applyProtection="0"/>
    <xf numFmtId="0" fontId="5" fillId="0" borderId="0"/>
    <xf numFmtId="0" fontId="88" fillId="0" borderId="0" applyNumberFormat="0" applyFill="0" applyBorder="0" applyAlignment="0" applyProtection="0"/>
  </cellStyleXfs>
  <cellXfs count="571">
    <xf numFmtId="0" fontId="0" fillId="0" borderId="0" xfId="0"/>
    <xf numFmtId="0" fontId="3" fillId="0" borderId="2" xfId="0" quotePrefix="1" applyFont="1" applyFill="1" applyBorder="1" applyAlignment="1">
      <alignment horizontal="center" vertical="center"/>
    </xf>
    <xf numFmtId="2" fontId="3" fillId="0" borderId="2" xfId="0" quotePrefix="1" applyNumberFormat="1" applyFont="1" applyFill="1" applyBorder="1" applyAlignment="1">
      <alignment horizontal="center" vertical="center"/>
    </xf>
    <xf numFmtId="164" fontId="3" fillId="0" borderId="2" xfId="0" quotePrefix="1" applyNumberFormat="1" applyFont="1" applyFill="1" applyBorder="1" applyAlignment="1">
      <alignment horizontal="center" vertical="center"/>
    </xf>
    <xf numFmtId="0" fontId="7" fillId="0" borderId="0" xfId="1" applyFont="1"/>
    <xf numFmtId="0" fontId="7" fillId="0" borderId="0" xfId="1" applyFont="1" applyBorder="1"/>
    <xf numFmtId="0" fontId="9" fillId="0" borderId="0" xfId="1" applyFont="1" applyBorder="1"/>
    <xf numFmtId="165" fontId="7" fillId="0" borderId="0" xfId="1" applyNumberFormat="1" applyFont="1" applyBorder="1" applyAlignment="1">
      <alignment horizontal="center"/>
    </xf>
    <xf numFmtId="10" fontId="7" fillId="0" borderId="0" xfId="3" applyNumberFormat="1" applyFont="1" applyBorder="1" applyAlignment="1" applyProtection="1">
      <alignment horizontal="center"/>
    </xf>
    <xf numFmtId="165" fontId="7" fillId="0" borderId="0" xfId="2" applyFont="1" applyBorder="1" applyAlignment="1" applyProtection="1">
      <alignment horizontal="center" vertical="center"/>
    </xf>
    <xf numFmtId="165" fontId="7" fillId="0" borderId="0" xfId="1" applyNumberFormat="1" applyFont="1" applyBorder="1" applyAlignment="1">
      <alignment horizontal="center" vertical="center"/>
    </xf>
    <xf numFmtId="165" fontId="7" fillId="0" borderId="0" xfId="1" applyNumberFormat="1" applyFont="1" applyFill="1" applyBorder="1" applyAlignment="1">
      <alignment horizontal="center"/>
    </xf>
    <xf numFmtId="165" fontId="7" fillId="0" borderId="0" xfId="1" applyNumberFormat="1" applyFont="1" applyFill="1" applyBorder="1"/>
    <xf numFmtId="165" fontId="7" fillId="0" borderId="0" xfId="2" applyFont="1" applyFill="1" applyBorder="1" applyAlignment="1" applyProtection="1">
      <alignment horizontal="center" vertical="center"/>
    </xf>
    <xf numFmtId="165" fontId="7" fillId="0" borderId="10" xfId="1" applyNumberFormat="1" applyFont="1" applyBorder="1" applyAlignment="1">
      <alignment horizontal="center"/>
    </xf>
    <xf numFmtId="165" fontId="7" fillId="0" borderId="14" xfId="1" applyNumberFormat="1" applyFont="1" applyBorder="1" applyAlignment="1">
      <alignment horizontal="center"/>
    </xf>
    <xf numFmtId="10" fontId="7" fillId="0" borderId="14" xfId="3" applyNumberFormat="1" applyFont="1" applyBorder="1" applyAlignment="1" applyProtection="1">
      <alignment horizontal="center"/>
    </xf>
    <xf numFmtId="0" fontId="7" fillId="0" borderId="0" xfId="1" applyFont="1" applyFill="1" applyBorder="1"/>
    <xf numFmtId="0" fontId="24" fillId="0" borderId="0" xfId="28" applyNumberFormat="1" applyFont="1" applyBorder="1" applyAlignment="1">
      <alignment horizontal="center" vertical="center" wrapText="1"/>
    </xf>
    <xf numFmtId="0" fontId="24" fillId="0" borderId="0" xfId="28" applyNumberFormat="1" applyFont="1" applyBorder="1" applyAlignment="1">
      <alignment horizontal="center" vertical="top" wrapText="1"/>
    </xf>
    <xf numFmtId="0" fontId="24" fillId="0" borderId="0" xfId="6" applyFont="1"/>
    <xf numFmtId="10" fontId="7" fillId="0" borderId="0" xfId="3" applyNumberFormat="1" applyFont="1" applyFill="1" applyBorder="1" applyAlignment="1" applyProtection="1">
      <alignment horizontal="center"/>
    </xf>
    <xf numFmtId="9" fontId="7" fillId="0" borderId="0" xfId="3" applyFont="1" applyFill="1" applyBorder="1" applyAlignment="1" applyProtection="1"/>
    <xf numFmtId="167" fontId="7" fillId="0" borderId="0" xfId="1" applyNumberFormat="1" applyFont="1" applyFill="1" applyBorder="1" applyAlignment="1">
      <alignment horizontal="center" vertical="center"/>
    </xf>
    <xf numFmtId="0" fontId="5" fillId="0" borderId="0" xfId="1" applyFont="1"/>
    <xf numFmtId="14" fontId="4" fillId="0" borderId="2" xfId="0" applyNumberFormat="1" applyFont="1" applyBorder="1" applyAlignment="1">
      <alignment horizontal="center" vertical="center"/>
    </xf>
    <xf numFmtId="164" fontId="4" fillId="0" borderId="2" xfId="0" applyNumberFormat="1" applyFont="1" applyBorder="1" applyAlignment="1">
      <alignment horizontal="center" vertical="center"/>
    </xf>
    <xf numFmtId="0" fontId="6" fillId="0" borderId="0" xfId="0" applyFont="1" applyFill="1" applyAlignment="1">
      <alignment horizontal="left" vertical="center" wrapText="1"/>
    </xf>
    <xf numFmtId="0" fontId="7" fillId="0" borderId="0" xfId="1" applyFont="1" applyFill="1" applyBorder="1" applyAlignment="1">
      <alignment horizontal="center"/>
    </xf>
    <xf numFmtId="0" fontId="4" fillId="0" borderId="0" xfId="0" applyFont="1" applyAlignment="1">
      <alignment vertical="center"/>
    </xf>
    <xf numFmtId="0" fontId="30" fillId="0" borderId="0" xfId="0" applyFont="1" applyAlignment="1">
      <alignment vertical="center"/>
    </xf>
    <xf numFmtId="0" fontId="5" fillId="0" borderId="0" xfId="1" applyFont="1" applyFill="1" applyBorder="1"/>
    <xf numFmtId="0" fontId="33" fillId="0" borderId="0" xfId="0" applyFont="1" applyAlignment="1">
      <alignment horizontal="center" vertical="center"/>
    </xf>
    <xf numFmtId="0" fontId="33" fillId="0" borderId="0" xfId="0" applyFont="1" applyAlignment="1">
      <alignment vertical="center"/>
    </xf>
    <xf numFmtId="10" fontId="32" fillId="0" borderId="2" xfId="0" applyNumberFormat="1" applyFont="1" applyFill="1" applyBorder="1" applyAlignment="1">
      <alignment horizontal="center" vertical="center"/>
    </xf>
    <xf numFmtId="0" fontId="5" fillId="0" borderId="0" xfId="1" applyFont="1" applyAlignment="1">
      <alignment vertical="center"/>
    </xf>
    <xf numFmtId="165" fontId="5" fillId="0" borderId="0" xfId="1" applyNumberFormat="1" applyFont="1" applyAlignment="1">
      <alignment vertical="center"/>
    </xf>
    <xf numFmtId="44" fontId="5" fillId="0" borderId="0" xfId="1" applyNumberFormat="1" applyFont="1" applyAlignment="1">
      <alignment vertical="center"/>
    </xf>
    <xf numFmtId="44" fontId="5" fillId="0" borderId="0" xfId="27" applyFont="1" applyAlignment="1">
      <alignment vertical="center"/>
    </xf>
    <xf numFmtId="0" fontId="9" fillId="0" borderId="0" xfId="1" applyFont="1" applyBorder="1" applyAlignment="1">
      <alignment horizontal="center" vertical="center"/>
    </xf>
    <xf numFmtId="10" fontId="7" fillId="0" borderId="0" xfId="3" applyNumberFormat="1" applyFont="1" applyFill="1" applyBorder="1" applyAlignment="1" applyProtection="1">
      <alignment horizontal="center" vertical="center"/>
    </xf>
    <xf numFmtId="0" fontId="3" fillId="0" borderId="2" xfId="0" quotePrefix="1" applyFont="1" applyFill="1" applyBorder="1" applyAlignment="1">
      <alignment horizontal="center" vertical="center" wrapText="1"/>
    </xf>
    <xf numFmtId="164" fontId="30" fillId="0" borderId="0" xfId="0" applyNumberFormat="1" applyFont="1" applyAlignment="1">
      <alignment horizontal="left" vertical="center"/>
    </xf>
    <xf numFmtId="14" fontId="4" fillId="0" borderId="0" xfId="0" applyNumberFormat="1" applyFont="1" applyAlignment="1">
      <alignment vertical="center"/>
    </xf>
    <xf numFmtId="14" fontId="47" fillId="0" borderId="2" xfId="5" applyNumberFormat="1" applyFont="1" applyFill="1" applyBorder="1" applyAlignment="1">
      <alignment horizontal="center" vertical="center"/>
    </xf>
    <xf numFmtId="4" fontId="46" fillId="0" borderId="25" xfId="1" applyNumberFormat="1" applyFont="1" applyFill="1" applyBorder="1" applyAlignment="1">
      <alignment horizontal="center" vertical="center"/>
    </xf>
    <xf numFmtId="0" fontId="13" fillId="0" borderId="0" xfId="0" applyFont="1"/>
    <xf numFmtId="0" fontId="0" fillId="0" borderId="0" xfId="0" applyAlignment="1"/>
    <xf numFmtId="10" fontId="9" fillId="0" borderId="14" xfId="3" applyNumberFormat="1" applyFont="1" applyBorder="1" applyAlignment="1" applyProtection="1">
      <alignment horizontal="center"/>
    </xf>
    <xf numFmtId="165" fontId="9" fillId="0" borderId="10" xfId="1" applyNumberFormat="1" applyFont="1" applyBorder="1" applyAlignment="1">
      <alignment horizontal="center"/>
    </xf>
    <xf numFmtId="0" fontId="6" fillId="0" borderId="0" xfId="0" applyFont="1" applyFill="1" applyAlignment="1">
      <alignment horizontal="center" vertical="center"/>
    </xf>
    <xf numFmtId="0" fontId="6" fillId="0" borderId="0" xfId="0" applyFont="1" applyFill="1" applyAlignment="1">
      <alignment horizontal="left" vertical="center"/>
    </xf>
    <xf numFmtId="4" fontId="6" fillId="0" borderId="0" xfId="0" applyNumberFormat="1" applyFont="1" applyFill="1" applyAlignment="1">
      <alignment horizontal="left" vertical="center"/>
    </xf>
    <xf numFmtId="0" fontId="30" fillId="0" borderId="0" xfId="0" applyFont="1" applyAlignment="1">
      <alignment horizontal="left" vertical="center"/>
    </xf>
    <xf numFmtId="14" fontId="34" fillId="0" borderId="2" xfId="28" applyNumberFormat="1" applyFont="1" applyBorder="1" applyAlignment="1">
      <alignment horizontal="center" vertical="center"/>
    </xf>
    <xf numFmtId="178" fontId="30" fillId="0" borderId="0" xfId="4" applyNumberFormat="1" applyFont="1" applyAlignment="1">
      <alignment horizontal="left" vertical="center"/>
    </xf>
    <xf numFmtId="14" fontId="24" fillId="0" borderId="0" xfId="6" applyNumberFormat="1" applyFont="1"/>
    <xf numFmtId="14" fontId="0" fillId="0" borderId="0" xfId="0" applyNumberFormat="1"/>
    <xf numFmtId="0" fontId="0" fillId="0" borderId="30" xfId="0" applyBorder="1"/>
    <xf numFmtId="0" fontId="0" fillId="0" borderId="31" xfId="0" applyBorder="1"/>
    <xf numFmtId="0" fontId="0" fillId="0" borderId="32" xfId="0" applyBorder="1"/>
    <xf numFmtId="0" fontId="0" fillId="0" borderId="33" xfId="0" applyBorder="1"/>
    <xf numFmtId="0" fontId="0" fillId="0" borderId="0" xfId="0" applyBorder="1"/>
    <xf numFmtId="0" fontId="0" fillId="0" borderId="34" xfId="0" applyBorder="1"/>
    <xf numFmtId="0" fontId="0" fillId="0" borderId="35" xfId="0" applyBorder="1"/>
    <xf numFmtId="0" fontId="0" fillId="0" borderId="36" xfId="0" applyBorder="1"/>
    <xf numFmtId="0" fontId="0" fillId="0" borderId="37" xfId="0" applyBorder="1"/>
    <xf numFmtId="0" fontId="52" fillId="0" borderId="33" xfId="0" applyFont="1" applyBorder="1"/>
    <xf numFmtId="0" fontId="0" fillId="0" borderId="0" xfId="0" applyBorder="1" applyAlignment="1">
      <alignment horizontal="left" vertical="top"/>
    </xf>
    <xf numFmtId="17" fontId="0" fillId="0" borderId="0" xfId="0" applyNumberFormat="1" applyBorder="1" applyAlignment="1">
      <alignment horizontal="left"/>
    </xf>
    <xf numFmtId="14" fontId="24" fillId="0" borderId="9" xfId="29" applyNumberFormat="1" applyFont="1" applyBorder="1" applyAlignment="1" applyProtection="1">
      <alignment horizontal="center" vertical="top" wrapText="1"/>
    </xf>
    <xf numFmtId="165" fontId="0" fillId="0" borderId="0" xfId="0" applyNumberFormat="1"/>
    <xf numFmtId="0" fontId="50" fillId="0" borderId="0" xfId="0" applyFont="1" applyFill="1" applyBorder="1"/>
    <xf numFmtId="0" fontId="50" fillId="0" borderId="0" xfId="0" applyFont="1"/>
    <xf numFmtId="14" fontId="50" fillId="0" borderId="0" xfId="0" applyNumberFormat="1" applyFont="1" applyBorder="1" applyAlignment="1">
      <alignment horizontal="left"/>
    </xf>
    <xf numFmtId="0" fontId="5" fillId="0" borderId="0" xfId="1" applyFont="1" applyFill="1" applyAlignment="1">
      <alignment vertical="center"/>
    </xf>
    <xf numFmtId="0" fontId="5" fillId="0" borderId="0" xfId="1" applyFont="1" applyFill="1" applyAlignment="1">
      <alignment vertical="center" wrapText="1"/>
    </xf>
    <xf numFmtId="0" fontId="7" fillId="0" borderId="0" xfId="1" applyFont="1" applyAlignment="1">
      <alignment wrapText="1"/>
    </xf>
    <xf numFmtId="0" fontId="9" fillId="0" borderId="0" xfId="1" applyFont="1" applyBorder="1" applyAlignment="1">
      <alignment horizontal="center" vertical="center" wrapText="1"/>
    </xf>
    <xf numFmtId="0" fontId="7" fillId="0" borderId="0" xfId="1" applyFont="1" applyFill="1" applyBorder="1" applyAlignment="1">
      <alignment horizontal="center" wrapText="1"/>
    </xf>
    <xf numFmtId="0" fontId="7" fillId="0" borderId="0" xfId="1" applyFont="1" applyFill="1" applyBorder="1" applyAlignment="1">
      <alignment wrapText="1"/>
    </xf>
    <xf numFmtId="166" fontId="9" fillId="0" borderId="0" xfId="1" applyNumberFormat="1" applyFont="1" applyBorder="1" applyAlignment="1">
      <alignment horizontal="center" vertical="center" wrapText="1"/>
    </xf>
    <xf numFmtId="0" fontId="7" fillId="0" borderId="0" xfId="1" applyFont="1" applyBorder="1" applyAlignment="1">
      <alignment wrapText="1"/>
    </xf>
    <xf numFmtId="0" fontId="9" fillId="0" borderId="1" xfId="1" applyFont="1" applyBorder="1" applyAlignment="1">
      <alignment wrapText="1"/>
    </xf>
    <xf numFmtId="0" fontId="9" fillId="0" borderId="3" xfId="1" applyFont="1" applyBorder="1" applyAlignment="1">
      <alignment wrapText="1"/>
    </xf>
    <xf numFmtId="165" fontId="7" fillId="0" borderId="3" xfId="1" applyNumberFormat="1" applyFont="1" applyBorder="1" applyAlignment="1">
      <alignment horizontal="center" wrapText="1"/>
    </xf>
    <xf numFmtId="165" fontId="7" fillId="0" borderId="0" xfId="1" applyNumberFormat="1" applyFont="1" applyBorder="1" applyAlignment="1">
      <alignment horizontal="center" vertical="center" wrapText="1"/>
    </xf>
    <xf numFmtId="165" fontId="7" fillId="0" borderId="0" xfId="1" applyNumberFormat="1" applyFont="1" applyFill="1" applyBorder="1" applyAlignment="1">
      <alignment horizontal="center" wrapText="1"/>
    </xf>
    <xf numFmtId="165" fontId="7" fillId="0" borderId="0" xfId="1" applyNumberFormat="1" applyFont="1" applyFill="1" applyBorder="1" applyAlignment="1">
      <alignment wrapText="1"/>
    </xf>
    <xf numFmtId="0" fontId="7" fillId="0" borderId="0" xfId="1" applyFont="1" applyBorder="1" applyAlignment="1">
      <alignment horizontal="center" wrapText="1"/>
    </xf>
    <xf numFmtId="9" fontId="9" fillId="0" borderId="0" xfId="3" applyFont="1" applyBorder="1" applyAlignment="1" applyProtection="1">
      <alignment horizontal="center" wrapText="1"/>
    </xf>
    <xf numFmtId="165" fontId="7" fillId="0" borderId="0" xfId="2" applyFont="1" applyBorder="1" applyAlignment="1" applyProtection="1">
      <alignment horizontal="center" vertical="center" wrapText="1"/>
    </xf>
    <xf numFmtId="165" fontId="7" fillId="0" borderId="0" xfId="2" applyFont="1" applyFill="1" applyBorder="1" applyAlignment="1" applyProtection="1">
      <alignment horizontal="center" vertical="center" wrapText="1"/>
    </xf>
    <xf numFmtId="0" fontId="5" fillId="0" borderId="0" xfId="1" applyFont="1" applyAlignment="1">
      <alignment wrapText="1"/>
    </xf>
    <xf numFmtId="0" fontId="5" fillId="0" borderId="0" xfId="1" applyFont="1" applyFill="1" applyBorder="1" applyAlignment="1">
      <alignment wrapText="1"/>
    </xf>
    <xf numFmtId="0" fontId="7" fillId="0" borderId="0" xfId="1" applyFont="1" applyAlignment="1"/>
    <xf numFmtId="0" fontId="7" fillId="0" borderId="0" xfId="1" applyFont="1" applyFill="1" applyBorder="1" applyAlignment="1"/>
    <xf numFmtId="165" fontId="7" fillId="0" borderId="0" xfId="1" applyNumberFormat="1" applyFont="1" applyFill="1" applyBorder="1" applyAlignment="1"/>
    <xf numFmtId="0" fontId="7" fillId="0" borderId="15" xfId="1" applyFont="1" applyBorder="1" applyAlignment="1"/>
    <xf numFmtId="0" fontId="7" fillId="0" borderId="10" xfId="1" applyFont="1" applyBorder="1" applyAlignment="1"/>
    <xf numFmtId="0" fontId="7" fillId="0" borderId="13" xfId="1" quotePrefix="1" applyFont="1" applyBorder="1" applyAlignment="1"/>
    <xf numFmtId="0" fontId="7" fillId="0" borderId="14" xfId="1" applyFont="1" applyBorder="1" applyAlignment="1"/>
    <xf numFmtId="0" fontId="5" fillId="0" borderId="0" xfId="1" applyFont="1" applyAlignment="1"/>
    <xf numFmtId="0" fontId="9" fillId="0" borderId="0" xfId="1" applyFont="1" applyBorder="1" applyAlignment="1"/>
    <xf numFmtId="0" fontId="5" fillId="0" borderId="0" xfId="1" applyFont="1" applyFill="1" applyBorder="1" applyAlignment="1"/>
    <xf numFmtId="164" fontId="36" fillId="0" borderId="2" xfId="0" applyNumberFormat="1" applyFont="1" applyBorder="1" applyAlignment="1">
      <alignment horizontal="center" vertical="center"/>
    </xf>
    <xf numFmtId="0" fontId="34" fillId="0" borderId="2" xfId="28" applyNumberFormat="1" applyFont="1" applyBorder="1" applyAlignment="1">
      <alignment horizontal="center" vertical="center"/>
    </xf>
    <xf numFmtId="0" fontId="7" fillId="2" borderId="28" xfId="1" applyFont="1" applyFill="1" applyBorder="1" applyAlignment="1"/>
    <xf numFmtId="0" fontId="7" fillId="2" borderId="18" xfId="1" applyFont="1" applyFill="1" applyBorder="1" applyAlignment="1"/>
    <xf numFmtId="165" fontId="7" fillId="2" borderId="18" xfId="1" applyNumberFormat="1" applyFont="1" applyFill="1" applyBorder="1" applyAlignment="1">
      <alignment horizontal="center"/>
    </xf>
    <xf numFmtId="0" fontId="5" fillId="0" borderId="0" xfId="1" applyFont="1" applyFill="1" applyAlignment="1"/>
    <xf numFmtId="165" fontId="9" fillId="0" borderId="0" xfId="1" applyNumberFormat="1" applyFont="1" applyFill="1" applyBorder="1" applyAlignment="1">
      <alignment horizontal="center"/>
    </xf>
    <xf numFmtId="165" fontId="7" fillId="2" borderId="52" xfId="1" applyNumberFormat="1" applyFont="1" applyFill="1" applyBorder="1" applyAlignment="1">
      <alignment horizontal="center"/>
    </xf>
    <xf numFmtId="10" fontId="7" fillId="2" borderId="54" xfId="3" applyNumberFormat="1" applyFont="1" applyFill="1" applyBorder="1" applyAlignment="1" applyProtection="1">
      <alignment horizontal="center"/>
    </xf>
    <xf numFmtId="165" fontId="7" fillId="2" borderId="27" xfId="1" applyNumberFormat="1" applyFont="1" applyFill="1" applyBorder="1" applyAlignment="1">
      <alignment horizontal="center"/>
    </xf>
    <xf numFmtId="165" fontId="7" fillId="0" borderId="52" xfId="1" applyNumberFormat="1" applyFont="1" applyBorder="1" applyAlignment="1">
      <alignment horizontal="center" vertical="center" wrapText="1"/>
    </xf>
    <xf numFmtId="0" fontId="3" fillId="0" borderId="50" xfId="0" applyFont="1" applyFill="1" applyBorder="1" applyAlignment="1">
      <alignment vertical="center"/>
    </xf>
    <xf numFmtId="0" fontId="3" fillId="0" borderId="50" xfId="0" applyFont="1" applyFill="1" applyBorder="1" applyAlignment="1">
      <alignment horizontal="center" vertical="center"/>
    </xf>
    <xf numFmtId="2" fontId="3" fillId="0" borderId="50" xfId="0" applyNumberFormat="1" applyFont="1" applyFill="1" applyBorder="1" applyAlignment="1">
      <alignment horizontal="center" vertical="center"/>
    </xf>
    <xf numFmtId="0" fontId="0" fillId="0" borderId="0" xfId="0" applyAlignment="1">
      <alignment vertical="center"/>
    </xf>
    <xf numFmtId="0" fontId="31" fillId="12" borderId="57" xfId="0" applyFont="1" applyFill="1" applyBorder="1" applyAlignment="1">
      <alignment horizontal="left" vertical="center"/>
    </xf>
    <xf numFmtId="0" fontId="13" fillId="47" borderId="0" xfId="0" applyFont="1" applyFill="1" applyAlignment="1">
      <alignment horizontal="center" vertical="center"/>
    </xf>
    <xf numFmtId="44" fontId="13" fillId="47" borderId="0" xfId="0" applyNumberFormat="1" applyFont="1" applyFill="1" applyAlignment="1">
      <alignment horizontal="center" vertical="center"/>
    </xf>
    <xf numFmtId="0" fontId="31" fillId="12" borderId="57" xfId="0" applyFont="1" applyFill="1" applyBorder="1" applyAlignment="1">
      <alignment horizontal="center" vertical="center"/>
    </xf>
    <xf numFmtId="44" fontId="31" fillId="12" borderId="57" xfId="0" applyNumberFormat="1" applyFont="1" applyFill="1" applyBorder="1" applyAlignment="1">
      <alignment horizontal="center" vertical="center"/>
    </xf>
    <xf numFmtId="0" fontId="13" fillId="0" borderId="0" xfId="0" applyFont="1" applyAlignment="1">
      <alignment horizontal="center" vertical="center"/>
    </xf>
    <xf numFmtId="44" fontId="13" fillId="0" borderId="0" xfId="0" applyNumberFormat="1" applyFont="1" applyAlignment="1">
      <alignment horizontal="center" vertical="center"/>
    </xf>
    <xf numFmtId="0" fontId="48" fillId="47" borderId="0" xfId="0" applyFont="1" applyFill="1" applyAlignment="1">
      <alignment horizontal="left" vertical="center"/>
    </xf>
    <xf numFmtId="0" fontId="13" fillId="47" borderId="0" xfId="0" applyFont="1" applyFill="1" applyAlignment="1">
      <alignment horizontal="left" vertical="center"/>
    </xf>
    <xf numFmtId="0" fontId="13" fillId="0" borderId="0" xfId="0" applyFont="1" applyAlignment="1">
      <alignment horizontal="left" vertical="center"/>
    </xf>
    <xf numFmtId="0" fontId="7" fillId="0" borderId="13" xfId="1" quotePrefix="1" applyFont="1" applyBorder="1" applyAlignment="1">
      <alignment horizontal="right"/>
    </xf>
    <xf numFmtId="0" fontId="7" fillId="0" borderId="15" xfId="1" applyFont="1" applyBorder="1" applyAlignment="1">
      <alignment horizontal="right"/>
    </xf>
    <xf numFmtId="14" fontId="24" fillId="0" borderId="47" xfId="29" applyNumberFormat="1" applyFont="1" applyBorder="1" applyAlignment="1" applyProtection="1">
      <alignment horizontal="center" vertical="center" wrapText="1"/>
    </xf>
    <xf numFmtId="0" fontId="0" fillId="0" borderId="47" xfId="0" quotePrefix="1" applyFill="1" applyBorder="1" applyAlignment="1">
      <alignment horizontal="center" vertical="center"/>
    </xf>
    <xf numFmtId="0" fontId="0" fillId="0" borderId="47" xfId="0" quotePrefix="1" applyFill="1" applyBorder="1" applyAlignment="1">
      <alignment horizontal="center" vertical="center" wrapText="1"/>
    </xf>
    <xf numFmtId="0" fontId="5" fillId="0" borderId="0" xfId="1" applyFont="1" applyFill="1" applyAlignment="1">
      <alignment horizontal="center" vertical="center"/>
    </xf>
    <xf numFmtId="0" fontId="5" fillId="0" borderId="0" xfId="1" applyFont="1" applyFill="1" applyAlignment="1">
      <alignment horizontal="center" vertical="center" wrapText="1"/>
    </xf>
    <xf numFmtId="0" fontId="5" fillId="0" borderId="0" xfId="1" applyFont="1" applyFill="1" applyAlignment="1">
      <alignment horizontal="left" vertical="center" wrapText="1"/>
    </xf>
    <xf numFmtId="164" fontId="32" fillId="0" borderId="2" xfId="0" applyNumberFormat="1" applyFont="1" applyFill="1" applyBorder="1" applyAlignment="1">
      <alignment horizontal="center" vertical="center"/>
    </xf>
    <xf numFmtId="164" fontId="3" fillId="0" borderId="47" xfId="0" applyNumberFormat="1" applyFont="1" applyFill="1" applyBorder="1" applyAlignment="1">
      <alignment horizontal="center" vertical="center"/>
    </xf>
    <xf numFmtId="164" fontId="3" fillId="0" borderId="50" xfId="0" applyNumberFormat="1" applyFont="1" applyFill="1" applyBorder="1" applyAlignment="1">
      <alignment horizontal="center" vertical="center"/>
    </xf>
    <xf numFmtId="164" fontId="3" fillId="0" borderId="51" xfId="0" applyNumberFormat="1" applyFont="1" applyFill="1" applyBorder="1" applyAlignment="1">
      <alignment horizontal="center" vertical="center"/>
    </xf>
    <xf numFmtId="4" fontId="6" fillId="0" borderId="0" xfId="0" applyNumberFormat="1" applyFont="1" applyFill="1" applyAlignment="1">
      <alignment horizontal="left" vertical="center"/>
    </xf>
    <xf numFmtId="0" fontId="0" fillId="0" borderId="0" xfId="0" applyAlignment="1">
      <alignment vertical="center"/>
    </xf>
    <xf numFmtId="0" fontId="75" fillId="0" borderId="0" xfId="45" applyFont="1"/>
    <xf numFmtId="0" fontId="14" fillId="0" borderId="0" xfId="45"/>
    <xf numFmtId="0" fontId="44" fillId="0" borderId="0" xfId="45" applyFont="1" applyAlignment="1">
      <alignment horizontal="center"/>
    </xf>
    <xf numFmtId="0" fontId="75" fillId="0" borderId="0" xfId="45" applyFont="1" applyAlignment="1">
      <alignment horizontal="center"/>
    </xf>
    <xf numFmtId="0" fontId="75" fillId="0" borderId="56" xfId="45" applyFont="1" applyBorder="1" applyAlignment="1">
      <alignment horizontal="center"/>
    </xf>
    <xf numFmtId="0" fontId="75" fillId="0" borderId="56" xfId="45" applyFont="1" applyBorder="1"/>
    <xf numFmtId="180" fontId="75" fillId="0" borderId="0" xfId="45" applyNumberFormat="1" applyFont="1" applyAlignment="1">
      <alignment horizontal="left" indent="1"/>
    </xf>
    <xf numFmtId="0" fontId="76" fillId="48" borderId="56" xfId="45" applyFont="1" applyFill="1" applyBorder="1" applyAlignment="1">
      <alignment horizontal="center" vertical="center"/>
    </xf>
    <xf numFmtId="0" fontId="76" fillId="48" borderId="56" xfId="45" applyFont="1" applyFill="1" applyBorder="1" applyAlignment="1">
      <alignment horizontal="center" vertical="center" wrapText="1"/>
    </xf>
    <xf numFmtId="0" fontId="75" fillId="0" borderId="56" xfId="45" applyFont="1" applyBorder="1" applyAlignment="1">
      <alignment horizontal="right"/>
    </xf>
    <xf numFmtId="10" fontId="75" fillId="0" borderId="56" xfId="45" applyNumberFormat="1" applyFont="1" applyBorder="1" applyAlignment="1">
      <alignment horizontal="center"/>
    </xf>
    <xf numFmtId="10" fontId="75" fillId="0" borderId="0" xfId="45" applyNumberFormat="1" applyFont="1" applyAlignment="1">
      <alignment horizontal="left"/>
    </xf>
    <xf numFmtId="0" fontId="77" fillId="49" borderId="56" xfId="45" applyFont="1" applyFill="1" applyBorder="1" applyAlignment="1">
      <alignment horizontal="right"/>
    </xf>
    <xf numFmtId="181" fontId="75" fillId="49" borderId="56" xfId="45" applyNumberFormat="1" applyFont="1" applyFill="1" applyBorder="1" applyAlignment="1">
      <alignment horizontal="center"/>
    </xf>
    <xf numFmtId="182" fontId="75" fillId="49" borderId="56" xfId="45" applyNumberFormat="1" applyFont="1" applyFill="1" applyBorder="1" applyAlignment="1">
      <alignment horizontal="center"/>
    </xf>
    <xf numFmtId="183" fontId="75" fillId="49" borderId="56" xfId="45" applyNumberFormat="1" applyFont="1" applyFill="1" applyBorder="1" applyAlignment="1">
      <alignment horizontal="center"/>
    </xf>
    <xf numFmtId="10" fontId="75" fillId="0" borderId="0" xfId="45" applyNumberFormat="1" applyFont="1"/>
    <xf numFmtId="0" fontId="76" fillId="48" borderId="56" xfId="45" applyFont="1" applyFill="1" applyBorder="1" applyAlignment="1">
      <alignment horizontal="right"/>
    </xf>
    <xf numFmtId="184" fontId="75" fillId="48" borderId="56" xfId="45" applyNumberFormat="1" applyFont="1" applyFill="1" applyBorder="1" applyAlignment="1">
      <alignment horizontal="center"/>
    </xf>
    <xf numFmtId="184" fontId="78" fillId="48" borderId="56" xfId="45" applyNumberFormat="1" applyFont="1" applyFill="1" applyBorder="1" applyAlignment="1">
      <alignment horizontal="center"/>
    </xf>
    <xf numFmtId="185" fontId="44" fillId="0" borderId="0" xfId="45" applyNumberFormat="1" applyFont="1" applyAlignment="1">
      <alignment horizontal="center"/>
    </xf>
    <xf numFmtId="10" fontId="75" fillId="0" borderId="56" xfId="45" applyNumberFormat="1" applyFont="1" applyBorder="1"/>
    <xf numFmtId="0" fontId="75" fillId="0" borderId="0" xfId="45" applyFont="1" applyBorder="1" applyAlignment="1">
      <alignment horizontal="center"/>
    </xf>
    <xf numFmtId="10" fontId="75" fillId="0" borderId="0" xfId="45" applyNumberFormat="1" applyFont="1" applyBorder="1"/>
    <xf numFmtId="9" fontId="75" fillId="0" borderId="0" xfId="45" applyNumberFormat="1" applyFont="1"/>
    <xf numFmtId="0" fontId="0" fillId="0" borderId="53" xfId="0" applyBorder="1"/>
    <xf numFmtId="0" fontId="0" fillId="0" borderId="52" xfId="0" applyBorder="1"/>
    <xf numFmtId="0" fontId="0" fillId="0" borderId="54" xfId="0" applyBorder="1"/>
    <xf numFmtId="0" fontId="0" fillId="0" borderId="11" xfId="0" applyBorder="1"/>
    <xf numFmtId="0" fontId="0" fillId="0" borderId="12" xfId="0" applyBorder="1"/>
    <xf numFmtId="0" fontId="0" fillId="0" borderId="28" xfId="0" applyBorder="1"/>
    <xf numFmtId="0" fontId="0" fillId="0" borderId="18" xfId="0" applyBorder="1"/>
    <xf numFmtId="0" fontId="0" fillId="0" borderId="27" xfId="0" applyBorder="1"/>
    <xf numFmtId="4" fontId="13" fillId="0" borderId="0" xfId="0" applyNumberFormat="1" applyFont="1"/>
    <xf numFmtId="0" fontId="3" fillId="0" borderId="58" xfId="0" applyFont="1" applyFill="1" applyBorder="1" applyAlignment="1"/>
    <xf numFmtId="164" fontId="3" fillId="0" borderId="58" xfId="0" applyNumberFormat="1" applyFont="1" applyFill="1" applyBorder="1" applyAlignment="1">
      <alignment horizontal="center"/>
    </xf>
    <xf numFmtId="0" fontId="3" fillId="0" borderId="58" xfId="0" applyFont="1" applyFill="1" applyBorder="1" applyAlignment="1">
      <alignment horizontal="center"/>
    </xf>
    <xf numFmtId="2" fontId="3" fillId="0" borderId="58" xfId="0" applyNumberFormat="1" applyFont="1" applyFill="1" applyBorder="1" applyAlignment="1">
      <alignment horizontal="center"/>
    </xf>
    <xf numFmtId="0" fontId="7" fillId="0" borderId="0" xfId="1" applyFont="1" applyBorder="1" applyAlignment="1"/>
    <xf numFmtId="165" fontId="9" fillId="0" borderId="0" xfId="1" applyNumberFormat="1" applyFont="1" applyBorder="1" applyAlignment="1">
      <alignment horizontal="center"/>
    </xf>
    <xf numFmtId="167" fontId="13" fillId="0" borderId="0" xfId="1" applyNumberFormat="1" applyFont="1" applyFill="1" applyBorder="1" applyAlignment="1">
      <alignment horizontal="center" vertical="center"/>
    </xf>
    <xf numFmtId="10" fontId="9" fillId="2" borderId="50" xfId="3" applyNumberFormat="1" applyFont="1" applyFill="1" applyBorder="1" applyAlignment="1" applyProtection="1">
      <alignment horizontal="center"/>
    </xf>
    <xf numFmtId="165" fontId="9" fillId="2" borderId="50" xfId="1" applyNumberFormat="1" applyFont="1" applyFill="1" applyBorder="1" applyAlignment="1">
      <alignment horizontal="center"/>
    </xf>
    <xf numFmtId="167" fontId="7" fillId="2" borderId="61" xfId="1" applyNumberFormat="1" applyFont="1" applyFill="1" applyBorder="1" applyAlignment="1">
      <alignment horizontal="center" vertical="center"/>
    </xf>
    <xf numFmtId="167" fontId="7" fillId="2" borderId="62" xfId="1" applyNumberFormat="1" applyFont="1" applyFill="1" applyBorder="1" applyAlignment="1">
      <alignment horizontal="center" vertical="center"/>
    </xf>
    <xf numFmtId="167" fontId="13" fillId="0" borderId="61" xfId="1" applyNumberFormat="1" applyFont="1" applyFill="1" applyBorder="1" applyAlignment="1">
      <alignment horizontal="center" vertical="center"/>
    </xf>
    <xf numFmtId="167" fontId="13" fillId="0" borderId="62" xfId="1" applyNumberFormat="1" applyFont="1" applyFill="1" applyBorder="1" applyAlignment="1">
      <alignment horizontal="center" vertical="center"/>
    </xf>
    <xf numFmtId="167" fontId="13" fillId="0" borderId="63" xfId="1" applyNumberFormat="1" applyFont="1" applyFill="1" applyBorder="1" applyAlignment="1">
      <alignment horizontal="center" vertical="center"/>
    </xf>
    <xf numFmtId="10" fontId="13" fillId="0" borderId="59" xfId="3" applyNumberFormat="1" applyFont="1" applyFill="1" applyBorder="1" applyAlignment="1" applyProtection="1">
      <alignment horizontal="center" vertical="center"/>
    </xf>
    <xf numFmtId="10" fontId="13" fillId="0" borderId="60" xfId="3" applyNumberFormat="1" applyFont="1" applyFill="1" applyBorder="1" applyAlignment="1" applyProtection="1">
      <alignment horizontal="center" vertical="center"/>
    </xf>
    <xf numFmtId="10" fontId="13" fillId="13" borderId="59" xfId="3" applyNumberFormat="1" applyFont="1" applyFill="1" applyBorder="1" applyAlignment="1" applyProtection="1">
      <alignment horizontal="center" vertical="center"/>
    </xf>
    <xf numFmtId="10" fontId="13" fillId="13" borderId="60" xfId="3" applyNumberFormat="1" applyFont="1" applyFill="1" applyBorder="1" applyAlignment="1" applyProtection="1">
      <alignment horizontal="center" vertical="center"/>
    </xf>
    <xf numFmtId="167" fontId="13" fillId="0" borderId="59" xfId="1" applyNumberFormat="1" applyFont="1" applyFill="1" applyBorder="1" applyAlignment="1">
      <alignment horizontal="center" vertical="center"/>
    </xf>
    <xf numFmtId="10" fontId="7" fillId="2" borderId="55" xfId="3" applyNumberFormat="1" applyFont="1" applyFill="1" applyBorder="1" applyAlignment="1" applyProtection="1">
      <alignment horizontal="center" vertical="center"/>
    </xf>
    <xf numFmtId="0" fontId="7" fillId="0" borderId="0" xfId="1" applyFont="1" applyBorder="1" applyAlignment="1">
      <alignment horizontal="right"/>
    </xf>
    <xf numFmtId="0" fontId="0" fillId="0" borderId="0" xfId="0" applyBorder="1" applyAlignment="1"/>
    <xf numFmtId="0" fontId="5" fillId="0" borderId="0" xfId="1" applyFont="1" applyBorder="1" applyAlignment="1"/>
    <xf numFmtId="0" fontId="0" fillId="0" borderId="0" xfId="0"/>
    <xf numFmtId="0" fontId="6" fillId="0" borderId="19" xfId="33" applyNumberFormat="1" applyFont="1" applyBorder="1" applyAlignment="1">
      <alignment horizontal="center" vertical="center" wrapText="1"/>
    </xf>
    <xf numFmtId="0" fontId="24" fillId="0" borderId="0" xfId="6" applyFont="1" applyAlignment="1">
      <alignment wrapText="1"/>
    </xf>
    <xf numFmtId="0" fontId="6" fillId="0" borderId="58" xfId="33" applyNumberFormat="1" applyFont="1" applyBorder="1" applyAlignment="1">
      <alignment horizontal="center" vertical="center"/>
    </xf>
    <xf numFmtId="0" fontId="3" fillId="0" borderId="58" xfId="30" applyFont="1" applyBorder="1" applyAlignment="1">
      <alignment horizontal="center" vertical="center"/>
    </xf>
    <xf numFmtId="173" fontId="23" fillId="2" borderId="58" xfId="6" quotePrefix="1" applyNumberFormat="1" applyFont="1" applyFill="1" applyBorder="1" applyAlignment="1">
      <alignment horizontal="center" vertical="center"/>
    </xf>
    <xf numFmtId="0" fontId="23" fillId="2" borderId="58" xfId="6" quotePrefix="1" applyFont="1" applyFill="1" applyBorder="1" applyAlignment="1">
      <alignment horizontal="center" vertical="center"/>
    </xf>
    <xf numFmtId="0" fontId="3" fillId="0" borderId="58" xfId="30" applyFont="1" applyBorder="1" applyAlignment="1"/>
    <xf numFmtId="0" fontId="3" fillId="0" borderId="58" xfId="30" quotePrefix="1" applyFont="1" applyBorder="1" applyAlignment="1">
      <alignment horizontal="center" vertical="center"/>
    </xf>
    <xf numFmtId="44" fontId="3" fillId="0" borderId="58" xfId="31" applyFont="1" applyBorder="1" applyAlignment="1">
      <alignment horizontal="center" vertical="center"/>
    </xf>
    <xf numFmtId="0" fontId="25" fillId="7" borderId="58" xfId="30" applyFont="1" applyFill="1" applyBorder="1" applyAlignment="1">
      <alignment horizontal="center" vertical="center" wrapText="1"/>
    </xf>
    <xf numFmtId="0" fontId="3" fillId="0" borderId="58" xfId="30" applyFont="1" applyBorder="1" applyAlignment="1">
      <alignment horizontal="center" vertical="center" wrapText="1"/>
    </xf>
    <xf numFmtId="164" fontId="24" fillId="0" borderId="58" xfId="6" applyNumberFormat="1" applyFont="1" applyBorder="1" applyAlignment="1">
      <alignment horizontal="center" vertical="center" wrapText="1"/>
    </xf>
    <xf numFmtId="0" fontId="25" fillId="7" borderId="58" xfId="30" applyFont="1" applyFill="1" applyBorder="1" applyAlignment="1">
      <alignment horizontal="center" vertical="center"/>
    </xf>
    <xf numFmtId="164" fontId="24" fillId="0" borderId="58" xfId="6" applyNumberFormat="1" applyFont="1" applyBorder="1" applyAlignment="1">
      <alignment horizontal="center" vertical="center"/>
    </xf>
    <xf numFmtId="0" fontId="2" fillId="0" borderId="58" xfId="0" applyFont="1" applyBorder="1" applyAlignment="1">
      <alignment horizontal="center" vertical="center"/>
    </xf>
    <xf numFmtId="0" fontId="2" fillId="0" borderId="58" xfId="0" applyFont="1" applyBorder="1" applyAlignment="1">
      <alignment horizontal="center" vertical="center" wrapText="1"/>
    </xf>
    <xf numFmtId="0" fontId="69" fillId="0" borderId="58" xfId="0" applyFont="1" applyBorder="1" applyAlignment="1">
      <alignment horizontal="center" vertical="center"/>
    </xf>
    <xf numFmtId="0" fontId="66" fillId="0" borderId="0" xfId="70" applyBorder="1"/>
    <xf numFmtId="0" fontId="70" fillId="0" borderId="0" xfId="70" applyNumberFormat="1" applyFont="1" applyBorder="1" applyAlignment="1" applyProtection="1">
      <alignment wrapText="1"/>
    </xf>
    <xf numFmtId="0" fontId="70" fillId="0" borderId="0" xfId="70" applyNumberFormat="1" applyFont="1" applyBorder="1" applyAlignment="1" applyProtection="1">
      <alignment horizontal="center" vertical="center" wrapText="1"/>
    </xf>
    <xf numFmtId="179" fontId="70" fillId="0" borderId="0" xfId="70" applyNumberFormat="1" applyFont="1" applyBorder="1" applyAlignment="1" applyProtection="1">
      <alignment horizontal="center" vertical="center" wrapText="1"/>
    </xf>
    <xf numFmtId="167" fontId="70" fillId="0" borderId="0" xfId="70" applyNumberFormat="1" applyFont="1" applyBorder="1" applyAlignment="1" applyProtection="1">
      <alignment horizontal="center" vertical="center"/>
    </xf>
    <xf numFmtId="0" fontId="3" fillId="0" borderId="0" xfId="30" applyFont="1" applyBorder="1" applyAlignment="1"/>
    <xf numFmtId="164" fontId="5" fillId="0" borderId="0" xfId="32" applyNumberFormat="1" applyFont="1" applyBorder="1" applyAlignment="1">
      <alignment horizontal="center" vertical="center"/>
    </xf>
    <xf numFmtId="175" fontId="73" fillId="0" borderId="0" xfId="97" applyBorder="1"/>
    <xf numFmtId="0" fontId="68" fillId="45" borderId="58" xfId="97" applyNumberFormat="1" applyFont="1" applyFill="1" applyBorder="1" applyAlignment="1" applyProtection="1">
      <alignment horizontal="center" vertical="center"/>
    </xf>
    <xf numFmtId="0" fontId="70" fillId="0" borderId="56" xfId="97" applyNumberFormat="1" applyFont="1" applyBorder="1" applyAlignment="1" applyProtection="1">
      <alignment horizontal="center" vertical="center" wrapText="1"/>
    </xf>
    <xf numFmtId="0" fontId="70" fillId="0" borderId="58" xfId="97" applyNumberFormat="1" applyFont="1" applyBorder="1" applyAlignment="1" applyProtection="1">
      <alignment horizontal="center" vertical="center" wrapText="1"/>
    </xf>
    <xf numFmtId="167" fontId="70" fillId="0" borderId="58" xfId="97" applyNumberFormat="1" applyFont="1" applyBorder="1" applyAlignment="1" applyProtection="1">
      <alignment horizontal="center" vertical="center"/>
    </xf>
    <xf numFmtId="173" fontId="71" fillId="46" borderId="58" xfId="97" applyNumberFormat="1" applyFont="1" applyFill="1" applyBorder="1" applyAlignment="1" applyProtection="1">
      <alignment horizontal="center" vertical="center"/>
    </xf>
    <xf numFmtId="0" fontId="71" fillId="46" borderId="58" xfId="97" applyNumberFormat="1" applyFont="1" applyFill="1" applyBorder="1" applyAlignment="1" applyProtection="1">
      <alignment horizontal="center" vertical="center"/>
    </xf>
    <xf numFmtId="0" fontId="70" fillId="0" borderId="58" xfId="97" applyNumberFormat="1" applyFont="1" applyBorder="1" applyAlignment="1" applyProtection="1">
      <alignment wrapText="1"/>
    </xf>
    <xf numFmtId="179" fontId="70" fillId="0" borderId="58" xfId="97" applyNumberFormat="1" applyFont="1" applyBorder="1" applyAlignment="1" applyProtection="1">
      <alignment horizontal="center" vertical="center" wrapText="1"/>
    </xf>
    <xf numFmtId="0" fontId="40" fillId="0" borderId="8" xfId="0" applyFont="1" applyBorder="1" applyAlignment="1">
      <alignment horizontal="left" vertical="center"/>
    </xf>
    <xf numFmtId="0" fontId="3" fillId="0" borderId="58" xfId="0" applyFont="1" applyFill="1" applyBorder="1" applyAlignment="1">
      <alignment wrapText="1"/>
    </xf>
    <xf numFmtId="0" fontId="3" fillId="0" borderId="58" xfId="0" applyFont="1" applyFill="1" applyBorder="1" applyAlignment="1">
      <alignment horizontal="left" vertical="top" wrapText="1"/>
    </xf>
    <xf numFmtId="9" fontId="7" fillId="0" borderId="0" xfId="4" applyFont="1" applyFill="1" applyBorder="1" applyAlignment="1">
      <alignment horizontal="center"/>
    </xf>
    <xf numFmtId="44" fontId="7" fillId="0" borderId="0" xfId="27" applyFont="1" applyFill="1" applyBorder="1" applyAlignment="1">
      <alignment horizontal="center"/>
    </xf>
    <xf numFmtId="0" fontId="1" fillId="0" borderId="58" xfId="0" applyFont="1" applyBorder="1" applyAlignment="1">
      <alignment horizontal="center" vertical="center"/>
    </xf>
    <xf numFmtId="0" fontId="24" fillId="0" borderId="58" xfId="6" applyFont="1" applyBorder="1" applyAlignment="1">
      <alignment horizontal="center" vertical="center"/>
    </xf>
    <xf numFmtId="164" fontId="24" fillId="0" borderId="58" xfId="32" applyNumberFormat="1" applyFont="1" applyBorder="1" applyAlignment="1">
      <alignment horizontal="center" vertical="center"/>
    </xf>
    <xf numFmtId="0" fontId="34" fillId="0" borderId="52" xfId="28" applyNumberFormat="1" applyFont="1" applyBorder="1" applyAlignment="1">
      <alignment horizontal="left" vertical="top" wrapText="1"/>
    </xf>
    <xf numFmtId="0" fontId="34" fillId="0" borderId="18" xfId="28" applyNumberFormat="1" applyFont="1" applyBorder="1" applyAlignment="1">
      <alignment horizontal="left" vertical="top" wrapText="1"/>
    </xf>
    <xf numFmtId="0" fontId="3" fillId="2" borderId="58" xfId="0" applyFont="1" applyFill="1" applyBorder="1" applyAlignment="1">
      <alignment wrapText="1"/>
    </xf>
    <xf numFmtId="0" fontId="3" fillId="2" borderId="58" xfId="0" applyFont="1" applyFill="1" applyBorder="1" applyAlignment="1">
      <alignment horizontal="left" vertical="top" wrapText="1"/>
    </xf>
    <xf numFmtId="0" fontId="3" fillId="2" borderId="58" xfId="0" applyFont="1" applyFill="1" applyBorder="1" applyAlignment="1">
      <alignment horizontal="center"/>
    </xf>
    <xf numFmtId="2" fontId="3" fillId="2" borderId="58" xfId="0" applyNumberFormat="1" applyFont="1" applyFill="1" applyBorder="1" applyAlignment="1">
      <alignment horizontal="center"/>
    </xf>
    <xf numFmtId="164" fontId="3" fillId="2" borderId="58" xfId="0" applyNumberFormat="1" applyFont="1" applyFill="1" applyBorder="1" applyAlignment="1">
      <alignment horizontal="center"/>
    </xf>
    <xf numFmtId="164" fontId="3" fillId="0" borderId="58" xfId="0" applyNumberFormat="1" applyFont="1" applyFill="1" applyBorder="1" applyAlignment="1">
      <alignment horizontal="center" vertical="center"/>
    </xf>
    <xf numFmtId="0" fontId="3" fillId="0" borderId="48" xfId="0" applyFont="1" applyFill="1" applyBorder="1" applyAlignment="1">
      <alignment wrapText="1"/>
    </xf>
    <xf numFmtId="0" fontId="3" fillId="0" borderId="48" xfId="0" applyFont="1" applyFill="1" applyBorder="1" applyAlignment="1">
      <alignment horizontal="left" vertical="top" wrapText="1"/>
    </xf>
    <xf numFmtId="0" fontId="3" fillId="0" borderId="48" xfId="0" applyFont="1" applyFill="1" applyBorder="1" applyAlignment="1">
      <alignment horizontal="center"/>
    </xf>
    <xf numFmtId="2" fontId="3" fillId="0" borderId="48" xfId="0" applyNumberFormat="1" applyFont="1" applyFill="1" applyBorder="1" applyAlignment="1">
      <alignment horizontal="center"/>
    </xf>
    <xf numFmtId="164" fontId="3" fillId="0" borderId="48" xfId="0" applyNumberFormat="1" applyFont="1" applyFill="1" applyBorder="1" applyAlignment="1">
      <alignment horizontal="center" vertical="center"/>
    </xf>
    <xf numFmtId="164" fontId="3" fillId="0" borderId="48" xfId="0" applyNumberFormat="1" applyFont="1" applyFill="1" applyBorder="1" applyAlignment="1">
      <alignment horizontal="center"/>
    </xf>
    <xf numFmtId="0" fontId="3" fillId="0" borderId="64" xfId="0" applyFont="1" applyFill="1" applyBorder="1" applyAlignment="1">
      <alignment wrapText="1"/>
    </xf>
    <xf numFmtId="0" fontId="3" fillId="0" borderId="64" xfId="0" applyFont="1" applyFill="1" applyBorder="1" applyAlignment="1">
      <alignment horizontal="center"/>
    </xf>
    <xf numFmtId="2" fontId="3" fillId="0" borderId="64" xfId="0" applyNumberFormat="1" applyFont="1" applyFill="1" applyBorder="1" applyAlignment="1">
      <alignment horizontal="center"/>
    </xf>
    <xf numFmtId="164" fontId="3" fillId="0" borderId="64" xfId="0" applyNumberFormat="1" applyFont="1" applyFill="1" applyBorder="1" applyAlignment="1">
      <alignment horizontal="center" vertical="center"/>
    </xf>
    <xf numFmtId="164" fontId="3" fillId="0" borderId="64" xfId="0" applyNumberFormat="1" applyFont="1" applyFill="1" applyBorder="1" applyAlignment="1">
      <alignment horizontal="center"/>
    </xf>
    <xf numFmtId="0" fontId="3" fillId="0" borderId="29" xfId="0" applyFont="1" applyFill="1" applyBorder="1" applyAlignment="1">
      <alignment wrapText="1"/>
    </xf>
    <xf numFmtId="0" fontId="3" fillId="0" borderId="29" xfId="0" applyFont="1" applyFill="1" applyBorder="1" applyAlignment="1">
      <alignment horizontal="left" vertical="top" wrapText="1"/>
    </xf>
    <xf numFmtId="0" fontId="3" fillId="0" borderId="29" xfId="0" applyFont="1" applyFill="1" applyBorder="1" applyAlignment="1">
      <alignment horizontal="center"/>
    </xf>
    <xf numFmtId="2" fontId="3" fillId="0" borderId="29" xfId="0" applyNumberFormat="1" applyFont="1" applyFill="1" applyBorder="1" applyAlignment="1">
      <alignment horizontal="center"/>
    </xf>
    <xf numFmtId="164" fontId="3" fillId="0" borderId="29" xfId="0" applyNumberFormat="1" applyFont="1" applyFill="1" applyBorder="1" applyAlignment="1">
      <alignment horizontal="center"/>
    </xf>
    <xf numFmtId="49" fontId="3" fillId="0" borderId="2" xfId="0" quotePrefix="1" applyNumberFormat="1" applyFont="1" applyFill="1" applyBorder="1" applyAlignment="1">
      <alignment horizontal="center" vertical="center"/>
    </xf>
    <xf numFmtId="49" fontId="3" fillId="0" borderId="58" xfId="0" applyNumberFormat="1" applyFont="1" applyFill="1" applyBorder="1" applyAlignment="1">
      <alignment horizontal="center" vertical="center"/>
    </xf>
    <xf numFmtId="49" fontId="3" fillId="0" borderId="49" xfId="0" quotePrefix="1" applyNumberFormat="1" applyFont="1" applyFill="1" applyBorder="1" applyAlignment="1">
      <alignment vertical="center"/>
    </xf>
    <xf numFmtId="49" fontId="11" fillId="0" borderId="0" xfId="0" applyNumberFormat="1" applyFont="1" applyFill="1" applyAlignment="1">
      <alignment horizontal="center" vertical="center"/>
    </xf>
    <xf numFmtId="49" fontId="0" fillId="0" borderId="0" xfId="0" applyNumberFormat="1" applyAlignment="1">
      <alignment vertical="center"/>
    </xf>
    <xf numFmtId="49" fontId="3" fillId="0" borderId="48" xfId="0" quotePrefix="1" applyNumberFormat="1" applyFont="1" applyFill="1" applyBorder="1" applyAlignment="1" applyProtection="1">
      <alignment horizontal="center" vertical="center"/>
      <protection locked="0"/>
    </xf>
    <xf numFmtId="49" fontId="3" fillId="0" borderId="64" xfId="0" quotePrefix="1" applyNumberFormat="1" applyFont="1" applyFill="1" applyBorder="1" applyAlignment="1" applyProtection="1">
      <alignment horizontal="center" vertical="center"/>
      <protection locked="0"/>
    </xf>
    <xf numFmtId="49" fontId="3" fillId="0" borderId="29" xfId="0" quotePrefix="1" applyNumberFormat="1" applyFont="1" applyFill="1" applyBorder="1" applyAlignment="1" applyProtection="1">
      <alignment horizontal="center" vertical="center"/>
      <protection locked="0"/>
    </xf>
    <xf numFmtId="0" fontId="5" fillId="0" borderId="29" xfId="99" applyFont="1" applyFill="1" applyBorder="1" applyAlignment="1">
      <alignment horizontal="left" vertical="center" wrapText="1"/>
    </xf>
    <xf numFmtId="166" fontId="9" fillId="0" borderId="48" xfId="1" applyNumberFormat="1" applyFont="1" applyBorder="1" applyAlignment="1">
      <alignment horizontal="center" vertical="center" wrapText="1"/>
    </xf>
    <xf numFmtId="167" fontId="13" fillId="0" borderId="65" xfId="1" applyNumberFormat="1" applyFont="1" applyFill="1" applyBorder="1" applyAlignment="1">
      <alignment horizontal="center" vertical="center"/>
    </xf>
    <xf numFmtId="10" fontId="13" fillId="0" borderId="66" xfId="3" applyNumberFormat="1" applyFont="1" applyFill="1" applyBorder="1" applyAlignment="1" applyProtection="1">
      <alignment horizontal="center" vertical="center"/>
    </xf>
    <xf numFmtId="10" fontId="13" fillId="13" borderId="66" xfId="3" applyNumberFormat="1" applyFont="1" applyFill="1" applyBorder="1" applyAlignment="1" applyProtection="1">
      <alignment horizontal="center" vertical="center"/>
    </xf>
    <xf numFmtId="0" fontId="3" fillId="0" borderId="2" xfId="0" applyFont="1" applyFill="1" applyBorder="1" applyAlignment="1">
      <alignment horizontal="left" vertical="top" wrapText="1"/>
    </xf>
    <xf numFmtId="0" fontId="3" fillId="0" borderId="2" xfId="0" applyFont="1" applyFill="1" applyBorder="1" applyAlignment="1">
      <alignment horizontal="center"/>
    </xf>
    <xf numFmtId="164" fontId="3" fillId="0" borderId="2" xfId="0" applyNumberFormat="1" applyFont="1" applyFill="1" applyBorder="1" applyAlignment="1">
      <alignment horizontal="center" vertical="center"/>
    </xf>
    <xf numFmtId="0" fontId="3" fillId="0" borderId="2" xfId="0" applyFont="1" applyFill="1" applyBorder="1" applyAlignment="1">
      <alignment wrapText="1"/>
    </xf>
    <xf numFmtId="0" fontId="81" fillId="0" borderId="58" xfId="0" applyFont="1" applyFill="1" applyBorder="1" applyAlignment="1">
      <alignment horizontal="left"/>
    </xf>
    <xf numFmtId="0" fontId="82" fillId="0" borderId="64" xfId="0" applyFont="1" applyFill="1" applyBorder="1" applyAlignment="1">
      <alignment horizontal="left" vertical="top" wrapText="1"/>
    </xf>
    <xf numFmtId="0" fontId="82" fillId="0" borderId="58" xfId="0" applyFont="1" applyFill="1" applyBorder="1" applyAlignment="1">
      <alignment horizontal="left" vertical="top" wrapText="1"/>
    </xf>
    <xf numFmtId="0" fontId="11" fillId="0" borderId="47" xfId="1" applyFont="1" applyFill="1" applyBorder="1" applyAlignment="1">
      <alignment horizontal="center" vertical="center"/>
    </xf>
    <xf numFmtId="167" fontId="13" fillId="0" borderId="68" xfId="1" applyNumberFormat="1" applyFont="1" applyFill="1" applyBorder="1" applyAlignment="1">
      <alignment horizontal="center" vertical="center"/>
    </xf>
    <xf numFmtId="10" fontId="7" fillId="0" borderId="50" xfId="3" applyNumberFormat="1" applyFont="1" applyBorder="1" applyAlignment="1" applyProtection="1">
      <alignment horizontal="center" wrapText="1"/>
    </xf>
    <xf numFmtId="0" fontId="9" fillId="0" borderId="58" xfId="1" applyFont="1" applyBorder="1" applyAlignment="1">
      <alignment horizontal="center" vertical="center" wrapText="1"/>
    </xf>
    <xf numFmtId="165" fontId="7" fillId="0" borderId="53" xfId="1" applyNumberFormat="1" applyFont="1" applyBorder="1" applyAlignment="1">
      <alignment horizontal="center" vertical="center" wrapText="1"/>
    </xf>
    <xf numFmtId="165" fontId="7" fillId="0" borderId="54" xfId="1" applyNumberFormat="1" applyFont="1" applyBorder="1" applyAlignment="1">
      <alignment horizontal="center" vertical="center" wrapText="1"/>
    </xf>
    <xf numFmtId="10" fontId="13" fillId="13" borderId="67" xfId="3" applyNumberFormat="1" applyFont="1" applyFill="1" applyBorder="1" applyAlignment="1" applyProtection="1">
      <alignment horizontal="center" vertical="center"/>
    </xf>
    <xf numFmtId="167" fontId="13" fillId="0" borderId="69" xfId="1" applyNumberFormat="1" applyFont="1" applyFill="1" applyBorder="1" applyAlignment="1">
      <alignment horizontal="center" vertical="center"/>
    </xf>
    <xf numFmtId="10" fontId="13" fillId="0" borderId="67" xfId="3" applyNumberFormat="1" applyFont="1" applyFill="1" applyBorder="1" applyAlignment="1" applyProtection="1">
      <alignment horizontal="center" vertical="center"/>
    </xf>
    <xf numFmtId="167" fontId="13" fillId="0" borderId="67" xfId="1" applyNumberFormat="1" applyFont="1" applyFill="1" applyBorder="1" applyAlignment="1">
      <alignment horizontal="center" vertical="center"/>
    </xf>
    <xf numFmtId="44" fontId="40" fillId="0" borderId="8" xfId="27" applyFont="1" applyBorder="1" applyAlignment="1">
      <alignment horizontal="left" vertical="center"/>
    </xf>
    <xf numFmtId="44" fontId="49" fillId="0" borderId="47" xfId="27" applyFont="1" applyFill="1" applyBorder="1" applyAlignment="1">
      <alignment horizontal="left" vertical="center"/>
    </xf>
    <xf numFmtId="4" fontId="40" fillId="0" borderId="8" xfId="0" applyNumberFormat="1" applyFont="1" applyBorder="1" applyAlignment="1">
      <alignment horizontal="left" vertical="center"/>
    </xf>
    <xf numFmtId="0" fontId="40" fillId="0" borderId="8" xfId="0" applyFont="1" applyFill="1" applyBorder="1" applyAlignment="1">
      <alignment horizontal="left" vertical="center"/>
    </xf>
    <xf numFmtId="4" fontId="40" fillId="0" borderId="8" xfId="0" applyNumberFormat="1" applyFont="1" applyFill="1" applyBorder="1" applyAlignment="1">
      <alignment horizontal="left" vertical="center"/>
    </xf>
    <xf numFmtId="0" fontId="80" fillId="0" borderId="8" xfId="0" applyFont="1" applyFill="1" applyBorder="1" applyAlignment="1">
      <alignment horizontal="left" vertical="center"/>
    </xf>
    <xf numFmtId="10" fontId="13" fillId="47" borderId="0" xfId="4" applyNumberFormat="1" applyFont="1" applyFill="1" applyAlignment="1">
      <alignment horizontal="center" vertical="center"/>
    </xf>
    <xf numFmtId="10" fontId="49" fillId="0" borderId="47" xfId="4" applyNumberFormat="1" applyFont="1" applyFill="1" applyBorder="1" applyAlignment="1">
      <alignment horizontal="center" vertical="center"/>
    </xf>
    <xf numFmtId="10" fontId="49" fillId="0" borderId="58" xfId="4" applyNumberFormat="1" applyFont="1" applyFill="1" applyBorder="1" applyAlignment="1">
      <alignment horizontal="center" vertical="center"/>
    </xf>
    <xf numFmtId="10" fontId="13" fillId="0" borderId="0" xfId="4" applyNumberFormat="1" applyFont="1" applyAlignment="1">
      <alignment horizontal="center" vertical="center"/>
    </xf>
    <xf numFmtId="0" fontId="32" fillId="0" borderId="2" xfId="0" applyFont="1" applyFill="1" applyBorder="1" applyAlignment="1">
      <alignment horizontal="center" vertical="center"/>
    </xf>
    <xf numFmtId="2" fontId="3" fillId="0" borderId="2" xfId="0" applyNumberFormat="1" applyFont="1" applyFill="1" applyBorder="1" applyAlignment="1">
      <alignment horizontal="center"/>
    </xf>
    <xf numFmtId="0" fontId="3" fillId="2" borderId="2" xfId="0" applyFont="1" applyFill="1" applyBorder="1" applyAlignment="1">
      <alignment horizontal="center"/>
    </xf>
    <xf numFmtId="10" fontId="13" fillId="50" borderId="67" xfId="3" applyNumberFormat="1" applyFont="1" applyFill="1" applyBorder="1" applyAlignment="1" applyProtection="1">
      <alignment horizontal="center" vertical="center"/>
    </xf>
    <xf numFmtId="0" fontId="9" fillId="0" borderId="14" xfId="1" applyFont="1" applyFill="1" applyBorder="1" applyAlignment="1"/>
    <xf numFmtId="0" fontId="7" fillId="0" borderId="10" xfId="1" applyFont="1" applyFill="1" applyBorder="1" applyAlignment="1"/>
    <xf numFmtId="164" fontId="24" fillId="0" borderId="58" xfId="32" applyNumberFormat="1" applyFont="1" applyBorder="1" applyAlignment="1">
      <alignment horizontal="center" vertical="center"/>
    </xf>
    <xf numFmtId="167" fontId="70" fillId="0" borderId="58" xfId="97" applyNumberFormat="1" applyFont="1" applyBorder="1" applyAlignment="1" applyProtection="1">
      <alignment horizontal="center" vertical="center"/>
    </xf>
    <xf numFmtId="0" fontId="68" fillId="45" borderId="58" xfId="97" applyNumberFormat="1" applyFont="1" applyFill="1" applyBorder="1" applyAlignment="1" applyProtection="1">
      <alignment horizontal="center" vertical="center"/>
    </xf>
    <xf numFmtId="0" fontId="3" fillId="51" borderId="58" xfId="0" applyFont="1" applyFill="1" applyBorder="1" applyAlignment="1">
      <alignment horizontal="left" vertical="top" wrapText="1"/>
    </xf>
    <xf numFmtId="187" fontId="3" fillId="0" borderId="48" xfId="0" applyNumberFormat="1" applyFont="1" applyFill="1" applyBorder="1" applyAlignment="1">
      <alignment horizontal="center" vertical="center"/>
    </xf>
    <xf numFmtId="167" fontId="70" fillId="0" borderId="58" xfId="97" applyNumberFormat="1" applyFont="1" applyBorder="1" applyAlignment="1" applyProtection="1">
      <alignment horizontal="center" vertical="center"/>
    </xf>
    <xf numFmtId="0" fontId="68" fillId="45" borderId="58" xfId="97" applyNumberFormat="1" applyFont="1" applyFill="1" applyBorder="1" applyAlignment="1" applyProtection="1">
      <alignment horizontal="center" vertical="center"/>
    </xf>
    <xf numFmtId="0" fontId="3" fillId="0" borderId="0" xfId="30" quotePrefix="1" applyFont="1" applyBorder="1" applyAlignment="1">
      <alignment horizontal="center" vertical="center"/>
    </xf>
    <xf numFmtId="179" fontId="70" fillId="0" borderId="0" xfId="97" applyNumberFormat="1" applyFont="1" applyBorder="1" applyAlignment="1" applyProtection="1">
      <alignment horizontal="center" vertical="center" wrapText="1"/>
    </xf>
    <xf numFmtId="167" fontId="70" fillId="0" borderId="0" xfId="97" applyNumberFormat="1" applyFont="1" applyBorder="1" applyAlignment="1" applyProtection="1">
      <alignment horizontal="center" vertical="center"/>
    </xf>
    <xf numFmtId="0" fontId="70" fillId="0" borderId="0" xfId="97" applyNumberFormat="1" applyFont="1" applyBorder="1" applyAlignment="1" applyProtection="1">
      <alignment horizontal="center" vertical="center"/>
    </xf>
    <xf numFmtId="0" fontId="68" fillId="45" borderId="58" xfId="97" applyNumberFormat="1" applyFont="1" applyFill="1" applyBorder="1" applyAlignment="1" applyProtection="1">
      <alignment horizontal="center" vertical="center"/>
    </xf>
    <xf numFmtId="167" fontId="70" fillId="0" borderId="58" xfId="97" applyNumberFormat="1" applyFont="1" applyBorder="1" applyAlignment="1" applyProtection="1">
      <alignment horizontal="center" vertical="center"/>
    </xf>
    <xf numFmtId="0" fontId="70" fillId="0" borderId="58" xfId="97" applyNumberFormat="1" applyFont="1" applyFill="1" applyBorder="1" applyAlignment="1" applyProtection="1">
      <alignment vertical="center" wrapText="1"/>
    </xf>
    <xf numFmtId="0" fontId="70" fillId="0" borderId="50" xfId="97" applyNumberFormat="1" applyFont="1" applyFill="1" applyBorder="1" applyAlignment="1" applyProtection="1">
      <alignment vertical="center" wrapText="1"/>
    </xf>
    <xf numFmtId="0" fontId="70" fillId="0" borderId="51" xfId="97" applyNumberFormat="1" applyFont="1" applyFill="1" applyBorder="1" applyAlignment="1" applyProtection="1">
      <alignment vertical="center" wrapText="1"/>
    </xf>
    <xf numFmtId="0" fontId="24" fillId="0" borderId="0" xfId="28" applyNumberFormat="1" applyFont="1" applyBorder="1" applyAlignment="1">
      <alignment horizontal="center" vertical="justify" wrapText="1"/>
    </xf>
    <xf numFmtId="0" fontId="70" fillId="0" borderId="58" xfId="97" applyNumberFormat="1" applyFont="1" applyBorder="1" applyAlignment="1" applyProtection="1">
      <alignment horizontal="center" vertical="justify" wrapText="1"/>
    </xf>
    <xf numFmtId="0" fontId="24" fillId="0" borderId="0" xfId="6" applyFont="1" applyAlignment="1">
      <alignment vertical="justify"/>
    </xf>
    <xf numFmtId="0" fontId="3" fillId="0" borderId="58" xfId="30" quotePrefix="1" applyFont="1" applyBorder="1" applyAlignment="1">
      <alignment horizontal="center" vertical="justify"/>
    </xf>
    <xf numFmtId="0" fontId="0" fillId="0" borderId="0" xfId="0" applyBorder="1" applyAlignment="1">
      <alignment horizontal="center" vertical="justify"/>
    </xf>
    <xf numFmtId="0" fontId="66" fillId="0" borderId="0" xfId="70" applyBorder="1" applyAlignment="1">
      <alignment vertical="justify"/>
    </xf>
    <xf numFmtId="175" fontId="73" fillId="0" borderId="0" xfId="97" applyBorder="1" applyAlignment="1">
      <alignment vertical="justify"/>
    </xf>
    <xf numFmtId="0" fontId="70" fillId="0" borderId="49" xfId="97" applyNumberFormat="1" applyFont="1" applyFill="1" applyBorder="1" applyAlignment="1" applyProtection="1">
      <alignment vertical="justify" wrapText="1"/>
    </xf>
    <xf numFmtId="0" fontId="70" fillId="0" borderId="0" xfId="97" applyNumberFormat="1" applyFont="1" applyBorder="1" applyAlignment="1" applyProtection="1">
      <alignment horizontal="center" vertical="justify" wrapText="1"/>
    </xf>
    <xf numFmtId="0" fontId="3" fillId="0" borderId="0" xfId="30" quotePrefix="1" applyFont="1" applyBorder="1" applyAlignment="1">
      <alignment horizontal="center" vertical="justify"/>
    </xf>
    <xf numFmtId="0" fontId="3" fillId="0" borderId="58" xfId="30" applyFont="1" applyBorder="1" applyAlignment="1">
      <alignment wrapText="1"/>
    </xf>
    <xf numFmtId="0" fontId="70" fillId="0" borderId="58" xfId="97" applyNumberFormat="1" applyFont="1" applyFill="1" applyBorder="1" applyAlignment="1" applyProtection="1">
      <alignment vertical="center"/>
    </xf>
    <xf numFmtId="0" fontId="68" fillId="45" borderId="58" xfId="97" applyNumberFormat="1" applyFont="1" applyFill="1" applyBorder="1" applyAlignment="1" applyProtection="1">
      <alignment horizontal="center" vertical="center"/>
    </xf>
    <xf numFmtId="164" fontId="5" fillId="0" borderId="29" xfId="32" applyNumberFormat="1" applyFont="1" applyBorder="1" applyAlignment="1">
      <alignment horizontal="center" vertical="center"/>
    </xf>
    <xf numFmtId="167" fontId="70" fillId="0" borderId="58" xfId="97" applyNumberFormat="1" applyFont="1" applyBorder="1" applyAlignment="1" applyProtection="1">
      <alignment horizontal="center" vertical="center"/>
    </xf>
    <xf numFmtId="167" fontId="70" fillId="0" borderId="2" xfId="97" applyNumberFormat="1" applyFont="1" applyBorder="1" applyAlignment="1" applyProtection="1">
      <alignment horizontal="center" vertical="center"/>
    </xf>
    <xf numFmtId="0" fontId="70" fillId="0" borderId="2" xfId="97" applyNumberFormat="1" applyFont="1" applyBorder="1" applyAlignment="1" applyProtection="1">
      <alignment horizontal="center" vertical="center"/>
    </xf>
    <xf numFmtId="49" fontId="3" fillId="2" borderId="2" xfId="0" applyNumberFormat="1" applyFont="1" applyFill="1" applyBorder="1" applyAlignment="1" applyProtection="1">
      <alignment horizontal="center" vertical="center"/>
      <protection locked="0"/>
    </xf>
    <xf numFmtId="49" fontId="3" fillId="0" borderId="2" xfId="0" quotePrefix="1" applyNumberFormat="1" applyFont="1" applyFill="1" applyBorder="1" applyAlignment="1" applyProtection="1">
      <alignment horizontal="center" vertical="center"/>
      <protection locked="0"/>
    </xf>
    <xf numFmtId="0" fontId="3" fillId="2" borderId="2" xfId="0" applyNumberFormat="1" applyFont="1" applyFill="1" applyBorder="1" applyAlignment="1" applyProtection="1">
      <alignment horizontal="center" vertical="center"/>
      <protection locked="0"/>
    </xf>
    <xf numFmtId="0" fontId="3" fillId="2" borderId="2" xfId="0" applyNumberFormat="1" applyFont="1" applyFill="1" applyBorder="1" applyAlignment="1">
      <alignment horizontal="center" vertical="center"/>
    </xf>
    <xf numFmtId="164" fontId="33" fillId="0" borderId="0" xfId="0" applyNumberFormat="1" applyFont="1" applyAlignment="1">
      <alignment vertical="center"/>
    </xf>
    <xf numFmtId="0" fontId="0" fillId="0" borderId="11" xfId="0" applyBorder="1" applyAlignment="1">
      <alignment vertical="justify"/>
    </xf>
    <xf numFmtId="44" fontId="0" fillId="0" borderId="0" xfId="27" applyFont="1" applyBorder="1"/>
    <xf numFmtId="44" fontId="0" fillId="0" borderId="12" xfId="27" applyFont="1" applyBorder="1"/>
    <xf numFmtId="0" fontId="0" fillId="0" borderId="0" xfId="0" applyAlignment="1">
      <alignment vertical="justify"/>
    </xf>
    <xf numFmtId="44" fontId="0" fillId="0" borderId="0" xfId="27" applyFont="1"/>
    <xf numFmtId="14" fontId="5" fillId="0" borderId="2" xfId="1" applyNumberFormat="1" applyFont="1" applyFill="1" applyBorder="1" applyAlignment="1">
      <alignment vertical="center" wrapText="1"/>
    </xf>
    <xf numFmtId="17" fontId="84" fillId="0" borderId="2" xfId="1" applyNumberFormat="1" applyFont="1" applyFill="1" applyBorder="1" applyAlignment="1">
      <alignment vertical="center" wrapText="1"/>
    </xf>
    <xf numFmtId="188" fontId="0" fillId="0" borderId="0" xfId="5" applyNumberFormat="1" applyFont="1" applyBorder="1"/>
    <xf numFmtId="188" fontId="0" fillId="0" borderId="0" xfId="5" applyNumberFormat="1" applyFont="1"/>
    <xf numFmtId="0" fontId="3" fillId="0" borderId="2" xfId="0"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164" fontId="3" fillId="0" borderId="2" xfId="0" applyNumberFormat="1" applyFont="1" applyFill="1" applyBorder="1" applyAlignment="1">
      <alignment horizontal="center" vertical="center" wrapText="1"/>
    </xf>
    <xf numFmtId="10" fontId="5" fillId="0" borderId="2" xfId="4" applyNumberFormat="1" applyFont="1" applyFill="1" applyBorder="1" applyAlignment="1">
      <alignment horizontal="center" vertical="center" wrapText="1"/>
    </xf>
    <xf numFmtId="44" fontId="49" fillId="0" borderId="2" xfId="27" applyFont="1" applyFill="1" applyBorder="1" applyAlignment="1">
      <alignment horizontal="left" vertical="center"/>
    </xf>
    <xf numFmtId="10" fontId="49" fillId="0" borderId="2" xfId="4" applyNumberFormat="1" applyFont="1" applyFill="1" applyBorder="1" applyAlignment="1">
      <alignment horizontal="center" vertical="center"/>
    </xf>
    <xf numFmtId="44" fontId="86" fillId="0" borderId="2" xfId="27" applyFont="1" applyFill="1" applyBorder="1" applyAlignment="1">
      <alignment horizontal="center" vertical="center" wrapText="1"/>
    </xf>
    <xf numFmtId="0" fontId="3" fillId="0" borderId="2" xfId="30" quotePrefix="1" applyFont="1" applyBorder="1" applyAlignment="1">
      <alignment horizontal="center" vertical="center"/>
    </xf>
    <xf numFmtId="0" fontId="3" fillId="0" borderId="2" xfId="30" quotePrefix="1" applyFont="1" applyBorder="1" applyAlignment="1">
      <alignment horizontal="center" vertical="justify"/>
    </xf>
    <xf numFmtId="0" fontId="87" fillId="0" borderId="2" xfId="0" applyFont="1" applyFill="1" applyBorder="1" applyAlignment="1">
      <alignment horizontal="center" vertical="center" wrapText="1"/>
    </xf>
    <xf numFmtId="0" fontId="86" fillId="0" borderId="2" xfId="0" applyFont="1" applyFill="1" applyBorder="1" applyAlignment="1">
      <alignment horizontal="center" vertical="center" wrapText="1"/>
    </xf>
    <xf numFmtId="0" fontId="86" fillId="0" borderId="49" xfId="0" applyFont="1" applyFill="1" applyBorder="1" applyAlignment="1">
      <alignment horizontal="center" vertical="center" wrapText="1"/>
    </xf>
    <xf numFmtId="44" fontId="86" fillId="0" borderId="48" xfId="27" applyFont="1" applyFill="1" applyBorder="1" applyAlignment="1">
      <alignment horizontal="center" vertical="center" wrapText="1"/>
    </xf>
    <xf numFmtId="44" fontId="86" fillId="0" borderId="53" xfId="27" applyFont="1" applyFill="1" applyBorder="1" applyAlignment="1">
      <alignment horizontal="center" vertical="center" wrapText="1"/>
    </xf>
    <xf numFmtId="0" fontId="87" fillId="0" borderId="71" xfId="0" applyFont="1" applyFill="1" applyBorder="1" applyAlignment="1">
      <alignment horizontal="center" vertical="center" wrapText="1"/>
    </xf>
    <xf numFmtId="0" fontId="87" fillId="0" borderId="2" xfId="0" applyFont="1" applyBorder="1" applyAlignment="1">
      <alignment horizontal="left" vertical="justify"/>
    </xf>
    <xf numFmtId="0" fontId="86" fillId="0" borderId="2" xfId="0" applyFont="1" applyBorder="1" applyAlignment="1">
      <alignment horizontal="left" vertical="justify" wrapText="1"/>
    </xf>
    <xf numFmtId="0" fontId="87" fillId="0" borderId="2" xfId="0" applyFont="1" applyBorder="1" applyAlignment="1">
      <alignment horizontal="left" vertical="justify" wrapText="1"/>
    </xf>
    <xf numFmtId="0" fontId="3" fillId="0" borderId="2" xfId="30" applyFont="1" applyBorder="1" applyAlignment="1">
      <alignment wrapText="1"/>
    </xf>
    <xf numFmtId="0" fontId="70" fillId="0" borderId="2" xfId="97" applyNumberFormat="1" applyFont="1" applyBorder="1" applyAlignment="1" applyProtection="1">
      <alignment horizontal="center" vertical="justify" wrapText="1"/>
    </xf>
    <xf numFmtId="44" fontId="87" fillId="0" borderId="2" xfId="27" applyFont="1" applyFill="1" applyBorder="1"/>
    <xf numFmtId="44" fontId="87" fillId="0" borderId="71" xfId="27" applyFont="1" applyFill="1" applyBorder="1"/>
    <xf numFmtId="44" fontId="87" fillId="0" borderId="49" xfId="27" applyFont="1" applyFill="1" applyBorder="1"/>
    <xf numFmtId="0" fontId="86" fillId="0" borderId="2" xfId="0" applyFont="1" applyBorder="1" applyAlignment="1">
      <alignment horizontal="left" vertical="center" wrapText="1"/>
    </xf>
    <xf numFmtId="0" fontId="87" fillId="0" borderId="2" xfId="0" applyFont="1" applyBorder="1" applyAlignment="1">
      <alignment horizontal="left" vertical="center" wrapText="1"/>
    </xf>
    <xf numFmtId="0" fontId="84" fillId="0" borderId="2" xfId="105" applyFont="1" applyFill="1" applyBorder="1" applyAlignment="1">
      <alignment horizontal="left" vertical="center" wrapText="1"/>
    </xf>
    <xf numFmtId="0" fontId="13" fillId="47" borderId="0" xfId="0" applyFont="1" applyFill="1" applyAlignment="1">
      <alignment horizontal="left" vertical="justify" wrapText="1"/>
    </xf>
    <xf numFmtId="0" fontId="31" fillId="12" borderId="57" xfId="0" applyFont="1" applyFill="1" applyBorder="1" applyAlignment="1">
      <alignment horizontal="left" vertical="justify" wrapText="1"/>
    </xf>
    <xf numFmtId="0" fontId="40" fillId="0" borderId="8" xfId="0" applyFont="1" applyBorder="1" applyAlignment="1">
      <alignment horizontal="left" vertical="justify"/>
    </xf>
    <xf numFmtId="0" fontId="40" fillId="0" borderId="8" xfId="0" applyFont="1" applyFill="1" applyBorder="1" applyAlignment="1">
      <alignment horizontal="left" vertical="justify"/>
    </xf>
    <xf numFmtId="0" fontId="80" fillId="0" borderId="8" xfId="0" applyFont="1" applyFill="1" applyBorder="1" applyAlignment="1">
      <alignment horizontal="left" vertical="justify"/>
    </xf>
    <xf numFmtId="0" fontId="13" fillId="0" borderId="0" xfId="0" applyFont="1" applyAlignment="1">
      <alignment horizontal="left" vertical="justify" wrapText="1"/>
    </xf>
    <xf numFmtId="0" fontId="25" fillId="7" borderId="58" xfId="30" applyFont="1" applyFill="1" applyBorder="1" applyAlignment="1">
      <alignment horizontal="center" vertical="center"/>
    </xf>
    <xf numFmtId="2" fontId="5" fillId="0" borderId="58" xfId="0" applyNumberFormat="1" applyFont="1" applyFill="1" applyBorder="1" applyAlignment="1">
      <alignment horizontal="center"/>
    </xf>
    <xf numFmtId="179" fontId="70" fillId="0" borderId="0" xfId="70" applyNumberFormat="1" applyFont="1" applyFill="1" applyBorder="1" applyAlignment="1" applyProtection="1">
      <alignment horizontal="center" vertical="center" wrapText="1"/>
    </xf>
    <xf numFmtId="0" fontId="3" fillId="0" borderId="49" xfId="30" applyFont="1" applyFill="1" applyBorder="1" applyAlignment="1">
      <alignment vertical="center"/>
    </xf>
    <xf numFmtId="0" fontId="3" fillId="0" borderId="50" xfId="30" applyFont="1" applyFill="1" applyBorder="1" applyAlignment="1">
      <alignment vertical="center"/>
    </xf>
    <xf numFmtId="0" fontId="3" fillId="0" borderId="51" xfId="30" applyFont="1" applyFill="1" applyBorder="1" applyAlignment="1">
      <alignment vertical="center"/>
    </xf>
    <xf numFmtId="0" fontId="3" fillId="0" borderId="2" xfId="30" applyFont="1" applyBorder="1" applyAlignment="1">
      <alignment horizontal="center" vertical="center"/>
    </xf>
    <xf numFmtId="44" fontId="3" fillId="0" borderId="2" xfId="31" applyFont="1" applyBorder="1" applyAlignment="1">
      <alignment horizontal="center" vertical="center"/>
    </xf>
    <xf numFmtId="0" fontId="70" fillId="0" borderId="2" xfId="97" applyNumberFormat="1" applyFont="1" applyFill="1" applyBorder="1" applyAlignment="1" applyProtection="1">
      <alignment vertical="center" wrapText="1"/>
    </xf>
    <xf numFmtId="44" fontId="40" fillId="0" borderId="8" xfId="27" applyFont="1" applyFill="1" applyBorder="1" applyAlignment="1">
      <alignment horizontal="left" vertical="center"/>
    </xf>
    <xf numFmtId="0" fontId="25" fillId="7" borderId="58" xfId="30" applyFont="1" applyFill="1" applyBorder="1" applyAlignment="1">
      <alignment horizontal="center" vertical="center"/>
    </xf>
    <xf numFmtId="164" fontId="5" fillId="0" borderId="64" xfId="32" applyNumberFormat="1" applyFont="1" applyBorder="1" applyAlignment="1">
      <alignment horizontal="center" vertical="center"/>
    </xf>
    <xf numFmtId="164" fontId="24" fillId="0" borderId="64" xfId="32" applyNumberFormat="1" applyFont="1" applyBorder="1" applyAlignment="1">
      <alignment horizontal="center" vertical="center"/>
    </xf>
    <xf numFmtId="0" fontId="24" fillId="0" borderId="64" xfId="6" applyFont="1" applyBorder="1" applyAlignment="1">
      <alignment horizontal="center" vertical="center"/>
    </xf>
    <xf numFmtId="0" fontId="87" fillId="0" borderId="48" xfId="0" applyFont="1" applyBorder="1" applyAlignment="1">
      <alignment horizontal="left" vertical="justify"/>
    </xf>
    <xf numFmtId="0" fontId="12" fillId="0" borderId="58" xfId="106" quotePrefix="1" applyFont="1" applyBorder="1" applyAlignment="1">
      <alignment horizontal="center" vertical="justify"/>
    </xf>
    <xf numFmtId="0" fontId="12" fillId="0" borderId="2" xfId="106" quotePrefix="1" applyFont="1" applyBorder="1" applyAlignment="1">
      <alignment horizontal="center" vertical="justify"/>
    </xf>
    <xf numFmtId="0" fontId="0" fillId="0" borderId="53" xfId="0" applyBorder="1" applyAlignment="1">
      <alignment vertical="justify"/>
    </xf>
    <xf numFmtId="0" fontId="0" fillId="0" borderId="70" xfId="0" applyBorder="1" applyAlignment="1">
      <alignment vertical="justify"/>
    </xf>
    <xf numFmtId="0" fontId="0" fillId="0" borderId="28" xfId="0" applyBorder="1" applyAlignment="1">
      <alignment vertical="justify"/>
    </xf>
    <xf numFmtId="4" fontId="0" fillId="0" borderId="0" xfId="0" applyNumberFormat="1" applyBorder="1"/>
    <xf numFmtId="10" fontId="0" fillId="0" borderId="0" xfId="0" applyNumberFormat="1" applyBorder="1"/>
    <xf numFmtId="14" fontId="24" fillId="0" borderId="48" xfId="29" applyNumberFormat="1" applyFont="1" applyBorder="1" applyAlignment="1">
      <alignment horizontal="center" vertical="top" wrapText="1"/>
    </xf>
    <xf numFmtId="14" fontId="24" fillId="0" borderId="2" xfId="29" applyNumberFormat="1" applyFont="1" applyBorder="1" applyAlignment="1">
      <alignment horizontal="center" vertical="center" wrapText="1"/>
    </xf>
    <xf numFmtId="0" fontId="51" fillId="0" borderId="33" xfId="0" applyFont="1" applyBorder="1" applyAlignment="1">
      <alignment horizontal="center"/>
    </xf>
    <xf numFmtId="0" fontId="51" fillId="0" borderId="0" xfId="0" applyFont="1" applyBorder="1" applyAlignment="1">
      <alignment horizontal="center"/>
    </xf>
    <xf numFmtId="0" fontId="51" fillId="0" borderId="34" xfId="0" applyFont="1" applyBorder="1" applyAlignment="1">
      <alignment horizontal="center"/>
    </xf>
    <xf numFmtId="0" fontId="0" fillId="0" borderId="0" xfId="0" applyBorder="1" applyAlignment="1">
      <alignment horizontal="left" vertical="top" wrapText="1"/>
    </xf>
    <xf numFmtId="0" fontId="41" fillId="0" borderId="6" xfId="0" applyFont="1" applyFill="1" applyBorder="1" applyAlignment="1">
      <alignment horizontal="center" vertical="center" wrapText="1"/>
    </xf>
    <xf numFmtId="0" fontId="41" fillId="0" borderId="7" xfId="0" applyFont="1" applyFill="1" applyBorder="1" applyAlignment="1">
      <alignment horizontal="center" vertical="center" wrapText="1"/>
    </xf>
    <xf numFmtId="0" fontId="41" fillId="0" borderId="16" xfId="0" applyFont="1" applyFill="1" applyBorder="1" applyAlignment="1">
      <alignment horizontal="center" vertical="center" wrapText="1"/>
    </xf>
    <xf numFmtId="0" fontId="41" fillId="0" borderId="11"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41" fillId="0" borderId="12" xfId="0" applyFont="1" applyFill="1" applyBorder="1" applyAlignment="1">
      <alignment horizontal="center" vertical="center" wrapText="1"/>
    </xf>
    <xf numFmtId="0" fontId="41" fillId="0" borderId="24" xfId="0" applyFont="1" applyFill="1" applyBorder="1" applyAlignment="1">
      <alignment horizontal="center" vertical="center" wrapText="1"/>
    </xf>
    <xf numFmtId="0" fontId="41" fillId="0" borderId="18" xfId="0" applyFont="1" applyFill="1" applyBorder="1" applyAlignment="1">
      <alignment horizontal="center" vertical="center" wrapText="1"/>
    </xf>
    <xf numFmtId="0" fontId="41" fillId="0" borderId="27" xfId="0" applyFont="1" applyFill="1" applyBorder="1" applyAlignment="1">
      <alignment horizontal="center" vertical="center" wrapText="1"/>
    </xf>
    <xf numFmtId="0" fontId="35" fillId="0" borderId="2" xfId="0" applyFont="1" applyBorder="1" applyAlignment="1">
      <alignment horizontal="center" vertical="center"/>
    </xf>
    <xf numFmtId="0" fontId="36" fillId="0" borderId="6" xfId="0" applyFont="1" applyBorder="1" applyAlignment="1">
      <alignment horizontal="left" vertical="center" wrapText="1"/>
    </xf>
    <xf numFmtId="0" fontId="36" fillId="0" borderId="52" xfId="0" applyFont="1" applyBorder="1" applyAlignment="1">
      <alignment horizontal="left" vertical="center" wrapText="1"/>
    </xf>
    <xf numFmtId="0" fontId="36" fillId="0" borderId="7" xfId="0" applyFont="1" applyBorder="1" applyAlignment="1">
      <alignment horizontal="left" vertical="center" wrapText="1"/>
    </xf>
    <xf numFmtId="0" fontId="36" fillId="0" borderId="16" xfId="0" applyFont="1" applyBorder="1" applyAlignment="1">
      <alignment horizontal="left" vertical="center" wrapText="1"/>
    </xf>
    <xf numFmtId="0" fontId="36" fillId="0" borderId="28" xfId="0" applyFont="1" applyBorder="1" applyAlignment="1">
      <alignment horizontal="left" vertical="center" wrapText="1"/>
    </xf>
    <xf numFmtId="0" fontId="36" fillId="0" borderId="18" xfId="0" applyFont="1" applyBorder="1" applyAlignment="1">
      <alignment horizontal="left" vertical="center" wrapText="1"/>
    </xf>
    <xf numFmtId="0" fontId="36" fillId="0" borderId="27" xfId="0" applyFont="1" applyBorder="1" applyAlignment="1">
      <alignment horizontal="left" vertical="center" wrapText="1"/>
    </xf>
    <xf numFmtId="164" fontId="32" fillId="0" borderId="1" xfId="0" quotePrefix="1" applyNumberFormat="1" applyFont="1" applyFill="1" applyBorder="1" applyAlignment="1">
      <alignment horizontal="right" vertical="center"/>
    </xf>
    <xf numFmtId="164" fontId="32" fillId="0" borderId="3" xfId="0" quotePrefix="1" applyNumberFormat="1" applyFont="1" applyFill="1" applyBorder="1" applyAlignment="1">
      <alignment horizontal="right" vertical="center"/>
    </xf>
    <xf numFmtId="164" fontId="32" fillId="0" borderId="50" xfId="0" quotePrefix="1" applyNumberFormat="1" applyFont="1" applyFill="1" applyBorder="1" applyAlignment="1">
      <alignment horizontal="right" vertical="center"/>
    </xf>
    <xf numFmtId="164" fontId="32" fillId="0" borderId="4" xfId="0" quotePrefix="1" applyNumberFormat="1" applyFont="1" applyFill="1" applyBorder="1" applyAlignment="1">
      <alignment horizontal="right" vertical="center"/>
    </xf>
    <xf numFmtId="164" fontId="32" fillId="0" borderId="2" xfId="0" applyNumberFormat="1" applyFont="1" applyFill="1" applyBorder="1" applyAlignment="1">
      <alignment horizontal="center" vertical="center"/>
    </xf>
    <xf numFmtId="49" fontId="32" fillId="0" borderId="2" xfId="0" applyNumberFormat="1" applyFont="1" applyFill="1" applyBorder="1" applyAlignment="1">
      <alignment horizontal="center" vertical="center"/>
    </xf>
    <xf numFmtId="0" fontId="32" fillId="0" borderId="2" xfId="0" applyFont="1" applyFill="1" applyBorder="1" applyAlignment="1">
      <alignment horizontal="center" vertical="center"/>
    </xf>
    <xf numFmtId="0" fontId="32" fillId="0" borderId="2" xfId="0" applyFont="1" applyFill="1" applyBorder="1" applyAlignment="1">
      <alignment horizontal="center" vertical="center" wrapText="1"/>
    </xf>
    <xf numFmtId="2" fontId="32" fillId="0" borderId="2" xfId="0" applyNumberFormat="1" applyFont="1" applyFill="1" applyBorder="1" applyAlignment="1">
      <alignment horizontal="center" vertical="center"/>
    </xf>
    <xf numFmtId="164" fontId="32" fillId="0" borderId="1" xfId="0" applyNumberFormat="1" applyFont="1" applyFill="1" applyBorder="1" applyAlignment="1">
      <alignment horizontal="center" vertical="center"/>
    </xf>
    <xf numFmtId="164" fontId="32" fillId="0" borderId="4" xfId="0" applyNumberFormat="1" applyFont="1" applyFill="1" applyBorder="1" applyAlignment="1">
      <alignment horizontal="center" vertical="center"/>
    </xf>
    <xf numFmtId="0" fontId="42" fillId="0" borderId="2" xfId="28" applyNumberFormat="1" applyFont="1" applyBorder="1" applyAlignment="1">
      <alignment horizontal="center" vertical="center"/>
    </xf>
    <xf numFmtId="0" fontId="42" fillId="0" borderId="47" xfId="28" applyNumberFormat="1" applyFont="1" applyBorder="1" applyAlignment="1">
      <alignment horizontal="center" vertical="center"/>
    </xf>
    <xf numFmtId="0" fontId="42" fillId="0" borderId="58" xfId="28" applyNumberFormat="1" applyFont="1" applyBorder="1" applyAlignment="1">
      <alignment horizontal="center" vertical="center"/>
    </xf>
    <xf numFmtId="0" fontId="44" fillId="0" borderId="2" xfId="28" applyNumberFormat="1" applyFont="1" applyFill="1" applyBorder="1" applyAlignment="1">
      <alignment horizontal="center" vertical="center" wrapText="1"/>
    </xf>
    <xf numFmtId="0" fontId="34" fillId="0" borderId="6" xfId="28" applyNumberFormat="1" applyFont="1" applyBorder="1" applyAlignment="1">
      <alignment horizontal="left" vertical="top" wrapText="1"/>
    </xf>
    <xf numFmtId="0" fontId="34" fillId="0" borderId="52" xfId="28" applyNumberFormat="1" applyFont="1" applyBorder="1" applyAlignment="1">
      <alignment horizontal="left" vertical="top" wrapText="1"/>
    </xf>
    <xf numFmtId="0" fontId="34" fillId="0" borderId="24" xfId="28" applyNumberFormat="1" applyFont="1" applyBorder="1" applyAlignment="1">
      <alignment horizontal="left" vertical="top" wrapText="1"/>
    </xf>
    <xf numFmtId="0" fontId="34" fillId="0" borderId="18" xfId="28" applyNumberFormat="1" applyFont="1" applyBorder="1" applyAlignment="1">
      <alignment horizontal="left" vertical="top" wrapText="1"/>
    </xf>
    <xf numFmtId="0" fontId="10" fillId="2" borderId="53" xfId="1" applyFont="1" applyFill="1" applyBorder="1" applyAlignment="1">
      <alignment horizontal="left"/>
    </xf>
    <xf numFmtId="0" fontId="10" fillId="2" borderId="52" xfId="1" applyFont="1" applyFill="1" applyBorder="1" applyAlignment="1">
      <alignment horizontal="left"/>
    </xf>
    <xf numFmtId="0" fontId="9" fillId="0" borderId="2" xfId="1" applyFont="1" applyBorder="1" applyAlignment="1">
      <alignment horizontal="center" vertical="center"/>
    </xf>
    <xf numFmtId="0" fontId="9" fillId="0" borderId="2" xfId="1" applyFont="1" applyBorder="1" applyAlignment="1">
      <alignment horizontal="center" vertical="center" wrapText="1"/>
    </xf>
    <xf numFmtId="0" fontId="9" fillId="0" borderId="9" xfId="1" applyFont="1" applyBorder="1" applyAlignment="1">
      <alignment horizontal="center" vertical="center" wrapText="1"/>
    </xf>
    <xf numFmtId="0" fontId="9" fillId="0" borderId="58" xfId="1" applyFont="1" applyBorder="1" applyAlignment="1">
      <alignment horizontal="center" vertical="center"/>
    </xf>
    <xf numFmtId="0" fontId="7" fillId="0" borderId="0" xfId="1" applyFont="1" applyFill="1" applyBorder="1" applyAlignment="1">
      <alignment horizontal="center" wrapText="1"/>
    </xf>
    <xf numFmtId="0" fontId="9" fillId="0" borderId="6" xfId="1" applyFont="1" applyBorder="1" applyAlignment="1">
      <alignment horizontal="center" vertical="center" wrapText="1"/>
    </xf>
    <xf numFmtId="0" fontId="9" fillId="0" borderId="7" xfId="1" applyFont="1" applyBorder="1" applyAlignment="1">
      <alignment horizontal="center" vertical="center"/>
    </xf>
    <xf numFmtId="0" fontId="9" fillId="0" borderId="52" xfId="1" applyFont="1" applyBorder="1" applyAlignment="1">
      <alignment horizontal="center" vertical="center"/>
    </xf>
    <xf numFmtId="0" fontId="9" fillId="0" borderId="11" xfId="1" applyFont="1" applyBorder="1" applyAlignment="1">
      <alignment horizontal="center" vertical="center" wrapText="1"/>
    </xf>
    <xf numFmtId="0" fontId="9" fillId="0" borderId="0" xfId="1" applyFont="1" applyBorder="1" applyAlignment="1">
      <alignment horizontal="center" vertical="center" wrapText="1"/>
    </xf>
    <xf numFmtId="0" fontId="43" fillId="0" borderId="48" xfId="1" applyFont="1" applyFill="1" applyBorder="1" applyAlignment="1">
      <alignment horizontal="center" vertical="center" wrapText="1"/>
    </xf>
    <xf numFmtId="0" fontId="43" fillId="0" borderId="64" xfId="1" applyFont="1" applyFill="1" applyBorder="1" applyAlignment="1">
      <alignment horizontal="center" vertical="center"/>
    </xf>
    <xf numFmtId="0" fontId="43" fillId="0" borderId="29" xfId="1" applyFont="1" applyFill="1" applyBorder="1" applyAlignment="1">
      <alignment horizontal="center" vertical="center"/>
    </xf>
    <xf numFmtId="0" fontId="25" fillId="0" borderId="49" xfId="1" applyFont="1" applyFill="1" applyBorder="1" applyAlignment="1">
      <alignment horizontal="center" vertical="center" wrapText="1"/>
    </xf>
    <xf numFmtId="0" fontId="25" fillId="0" borderId="50" xfId="1" applyFont="1" applyFill="1" applyBorder="1" applyAlignment="1">
      <alignment horizontal="center" vertical="center" wrapText="1"/>
    </xf>
    <xf numFmtId="0" fontId="25" fillId="0" borderId="51" xfId="1" applyFont="1" applyFill="1" applyBorder="1" applyAlignment="1">
      <alignment horizontal="center" vertical="center" wrapText="1"/>
    </xf>
    <xf numFmtId="0" fontId="5" fillId="0" borderId="53" xfId="1" applyFont="1" applyFill="1" applyBorder="1" applyAlignment="1">
      <alignment horizontal="center" vertical="center" wrapText="1"/>
    </xf>
    <xf numFmtId="0" fontId="5" fillId="0" borderId="52" xfId="1" applyFont="1" applyFill="1" applyBorder="1" applyAlignment="1">
      <alignment horizontal="center" vertical="center" wrapText="1"/>
    </xf>
    <xf numFmtId="0" fontId="5" fillId="0" borderId="54" xfId="1" applyFont="1" applyFill="1" applyBorder="1" applyAlignment="1">
      <alignment horizontal="center" vertical="center" wrapText="1"/>
    </xf>
    <xf numFmtId="0" fontId="5" fillId="0" borderId="28" xfId="1" applyFont="1" applyFill="1" applyBorder="1" applyAlignment="1">
      <alignment horizontal="center" vertical="center" wrapText="1"/>
    </xf>
    <xf numFmtId="0" fontId="5" fillId="0" borderId="18" xfId="1" applyFont="1" applyFill="1" applyBorder="1" applyAlignment="1">
      <alignment horizontal="center" vertical="center" wrapText="1"/>
    </xf>
    <xf numFmtId="0" fontId="5" fillId="0" borderId="27" xfId="1" applyFont="1" applyFill="1" applyBorder="1" applyAlignment="1">
      <alignment horizontal="center" vertical="center" wrapText="1"/>
    </xf>
    <xf numFmtId="164" fontId="5" fillId="0" borderId="48" xfId="32" applyNumberFormat="1" applyFont="1" applyBorder="1" applyAlignment="1">
      <alignment horizontal="center" vertical="center"/>
    </xf>
    <xf numFmtId="164" fontId="5" fillId="0" borderId="64" xfId="32" applyNumberFormat="1" applyFont="1" applyBorder="1" applyAlignment="1">
      <alignment horizontal="center" vertical="center"/>
    </xf>
    <xf numFmtId="164" fontId="24" fillId="0" borderId="48" xfId="32" applyNumberFormat="1" applyFont="1" applyBorder="1" applyAlignment="1">
      <alignment horizontal="center" vertical="center"/>
    </xf>
    <xf numFmtId="164" fontId="24" fillId="0" borderId="64" xfId="32" applyNumberFormat="1" applyFont="1" applyBorder="1" applyAlignment="1">
      <alignment horizontal="center" vertical="center"/>
    </xf>
    <xf numFmtId="0" fontId="24" fillId="0" borderId="48" xfId="6" applyFont="1" applyBorder="1" applyAlignment="1">
      <alignment horizontal="center" vertical="center"/>
    </xf>
    <xf numFmtId="0" fontId="24" fillId="0" borderId="64" xfId="6" applyFont="1" applyBorder="1" applyAlignment="1">
      <alignment horizontal="center" vertical="center"/>
    </xf>
    <xf numFmtId="0" fontId="25" fillId="7" borderId="58" xfId="30" applyFont="1" applyFill="1" applyBorder="1" applyAlignment="1">
      <alignment horizontal="center" vertical="center"/>
    </xf>
    <xf numFmtId="0" fontId="25" fillId="2" borderId="48" xfId="30" applyFont="1" applyFill="1" applyBorder="1" applyAlignment="1">
      <alignment horizontal="center" vertical="center"/>
    </xf>
    <xf numFmtId="0" fontId="25" fillId="2" borderId="29" xfId="30" applyFont="1" applyFill="1" applyBorder="1" applyAlignment="1">
      <alignment horizontal="center" vertical="center"/>
    </xf>
    <xf numFmtId="0" fontId="25" fillId="2" borderId="48" xfId="30" applyFont="1" applyFill="1" applyBorder="1" applyAlignment="1">
      <alignment horizontal="center" vertical="justify"/>
    </xf>
    <xf numFmtId="0" fontId="25" fillId="2" borderId="29" xfId="30" applyFont="1" applyFill="1" applyBorder="1" applyAlignment="1">
      <alignment horizontal="center" vertical="justify"/>
    </xf>
    <xf numFmtId="0" fontId="25" fillId="2" borderId="48" xfId="30" applyFont="1" applyFill="1" applyBorder="1" applyAlignment="1">
      <alignment horizontal="center" vertical="center" wrapText="1"/>
    </xf>
    <xf numFmtId="0" fontId="25" fillId="2" borderId="29" xfId="30" applyFont="1" applyFill="1" applyBorder="1" applyAlignment="1">
      <alignment horizontal="center" vertical="center" wrapText="1"/>
    </xf>
    <xf numFmtId="0" fontId="25" fillId="2" borderId="49" xfId="30" applyFont="1" applyFill="1" applyBorder="1" applyAlignment="1">
      <alignment horizontal="center" vertical="center"/>
    </xf>
    <xf numFmtId="0" fontId="25" fillId="2" borderId="51" xfId="30" applyFont="1" applyFill="1" applyBorder="1" applyAlignment="1">
      <alignment horizontal="center" vertical="center"/>
    </xf>
    <xf numFmtId="164" fontId="5" fillId="0" borderId="29" xfId="32" applyNumberFormat="1" applyFont="1" applyBorder="1" applyAlignment="1">
      <alignment horizontal="center" vertical="center"/>
    </xf>
    <xf numFmtId="164" fontId="24" fillId="0" borderId="29" xfId="32" applyNumberFormat="1" applyFont="1" applyBorder="1" applyAlignment="1">
      <alignment horizontal="center" vertical="center"/>
    </xf>
    <xf numFmtId="0" fontId="24" fillId="0" borderId="29" xfId="6" applyFont="1" applyBorder="1" applyAlignment="1">
      <alignment horizontal="center" vertical="center"/>
    </xf>
    <xf numFmtId="0" fontId="3" fillId="0" borderId="49" xfId="30" applyFont="1" applyFill="1" applyBorder="1" applyAlignment="1">
      <alignment horizontal="left" vertical="center"/>
    </xf>
    <xf numFmtId="0" fontId="3" fillId="0" borderId="50" xfId="30" applyFont="1" applyFill="1" applyBorder="1" applyAlignment="1">
      <alignment horizontal="left" vertical="center"/>
    </xf>
    <xf numFmtId="0" fontId="3" fillId="0" borderId="51" xfId="30" applyFont="1" applyFill="1" applyBorder="1" applyAlignment="1">
      <alignment horizontal="left" vertical="center"/>
    </xf>
    <xf numFmtId="0" fontId="25" fillId="7" borderId="49" xfId="30" applyFont="1" applyFill="1" applyBorder="1" applyAlignment="1">
      <alignment horizontal="center" vertical="center"/>
    </xf>
    <xf numFmtId="0" fontId="25" fillId="7" borderId="50" xfId="30" applyFont="1" applyFill="1" applyBorder="1" applyAlignment="1">
      <alignment horizontal="center" vertical="center"/>
    </xf>
    <xf numFmtId="0" fontId="25" fillId="7" borderId="51" xfId="30" applyFont="1" applyFill="1" applyBorder="1" applyAlignment="1">
      <alignment horizontal="center" vertical="center"/>
    </xf>
    <xf numFmtId="164" fontId="5" fillId="0" borderId="21" xfId="32" applyNumberFormat="1" applyFont="1" applyBorder="1" applyAlignment="1">
      <alignment horizontal="center" vertical="center"/>
    </xf>
    <xf numFmtId="167" fontId="70" fillId="0" borderId="48" xfId="97" applyNumberFormat="1" applyFont="1" applyBorder="1" applyAlignment="1" applyProtection="1">
      <alignment horizontal="center" vertical="center"/>
    </xf>
    <xf numFmtId="167" fontId="70" fillId="0" borderId="21" xfId="97" applyNumberFormat="1" applyFont="1" applyBorder="1" applyAlignment="1" applyProtection="1">
      <alignment horizontal="center" vertical="center"/>
    </xf>
    <xf numFmtId="167" fontId="70" fillId="0" borderId="29" xfId="97" applyNumberFormat="1" applyFont="1" applyBorder="1" applyAlignment="1" applyProtection="1">
      <alignment horizontal="center" vertical="center"/>
    </xf>
    <xf numFmtId="0" fontId="68" fillId="45" borderId="49" xfId="97" applyNumberFormat="1" applyFont="1" applyFill="1" applyBorder="1" applyAlignment="1" applyProtection="1">
      <alignment horizontal="center" vertical="center"/>
    </xf>
    <xf numFmtId="0" fontId="68" fillId="45" borderId="50" xfId="97" applyNumberFormat="1" applyFont="1" applyFill="1" applyBorder="1" applyAlignment="1" applyProtection="1">
      <alignment horizontal="center" vertical="center"/>
    </xf>
    <xf numFmtId="0" fontId="68" fillId="45" borderId="51" xfId="97" applyNumberFormat="1" applyFont="1" applyFill="1" applyBorder="1" applyAlignment="1" applyProtection="1">
      <alignment horizontal="center" vertical="center"/>
    </xf>
    <xf numFmtId="0" fontId="68" fillId="46" borderId="48" xfId="97" applyNumberFormat="1" applyFont="1" applyFill="1" applyBorder="1" applyAlignment="1" applyProtection="1">
      <alignment horizontal="center" vertical="center" wrapText="1"/>
    </xf>
    <xf numFmtId="0" fontId="68" fillId="46" borderId="29" xfId="97" applyNumberFormat="1" applyFont="1" applyFill="1" applyBorder="1" applyAlignment="1" applyProtection="1">
      <alignment horizontal="center" vertical="center" wrapText="1"/>
    </xf>
    <xf numFmtId="0" fontId="68" fillId="46" borderId="48" xfId="97" applyNumberFormat="1" applyFont="1" applyFill="1" applyBorder="1" applyAlignment="1" applyProtection="1">
      <alignment horizontal="center" vertical="justify" wrapText="1"/>
    </xf>
    <xf numFmtId="0" fontId="68" fillId="46" borderId="29" xfId="97" applyNumberFormat="1" applyFont="1" applyFill="1" applyBorder="1" applyAlignment="1" applyProtection="1">
      <alignment horizontal="center" vertical="justify" wrapText="1"/>
    </xf>
    <xf numFmtId="0" fontId="68" fillId="46" borderId="49" xfId="97" applyNumberFormat="1" applyFont="1" applyFill="1" applyBorder="1" applyAlignment="1" applyProtection="1">
      <alignment horizontal="center" vertical="center" wrapText="1"/>
    </xf>
    <xf numFmtId="0" fontId="68" fillId="46" borderId="51" xfId="97" applyNumberFormat="1" applyFont="1" applyFill="1" applyBorder="1" applyAlignment="1" applyProtection="1">
      <alignment horizontal="center" vertical="center" wrapText="1"/>
    </xf>
    <xf numFmtId="164" fontId="5" fillId="0" borderId="2" xfId="32" applyNumberFormat="1" applyFont="1" applyBorder="1" applyAlignment="1">
      <alignment horizontal="center" vertical="center"/>
    </xf>
    <xf numFmtId="167" fontId="70" fillId="0" borderId="2" xfId="97" applyNumberFormat="1" applyFont="1" applyBorder="1" applyAlignment="1" applyProtection="1">
      <alignment horizontal="center" vertical="center"/>
    </xf>
    <xf numFmtId="0" fontId="70" fillId="0" borderId="2" xfId="97" applyNumberFormat="1" applyFont="1" applyBorder="1" applyAlignment="1" applyProtection="1">
      <alignment horizontal="center" vertical="center"/>
    </xf>
    <xf numFmtId="0" fontId="68" fillId="45" borderId="58" xfId="97" applyNumberFormat="1" applyFont="1" applyFill="1" applyBorder="1" applyAlignment="1" applyProtection="1">
      <alignment horizontal="center" vertical="center"/>
    </xf>
    <xf numFmtId="0" fontId="68" fillId="46" borderId="58" xfId="97" applyNumberFormat="1" applyFont="1" applyFill="1" applyBorder="1" applyAlignment="1" applyProtection="1">
      <alignment horizontal="center" vertical="center" wrapText="1"/>
    </xf>
    <xf numFmtId="0" fontId="68" fillId="46" borderId="58" xfId="97" applyNumberFormat="1" applyFont="1" applyFill="1" applyBorder="1" applyAlignment="1" applyProtection="1">
      <alignment horizontal="center" vertical="justify" wrapText="1"/>
    </xf>
    <xf numFmtId="167" fontId="70" fillId="0" borderId="58" xfId="97" applyNumberFormat="1" applyFont="1" applyBorder="1" applyAlignment="1" applyProtection="1">
      <alignment horizontal="center" vertical="center"/>
    </xf>
    <xf numFmtId="0" fontId="70" fillId="0" borderId="58" xfId="97" applyNumberFormat="1" applyFont="1" applyBorder="1" applyAlignment="1" applyProtection="1">
      <alignment horizontal="center" vertical="center"/>
    </xf>
    <xf numFmtId="164" fontId="5" fillId="0" borderId="48" xfId="32" applyNumberFormat="1" applyFont="1" applyFill="1" applyBorder="1" applyAlignment="1">
      <alignment horizontal="center" vertical="center"/>
    </xf>
    <xf numFmtId="164" fontId="5" fillId="0" borderId="64" xfId="32" applyNumberFormat="1" applyFont="1" applyFill="1" applyBorder="1" applyAlignment="1">
      <alignment horizontal="center" vertical="center"/>
    </xf>
    <xf numFmtId="164" fontId="5" fillId="0" borderId="21" xfId="32" applyNumberFormat="1" applyFont="1" applyFill="1" applyBorder="1" applyAlignment="1">
      <alignment horizontal="center" vertical="center"/>
    </xf>
    <xf numFmtId="164" fontId="5" fillId="0" borderId="29" xfId="32" applyNumberFormat="1" applyFont="1" applyFill="1" applyBorder="1" applyAlignment="1">
      <alignment horizontal="center" vertical="center"/>
    </xf>
    <xf numFmtId="0" fontId="3" fillId="0" borderId="49" xfId="30" applyFont="1" applyFill="1" applyBorder="1" applyAlignment="1">
      <alignment horizontal="left" vertical="center" wrapText="1"/>
    </xf>
    <xf numFmtId="0" fontId="3" fillId="0" borderId="50" xfId="30" applyFont="1" applyFill="1" applyBorder="1" applyAlignment="1">
      <alignment horizontal="left" vertical="center" wrapText="1"/>
    </xf>
    <xf numFmtId="0" fontId="3" fillId="0" borderId="51" xfId="30" applyFont="1" applyFill="1" applyBorder="1" applyAlignment="1">
      <alignment horizontal="left" vertical="center" wrapText="1"/>
    </xf>
    <xf numFmtId="0" fontId="25" fillId="7" borderId="49" xfId="30" applyFont="1" applyFill="1" applyBorder="1" applyAlignment="1">
      <alignment horizontal="center" vertical="center" wrapText="1"/>
    </xf>
    <xf numFmtId="0" fontId="25" fillId="7" borderId="50" xfId="30" applyFont="1" applyFill="1" applyBorder="1" applyAlignment="1">
      <alignment horizontal="center" vertical="center" wrapText="1"/>
    </xf>
    <xf numFmtId="0" fontId="25" fillId="7" borderId="51" xfId="30" applyFont="1" applyFill="1" applyBorder="1" applyAlignment="1">
      <alignment horizontal="center" vertical="center" wrapText="1"/>
    </xf>
    <xf numFmtId="0" fontId="3" fillId="0" borderId="58" xfId="30" applyFont="1" applyFill="1" applyBorder="1" applyAlignment="1">
      <alignment horizontal="left" vertical="center"/>
    </xf>
    <xf numFmtId="0" fontId="25" fillId="2" borderId="48" xfId="30" applyFont="1" applyFill="1" applyBorder="1" applyAlignment="1">
      <alignment horizontal="center" vertical="justify" wrapText="1"/>
    </xf>
    <xf numFmtId="0" fontId="25" fillId="2" borderId="29" xfId="30" applyFont="1" applyFill="1" applyBorder="1" applyAlignment="1">
      <alignment horizontal="center" vertical="justify" wrapText="1"/>
    </xf>
    <xf numFmtId="0" fontId="25" fillId="2" borderId="58" xfId="30" applyFont="1" applyFill="1" applyBorder="1" applyAlignment="1">
      <alignment horizontal="center" vertical="center"/>
    </xf>
    <xf numFmtId="0" fontId="25" fillId="2" borderId="58" xfId="30" applyFont="1" applyFill="1" applyBorder="1" applyAlignment="1">
      <alignment horizontal="center" vertical="justify"/>
    </xf>
    <xf numFmtId="0" fontId="25" fillId="2" borderId="49" xfId="30" applyFont="1" applyFill="1" applyBorder="1" applyAlignment="1">
      <alignment horizontal="center" vertical="center" wrapText="1"/>
    </xf>
    <xf numFmtId="0" fontId="25" fillId="2" borderId="51" xfId="30" applyFont="1" applyFill="1" applyBorder="1" applyAlignment="1">
      <alignment horizontal="center" vertical="center" wrapText="1"/>
    </xf>
    <xf numFmtId="0" fontId="23" fillId="0" borderId="2" xfId="28" applyNumberFormat="1" applyFont="1" applyFill="1" applyBorder="1" applyAlignment="1">
      <alignment horizontal="center" vertical="center" wrapText="1"/>
    </xf>
    <xf numFmtId="0" fontId="23" fillId="0" borderId="2" xfId="28" applyNumberFormat="1" applyFont="1" applyBorder="1" applyAlignment="1">
      <alignment horizontal="center" vertical="center" wrapText="1"/>
    </xf>
    <xf numFmtId="14" fontId="24" fillId="0" borderId="6" xfId="29" applyNumberFormat="1" applyFont="1" applyBorder="1" applyAlignment="1" applyProtection="1">
      <alignment horizontal="left" vertical="top" wrapText="1"/>
    </xf>
    <xf numFmtId="14" fontId="24" fillId="0" borderId="7" xfId="29" applyNumberFormat="1" applyFont="1" applyBorder="1" applyAlignment="1" applyProtection="1">
      <alignment horizontal="left" vertical="top" wrapText="1"/>
    </xf>
    <xf numFmtId="14" fontId="24" fillId="0" borderId="16" xfId="29" applyNumberFormat="1" applyFont="1" applyBorder="1" applyAlignment="1" applyProtection="1">
      <alignment horizontal="left" vertical="top" wrapText="1"/>
    </xf>
    <xf numFmtId="14" fontId="24" fillId="0" borderId="24" xfId="29" applyNumberFormat="1" applyFont="1" applyBorder="1" applyAlignment="1" applyProtection="1">
      <alignment horizontal="left" vertical="top" wrapText="1"/>
    </xf>
    <xf numFmtId="14" fontId="24" fillId="0" borderId="18" xfId="29" applyNumberFormat="1" applyFont="1" applyBorder="1" applyAlignment="1" applyProtection="1">
      <alignment horizontal="left" vertical="top" wrapText="1"/>
    </xf>
    <xf numFmtId="14" fontId="24" fillId="0" borderId="27" xfId="29" applyNumberFormat="1" applyFont="1" applyBorder="1" applyAlignment="1" applyProtection="1">
      <alignment horizontal="left" vertical="top" wrapText="1"/>
    </xf>
    <xf numFmtId="0" fontId="5" fillId="0" borderId="0" xfId="6" quotePrefix="1" applyFont="1" applyBorder="1" applyAlignment="1">
      <alignment horizontal="left" vertical="top" wrapText="1"/>
    </xf>
    <xf numFmtId="0" fontId="75" fillId="0" borderId="56" xfId="45" applyFont="1" applyBorder="1" applyAlignment="1">
      <alignment horizontal="center"/>
    </xf>
    <xf numFmtId="0" fontId="79" fillId="0" borderId="0" xfId="45" applyFont="1" applyAlignment="1">
      <alignment horizontal="left" wrapText="1" indent="1"/>
    </xf>
    <xf numFmtId="0" fontId="44" fillId="0" borderId="0" xfId="45" applyFont="1" applyAlignment="1">
      <alignment horizontal="center"/>
    </xf>
    <xf numFmtId="0" fontId="34" fillId="0" borderId="0" xfId="45" applyFont="1" applyAlignment="1">
      <alignment horizontal="left" wrapText="1"/>
    </xf>
    <xf numFmtId="0" fontId="23" fillId="0" borderId="2" xfId="28" applyFont="1" applyBorder="1" applyAlignment="1">
      <alignment horizontal="center" vertical="center" wrapText="1"/>
    </xf>
    <xf numFmtId="14" fontId="24" fillId="0" borderId="53" xfId="29" applyNumberFormat="1" applyFont="1" applyBorder="1" applyAlignment="1">
      <alignment horizontal="left" vertical="top" wrapText="1"/>
    </xf>
    <xf numFmtId="14" fontId="24" fillId="0" borderId="52" xfId="29" applyNumberFormat="1" applyFont="1" applyBorder="1" applyAlignment="1">
      <alignment horizontal="left" vertical="top" wrapText="1"/>
    </xf>
    <xf numFmtId="14" fontId="24" fillId="0" borderId="54" xfId="29" applyNumberFormat="1" applyFont="1" applyBorder="1" applyAlignment="1">
      <alignment horizontal="left" vertical="top" wrapText="1"/>
    </xf>
    <xf numFmtId="14" fontId="24" fillId="0" borderId="28" xfId="29" applyNumberFormat="1" applyFont="1" applyBorder="1" applyAlignment="1">
      <alignment horizontal="left" vertical="top" wrapText="1"/>
    </xf>
    <xf numFmtId="14" fontId="24" fillId="0" borderId="18" xfId="29" applyNumberFormat="1" applyFont="1" applyBorder="1" applyAlignment="1">
      <alignment horizontal="left" vertical="top" wrapText="1"/>
    </xf>
    <xf numFmtId="14" fontId="24" fillId="0" borderId="27" xfId="29" applyNumberFormat="1" applyFont="1" applyBorder="1" applyAlignment="1">
      <alignment horizontal="left" vertical="top" wrapText="1"/>
    </xf>
    <xf numFmtId="0" fontId="11" fillId="0" borderId="47" xfId="1" applyFont="1" applyFill="1" applyBorder="1" applyAlignment="1">
      <alignment horizontal="center" vertical="center"/>
    </xf>
    <xf numFmtId="0" fontId="45" fillId="0" borderId="5" xfId="1" applyFont="1" applyFill="1" applyBorder="1" applyAlignment="1">
      <alignment horizontal="center" vertical="center" wrapText="1"/>
    </xf>
    <xf numFmtId="0" fontId="45" fillId="0" borderId="25" xfId="1" applyFont="1" applyFill="1" applyBorder="1" applyAlignment="1">
      <alignment horizontal="center" vertical="center" wrapText="1"/>
    </xf>
    <xf numFmtId="0" fontId="46" fillId="0" borderId="22" xfId="1" applyFont="1" applyFill="1" applyBorder="1" applyAlignment="1">
      <alignment horizontal="left" vertical="center" wrapText="1"/>
    </xf>
    <xf numFmtId="0" fontId="46" fillId="0" borderId="23" xfId="1" applyFont="1" applyFill="1" applyBorder="1" applyAlignment="1">
      <alignment horizontal="left" vertical="center" wrapText="1"/>
    </xf>
    <xf numFmtId="0" fontId="46" fillId="0" borderId="26" xfId="1" applyFont="1" applyFill="1" applyBorder="1" applyAlignment="1">
      <alignment horizontal="left" vertical="center" wrapText="1"/>
    </xf>
    <xf numFmtId="0" fontId="46" fillId="0" borderId="0" xfId="1" applyFont="1" applyFill="1" applyBorder="1" applyAlignment="1">
      <alignment horizontal="left" vertical="center" wrapText="1"/>
    </xf>
    <xf numFmtId="0" fontId="11" fillId="0" borderId="47" xfId="1" applyFont="1" applyFill="1" applyBorder="1" applyAlignment="1">
      <alignment horizontal="center" vertical="center" wrapText="1"/>
    </xf>
    <xf numFmtId="4" fontId="11" fillId="0" borderId="47" xfId="1" applyNumberFormat="1" applyFont="1" applyFill="1" applyBorder="1" applyAlignment="1">
      <alignment horizontal="center" vertical="center"/>
    </xf>
  </cellXfs>
  <cellStyles count="107">
    <cellStyle name="20% - Ênfase1" xfId="73" builtinId="30" customBuiltin="1"/>
    <cellStyle name="20% - Ênfase2" xfId="77" builtinId="34" customBuiltin="1"/>
    <cellStyle name="20% - Ênfase3" xfId="81" builtinId="38" customBuiltin="1"/>
    <cellStyle name="20% - Ênfase4" xfId="85" builtinId="42" customBuiltin="1"/>
    <cellStyle name="20% - Ênfase5" xfId="89" builtinId="46" customBuiltin="1"/>
    <cellStyle name="20% - Ênfase6" xfId="93" builtinId="50" customBuiltin="1"/>
    <cellStyle name="40% - Ênfase1" xfId="74" builtinId="31" customBuiltin="1"/>
    <cellStyle name="40% - Ênfase2" xfId="78" builtinId="35" customBuiltin="1"/>
    <cellStyle name="40% - Ênfase3" xfId="82" builtinId="39" customBuiltin="1"/>
    <cellStyle name="40% - Ênfase4" xfId="86" builtinId="43" customBuiltin="1"/>
    <cellStyle name="40% - Ênfase5" xfId="90" builtinId="47" customBuiltin="1"/>
    <cellStyle name="40% - Ênfase6" xfId="94" builtinId="51" customBuiltin="1"/>
    <cellStyle name="60% - Ênfase1" xfId="75" builtinId="32" customBuiltin="1"/>
    <cellStyle name="60% - Ênfase2" xfId="79" builtinId="36" customBuiltin="1"/>
    <cellStyle name="60% - Ênfase3" xfId="83" builtinId="40" customBuiltin="1"/>
    <cellStyle name="60% - Ênfase4" xfId="87" builtinId="44" customBuiltin="1"/>
    <cellStyle name="60% - Ênfase5" xfId="91" builtinId="48" customBuiltin="1"/>
    <cellStyle name="60% - Ênfase6" xfId="95" builtinId="52" customBuiltin="1"/>
    <cellStyle name="Bom" xfId="60" builtinId="26" customBuiltin="1"/>
    <cellStyle name="Cálculo" xfId="65" builtinId="22" customBuiltin="1"/>
    <cellStyle name="Célula de Verificação" xfId="67" builtinId="23" customBuiltin="1"/>
    <cellStyle name="Célula Vinculada" xfId="66" builtinId="24" customBuiltin="1"/>
    <cellStyle name="COMUM" xfId="7" xr:uid="{00000000-0005-0000-0000-000016000000}"/>
    <cellStyle name="COMUM 2" xfId="35" xr:uid="{00000000-0005-0000-0000-000017000000}"/>
    <cellStyle name="Ênfase1" xfId="72" builtinId="29" customBuiltin="1"/>
    <cellStyle name="Ênfase2" xfId="76" builtinId="33" customBuiltin="1"/>
    <cellStyle name="Ênfase3" xfId="80" builtinId="37" customBuiltin="1"/>
    <cellStyle name="Ênfase4" xfId="84" builtinId="41" customBuiltin="1"/>
    <cellStyle name="Ênfase5" xfId="88" builtinId="45" customBuiltin="1"/>
    <cellStyle name="Ênfase6" xfId="92" builtinId="49" customBuiltin="1"/>
    <cellStyle name="Entrada" xfId="63" builtinId="20" customBuiltin="1"/>
    <cellStyle name="Excel Built-in Comma" xfId="8" xr:uid="{00000000-0005-0000-0000-00001F000000}"/>
    <cellStyle name="Excel Built-in Currency" xfId="9" xr:uid="{00000000-0005-0000-0000-000020000000}"/>
    <cellStyle name="Excel Built-in Hyperlink" xfId="10" xr:uid="{00000000-0005-0000-0000-000021000000}"/>
    <cellStyle name="Excel Built-in Hyperlink 2" xfId="46" xr:uid="{00000000-0005-0000-0000-000022000000}"/>
    <cellStyle name="Excel Built-in Normal" xfId="11" xr:uid="{00000000-0005-0000-0000-000023000000}"/>
    <cellStyle name="Excel Built-in Normal 2" xfId="47" xr:uid="{00000000-0005-0000-0000-000024000000}"/>
    <cellStyle name="Excel_BuiltIn_20% - Ênfase1" xfId="12" xr:uid="{00000000-0005-0000-0000-000025000000}"/>
    <cellStyle name="Heading" xfId="13" xr:uid="{00000000-0005-0000-0000-000026000000}"/>
    <cellStyle name="Heading1" xfId="14" xr:uid="{00000000-0005-0000-0000-000027000000}"/>
    <cellStyle name="Hiperlink" xfId="106" builtinId="8"/>
    <cellStyle name="Hiperlink 2" xfId="98" xr:uid="{00000000-0005-0000-0000-000029000000}"/>
    <cellStyle name="Moeda" xfId="27" builtinId="4"/>
    <cellStyle name="Moeda 2" xfId="2" xr:uid="{00000000-0005-0000-0000-00002C000000}"/>
    <cellStyle name="Moeda 2 2" xfId="31" xr:uid="{00000000-0005-0000-0000-00002D000000}"/>
    <cellStyle name="Moeda 3" xfId="32" xr:uid="{00000000-0005-0000-0000-00002E000000}"/>
    <cellStyle name="Moeda 4" xfId="34" xr:uid="{00000000-0005-0000-0000-00002F000000}"/>
    <cellStyle name="Neutro" xfId="62" builtinId="28" customBuiltin="1"/>
    <cellStyle name="Normal" xfId="0" builtinId="0"/>
    <cellStyle name="Normal 112" xfId="105" xr:uid="{00000000-0005-0000-0000-000032000000}"/>
    <cellStyle name="Normal 2" xfId="1" xr:uid="{00000000-0005-0000-0000-000033000000}"/>
    <cellStyle name="Normal 2 2" xfId="30" xr:uid="{00000000-0005-0000-0000-000034000000}"/>
    <cellStyle name="Normal 2 25" xfId="99" xr:uid="{00000000-0005-0000-0000-000035000000}"/>
    <cellStyle name="Normal 2 3" xfId="45" xr:uid="{00000000-0005-0000-0000-000036000000}"/>
    <cellStyle name="Normal 3" xfId="6" xr:uid="{00000000-0005-0000-0000-000037000000}"/>
    <cellStyle name="Normal 4" xfId="33" xr:uid="{00000000-0005-0000-0000-000038000000}"/>
    <cellStyle name="Normal 5" xfId="96" xr:uid="{00000000-0005-0000-0000-000039000000}"/>
    <cellStyle name="Normal 6" xfId="100" xr:uid="{00000000-0005-0000-0000-00003A000000}"/>
    <cellStyle name="Normal 7" xfId="103" xr:uid="{00000000-0005-0000-0000-00003B000000}"/>
    <cellStyle name="Nota" xfId="69" builtinId="10" customBuiltin="1"/>
    <cellStyle name="Porcentagem" xfId="4" builtinId="5"/>
    <cellStyle name="Porcentagem 2" xfId="3" xr:uid="{00000000-0005-0000-0000-00003E000000}"/>
    <cellStyle name="Porcentagem 3 2" xfId="15" xr:uid="{00000000-0005-0000-0000-00003F000000}"/>
    <cellStyle name="Porcentagem 3 2 2" xfId="36" xr:uid="{00000000-0005-0000-0000-000040000000}"/>
    <cellStyle name="Result" xfId="16" xr:uid="{00000000-0005-0000-0000-000041000000}"/>
    <cellStyle name="Result2" xfId="17" xr:uid="{00000000-0005-0000-0000-000042000000}"/>
    <cellStyle name="Ruim" xfId="61" builtinId="27" customBuiltin="1"/>
    <cellStyle name="Saída" xfId="64" builtinId="21" customBuiltin="1"/>
    <cellStyle name="Sem título1" xfId="18" xr:uid="{00000000-0005-0000-0000-000044000000}"/>
    <cellStyle name="Sem título1 2" xfId="48" xr:uid="{00000000-0005-0000-0000-000045000000}"/>
    <cellStyle name="Sem título2" xfId="19" xr:uid="{00000000-0005-0000-0000-000046000000}"/>
    <cellStyle name="Sem título2 2" xfId="49" xr:uid="{00000000-0005-0000-0000-000047000000}"/>
    <cellStyle name="Sem título3" xfId="50" xr:uid="{00000000-0005-0000-0000-000048000000}"/>
    <cellStyle name="Sem título4" xfId="51" xr:uid="{00000000-0005-0000-0000-000049000000}"/>
    <cellStyle name="Sem título5" xfId="52" xr:uid="{00000000-0005-0000-0000-00004A000000}"/>
    <cellStyle name="Sem título6" xfId="53" xr:uid="{00000000-0005-0000-0000-00004B000000}"/>
    <cellStyle name="Sem título7" xfId="54" xr:uid="{00000000-0005-0000-0000-00004C000000}"/>
    <cellStyle name="Texto de Aviso" xfId="68" builtinId="11" customBuiltin="1"/>
    <cellStyle name="Texto Explicativo" xfId="70" builtinId="53" customBuiltin="1"/>
    <cellStyle name="Texto Explicativo 2" xfId="28" xr:uid="{00000000-0005-0000-0000-00004F000000}"/>
    <cellStyle name="Texto Explicativo 3" xfId="97" xr:uid="{00000000-0005-0000-0000-000050000000}"/>
    <cellStyle name="Titulo" xfId="20" xr:uid="{00000000-0005-0000-0000-000051000000}"/>
    <cellStyle name="Título" xfId="55" builtinId="15" customBuiltin="1"/>
    <cellStyle name="Título 1" xfId="56" builtinId="16" customBuiltin="1"/>
    <cellStyle name="Título 1 1" xfId="21" xr:uid="{00000000-0005-0000-0000-000054000000}"/>
    <cellStyle name="Título 1 1 1" xfId="22" xr:uid="{00000000-0005-0000-0000-000055000000}"/>
    <cellStyle name="Título 1 1 1 1" xfId="23" xr:uid="{00000000-0005-0000-0000-000056000000}"/>
    <cellStyle name="Título 1 1 1 1 2" xfId="41" xr:uid="{00000000-0005-0000-0000-000057000000}"/>
    <cellStyle name="Título 1 1 1 2" xfId="40" xr:uid="{00000000-0005-0000-0000-000058000000}"/>
    <cellStyle name="Título 1 1 2" xfId="39" xr:uid="{00000000-0005-0000-0000-000059000000}"/>
    <cellStyle name="Titulo 2" xfId="37" xr:uid="{00000000-0005-0000-0000-00005A000000}"/>
    <cellStyle name="Título 2" xfId="57" builtinId="17" customBuiltin="1"/>
    <cellStyle name="Título 3" xfId="58" builtinId="18" customBuiltin="1"/>
    <cellStyle name="Título 4" xfId="59" builtinId="19" customBuiltin="1"/>
    <cellStyle name="Titulo-Volare" xfId="24" xr:uid="{00000000-0005-0000-0000-00005E000000}"/>
    <cellStyle name="Titulo-Volare 2" xfId="38" xr:uid="{00000000-0005-0000-0000-00005F000000}"/>
    <cellStyle name="Total" xfId="71" builtinId="25" customBuiltin="1"/>
    <cellStyle name="Vírgula" xfId="5" builtinId="3"/>
    <cellStyle name="Vírgula 2" xfId="29" xr:uid="{00000000-0005-0000-0000-000062000000}"/>
    <cellStyle name="Vírgula 2 2" xfId="44" xr:uid="{00000000-0005-0000-0000-000063000000}"/>
    <cellStyle name="Vírgula 3" xfId="25" xr:uid="{00000000-0005-0000-0000-000064000000}"/>
    <cellStyle name="Vírgula 3 2" xfId="42" xr:uid="{00000000-0005-0000-0000-000065000000}"/>
    <cellStyle name="Vírgula 4" xfId="101" xr:uid="{00000000-0005-0000-0000-000066000000}"/>
    <cellStyle name="Vírgula 5" xfId="26" xr:uid="{00000000-0005-0000-0000-000067000000}"/>
    <cellStyle name="Vírgula 5 2" xfId="43" xr:uid="{00000000-0005-0000-0000-000068000000}"/>
    <cellStyle name="Vírgula 6" xfId="102" xr:uid="{00000000-0005-0000-0000-000069000000}"/>
    <cellStyle name="Vírgula 7" xfId="104" xr:uid="{00000000-0005-0000-0000-00006A000000}"/>
  </cellStyles>
  <dxfs count="157">
    <dxf>
      <font>
        <b/>
        <i val="0"/>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s>
  <tableStyles count="0" defaultTableStyle="TableStyleMedium2" defaultPivotStyle="PivotStyleLight16"/>
  <colors>
    <mruColors>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685800</xdr:colOff>
      <xdr:row>1</xdr:row>
      <xdr:rowOff>57150</xdr:rowOff>
    </xdr:from>
    <xdr:to>
      <xdr:col>5</xdr:col>
      <xdr:colOff>542925</xdr:colOff>
      <xdr:row>1</xdr:row>
      <xdr:rowOff>631072</xdr:rowOff>
    </xdr:to>
    <xdr:pic>
      <xdr:nvPicPr>
        <xdr:cNvPr id="2" name="Imagem 1" descr="http://www.unipampa.edu.br/portal/images/Assinatura_Unipampa_JPG_SVG/brasao/braso_republica_baixa_res.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71900" y="257175"/>
          <a:ext cx="571500" cy="573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81643</xdr:colOff>
      <xdr:row>563</xdr:row>
      <xdr:rowOff>27212</xdr:rowOff>
    </xdr:from>
    <xdr:to>
      <xdr:col>9</xdr:col>
      <xdr:colOff>920484</xdr:colOff>
      <xdr:row>576</xdr:row>
      <xdr:rowOff>76199</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81643" y="43406783"/>
          <a:ext cx="14064984" cy="2334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indent="0" algn="just"/>
          <a:r>
            <a:rPr lang="pt-BR" sz="1000" b="1" i="0" u="none" strike="noStrike">
              <a:solidFill>
                <a:schemeClr val="dk1"/>
              </a:solidFill>
              <a:effectLst/>
              <a:latin typeface="Arial" panose="020B0604020202020204" pitchFamily="34" charset="0"/>
              <a:ea typeface="+mn-ea"/>
              <a:cs typeface="Arial" panose="020B0604020202020204" pitchFamily="34" charset="0"/>
            </a:rPr>
            <a:t>NOTAS</a:t>
          </a:r>
          <a:endParaRPr lang="pt-BR" sz="1000">
            <a:latin typeface="Arial" panose="020B0604020202020204" pitchFamily="34" charset="0"/>
            <a:cs typeface="Arial" panose="020B0604020202020204" pitchFamily="34" charset="0"/>
          </a:endParaRPr>
        </a:p>
        <a:p>
          <a:pPr indent="0" algn="just">
            <a:lnSpc>
              <a:spcPct val="150000"/>
            </a:lnSpc>
          </a:pPr>
          <a:r>
            <a:rPr lang="pt-BR" sz="1000" b="0" i="0" u="none" strike="noStrike">
              <a:solidFill>
                <a:schemeClr val="dk1"/>
              </a:solidFill>
              <a:effectLst/>
              <a:latin typeface="Arial" panose="020B0604020202020204" pitchFamily="34" charset="0"/>
              <a:ea typeface="+mn-ea"/>
              <a:cs typeface="Arial" panose="020B0604020202020204" pitchFamily="34" charset="0"/>
            </a:rPr>
            <a:t>1</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a:t>
          </a:r>
          <a:r>
            <a:rPr lang="pt-BR" sz="1000" b="0" i="0" u="none" strike="noStrike">
              <a:solidFill>
                <a:schemeClr val="dk1"/>
              </a:solidFill>
              <a:effectLst/>
              <a:latin typeface="Arial" panose="020B0604020202020204" pitchFamily="34" charset="0"/>
              <a:ea typeface="+mn-ea"/>
              <a:cs typeface="Arial" panose="020B0604020202020204" pitchFamily="34" charset="0"/>
            </a:rPr>
            <a:t>-</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a:t>
          </a:r>
          <a:r>
            <a:rPr lang="pt-BR" sz="1000" b="0" i="0" u="none" strike="noStrike">
              <a:solidFill>
                <a:schemeClr val="dk1"/>
              </a:solidFill>
              <a:effectLst/>
              <a:latin typeface="Arial" panose="020B0604020202020204" pitchFamily="34" charset="0"/>
              <a:ea typeface="+mn-ea"/>
              <a:cs typeface="Arial" panose="020B0604020202020204" pitchFamily="34" charset="0"/>
            </a:rPr>
            <a:t>O local deverá  ser vistoriado previamente, para a constatação de</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a:t>
          </a:r>
          <a:r>
            <a:rPr lang="pt-BR" sz="1000" b="0" i="0" u="none" strike="noStrike">
              <a:solidFill>
                <a:schemeClr val="dk1"/>
              </a:solidFill>
              <a:effectLst/>
              <a:latin typeface="Arial" panose="020B0604020202020204" pitchFamily="34" charset="0"/>
              <a:ea typeface="+mn-ea"/>
              <a:cs typeface="Arial" panose="020B0604020202020204" pitchFamily="34" charset="0"/>
            </a:rPr>
            <a:t>peculiaridades dos serviços e programação da execução dos mesmos, devendo esta, ser apresentada também previamente.</a:t>
          </a:r>
          <a:r>
            <a:rPr lang="pt-BR" sz="1000">
              <a:latin typeface="Arial" panose="020B0604020202020204" pitchFamily="34" charset="0"/>
              <a:cs typeface="Arial" panose="020B0604020202020204" pitchFamily="34" charset="0"/>
            </a:rPr>
            <a:t> </a:t>
          </a:r>
        </a:p>
        <a:p>
          <a:pPr indent="0" algn="just">
            <a:lnSpc>
              <a:spcPct val="150000"/>
            </a:lnSpc>
          </a:pPr>
          <a:r>
            <a:rPr lang="pt-BR" sz="1000" b="0" i="0" u="none" strike="noStrike">
              <a:solidFill>
                <a:schemeClr val="dk1"/>
              </a:solidFill>
              <a:effectLst/>
              <a:latin typeface="Arial" panose="020B0604020202020204" pitchFamily="34" charset="0"/>
              <a:ea typeface="+mn-ea"/>
              <a:cs typeface="Arial" panose="020B0604020202020204" pitchFamily="34" charset="0"/>
            </a:rPr>
            <a:t>2</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a:t>
          </a:r>
          <a:r>
            <a:rPr lang="pt-BR" sz="1000" b="0" i="0" u="none" strike="noStrike">
              <a:solidFill>
                <a:schemeClr val="dk1"/>
              </a:solidFill>
              <a:effectLst/>
              <a:latin typeface="Arial" panose="020B0604020202020204" pitchFamily="34" charset="0"/>
              <a:ea typeface="+mn-ea"/>
              <a:cs typeface="Arial" panose="020B0604020202020204" pitchFamily="34" charset="0"/>
            </a:rPr>
            <a:t>-</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a:t>
          </a:r>
          <a:r>
            <a:rPr lang="pt-BR" sz="1000" b="0" i="0" u="none" strike="noStrike">
              <a:solidFill>
                <a:schemeClr val="dk1"/>
              </a:solidFill>
              <a:effectLst/>
              <a:latin typeface="Arial" panose="020B0604020202020204" pitchFamily="34" charset="0"/>
              <a:ea typeface="+mn-ea"/>
              <a:cs typeface="Arial" panose="020B0604020202020204" pitchFamily="34" charset="0"/>
            </a:rPr>
            <a:t>O local de execução dos serviços deverá ser suficientemente protegido (equipamentos, utensílios, mobiliários, etc.). Todas as partes afetadas deverão ser inteiramente recompostas.</a:t>
          </a:r>
          <a:r>
            <a:rPr lang="pt-BR" sz="1000">
              <a:latin typeface="Arial" panose="020B0604020202020204" pitchFamily="34" charset="0"/>
              <a:cs typeface="Arial" panose="020B0604020202020204" pitchFamily="34" charset="0"/>
            </a:rPr>
            <a:t> </a:t>
          </a:r>
        </a:p>
        <a:p>
          <a:pPr marL="0" marR="0" indent="0" algn="just" defTabSz="914400" eaLnBrk="1" fontAlgn="auto" latinLnBrk="0" hangingPunct="1">
            <a:lnSpc>
              <a:spcPct val="150000"/>
            </a:lnSpc>
            <a:spcBef>
              <a:spcPts val="0"/>
            </a:spcBef>
            <a:spcAft>
              <a:spcPts val="0"/>
            </a:spcAft>
            <a:buClrTx/>
            <a:buSzTx/>
            <a:buFontTx/>
            <a:buNone/>
            <a:tabLst/>
            <a:defRPr/>
          </a:pPr>
          <a:r>
            <a:rPr lang="pt-BR" sz="1000" b="0" i="0">
              <a:solidFill>
                <a:schemeClr val="dk1"/>
              </a:solidFill>
              <a:effectLst/>
              <a:latin typeface="Arial" panose="020B0604020202020204" pitchFamily="34" charset="0"/>
              <a:ea typeface="+mn-ea"/>
              <a:cs typeface="Arial" panose="020B0604020202020204" pitchFamily="34" charset="0"/>
            </a:rPr>
            <a:t>3 - Os quantitativos e os custos desta planilha orçamentária estão compatíveis com os quantitativos do Projeto</a:t>
          </a:r>
          <a:r>
            <a:rPr lang="pt-BR" sz="1000" b="0" i="0" baseline="0">
              <a:solidFill>
                <a:schemeClr val="dk1"/>
              </a:solidFill>
              <a:effectLst/>
              <a:latin typeface="Arial" panose="020B0604020202020204" pitchFamily="34" charset="0"/>
              <a:ea typeface="+mn-ea"/>
              <a:cs typeface="Arial" panose="020B0604020202020204" pitchFamily="34" charset="0"/>
            </a:rPr>
            <a:t> Básico / Executivo</a:t>
          </a:r>
        </a:p>
        <a:p>
          <a:pPr marL="0" marR="0" indent="0" algn="just" defTabSz="914400" eaLnBrk="1" fontAlgn="auto" latinLnBrk="0" hangingPunct="1">
            <a:lnSpc>
              <a:spcPct val="150000"/>
            </a:lnSpc>
            <a:spcBef>
              <a:spcPts val="0"/>
            </a:spcBef>
            <a:spcAft>
              <a:spcPts val="0"/>
            </a:spcAft>
            <a:buClrTx/>
            <a:buSzTx/>
            <a:buFontTx/>
            <a:buNone/>
            <a:tabLst/>
            <a:defRPr/>
          </a:pPr>
          <a:r>
            <a:rPr lang="pt-BR" sz="1000" b="0" i="0" u="none" strike="noStrike">
              <a:solidFill>
                <a:schemeClr val="dk1"/>
              </a:solidFill>
              <a:effectLst/>
              <a:latin typeface="Arial" panose="020B0604020202020204" pitchFamily="34" charset="0"/>
              <a:ea typeface="+mn-ea"/>
              <a:cs typeface="Arial" panose="020B0604020202020204" pitchFamily="34" charset="0"/>
            </a:rPr>
            <a:t>4 - Prazo provável de execução de até </a:t>
          </a:r>
          <a:r>
            <a:rPr lang="pt-BR" sz="1000" b="1" i="0" u="none" strike="noStrike">
              <a:solidFill>
                <a:schemeClr val="dk1"/>
              </a:solidFill>
              <a:effectLst/>
              <a:latin typeface="Arial" panose="020B0604020202020204" pitchFamily="34" charset="0"/>
              <a:ea typeface="+mn-ea"/>
              <a:cs typeface="Arial" panose="020B0604020202020204" pitchFamily="34" charset="0"/>
            </a:rPr>
            <a:t>150 (cento</a:t>
          </a:r>
          <a:r>
            <a:rPr lang="pt-BR" sz="1000" b="1" i="0" u="none" strike="noStrike" baseline="0">
              <a:solidFill>
                <a:schemeClr val="dk1"/>
              </a:solidFill>
              <a:effectLst/>
              <a:latin typeface="Arial" panose="020B0604020202020204" pitchFamily="34" charset="0"/>
              <a:ea typeface="+mn-ea"/>
              <a:cs typeface="Arial" panose="020B0604020202020204" pitchFamily="34" charset="0"/>
            </a:rPr>
            <a:t> e cinquenta</a:t>
          </a:r>
          <a:r>
            <a:rPr lang="pt-BR" sz="1000" b="1" i="0" u="none" strike="noStrike">
              <a:solidFill>
                <a:schemeClr val="dk1"/>
              </a:solidFill>
              <a:effectLst/>
              <a:latin typeface="Arial" panose="020B0604020202020204" pitchFamily="34" charset="0"/>
              <a:ea typeface="+mn-ea"/>
              <a:cs typeface="Arial" panose="020B0604020202020204" pitchFamily="34" charset="0"/>
            </a:rPr>
            <a:t>) dias corridos</a:t>
          </a:r>
          <a:r>
            <a:rPr lang="pt-BR" sz="1000" b="0" i="0" u="none" strike="noStrike">
              <a:solidFill>
                <a:schemeClr val="dk1"/>
              </a:solidFill>
              <a:effectLst/>
              <a:latin typeface="Arial" panose="020B0604020202020204" pitchFamily="34" charset="0"/>
              <a:ea typeface="+mn-ea"/>
              <a:cs typeface="Arial" panose="020B0604020202020204" pitchFamily="34" charset="0"/>
            </a:rPr>
            <a:t>.</a:t>
          </a:r>
          <a:r>
            <a:rPr lang="pt-BR" sz="1000">
              <a:latin typeface="Arial" panose="020B0604020202020204" pitchFamily="34" charset="0"/>
              <a:cs typeface="Arial" panose="020B0604020202020204" pitchFamily="34" charset="0"/>
            </a:rPr>
            <a:t> </a:t>
          </a:r>
          <a:endParaRPr lang="pt-BR" sz="1000" b="0" i="0" u="none" strike="noStrike">
            <a:solidFill>
              <a:schemeClr val="dk1"/>
            </a:solidFill>
            <a:effectLst/>
            <a:latin typeface="Arial" panose="020B0604020202020204" pitchFamily="34" charset="0"/>
            <a:ea typeface="+mn-ea"/>
            <a:cs typeface="Arial" panose="020B0604020202020204" pitchFamily="34" charset="0"/>
          </a:endParaRPr>
        </a:p>
        <a:p>
          <a:pPr indent="0" algn="just">
            <a:lnSpc>
              <a:spcPct val="150000"/>
            </a:lnSpc>
          </a:pPr>
          <a:r>
            <a:rPr lang="pt-BR" sz="1000" b="0" i="0" u="none" strike="noStrike">
              <a:solidFill>
                <a:schemeClr val="dk1"/>
              </a:solidFill>
              <a:effectLst/>
              <a:latin typeface="Arial" panose="020B0604020202020204" pitchFamily="34" charset="0"/>
              <a:ea typeface="+mn-ea"/>
              <a:cs typeface="Arial" panose="020B0604020202020204" pitchFamily="34" charset="0"/>
            </a:rPr>
            <a:t>5 - O</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Sistema de Custos empregado atende ao Decreto 7983/13 e às recomendações TCU, CNJ e CSJT mais recentes e encontra-se descrito no Caderno Técnico, tópico "Sistema de Custos".</a:t>
          </a:r>
          <a:endParaRPr lang="pt-BR" sz="1000" b="0" i="0" u="none" strike="noStrike">
            <a:solidFill>
              <a:schemeClr val="dk1"/>
            </a:solidFill>
            <a:effectLst/>
            <a:latin typeface="Arial" panose="020B0604020202020204" pitchFamily="34" charset="0"/>
            <a:ea typeface="+mn-ea"/>
            <a:cs typeface="Arial" panose="020B0604020202020204" pitchFamily="34" charset="0"/>
          </a:endParaRPr>
        </a:p>
        <a:p>
          <a:pPr indent="0" algn="just"/>
          <a:r>
            <a:rPr lang="pt-BR" sz="1000" b="0" i="0" u="none" strike="noStrike">
              <a:solidFill>
                <a:schemeClr val="dk1"/>
              </a:solidFill>
              <a:effectLst/>
              <a:latin typeface="Arial" panose="020B0604020202020204" pitchFamily="34" charset="0"/>
              <a:ea typeface="+mn-ea"/>
              <a:cs typeface="Arial" panose="020B0604020202020204" pitchFamily="34" charset="0"/>
            </a:rPr>
            <a:t>6 -</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ENCARGO SOCIAIS / DESONERAÇÃO</a:t>
          </a:r>
        </a:p>
        <a:p>
          <a:pPr indent="0" algn="just"/>
          <a:r>
            <a:rPr lang="pt-BR" sz="1000" b="0" i="0" u="none" strike="noStrike">
              <a:solidFill>
                <a:schemeClr val="dk1"/>
              </a:solidFill>
              <a:effectLst/>
              <a:latin typeface="Arial" panose="020B0604020202020204" pitchFamily="34" charset="0"/>
              <a:ea typeface="+mn-ea"/>
              <a:cs typeface="Arial" panose="020B0604020202020204" pitchFamily="34" charset="0"/>
            </a:rPr>
            <a:t>                 87,60% (Horista - UTILIZADA PARA MÃO DE OBRA DIRETAMENTE LIGADA A EXECUÇÃO DE SERVIÇOS)</a:t>
          </a:r>
        </a:p>
        <a:p>
          <a:pPr indent="0" algn="just"/>
          <a:r>
            <a:rPr lang="pt-BR" sz="1000" b="0" i="0" u="none" strike="noStrike" baseline="0">
              <a:solidFill>
                <a:schemeClr val="dk1"/>
              </a:solidFill>
              <a:effectLst/>
              <a:latin typeface="Arial" panose="020B0604020202020204" pitchFamily="34" charset="0"/>
              <a:ea typeface="+mn-ea"/>
              <a:cs typeface="Arial" panose="020B0604020202020204" pitchFamily="34" charset="0"/>
            </a:rPr>
            <a:t>                 </a:t>
          </a:r>
          <a:r>
            <a:rPr lang="pt-BR" sz="1000" b="0" i="0" u="none" strike="noStrike">
              <a:solidFill>
                <a:schemeClr val="dk1"/>
              </a:solidFill>
              <a:effectLst/>
              <a:latin typeface="Arial" panose="020B0604020202020204" pitchFamily="34" charset="0"/>
              <a:ea typeface="+mn-ea"/>
              <a:cs typeface="Arial" panose="020B0604020202020204" pitchFamily="34" charset="0"/>
            </a:rPr>
            <a:t>50,47% (Mensalista - UTILIZADA PARA</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MÃO DE OBRA INDIRETA</a:t>
          </a:r>
          <a:r>
            <a:rPr lang="pt-BR" sz="1000" b="0" i="0" u="none" strike="noStrike">
              <a:solidFill>
                <a:schemeClr val="dk1"/>
              </a:solidFill>
              <a:effectLst/>
              <a:latin typeface="Arial" panose="020B0604020202020204" pitchFamily="34" charset="0"/>
              <a:ea typeface="+mn-ea"/>
              <a:cs typeface="Arial" panose="020B0604020202020204" pitchFamily="34" charset="0"/>
            </a:rPr>
            <a:t>)</a:t>
          </a:r>
        </a:p>
        <a:p>
          <a:pPr indent="0" algn="just"/>
          <a:r>
            <a:rPr lang="pt-BR" sz="1000" b="0" i="0" u="none" strike="noStrike">
              <a:solidFill>
                <a:schemeClr val="dk1"/>
              </a:solidFill>
              <a:effectLst/>
              <a:latin typeface="Arial" panose="020B0604020202020204" pitchFamily="34" charset="0"/>
              <a:ea typeface="+mn-ea"/>
              <a:cs typeface="Arial" panose="020B0604020202020204" pitchFamily="34" charset="0"/>
            </a:rPr>
            <a:t>7 - Os</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materiais e serviços devem atender aos Projetos, Memoriais e Especificações Técnicas e, subsidiariamente, aos cadernos técnicos da Caixa Economica Federal, às Fichas Tecnicas publicadas no SINAPI,  fichas de fabricantes e às práticas da SEAP (Disponível para download no site Compras Governamentais).</a:t>
          </a:r>
        </a:p>
        <a:p>
          <a:pPr indent="0" algn="just"/>
          <a:r>
            <a:rPr lang="pt-BR" sz="1000" b="0" i="0" u="none" strike="noStrike" baseline="0">
              <a:solidFill>
                <a:schemeClr val="dk1"/>
              </a:solidFill>
              <a:effectLst/>
              <a:latin typeface="Arial" panose="020B0604020202020204" pitchFamily="34" charset="0"/>
              <a:ea typeface="+mn-ea"/>
              <a:cs typeface="Arial" panose="020B0604020202020204" pitchFamily="34" charset="0"/>
            </a:rPr>
            <a:t>8- As composições cujos códigos são composição são de autoria da orçamentista e não possuem similares no Sinapi / Agetop</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2521104</xdr:colOff>
      <xdr:row>30</xdr:row>
      <xdr:rowOff>47914</xdr:rowOff>
    </xdr:from>
    <xdr:ext cx="4044983" cy="2033955"/>
    <mc:AlternateContent xmlns:mc="http://schemas.openxmlformats.org/markup-compatibility/2006" xmlns:a14="http://schemas.microsoft.com/office/drawing/2010/main">
      <mc:Choice Requires="a14">
        <xdr:sp macro="" textlink="">
          <xdr:nvSpPr>
            <xdr:cNvPr id="2" name="CaixaDeTexto 1">
              <a:extLst>
                <a:ext uri="{FF2B5EF4-FFF2-40B4-BE49-F238E27FC236}">
                  <a16:creationId xmlns:a16="http://schemas.microsoft.com/office/drawing/2014/main" id="{00000000-0008-0000-0500-000002000000}"/>
                </a:ext>
              </a:extLst>
            </xdr:cNvPr>
            <xdr:cNvSpPr txBox="1"/>
          </xdr:nvSpPr>
          <xdr:spPr>
            <a:xfrm>
              <a:off x="2759229" y="6924964"/>
              <a:ext cx="4044983" cy="2033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a:rPr>
                      <m:t>𝐵𝐷𝐼</m:t>
                    </m:r>
                    <m:r>
                      <a:rPr lang="pt-BR" sz="1100" b="0" i="1">
                        <a:latin typeface="Cambria Math"/>
                      </a:rPr>
                      <m:t>=</m:t>
                    </m:r>
                    <m:d>
                      <m:dPr>
                        <m:begChr m:val="["/>
                        <m:endChr m:val="]"/>
                        <m:ctrlPr>
                          <a:rPr lang="pt-BR" sz="1100" b="0" i="1">
                            <a:latin typeface="Cambria Math" panose="02040503050406030204" pitchFamily="18" charset="0"/>
                          </a:rPr>
                        </m:ctrlPr>
                      </m:dPr>
                      <m:e>
                        <m:r>
                          <a:rPr lang="pt-BR" sz="1100" b="0" i="1">
                            <a:latin typeface="Cambria Math"/>
                          </a:rPr>
                          <m:t> </m:t>
                        </m:r>
                        <m:f>
                          <m:fPr>
                            <m:ctrlPr>
                              <a:rPr lang="pt-BR" sz="1100" b="0" i="1">
                                <a:latin typeface="Cambria Math" panose="02040503050406030204" pitchFamily="18" charset="0"/>
                              </a:rPr>
                            </m:ctrlPr>
                          </m:fPr>
                          <m:num>
                            <m:d>
                              <m:dPr>
                                <m:ctrlPr>
                                  <a:rPr lang="pt-BR" sz="1100" b="0" i="1">
                                    <a:solidFill>
                                      <a:schemeClr val="tx1"/>
                                    </a:solidFill>
                                    <a:effectLst/>
                                    <a:latin typeface="Cambria Math" panose="02040503050406030204" pitchFamily="18" charset="0"/>
                                    <a:ea typeface="+mn-ea"/>
                                    <a:cs typeface="+mn-cs"/>
                                  </a:rPr>
                                </m:ctrlPr>
                              </m:dPr>
                              <m:e>
                                <m:r>
                                  <a:rPr lang="pt-BR" sz="1100" b="0" i="1">
                                    <a:solidFill>
                                      <a:schemeClr val="tx1"/>
                                    </a:solidFill>
                                    <a:effectLst/>
                                    <a:latin typeface="Cambria Math"/>
                                    <a:ea typeface="+mn-ea"/>
                                    <a:cs typeface="+mn-cs"/>
                                  </a:rPr>
                                  <m:t>1+</m:t>
                                </m:r>
                                <m:d>
                                  <m:dPr>
                                    <m:ctrlPr>
                                      <a:rPr lang="pt-BR" sz="1100" b="0" i="1">
                                        <a:solidFill>
                                          <a:schemeClr val="tx1"/>
                                        </a:solidFill>
                                        <a:effectLst/>
                                        <a:latin typeface="Cambria Math" panose="02040503050406030204" pitchFamily="18" charset="0"/>
                                        <a:ea typeface="+mn-ea"/>
                                        <a:cs typeface="+mn-cs"/>
                                      </a:rPr>
                                    </m:ctrlPr>
                                  </m:dPr>
                                  <m:e>
                                    <m:r>
                                      <a:rPr lang="pt-BR" sz="1100" b="0" i="1">
                                        <a:solidFill>
                                          <a:schemeClr val="tx1"/>
                                        </a:solidFill>
                                        <a:effectLst/>
                                        <a:latin typeface="Cambria Math"/>
                                        <a:ea typeface="+mn-ea"/>
                                        <a:cs typeface="+mn-cs"/>
                                      </a:rPr>
                                      <m:t>𝐴𝐶</m:t>
                                    </m:r>
                                    <m:r>
                                      <a:rPr lang="pt-BR" sz="1100" b="0" i="1">
                                        <a:solidFill>
                                          <a:schemeClr val="tx1"/>
                                        </a:solidFill>
                                        <a:effectLst/>
                                        <a:latin typeface="Cambria Math"/>
                                        <a:ea typeface="+mn-ea"/>
                                        <a:cs typeface="+mn-cs"/>
                                      </a:rPr>
                                      <m:t>+</m:t>
                                    </m:r>
                                    <m:r>
                                      <a:rPr lang="pt-BR" sz="1100" b="0" i="1">
                                        <a:solidFill>
                                          <a:schemeClr val="tx1"/>
                                        </a:solidFill>
                                        <a:effectLst/>
                                        <a:latin typeface="Cambria Math"/>
                                        <a:ea typeface="+mn-ea"/>
                                        <a:cs typeface="+mn-cs"/>
                                      </a:rPr>
                                      <m:t>𝑆</m:t>
                                    </m:r>
                                    <m:r>
                                      <a:rPr lang="pt-BR" sz="1100" b="0" i="1">
                                        <a:solidFill>
                                          <a:schemeClr val="tx1"/>
                                        </a:solidFill>
                                        <a:effectLst/>
                                        <a:latin typeface="Cambria Math"/>
                                        <a:ea typeface="+mn-ea"/>
                                        <a:cs typeface="+mn-cs"/>
                                      </a:rPr>
                                      <m:t>+</m:t>
                                    </m:r>
                                    <m:r>
                                      <a:rPr lang="pt-BR" sz="1100" b="0" i="1">
                                        <a:solidFill>
                                          <a:schemeClr val="tx1"/>
                                        </a:solidFill>
                                        <a:effectLst/>
                                        <a:latin typeface="Cambria Math"/>
                                        <a:ea typeface="+mn-ea"/>
                                        <a:cs typeface="+mn-cs"/>
                                      </a:rPr>
                                      <m:t>𝑅</m:t>
                                    </m:r>
                                    <m:r>
                                      <a:rPr lang="pt-BR" sz="1100" b="0" i="1">
                                        <a:solidFill>
                                          <a:schemeClr val="tx1"/>
                                        </a:solidFill>
                                        <a:effectLst/>
                                        <a:latin typeface="Cambria Math"/>
                                        <a:ea typeface="+mn-ea"/>
                                        <a:cs typeface="+mn-cs"/>
                                      </a:rPr>
                                      <m:t>+</m:t>
                                    </m:r>
                                    <m:r>
                                      <a:rPr lang="pt-BR" sz="1100" b="0" i="1">
                                        <a:solidFill>
                                          <a:schemeClr val="tx1"/>
                                        </a:solidFill>
                                        <a:effectLst/>
                                        <a:latin typeface="Cambria Math"/>
                                        <a:ea typeface="+mn-ea"/>
                                        <a:cs typeface="+mn-cs"/>
                                      </a:rPr>
                                      <m:t>𝐺</m:t>
                                    </m:r>
                                  </m:e>
                                </m:d>
                              </m:e>
                            </m:d>
                            <m:d>
                              <m:dPr>
                                <m:ctrlPr>
                                  <a:rPr lang="pt-BR" sz="1100" b="0" i="1">
                                    <a:solidFill>
                                      <a:schemeClr val="tx1"/>
                                    </a:solidFill>
                                    <a:effectLst/>
                                    <a:latin typeface="Cambria Math" panose="02040503050406030204" pitchFamily="18" charset="0"/>
                                    <a:ea typeface="+mn-ea"/>
                                    <a:cs typeface="+mn-cs"/>
                                  </a:rPr>
                                </m:ctrlPr>
                              </m:dPr>
                              <m:e>
                                <m:r>
                                  <a:rPr lang="pt-BR" sz="1100" b="0" i="1">
                                    <a:solidFill>
                                      <a:schemeClr val="tx1"/>
                                    </a:solidFill>
                                    <a:effectLst/>
                                    <a:latin typeface="Cambria Math"/>
                                    <a:ea typeface="+mn-ea"/>
                                    <a:cs typeface="+mn-cs"/>
                                  </a:rPr>
                                  <m:t>1+</m:t>
                                </m:r>
                                <m:r>
                                  <a:rPr lang="pt-BR" sz="1100" b="0" i="1">
                                    <a:solidFill>
                                      <a:schemeClr val="tx1"/>
                                    </a:solidFill>
                                    <a:effectLst/>
                                    <a:latin typeface="Cambria Math"/>
                                    <a:ea typeface="+mn-ea"/>
                                    <a:cs typeface="+mn-cs"/>
                                  </a:rPr>
                                  <m:t>𝐷𝐹</m:t>
                                </m:r>
                              </m:e>
                            </m:d>
                            <m:d>
                              <m:dPr>
                                <m:ctrlPr>
                                  <a:rPr lang="pt-BR" sz="1100" b="0" i="1">
                                    <a:solidFill>
                                      <a:schemeClr val="tx1"/>
                                    </a:solidFill>
                                    <a:effectLst/>
                                    <a:latin typeface="Cambria Math" panose="02040503050406030204" pitchFamily="18" charset="0"/>
                                    <a:ea typeface="+mn-ea"/>
                                    <a:cs typeface="+mn-cs"/>
                                  </a:rPr>
                                </m:ctrlPr>
                              </m:dPr>
                              <m:e>
                                <m:r>
                                  <a:rPr lang="pt-BR" sz="1100" b="0" i="1">
                                    <a:solidFill>
                                      <a:schemeClr val="tx1"/>
                                    </a:solidFill>
                                    <a:effectLst/>
                                    <a:latin typeface="Cambria Math"/>
                                    <a:ea typeface="+mn-ea"/>
                                    <a:cs typeface="+mn-cs"/>
                                  </a:rPr>
                                  <m:t>1+</m:t>
                                </m:r>
                                <m:r>
                                  <a:rPr lang="pt-BR" sz="1100" b="0" i="1">
                                    <a:solidFill>
                                      <a:schemeClr val="tx1"/>
                                    </a:solidFill>
                                    <a:effectLst/>
                                    <a:latin typeface="Cambria Math"/>
                                    <a:ea typeface="+mn-ea"/>
                                    <a:cs typeface="+mn-cs"/>
                                  </a:rPr>
                                  <m:t>𝐿</m:t>
                                </m:r>
                              </m:e>
                            </m:d>
                          </m:num>
                          <m:den>
                            <m:r>
                              <a:rPr lang="pt-BR" sz="1100" b="0" i="1">
                                <a:latin typeface="Cambria Math"/>
                              </a:rPr>
                              <m:t>(1−</m:t>
                            </m:r>
                            <m:r>
                              <a:rPr lang="pt-BR" sz="1100" b="0" i="1">
                                <a:latin typeface="Cambria Math"/>
                              </a:rPr>
                              <m:t>𝐼</m:t>
                            </m:r>
                            <m:r>
                              <a:rPr lang="pt-BR" sz="1100" b="0" i="1">
                                <a:latin typeface="Cambria Math"/>
                              </a:rPr>
                              <m:t>)</m:t>
                            </m:r>
                          </m:den>
                        </m:f>
                        <m:r>
                          <a:rPr lang="pt-BR" sz="1100" b="0" i="1">
                            <a:latin typeface="Cambria Math"/>
                          </a:rPr>
                          <m:t>−1</m:t>
                        </m:r>
                      </m:e>
                    </m:d>
                    <m:r>
                      <a:rPr lang="pt-BR" sz="1100" b="0" i="1">
                        <a:latin typeface="Cambria Math"/>
                      </a:rPr>
                      <m:t>𝑥</m:t>
                    </m:r>
                    <m:r>
                      <a:rPr lang="pt-BR" sz="1100" b="0" i="1">
                        <a:latin typeface="Cambria Math"/>
                      </a:rPr>
                      <m:t>100</m:t>
                    </m:r>
                  </m:oMath>
                </m:oMathPara>
              </a14:m>
              <a:endParaRPr lang="pt-BR" sz="1100"/>
            </a:p>
            <a:p>
              <a:r>
                <a:rPr lang="pt-BR" sz="1100"/>
                <a:t>Em que:</a:t>
              </a:r>
            </a:p>
            <a:p>
              <a:r>
                <a:rPr lang="pt-BR" sz="1100"/>
                <a:t>AC  é a taxa de rateio da administração central;</a:t>
              </a:r>
            </a:p>
            <a:p>
              <a:r>
                <a:rPr lang="pt-BR" sz="1100"/>
                <a:t>S é uma taxa representativa de seguros;</a:t>
              </a:r>
            </a:p>
            <a:p>
              <a:r>
                <a:rPr lang="pt-BR" sz="1100"/>
                <a:t>R</a:t>
              </a:r>
              <a:r>
                <a:rPr lang="pt-BR" sz="1100" baseline="0"/>
                <a:t> corresponde aos riscos e imprevistos;</a:t>
              </a:r>
            </a:p>
            <a:p>
              <a:r>
                <a:rPr lang="pt-BR" sz="1100" baseline="0"/>
                <a:t>G é a taxa que representa o ônus das garantias exigidas em edital;</a:t>
              </a:r>
            </a:p>
            <a:p>
              <a:r>
                <a:rPr lang="pt-BR" sz="1100" baseline="0"/>
                <a:t>DF é a taxa representativa das despesas financeiras;</a:t>
              </a:r>
            </a:p>
            <a:p>
              <a:r>
                <a:rPr lang="pt-BR" sz="1100" baseline="0"/>
                <a:t>L corresponde à remuneração bruta do construtor;</a:t>
              </a:r>
            </a:p>
            <a:p>
              <a:r>
                <a:rPr lang="pt-BR" sz="1100" baseline="0"/>
                <a:t>I é a taxa representativa dos tributos incidentes sobre o preço de venda (PIS, Cofins, CPRB e ISS)</a:t>
              </a:r>
              <a:endParaRPr lang="pt-BR" sz="1100"/>
            </a:p>
          </xdr:txBody>
        </xdr:sp>
      </mc:Choice>
      <mc:Fallback xmlns="">
        <xdr:sp macro="" textlink="">
          <xdr:nvSpPr>
            <xdr:cNvPr id="2" name="CaixaDeTexto 1"/>
            <xdr:cNvSpPr txBox="1"/>
          </xdr:nvSpPr>
          <xdr:spPr>
            <a:xfrm>
              <a:off x="2759229" y="6924964"/>
              <a:ext cx="4044983" cy="2033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100" b="0" i="0">
                  <a:latin typeface="Cambria Math"/>
                </a:rPr>
                <a:t>𝐵𝐷𝐼=[ </a:t>
              </a:r>
              <a:r>
                <a:rPr lang="pt-BR" sz="1100" b="0" i="0">
                  <a:solidFill>
                    <a:schemeClr val="tx1"/>
                  </a:solidFill>
                  <a:effectLst/>
                  <a:latin typeface="Cambria Math"/>
                  <a:ea typeface="+mn-ea"/>
                  <a:cs typeface="+mn-cs"/>
                </a:rPr>
                <a:t>(1+(𝐴𝐶+𝑆+𝑅+𝐺))(1+𝐷𝐹)(1+𝐿)/(</a:t>
              </a:r>
              <a:r>
                <a:rPr lang="pt-BR" sz="1100" b="0" i="0">
                  <a:latin typeface="Cambria Math"/>
                </a:rPr>
                <a:t>(1−𝐼))−1]𝑥100</a:t>
              </a:r>
              <a:endParaRPr lang="pt-BR" sz="1100"/>
            </a:p>
            <a:p>
              <a:r>
                <a:rPr lang="pt-BR" sz="1100"/>
                <a:t>Em que:</a:t>
              </a:r>
            </a:p>
            <a:p>
              <a:r>
                <a:rPr lang="pt-BR" sz="1100"/>
                <a:t>AC  é a taxa de rateio da administração central;</a:t>
              </a:r>
            </a:p>
            <a:p>
              <a:r>
                <a:rPr lang="pt-BR" sz="1100"/>
                <a:t>S é uma taxa representativa de seguros;</a:t>
              </a:r>
            </a:p>
            <a:p>
              <a:r>
                <a:rPr lang="pt-BR" sz="1100"/>
                <a:t>R</a:t>
              </a:r>
              <a:r>
                <a:rPr lang="pt-BR" sz="1100" baseline="0"/>
                <a:t> corresponde aos riscos e imprevistos;</a:t>
              </a:r>
            </a:p>
            <a:p>
              <a:r>
                <a:rPr lang="pt-BR" sz="1100" baseline="0"/>
                <a:t>G é a taxa que representa o ônus das garantias exigidas em edital;</a:t>
              </a:r>
            </a:p>
            <a:p>
              <a:r>
                <a:rPr lang="pt-BR" sz="1100" baseline="0"/>
                <a:t>DF é a taxa representativa das despesas financeiras;</a:t>
              </a:r>
            </a:p>
            <a:p>
              <a:r>
                <a:rPr lang="pt-BR" sz="1100" baseline="0"/>
                <a:t>L corresponde à remuneração bruta do construtor;</a:t>
              </a:r>
            </a:p>
            <a:p>
              <a:r>
                <a:rPr lang="pt-BR" sz="1100" baseline="0"/>
                <a:t>I é a taxa representativa dos tributos incidentes sobre o preço de venda (PIS, Cofins, CPRB e ISS)</a:t>
              </a:r>
              <a:endParaRPr lang="pt-BR" sz="1100"/>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336179</xdr:colOff>
      <xdr:row>4</xdr:row>
      <xdr:rowOff>0</xdr:rowOff>
    </xdr:from>
    <xdr:to>
      <xdr:col>6</xdr:col>
      <xdr:colOff>845045</xdr:colOff>
      <xdr:row>49</xdr:row>
      <xdr:rowOff>168088</xdr:rowOff>
    </xdr:to>
    <xdr:pic>
      <xdr:nvPicPr>
        <xdr:cNvPr id="2" name="Imagem 1">
          <a:extLst>
            <a:ext uri="{FF2B5EF4-FFF2-40B4-BE49-F238E27FC236}">
              <a16:creationId xmlns:a16="http://schemas.microsoft.com/office/drawing/2014/main" id="{2BC19D86-0051-4C3E-A018-9D4CED54EAB0}"/>
            </a:ext>
          </a:extLst>
        </xdr:cNvPr>
        <xdr:cNvPicPr>
          <a:picLocks noChangeAspect="1"/>
        </xdr:cNvPicPr>
      </xdr:nvPicPr>
      <xdr:blipFill>
        <a:blip xmlns:r="http://schemas.openxmlformats.org/officeDocument/2006/relationships" r:embed="rId1"/>
        <a:stretch>
          <a:fillRect/>
        </a:stretch>
      </xdr:blipFill>
      <xdr:spPr>
        <a:xfrm>
          <a:off x="336179" y="762000"/>
          <a:ext cx="7109691" cy="8740588"/>
        </a:xfrm>
        <a:prstGeom prst="rect">
          <a:avLst/>
        </a:prstGeom>
      </xdr:spPr>
    </xdr:pic>
    <xdr:clientData/>
  </xdr:twoCellAnchor>
  <xdr:twoCellAnchor>
    <xdr:from>
      <xdr:col>3</xdr:col>
      <xdr:colOff>156882</xdr:colOff>
      <xdr:row>11</xdr:row>
      <xdr:rowOff>67235</xdr:rowOff>
    </xdr:from>
    <xdr:to>
      <xdr:col>4</xdr:col>
      <xdr:colOff>840441</xdr:colOff>
      <xdr:row>49</xdr:row>
      <xdr:rowOff>112059</xdr:rowOff>
    </xdr:to>
    <xdr:sp macro="" textlink="">
      <xdr:nvSpPr>
        <xdr:cNvPr id="3" name="Retângulo 2">
          <a:extLst>
            <a:ext uri="{FF2B5EF4-FFF2-40B4-BE49-F238E27FC236}">
              <a16:creationId xmlns:a16="http://schemas.microsoft.com/office/drawing/2014/main" id="{D4053CE9-AE97-49FE-9927-02283D031E5F}"/>
            </a:ext>
          </a:extLst>
        </xdr:cNvPr>
        <xdr:cNvSpPr/>
      </xdr:nvSpPr>
      <xdr:spPr>
        <a:xfrm>
          <a:off x="3785907" y="2162735"/>
          <a:ext cx="1674159" cy="7283824"/>
        </a:xfrm>
        <a:prstGeom prst="rect">
          <a:avLst/>
        </a:prstGeom>
        <a:noFill/>
        <a:ln w="38100">
          <a:solidFill>
            <a:srgbClr val="FF0000"/>
          </a:solidFill>
          <a:prstDash val="lg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pt-B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OBRAS%20E%20SERVI&#199;OS/GOIANIA/COMPLEXO/2&#170;%20ETAPA_4&#170;%20fase%20(a%20licitar)/Or&#231;amentos/Entrega%2024%2015-03-19%20-%20LICITA&#199;&#195;O/Or&#231;amento%204&#170;%20etapa%20TRT%2018&#170;-%20vers&#227;o%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DADOS"/>
      <sheetName val="01_SINTETICO"/>
      <sheetName val="02_CRONOGRAMA"/>
      <sheetName val="03_COMPOSICOES"/>
      <sheetName val="05_BDI"/>
      <sheetName val="04_PESQUISAS"/>
      <sheetName val="06_ENCARGOS"/>
      <sheetName val="ABC INSUMOS"/>
      <sheetName val="Sinapi"/>
    </sheetNames>
    <sheetDataSet>
      <sheetData sheetId="0">
        <row r="16">
          <cell r="E16" t="str">
            <v>SINAPI-JAN/2019</v>
          </cell>
        </row>
      </sheetData>
      <sheetData sheetId="1"/>
      <sheetData sheetId="2"/>
      <sheetData sheetId="3"/>
      <sheetData sheetId="4">
        <row r="28">
          <cell r="C28">
            <v>0.218</v>
          </cell>
          <cell r="D28">
            <v>0.28810000000000002</v>
          </cell>
        </row>
      </sheetData>
      <sheetData sheetId="5"/>
      <sheetData sheetId="6"/>
      <sheetData sheetId="7"/>
      <sheetData sheetId="8"/>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mailto:luamar@stockperfil.com.br" TargetMode="External"/><Relationship Id="rId13" Type="http://schemas.openxmlformats.org/officeDocument/2006/relationships/hyperlink" Target="mailto:multiartes10fsa@gmail.com" TargetMode="External"/><Relationship Id="rId18" Type="http://schemas.openxmlformats.org/officeDocument/2006/relationships/hyperlink" Target="mailto:nessralla@gmail.com" TargetMode="External"/><Relationship Id="rId26" Type="http://schemas.openxmlformats.org/officeDocument/2006/relationships/hyperlink" Target="mailto:multiartes10fsa@gmail.com" TargetMode="External"/><Relationship Id="rId39" Type="http://schemas.openxmlformats.org/officeDocument/2006/relationships/hyperlink" Target="mailto:vendas3@telhasgoias.com.br" TargetMode="External"/><Relationship Id="rId3" Type="http://schemas.openxmlformats.org/officeDocument/2006/relationships/hyperlink" Target="mailto:divino.silva@papelariadinamica.com.br" TargetMode="External"/><Relationship Id="rId21" Type="http://schemas.openxmlformats.org/officeDocument/2006/relationships/hyperlink" Target="mailto:nessralla@gmail.com" TargetMode="External"/><Relationship Id="rId34" Type="http://schemas.openxmlformats.org/officeDocument/2006/relationships/hyperlink" Target="mailto:criativavisual10@gmail.com" TargetMode="External"/><Relationship Id="rId7" Type="http://schemas.openxmlformats.org/officeDocument/2006/relationships/hyperlink" Target="mailto:luamar@stockperfil.com.br" TargetMode="External"/><Relationship Id="rId12" Type="http://schemas.openxmlformats.org/officeDocument/2006/relationships/hyperlink" Target="mailto:vendas@primeacessibilidade.com.br" TargetMode="External"/><Relationship Id="rId17" Type="http://schemas.openxmlformats.org/officeDocument/2006/relationships/hyperlink" Target="mailto:multiartes10fsa@gmail.com" TargetMode="External"/><Relationship Id="rId25" Type="http://schemas.openxmlformats.org/officeDocument/2006/relationships/hyperlink" Target="mailto:impact.o.v@hotmail.com" TargetMode="External"/><Relationship Id="rId33" Type="http://schemas.openxmlformats.org/officeDocument/2006/relationships/hyperlink" Target="mailto:criativavisual10@gmail.com" TargetMode="External"/><Relationship Id="rId38" Type="http://schemas.openxmlformats.org/officeDocument/2006/relationships/hyperlink" Target="mailto:criativavisual10@gmail.com" TargetMode="External"/><Relationship Id="rId2" Type="http://schemas.openxmlformats.org/officeDocument/2006/relationships/hyperlink" Target="mailto:soniatributaria@gmail.com" TargetMode="External"/><Relationship Id="rId16" Type="http://schemas.openxmlformats.org/officeDocument/2006/relationships/hyperlink" Target="mailto:impact.o.v@hotmail.com" TargetMode="External"/><Relationship Id="rId20" Type="http://schemas.openxmlformats.org/officeDocument/2006/relationships/hyperlink" Target="mailto:multiartes10fsa@gmail.com" TargetMode="External"/><Relationship Id="rId29" Type="http://schemas.openxmlformats.org/officeDocument/2006/relationships/hyperlink" Target="mailto:nessralla@gmail.com" TargetMode="External"/><Relationship Id="rId41" Type="http://schemas.openxmlformats.org/officeDocument/2006/relationships/printerSettings" Target="../printerSettings/printerSettings5.bin"/><Relationship Id="rId1" Type="http://schemas.openxmlformats.org/officeDocument/2006/relationships/hyperlink" Target="http://www.crea-go.org.br/" TargetMode="External"/><Relationship Id="rId6" Type="http://schemas.openxmlformats.org/officeDocument/2006/relationships/hyperlink" Target="mailto:luamar@stockperfil.com.br" TargetMode="External"/><Relationship Id="rId11" Type="http://schemas.openxmlformats.org/officeDocument/2006/relationships/hyperlink" Target="mailto:comercial.se@totalacessibilidade.com.br" TargetMode="External"/><Relationship Id="rId24" Type="http://schemas.openxmlformats.org/officeDocument/2006/relationships/hyperlink" Target="mailto:nessralla@gmail.com" TargetMode="External"/><Relationship Id="rId32" Type="http://schemas.openxmlformats.org/officeDocument/2006/relationships/hyperlink" Target="mailto:nessralla@gmail.com" TargetMode="External"/><Relationship Id="rId37" Type="http://schemas.openxmlformats.org/officeDocument/2006/relationships/hyperlink" Target="mailto:criativavisual10@gmail.com" TargetMode="External"/><Relationship Id="rId40" Type="http://schemas.openxmlformats.org/officeDocument/2006/relationships/hyperlink" Target="mailto:aline.simoes@isoeste.com.br" TargetMode="External"/><Relationship Id="rId5" Type="http://schemas.openxmlformats.org/officeDocument/2006/relationships/hyperlink" Target="mailto:luamar@stockperfil.com.br" TargetMode="External"/><Relationship Id="rId15" Type="http://schemas.openxmlformats.org/officeDocument/2006/relationships/hyperlink" Target="mailto:nessralla@gmail.com" TargetMode="External"/><Relationship Id="rId23" Type="http://schemas.openxmlformats.org/officeDocument/2006/relationships/hyperlink" Target="mailto:multiartes10fsa@gmail.com" TargetMode="External"/><Relationship Id="rId28" Type="http://schemas.openxmlformats.org/officeDocument/2006/relationships/hyperlink" Target="mailto:impact.o.v@hotmail.com" TargetMode="External"/><Relationship Id="rId36" Type="http://schemas.openxmlformats.org/officeDocument/2006/relationships/hyperlink" Target="mailto:criativavisual10@gmail.com" TargetMode="External"/><Relationship Id="rId10" Type="http://schemas.openxmlformats.org/officeDocument/2006/relationships/hyperlink" Target="mailto:eletricaformosa@gmail.com" TargetMode="External"/><Relationship Id="rId19" Type="http://schemas.openxmlformats.org/officeDocument/2006/relationships/hyperlink" Target="mailto:impact.o.v@hotmail.com" TargetMode="External"/><Relationship Id="rId31" Type="http://schemas.openxmlformats.org/officeDocument/2006/relationships/hyperlink" Target="mailto:multiartes10fsa@gmail.com" TargetMode="External"/><Relationship Id="rId4" Type="http://schemas.openxmlformats.org/officeDocument/2006/relationships/hyperlink" Target="mailto:vendas4@universopapelaria.com.br" TargetMode="External"/><Relationship Id="rId9" Type="http://schemas.openxmlformats.org/officeDocument/2006/relationships/hyperlink" Target="mailto:eletricaformosa@gmail.com" TargetMode="External"/><Relationship Id="rId14" Type="http://schemas.openxmlformats.org/officeDocument/2006/relationships/hyperlink" Target="mailto:criativavisual10@gmail.com" TargetMode="External"/><Relationship Id="rId22" Type="http://schemas.openxmlformats.org/officeDocument/2006/relationships/hyperlink" Target="mailto:impact.o.v@hotmail.com" TargetMode="External"/><Relationship Id="rId27" Type="http://schemas.openxmlformats.org/officeDocument/2006/relationships/hyperlink" Target="mailto:nessralla@gmail.com" TargetMode="External"/><Relationship Id="rId30" Type="http://schemas.openxmlformats.org/officeDocument/2006/relationships/hyperlink" Target="mailto:impact.o.v@hotmail.com" TargetMode="External"/><Relationship Id="rId35" Type="http://schemas.openxmlformats.org/officeDocument/2006/relationships/hyperlink" Target="mailto:criativavisual10@gmail.com"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4">
    <tabColor rgb="FF00B0F0"/>
    <pageSetUpPr fitToPage="1"/>
  </sheetPr>
  <dimension ref="B1:N28"/>
  <sheetViews>
    <sheetView showGridLines="0" tabSelected="1" zoomScaleNormal="100" zoomScaleSheetLayoutView="100" workbookViewId="0"/>
  </sheetViews>
  <sheetFormatPr defaultRowHeight="15"/>
  <cols>
    <col min="1" max="1" width="3.7109375" customWidth="1"/>
    <col min="2" max="2" width="9.140625" customWidth="1"/>
    <col min="3" max="3" width="21.28515625" customWidth="1"/>
    <col min="4" max="4" width="12.140625" customWidth="1"/>
    <col min="5" max="5" width="10.7109375" bestFit="1" customWidth="1"/>
    <col min="13" max="13" width="3.7109375" customWidth="1"/>
  </cols>
  <sheetData>
    <row r="1" spans="2:14" ht="15.75" thickBot="1"/>
    <row r="2" spans="2:14" ht="52.5" customHeight="1">
      <c r="B2" s="58"/>
      <c r="C2" s="59"/>
      <c r="D2" s="59"/>
      <c r="E2" s="59"/>
      <c r="F2" s="59"/>
      <c r="G2" s="59"/>
      <c r="H2" s="59"/>
      <c r="I2" s="59"/>
      <c r="J2" s="59"/>
      <c r="K2" s="59"/>
      <c r="L2" s="60"/>
    </row>
    <row r="3" spans="2:14" ht="15.75">
      <c r="B3" s="416" t="s">
        <v>84</v>
      </c>
      <c r="C3" s="417"/>
      <c r="D3" s="417"/>
      <c r="E3" s="417"/>
      <c r="F3" s="417"/>
      <c r="G3" s="417"/>
      <c r="H3" s="417"/>
      <c r="I3" s="417"/>
      <c r="J3" s="417"/>
      <c r="K3" s="417"/>
      <c r="L3" s="418"/>
    </row>
    <row r="4" spans="2:14" ht="15.75">
      <c r="B4" s="416" t="s">
        <v>112</v>
      </c>
      <c r="C4" s="417"/>
      <c r="D4" s="417"/>
      <c r="E4" s="417"/>
      <c r="F4" s="417"/>
      <c r="G4" s="417"/>
      <c r="H4" s="417"/>
      <c r="I4" s="417"/>
      <c r="J4" s="417"/>
      <c r="K4" s="417"/>
      <c r="L4" s="418"/>
    </row>
    <row r="5" spans="2:14" ht="15.75">
      <c r="B5" s="416" t="s">
        <v>113</v>
      </c>
      <c r="C5" s="417"/>
      <c r="D5" s="417"/>
      <c r="E5" s="417"/>
      <c r="F5" s="417"/>
      <c r="G5" s="417"/>
      <c r="H5" s="417"/>
      <c r="I5" s="417"/>
      <c r="J5" s="417"/>
      <c r="K5" s="417"/>
      <c r="L5" s="418"/>
    </row>
    <row r="6" spans="2:14" s="201" customFormat="1" ht="15.75">
      <c r="B6" s="416" t="s">
        <v>198</v>
      </c>
      <c r="C6" s="417"/>
      <c r="D6" s="417"/>
      <c r="E6" s="417"/>
      <c r="F6" s="417"/>
      <c r="G6" s="417"/>
      <c r="H6" s="417"/>
      <c r="I6" s="417"/>
      <c r="J6" s="417"/>
      <c r="K6" s="417"/>
      <c r="L6" s="418"/>
    </row>
    <row r="7" spans="2:14">
      <c r="B7" s="61"/>
      <c r="C7" s="62"/>
      <c r="D7" s="62"/>
      <c r="E7" s="62"/>
      <c r="F7" s="62"/>
      <c r="G7" s="62"/>
      <c r="H7" s="62"/>
      <c r="I7" s="62"/>
      <c r="J7" s="62"/>
      <c r="K7" s="62"/>
      <c r="L7" s="63"/>
    </row>
    <row r="8" spans="2:14">
      <c r="B8" s="67" t="s">
        <v>86</v>
      </c>
      <c r="C8" s="62"/>
      <c r="D8" s="62"/>
      <c r="E8" s="62"/>
      <c r="F8" s="62"/>
      <c r="G8" s="62"/>
      <c r="H8" s="62"/>
      <c r="I8" s="62"/>
      <c r="J8" s="62"/>
      <c r="K8" s="62"/>
      <c r="L8" s="63"/>
    </row>
    <row r="9" spans="2:14">
      <c r="B9" s="67"/>
      <c r="C9" s="62"/>
      <c r="D9" s="62"/>
      <c r="E9" s="62"/>
      <c r="F9" s="62"/>
      <c r="G9" s="62"/>
      <c r="H9" s="62"/>
      <c r="I9" s="62"/>
      <c r="J9" s="62"/>
      <c r="K9" s="62"/>
      <c r="L9" s="63"/>
    </row>
    <row r="10" spans="2:14">
      <c r="B10" s="61"/>
      <c r="C10" s="62" t="s">
        <v>87</v>
      </c>
      <c r="D10" s="419" t="s">
        <v>711</v>
      </c>
      <c r="E10" s="419"/>
      <c r="F10" s="419"/>
      <c r="G10" s="419"/>
      <c r="H10" s="419"/>
      <c r="I10" s="419"/>
      <c r="J10" s="419"/>
      <c r="K10" s="419"/>
      <c r="L10" s="63"/>
    </row>
    <row r="11" spans="2:14">
      <c r="B11" s="61"/>
      <c r="C11" s="62"/>
      <c r="D11" s="419"/>
      <c r="E11" s="419"/>
      <c r="F11" s="419"/>
      <c r="G11" s="419"/>
      <c r="H11" s="419"/>
      <c r="I11" s="419"/>
      <c r="J11" s="419"/>
      <c r="K11" s="419"/>
      <c r="L11" s="63"/>
    </row>
    <row r="12" spans="2:14">
      <c r="B12" s="61"/>
      <c r="C12" s="62" t="s">
        <v>172</v>
      </c>
      <c r="D12" s="62"/>
      <c r="E12" s="68" t="s">
        <v>712</v>
      </c>
      <c r="F12" s="62"/>
      <c r="G12" s="62"/>
      <c r="H12" s="62"/>
      <c r="I12" s="62"/>
      <c r="J12" s="62"/>
      <c r="K12" s="62"/>
      <c r="L12" s="63"/>
    </row>
    <row r="13" spans="2:14">
      <c r="B13" s="61"/>
      <c r="C13" s="72" t="s">
        <v>85</v>
      </c>
      <c r="D13" s="73"/>
      <c r="E13" s="74">
        <v>43565</v>
      </c>
      <c r="F13" s="62"/>
      <c r="G13" s="62"/>
      <c r="H13" s="62"/>
      <c r="I13" s="62"/>
      <c r="J13" s="62"/>
      <c r="K13" s="62"/>
      <c r="L13" s="63"/>
      <c r="N13" s="62" t="s">
        <v>89</v>
      </c>
    </row>
    <row r="14" spans="2:14">
      <c r="B14" s="61"/>
      <c r="C14" s="72"/>
      <c r="D14" s="73"/>
      <c r="E14" s="74"/>
      <c r="F14" s="62"/>
      <c r="G14" s="62"/>
      <c r="H14" s="62"/>
      <c r="I14" s="62"/>
      <c r="J14" s="62"/>
      <c r="K14" s="62"/>
      <c r="L14" s="63"/>
    </row>
    <row r="15" spans="2:14">
      <c r="B15" s="67" t="s">
        <v>86</v>
      </c>
      <c r="C15" s="62"/>
      <c r="D15" s="62"/>
      <c r="E15" s="68"/>
      <c r="F15" s="62"/>
      <c r="G15" s="62"/>
      <c r="H15" s="62"/>
      <c r="I15" s="62"/>
      <c r="J15" s="62"/>
      <c r="K15" s="62"/>
      <c r="L15" s="63"/>
    </row>
    <row r="16" spans="2:14">
      <c r="B16" s="61"/>
      <c r="C16" s="62" t="s">
        <v>173</v>
      </c>
      <c r="D16" s="62"/>
      <c r="E16" s="69" t="s">
        <v>713</v>
      </c>
      <c r="F16" s="62"/>
      <c r="G16" t="s">
        <v>177</v>
      </c>
      <c r="H16" s="62"/>
      <c r="I16" s="62"/>
      <c r="J16" s="62"/>
      <c r="K16" s="62"/>
      <c r="L16" s="63"/>
    </row>
    <row r="17" spans="2:12">
      <c r="B17" s="61"/>
      <c r="C17" s="62"/>
      <c r="D17" s="62"/>
      <c r="E17" s="62" t="s">
        <v>176</v>
      </c>
      <c r="F17" s="62"/>
      <c r="G17" s="62"/>
      <c r="H17" s="62"/>
      <c r="I17" s="62"/>
      <c r="J17" s="62"/>
      <c r="K17" s="62"/>
      <c r="L17" s="63"/>
    </row>
    <row r="18" spans="2:12">
      <c r="B18" s="61"/>
      <c r="C18" t="s">
        <v>174</v>
      </c>
      <c r="E18" t="s">
        <v>175</v>
      </c>
      <c r="F18" s="62"/>
      <c r="G18" s="62"/>
      <c r="H18" s="62"/>
      <c r="I18" s="62"/>
      <c r="J18" s="62"/>
      <c r="K18" s="62"/>
      <c r="L18" s="63"/>
    </row>
    <row r="19" spans="2:12">
      <c r="B19" s="61"/>
      <c r="F19" s="62"/>
      <c r="G19" s="62"/>
      <c r="H19" s="62"/>
      <c r="I19" s="62"/>
      <c r="J19" s="62"/>
      <c r="K19" s="62"/>
      <c r="L19" s="63"/>
    </row>
    <row r="20" spans="2:12" s="201" customFormat="1">
      <c r="B20" s="67" t="s">
        <v>199</v>
      </c>
      <c r="F20" s="62"/>
      <c r="G20" s="62"/>
      <c r="H20" s="62"/>
      <c r="I20" s="62"/>
      <c r="J20" s="62"/>
      <c r="K20" s="62"/>
      <c r="L20" s="63"/>
    </row>
    <row r="21" spans="2:12" s="201" customFormat="1">
      <c r="B21" s="67"/>
      <c r="F21" s="62"/>
      <c r="G21" s="62"/>
      <c r="H21" s="62"/>
      <c r="I21" s="62"/>
      <c r="J21" s="62"/>
      <c r="K21" s="62"/>
      <c r="L21" s="63"/>
    </row>
    <row r="22" spans="2:12" s="201" customFormat="1">
      <c r="B22" s="61"/>
      <c r="C22" s="201" t="s">
        <v>200</v>
      </c>
      <c r="F22" s="62"/>
      <c r="G22" s="62"/>
      <c r="H22" s="62"/>
      <c r="I22" s="62"/>
      <c r="J22" s="62"/>
      <c r="K22" s="62"/>
      <c r="L22" s="63"/>
    </row>
    <row r="23" spans="2:12" s="201" customFormat="1">
      <c r="B23" s="61"/>
      <c r="C23" s="201" t="s">
        <v>201</v>
      </c>
      <c r="F23" s="62"/>
      <c r="G23" s="62"/>
      <c r="H23" s="62"/>
      <c r="I23" s="62"/>
      <c r="J23" s="62"/>
      <c r="K23" s="62"/>
      <c r="L23" s="63"/>
    </row>
    <row r="24" spans="2:12" s="201" customFormat="1">
      <c r="B24" s="61"/>
      <c r="C24" s="201" t="s">
        <v>202</v>
      </c>
      <c r="F24" s="62"/>
      <c r="G24" s="62"/>
      <c r="H24" s="62"/>
      <c r="I24" s="62"/>
      <c r="J24" s="62"/>
      <c r="K24" s="62"/>
      <c r="L24" s="63"/>
    </row>
    <row r="25" spans="2:12" s="201" customFormat="1">
      <c r="B25" s="61"/>
      <c r="C25" s="201" t="s">
        <v>53</v>
      </c>
      <c r="F25" s="62"/>
      <c r="G25" s="62"/>
      <c r="H25" s="62"/>
      <c r="I25" s="62"/>
      <c r="J25" s="62"/>
      <c r="K25" s="62"/>
      <c r="L25" s="63"/>
    </row>
    <row r="26" spans="2:12" s="201" customFormat="1">
      <c r="B26" s="61"/>
      <c r="C26" s="201" t="s">
        <v>203</v>
      </c>
      <c r="F26" s="62"/>
      <c r="G26" s="62"/>
      <c r="H26" s="62"/>
      <c r="I26" s="62"/>
      <c r="J26" s="62"/>
      <c r="K26" s="62"/>
      <c r="L26" s="63"/>
    </row>
    <row r="27" spans="2:12" s="201" customFormat="1">
      <c r="B27" s="61"/>
      <c r="C27" s="201" t="s">
        <v>179</v>
      </c>
      <c r="F27" s="62"/>
      <c r="G27" s="62"/>
      <c r="H27" s="62"/>
      <c r="I27" s="62"/>
      <c r="J27" s="62"/>
      <c r="K27" s="62"/>
      <c r="L27" s="63"/>
    </row>
    <row r="28" spans="2:12" ht="15.75" thickBot="1">
      <c r="B28" s="64"/>
      <c r="C28" s="65"/>
      <c r="D28" s="65"/>
      <c r="E28" s="65"/>
      <c r="F28" s="65"/>
      <c r="G28" s="65"/>
      <c r="H28" s="65"/>
      <c r="I28" s="65"/>
      <c r="J28" s="65"/>
      <c r="K28" s="65"/>
      <c r="L28" s="66"/>
    </row>
  </sheetData>
  <mergeCells count="5">
    <mergeCell ref="B3:L3"/>
    <mergeCell ref="B4:L4"/>
    <mergeCell ref="B5:L5"/>
    <mergeCell ref="D10:K11"/>
    <mergeCell ref="B6:L6"/>
  </mergeCells>
  <pageMargins left="0.511811024" right="0.511811024" top="0.78740157499999996" bottom="0.78740157499999996" header="0.31496062000000002" footer="0.31496062000000002"/>
  <pageSetup paperSize="9" scale="7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1">
    <tabColor rgb="FF00B0F0"/>
    <pageSetUpPr fitToPage="1"/>
  </sheetPr>
  <dimension ref="A1:N574"/>
  <sheetViews>
    <sheetView view="pageBreakPreview" zoomScale="85" zoomScaleNormal="75" zoomScaleSheetLayoutView="85" zoomScalePageLayoutView="70" workbookViewId="0">
      <selection sqref="A1:C3"/>
    </sheetView>
  </sheetViews>
  <sheetFormatPr defaultRowHeight="15"/>
  <cols>
    <col min="1" max="1" width="10.7109375" style="271" bestFit="1" customWidth="1"/>
    <col min="2" max="2" width="17.85546875" style="119" customWidth="1"/>
    <col min="3" max="3" width="74.140625" style="119" customWidth="1"/>
    <col min="4" max="4" width="10.5703125" style="119" bestFit="1" customWidth="1"/>
    <col min="5" max="5" width="10.5703125" style="143" hidden="1" customWidth="1"/>
    <col min="6" max="6" width="10.5703125" style="119" bestFit="1" customWidth="1"/>
    <col min="7" max="7" width="16.140625" style="143" customWidth="1"/>
    <col min="8" max="8" width="12.7109375" style="143" bestFit="1" customWidth="1"/>
    <col min="9" max="9" width="18.7109375" style="143" customWidth="1"/>
    <col min="10" max="10" width="20.28515625" style="143" customWidth="1"/>
    <col min="11" max="13" width="18.85546875" style="143" customWidth="1"/>
    <col min="14" max="14" width="15.85546875" bestFit="1" customWidth="1"/>
    <col min="15" max="15" width="11.42578125" bestFit="1" customWidth="1"/>
  </cols>
  <sheetData>
    <row r="1" spans="1:14" s="29" customFormat="1" ht="22.5" customHeight="1">
      <c r="A1" s="420" t="s">
        <v>28</v>
      </c>
      <c r="B1" s="421"/>
      <c r="C1" s="422"/>
      <c r="D1" s="429" t="s">
        <v>29</v>
      </c>
      <c r="E1" s="429"/>
      <c r="F1" s="429"/>
      <c r="G1" s="429"/>
      <c r="H1" s="429"/>
      <c r="I1" s="429"/>
      <c r="J1" s="429"/>
      <c r="K1" s="26"/>
      <c r="L1" s="26"/>
      <c r="M1" s="26"/>
    </row>
    <row r="2" spans="1:14" s="29" customFormat="1" ht="22.5" customHeight="1">
      <c r="A2" s="423"/>
      <c r="B2" s="424"/>
      <c r="C2" s="425"/>
      <c r="D2" s="430" t="str">
        <f>"OBRA: "&amp;'CAPA-DADOS'!D10</f>
        <v>OBRA: REFORMA COM ACRÉSCIMO NA VARA DO TRABALHO DE FORMOSA / GO</v>
      </c>
      <c r="E2" s="431"/>
      <c r="F2" s="432"/>
      <c r="G2" s="432"/>
      <c r="H2" s="432"/>
      <c r="I2" s="433"/>
      <c r="J2" s="25">
        <f>'CAPA-DADOS'!E13</f>
        <v>43565</v>
      </c>
      <c r="K2" s="26"/>
      <c r="L2" s="26"/>
      <c r="M2" s="26"/>
      <c r="N2" s="43"/>
    </row>
    <row r="3" spans="1:14" s="29" customFormat="1" ht="22.5" customHeight="1">
      <c r="A3" s="426"/>
      <c r="B3" s="427"/>
      <c r="C3" s="428"/>
      <c r="D3" s="434"/>
      <c r="E3" s="435"/>
      <c r="F3" s="435"/>
      <c r="G3" s="435"/>
      <c r="H3" s="435"/>
      <c r="I3" s="436"/>
      <c r="J3" s="105" t="str">
        <f>'CAPA-DADOS'!E16</f>
        <v>SINAPI-FEV/2018</v>
      </c>
      <c r="K3" s="26"/>
      <c r="L3" s="26"/>
      <c r="M3" s="26"/>
    </row>
    <row r="4" spans="1:14" s="32" customFormat="1">
      <c r="A4" s="442" t="s">
        <v>3</v>
      </c>
      <c r="B4" s="443" t="s">
        <v>0</v>
      </c>
      <c r="C4" s="444" t="s">
        <v>4</v>
      </c>
      <c r="D4" s="443" t="s">
        <v>2</v>
      </c>
      <c r="E4" s="307"/>
      <c r="F4" s="445" t="s">
        <v>5</v>
      </c>
      <c r="G4" s="441" t="s">
        <v>6</v>
      </c>
      <c r="H4" s="441"/>
      <c r="I4" s="441" t="s">
        <v>9</v>
      </c>
      <c r="J4" s="441"/>
      <c r="K4" s="441" t="s">
        <v>10</v>
      </c>
      <c r="L4" s="441"/>
      <c r="M4" s="441" t="s">
        <v>11</v>
      </c>
    </row>
    <row r="5" spans="1:14" s="32" customFormat="1">
      <c r="A5" s="442"/>
      <c r="B5" s="443"/>
      <c r="C5" s="444"/>
      <c r="D5" s="443"/>
      <c r="E5" s="307"/>
      <c r="F5" s="445"/>
      <c r="G5" s="138" t="s">
        <v>7</v>
      </c>
      <c r="H5" s="138" t="s">
        <v>8</v>
      </c>
      <c r="I5" s="138" t="s">
        <v>7</v>
      </c>
      <c r="J5" s="138" t="s">
        <v>8</v>
      </c>
      <c r="K5" s="138" t="s">
        <v>7</v>
      </c>
      <c r="L5" s="138" t="s">
        <v>8</v>
      </c>
      <c r="M5" s="441"/>
    </row>
    <row r="6" spans="1:14" s="30" customFormat="1" ht="14.25">
      <c r="A6" s="267" t="s">
        <v>75</v>
      </c>
      <c r="B6" s="1" t="s">
        <v>12</v>
      </c>
      <c r="C6" s="41" t="s">
        <v>13</v>
      </c>
      <c r="D6" s="1" t="s">
        <v>14</v>
      </c>
      <c r="E6" s="1"/>
      <c r="F6" s="2" t="s">
        <v>16</v>
      </c>
      <c r="G6" s="3" t="s">
        <v>17</v>
      </c>
      <c r="H6" s="3" t="s">
        <v>18</v>
      </c>
      <c r="I6" s="3" t="s">
        <v>19</v>
      </c>
      <c r="J6" s="3" t="s">
        <v>20</v>
      </c>
      <c r="K6" s="3" t="s">
        <v>21</v>
      </c>
      <c r="L6" s="3" t="s">
        <v>22</v>
      </c>
      <c r="M6" s="3" t="s">
        <v>23</v>
      </c>
    </row>
    <row r="7" spans="1:14" s="47" customFormat="1">
      <c r="A7" s="346">
        <v>1</v>
      </c>
      <c r="B7" s="245"/>
      <c r="C7" s="237" t="s">
        <v>114</v>
      </c>
      <c r="D7" s="247"/>
      <c r="E7" s="309"/>
      <c r="F7" s="248"/>
      <c r="G7" s="249"/>
      <c r="H7" s="249"/>
      <c r="I7" s="249">
        <f t="shared" ref="I7:M7" si="0">SUBTOTAL(9,I8:I11)</f>
        <v>3847.0450000000001</v>
      </c>
      <c r="J7" s="249">
        <f t="shared" si="0"/>
        <v>57761.074999999997</v>
      </c>
      <c r="K7" s="249">
        <f t="shared" si="0"/>
        <v>4686.0855145000005</v>
      </c>
      <c r="L7" s="249">
        <f t="shared" si="0"/>
        <v>72732.745639999979</v>
      </c>
      <c r="M7" s="249">
        <f t="shared" si="0"/>
        <v>77418.831154499989</v>
      </c>
    </row>
    <row r="8" spans="1:14" s="47" customFormat="1">
      <c r="A8" s="347" t="s">
        <v>62</v>
      </c>
      <c r="B8" s="236">
        <v>93565</v>
      </c>
      <c r="C8" s="237" t="s">
        <v>92</v>
      </c>
      <c r="D8" s="180" t="s">
        <v>77</v>
      </c>
      <c r="E8" s="281"/>
      <c r="F8" s="181">
        <v>2.5</v>
      </c>
      <c r="G8" s="139">
        <v>81.67</v>
      </c>
      <c r="H8" s="139">
        <v>13956.45</v>
      </c>
      <c r="I8" s="179">
        <f>$F8*$G8</f>
        <v>204.17500000000001</v>
      </c>
      <c r="J8" s="179">
        <f>$F8*$H8</f>
        <v>34891.125</v>
      </c>
      <c r="K8" s="179">
        <f>$I8*(1+BDI_MAT)</f>
        <v>248.7055675</v>
      </c>
      <c r="L8" s="179">
        <f>$J8*(1+BDI_MDO)</f>
        <v>43934.904599999994</v>
      </c>
      <c r="M8" s="179">
        <f>SUM(K8:L8)</f>
        <v>44183.610167499995</v>
      </c>
    </row>
    <row r="9" spans="1:14" s="47" customFormat="1">
      <c r="A9" s="347" t="s">
        <v>63</v>
      </c>
      <c r="B9" s="236">
        <v>93572</v>
      </c>
      <c r="C9" s="237" t="s">
        <v>196</v>
      </c>
      <c r="D9" s="180" t="s">
        <v>77</v>
      </c>
      <c r="E9" s="281"/>
      <c r="F9" s="181">
        <v>5</v>
      </c>
      <c r="G9" s="139">
        <v>568.96</v>
      </c>
      <c r="H9" s="139">
        <v>4573.99</v>
      </c>
      <c r="I9" s="179">
        <f>$F9*$G9</f>
        <v>2844.8</v>
      </c>
      <c r="J9" s="179">
        <f>$F9*$H9</f>
        <v>22869.949999999997</v>
      </c>
      <c r="K9" s="179">
        <f>$I9*(1+BDI_MAT)</f>
        <v>3465.2508800000001</v>
      </c>
      <c r="L9" s="179">
        <f>$J9*(1+BDI_MDO)</f>
        <v>28797.841039999992</v>
      </c>
      <c r="M9" s="179">
        <f>SUM(K9:L9)</f>
        <v>32263.091919999992</v>
      </c>
    </row>
    <row r="10" spans="1:14" s="47" customFormat="1" ht="25.5">
      <c r="A10" s="347" t="s">
        <v>97</v>
      </c>
      <c r="B10" s="236" t="s">
        <v>751</v>
      </c>
      <c r="C10" s="237" t="s">
        <v>61</v>
      </c>
      <c r="D10" s="180" t="s">
        <v>2</v>
      </c>
      <c r="E10" s="281"/>
      <c r="F10" s="181">
        <v>5</v>
      </c>
      <c r="G10" s="139">
        <v>28.49</v>
      </c>
      <c r="H10" s="139">
        <v>0</v>
      </c>
      <c r="I10" s="179">
        <f>$F10*$G10</f>
        <v>142.44999999999999</v>
      </c>
      <c r="J10" s="179">
        <f>$F10*$H10</f>
        <v>0</v>
      </c>
      <c r="K10" s="179">
        <f>$I10*(1+BDI_MAT)</f>
        <v>173.51834499999998</v>
      </c>
      <c r="L10" s="179">
        <f>$J10*(1+BDI_MDO)</f>
        <v>0</v>
      </c>
      <c r="M10" s="179">
        <f>SUM(K10:L10)</f>
        <v>173.51834499999998</v>
      </c>
    </row>
    <row r="11" spans="1:14" s="47" customFormat="1" ht="25.5">
      <c r="A11" s="347" t="s">
        <v>98</v>
      </c>
      <c r="B11" s="236" t="s">
        <v>751</v>
      </c>
      <c r="C11" s="237" t="s">
        <v>180</v>
      </c>
      <c r="D11" s="180" t="s">
        <v>2</v>
      </c>
      <c r="E11" s="281"/>
      <c r="F11" s="181">
        <v>3</v>
      </c>
      <c r="G11" s="139">
        <v>218.54</v>
      </c>
      <c r="H11" s="139">
        <v>0</v>
      </c>
      <c r="I11" s="179">
        <f>$F11*$G11</f>
        <v>655.62</v>
      </c>
      <c r="J11" s="179">
        <f>$F11*$H11</f>
        <v>0</v>
      </c>
      <c r="K11" s="179">
        <f>$I11*(1+BDI_MAT)</f>
        <v>798.61072200000001</v>
      </c>
      <c r="L11" s="179">
        <f>$J11*(1+BDI_MDO)</f>
        <v>0</v>
      </c>
      <c r="M11" s="179">
        <f>SUM(K11:L11)</f>
        <v>798.61072200000001</v>
      </c>
    </row>
    <row r="12" spans="1:14" s="47" customFormat="1" ht="4.1500000000000004" customHeight="1">
      <c r="A12" s="272"/>
      <c r="B12" s="251"/>
      <c r="C12" s="252"/>
      <c r="D12" s="253"/>
      <c r="E12" s="253"/>
      <c r="F12" s="254"/>
      <c r="G12" s="255"/>
      <c r="H12" s="255"/>
      <c r="I12" s="256"/>
      <c r="J12" s="256"/>
      <c r="K12" s="256"/>
      <c r="L12" s="256"/>
      <c r="M12" s="256"/>
    </row>
    <row r="13" spans="1:14" s="47" customFormat="1" ht="4.1500000000000004" customHeight="1">
      <c r="A13" s="273"/>
      <c r="B13" s="257"/>
      <c r="C13" s="285" t="s">
        <v>267</v>
      </c>
      <c r="D13" s="258"/>
      <c r="E13" s="258"/>
      <c r="F13" s="259"/>
      <c r="G13" s="260"/>
      <c r="H13" s="260"/>
      <c r="I13" s="261"/>
      <c r="J13" s="261"/>
      <c r="K13" s="261"/>
      <c r="L13" s="261"/>
      <c r="M13" s="261"/>
    </row>
    <row r="14" spans="1:14" s="47" customFormat="1" ht="4.1500000000000004" customHeight="1">
      <c r="A14" s="274"/>
      <c r="B14" s="262"/>
      <c r="C14" s="263"/>
      <c r="D14" s="264"/>
      <c r="E14" s="264"/>
      <c r="F14" s="265"/>
      <c r="G14" s="266"/>
      <c r="H14" s="266"/>
      <c r="I14" s="266"/>
      <c r="J14" s="266"/>
      <c r="K14" s="266"/>
      <c r="L14" s="266"/>
      <c r="M14" s="266"/>
    </row>
    <row r="15" spans="1:14" s="47" customFormat="1">
      <c r="A15" s="346">
        <v>2</v>
      </c>
      <c r="B15" s="236"/>
      <c r="C15" s="237" t="s">
        <v>207</v>
      </c>
      <c r="D15" s="247"/>
      <c r="E15" s="309"/>
      <c r="F15" s="248"/>
      <c r="G15" s="249"/>
      <c r="H15" s="249"/>
      <c r="I15" s="249">
        <f>SUBTOTAL(9,I16:I25)</f>
        <v>21298.080000000002</v>
      </c>
      <c r="J15" s="249">
        <f>SUBTOTAL(9,J16:J25)</f>
        <v>6327.55</v>
      </c>
      <c r="K15" s="249">
        <f>SUBTOTAL(9,K16:K25)</f>
        <v>25943.191247999999</v>
      </c>
      <c r="L15" s="249">
        <f>SUBTOTAL(9,L16:L25)</f>
        <v>7967.650959999999</v>
      </c>
      <c r="M15" s="249">
        <f>SUBTOTAL(9,M16:M25)</f>
        <v>33910.842208000002</v>
      </c>
    </row>
    <row r="16" spans="1:14" s="47" customFormat="1">
      <c r="A16" s="347" t="s">
        <v>64</v>
      </c>
      <c r="B16" s="236" t="s">
        <v>752</v>
      </c>
      <c r="C16" s="237" t="s">
        <v>204</v>
      </c>
      <c r="D16" s="180" t="s">
        <v>76</v>
      </c>
      <c r="E16" s="281"/>
      <c r="F16" s="180">
        <v>9</v>
      </c>
      <c r="G16" s="139">
        <v>234.88000000000002</v>
      </c>
      <c r="H16" s="139">
        <v>31.21</v>
      </c>
      <c r="I16" s="179">
        <f t="shared" ref="I16:I22" si="1">$F16*$G16</f>
        <v>2113.92</v>
      </c>
      <c r="J16" s="179">
        <f t="shared" ref="J16:J22" si="2">$F16*$H16</f>
        <v>280.89</v>
      </c>
      <c r="K16" s="179">
        <f t="shared" ref="K16:K22" si="3">$I16*(1+BDI_MAT)</f>
        <v>2574.965952</v>
      </c>
      <c r="L16" s="179">
        <f t="shared" ref="L16:L22" si="4">$J16*(1+BDI_MDO)</f>
        <v>353.69668799999994</v>
      </c>
      <c r="M16" s="179">
        <f t="shared" ref="M16:M22" si="5">SUM(K16:L16)</f>
        <v>2928.66264</v>
      </c>
    </row>
    <row r="17" spans="1:13" s="47" customFormat="1" ht="26.25">
      <c r="A17" s="347" t="s">
        <v>185</v>
      </c>
      <c r="B17" s="236" t="s">
        <v>753</v>
      </c>
      <c r="C17" s="237" t="s">
        <v>268</v>
      </c>
      <c r="D17" s="180" t="s">
        <v>205</v>
      </c>
      <c r="E17" s="281"/>
      <c r="F17" s="181">
        <v>5</v>
      </c>
      <c r="G17" s="139">
        <v>641.17999999999995</v>
      </c>
      <c r="H17" s="139">
        <v>44.36</v>
      </c>
      <c r="I17" s="179">
        <f t="shared" si="1"/>
        <v>3205.8999999999996</v>
      </c>
      <c r="J17" s="179">
        <f t="shared" si="2"/>
        <v>221.8</v>
      </c>
      <c r="K17" s="179">
        <f t="shared" si="3"/>
        <v>3905.1067899999994</v>
      </c>
      <c r="L17" s="179">
        <f t="shared" si="4"/>
        <v>279.29055999999997</v>
      </c>
      <c r="M17" s="179">
        <f t="shared" si="5"/>
        <v>4184.3973499999993</v>
      </c>
    </row>
    <row r="18" spans="1:13" s="47" customFormat="1" ht="26.25">
      <c r="A18" s="347" t="s">
        <v>186</v>
      </c>
      <c r="B18" s="283" t="s">
        <v>754</v>
      </c>
      <c r="C18" s="280" t="s">
        <v>269</v>
      </c>
      <c r="D18" s="281" t="s">
        <v>205</v>
      </c>
      <c r="E18" s="281"/>
      <c r="F18" s="181">
        <v>5</v>
      </c>
      <c r="G18" s="282">
        <v>401.62</v>
      </c>
      <c r="H18" s="282">
        <v>11.08</v>
      </c>
      <c r="I18" s="179">
        <f t="shared" si="1"/>
        <v>2008.1</v>
      </c>
      <c r="J18" s="179">
        <f t="shared" si="2"/>
        <v>55.4</v>
      </c>
      <c r="K18" s="179">
        <f t="shared" si="3"/>
        <v>2446.0666099999999</v>
      </c>
      <c r="L18" s="179">
        <f t="shared" si="4"/>
        <v>69.759679999999989</v>
      </c>
      <c r="M18" s="179">
        <f t="shared" ref="M18" si="6">SUM(K18:L18)</f>
        <v>2515.82629</v>
      </c>
    </row>
    <row r="19" spans="1:13" s="47" customFormat="1" ht="26.25">
      <c r="A19" s="347" t="s">
        <v>187</v>
      </c>
      <c r="B19" s="236" t="s">
        <v>755</v>
      </c>
      <c r="C19" s="237" t="s">
        <v>135</v>
      </c>
      <c r="D19" s="180" t="s">
        <v>205</v>
      </c>
      <c r="E19" s="281"/>
      <c r="F19" s="181">
        <v>5</v>
      </c>
      <c r="G19" s="139">
        <v>726.09</v>
      </c>
      <c r="H19" s="139">
        <v>55.87</v>
      </c>
      <c r="I19" s="179">
        <f t="shared" si="1"/>
        <v>3630.4500000000003</v>
      </c>
      <c r="J19" s="179">
        <f t="shared" si="2"/>
        <v>279.34999999999997</v>
      </c>
      <c r="K19" s="179">
        <f t="shared" si="3"/>
        <v>4422.2511450000002</v>
      </c>
      <c r="L19" s="179">
        <f t="shared" si="4"/>
        <v>351.75751999999994</v>
      </c>
      <c r="M19" s="179">
        <f t="shared" si="5"/>
        <v>4774.0086650000003</v>
      </c>
    </row>
    <row r="20" spans="1:13" s="47" customFormat="1" ht="38.25">
      <c r="A20" s="347" t="s">
        <v>188</v>
      </c>
      <c r="B20" s="236" t="s">
        <v>751</v>
      </c>
      <c r="C20" s="237" t="s">
        <v>270</v>
      </c>
      <c r="D20" s="180" t="s">
        <v>205</v>
      </c>
      <c r="E20" s="281"/>
      <c r="F20" s="181">
        <v>5</v>
      </c>
      <c r="G20" s="139">
        <v>401.62</v>
      </c>
      <c r="H20" s="139">
        <v>11.08</v>
      </c>
      <c r="I20" s="179">
        <f t="shared" si="1"/>
        <v>2008.1</v>
      </c>
      <c r="J20" s="179">
        <f t="shared" si="2"/>
        <v>55.4</v>
      </c>
      <c r="K20" s="179">
        <f t="shared" si="3"/>
        <v>2446.0666099999999</v>
      </c>
      <c r="L20" s="179">
        <f t="shared" si="4"/>
        <v>69.759679999999989</v>
      </c>
      <c r="M20" s="179">
        <f t="shared" si="5"/>
        <v>2515.82629</v>
      </c>
    </row>
    <row r="21" spans="1:13" s="47" customFormat="1">
      <c r="A21" s="347" t="s">
        <v>189</v>
      </c>
      <c r="B21" s="283" t="s">
        <v>751</v>
      </c>
      <c r="C21" s="280" t="s">
        <v>548</v>
      </c>
      <c r="D21" s="281" t="s">
        <v>205</v>
      </c>
      <c r="E21" s="281"/>
      <c r="F21" s="181">
        <v>5</v>
      </c>
      <c r="G21" s="282">
        <v>475.25</v>
      </c>
      <c r="H21" s="282">
        <v>941.55</v>
      </c>
      <c r="I21" s="179">
        <f t="shared" si="1"/>
        <v>2376.25</v>
      </c>
      <c r="J21" s="179">
        <f t="shared" si="2"/>
        <v>4707.75</v>
      </c>
      <c r="K21" s="179">
        <f t="shared" si="3"/>
        <v>2894.5101249999998</v>
      </c>
      <c r="L21" s="179">
        <f t="shared" si="4"/>
        <v>5927.9987999999994</v>
      </c>
      <c r="M21" s="179">
        <f t="shared" ref="M21" si="7">SUM(K21:L21)</f>
        <v>8822.5089249999983</v>
      </c>
    </row>
    <row r="22" spans="1:13" s="47" customFormat="1" ht="25.5">
      <c r="A22" s="347" t="s">
        <v>533</v>
      </c>
      <c r="B22" s="236" t="s">
        <v>751</v>
      </c>
      <c r="C22" s="237" t="s">
        <v>206</v>
      </c>
      <c r="D22" s="180" t="s">
        <v>2</v>
      </c>
      <c r="E22" s="281"/>
      <c r="F22" s="180">
        <v>24</v>
      </c>
      <c r="G22" s="139">
        <v>248.14000000000001</v>
      </c>
      <c r="H22" s="139">
        <v>30.29</v>
      </c>
      <c r="I22" s="179">
        <f t="shared" si="1"/>
        <v>5955.3600000000006</v>
      </c>
      <c r="J22" s="179">
        <f t="shared" si="2"/>
        <v>726.96</v>
      </c>
      <c r="K22" s="179">
        <f t="shared" si="3"/>
        <v>7254.2240160000001</v>
      </c>
      <c r="L22" s="179">
        <f t="shared" si="4"/>
        <v>915.38803199999995</v>
      </c>
      <c r="M22" s="179">
        <f t="shared" si="5"/>
        <v>8169.612048</v>
      </c>
    </row>
    <row r="23" spans="1:13" s="47" customFormat="1" ht="4.1500000000000004" customHeight="1">
      <c r="A23" s="272"/>
      <c r="B23" s="251"/>
      <c r="C23" s="252"/>
      <c r="D23" s="253"/>
      <c r="E23" s="253"/>
      <c r="F23" s="254"/>
      <c r="G23" s="255"/>
      <c r="H23" s="255"/>
      <c r="I23" s="256"/>
      <c r="J23" s="256"/>
      <c r="K23" s="256"/>
      <c r="L23" s="256"/>
      <c r="M23" s="256"/>
    </row>
    <row r="24" spans="1:13" s="47" customFormat="1" ht="4.1500000000000004" customHeight="1">
      <c r="A24" s="273"/>
      <c r="B24" s="257"/>
      <c r="C24" s="285" t="s">
        <v>271</v>
      </c>
      <c r="D24" s="258"/>
      <c r="E24" s="258"/>
      <c r="F24" s="259"/>
      <c r="G24" s="260"/>
      <c r="H24" s="260"/>
      <c r="I24" s="261"/>
      <c r="J24" s="261"/>
      <c r="K24" s="261"/>
      <c r="L24" s="261"/>
      <c r="M24" s="261"/>
    </row>
    <row r="25" spans="1:13" s="47" customFormat="1" ht="4.1500000000000004" customHeight="1">
      <c r="A25" s="274"/>
      <c r="B25" s="262"/>
      <c r="C25" s="263"/>
      <c r="D25" s="264"/>
      <c r="E25" s="264"/>
      <c r="F25" s="265"/>
      <c r="G25" s="266"/>
      <c r="H25" s="266"/>
      <c r="I25" s="266"/>
      <c r="J25" s="266"/>
      <c r="K25" s="266"/>
      <c r="L25" s="266"/>
      <c r="M25" s="266"/>
    </row>
    <row r="26" spans="1:13" s="47" customFormat="1">
      <c r="A26" s="348">
        <v>3</v>
      </c>
      <c r="B26" s="236"/>
      <c r="C26" s="237" t="s">
        <v>208</v>
      </c>
      <c r="D26" s="247"/>
      <c r="E26" s="309"/>
      <c r="F26" s="248"/>
      <c r="G26" s="249"/>
      <c r="H26" s="249"/>
      <c r="I26" s="249">
        <f>SUBTOTAL(9,I27:I35)</f>
        <v>7923.887499999998</v>
      </c>
      <c r="J26" s="249">
        <f>SUBTOTAL(9,J27:J35)</f>
        <v>7951.7551999999996</v>
      </c>
      <c r="K26" s="249">
        <f>SUBTOTAL(9,K27:K35)</f>
        <v>9652.087363749999</v>
      </c>
      <c r="L26" s="249">
        <f>SUBTOTAL(9,L27:L35)</f>
        <v>10012.850147839999</v>
      </c>
      <c r="M26" s="249">
        <f>SUBTOTAL(9,M27:M35)</f>
        <v>19664.937511589997</v>
      </c>
    </row>
    <row r="27" spans="1:13" s="47" customFormat="1" ht="38.25">
      <c r="A27" s="347" t="s">
        <v>65</v>
      </c>
      <c r="B27" s="275" t="s">
        <v>751</v>
      </c>
      <c r="C27" s="237" t="s">
        <v>756</v>
      </c>
      <c r="D27" s="180" t="s">
        <v>76</v>
      </c>
      <c r="E27" s="281"/>
      <c r="F27" s="181">
        <v>36.119999999999997</v>
      </c>
      <c r="G27" s="139">
        <v>25.61</v>
      </c>
      <c r="H27" s="139">
        <v>21.1</v>
      </c>
      <c r="I27" s="179">
        <f t="shared" ref="I27:I32" si="8">$F27*$G27</f>
        <v>925.03319999999997</v>
      </c>
      <c r="J27" s="179">
        <f t="shared" ref="J27:J32" si="9">$F27*$H27</f>
        <v>762.13199999999995</v>
      </c>
      <c r="K27" s="179">
        <f t="shared" ref="K27:K32" si="10">$I27*(1+BDI_MAT)</f>
        <v>1126.7829409199999</v>
      </c>
      <c r="L27" s="179">
        <f t="shared" ref="L27:L32" si="11">$J27*(1+BDI_MDO)</f>
        <v>959.67661439999983</v>
      </c>
      <c r="M27" s="179">
        <f t="shared" ref="M27:M32" si="12">SUM(K27:L27)</f>
        <v>2086.4595553199997</v>
      </c>
    </row>
    <row r="28" spans="1:13" s="47" customFormat="1">
      <c r="A28" s="347" t="s">
        <v>66</v>
      </c>
      <c r="B28" s="275">
        <v>97062</v>
      </c>
      <c r="C28" s="237" t="s">
        <v>209</v>
      </c>
      <c r="D28" s="180" t="s">
        <v>76</v>
      </c>
      <c r="E28" s="281"/>
      <c r="F28" s="181">
        <v>181.7</v>
      </c>
      <c r="G28" s="139">
        <v>3.05</v>
      </c>
      <c r="H28" s="139">
        <v>1.71</v>
      </c>
      <c r="I28" s="179">
        <f t="shared" si="8"/>
        <v>554.18499999999995</v>
      </c>
      <c r="J28" s="179">
        <f t="shared" si="9"/>
        <v>310.70699999999999</v>
      </c>
      <c r="K28" s="179">
        <f t="shared" si="10"/>
        <v>675.05274849999989</v>
      </c>
      <c r="L28" s="179">
        <f t="shared" si="11"/>
        <v>391.24225439999998</v>
      </c>
      <c r="M28" s="179">
        <f t="shared" si="12"/>
        <v>1066.2950028999999</v>
      </c>
    </row>
    <row r="29" spans="1:13" s="47" customFormat="1" ht="38.25">
      <c r="A29" s="347" t="s">
        <v>115</v>
      </c>
      <c r="B29" s="284">
        <v>97063</v>
      </c>
      <c r="C29" s="237" t="s">
        <v>757</v>
      </c>
      <c r="D29" s="180" t="s">
        <v>76</v>
      </c>
      <c r="E29" s="281"/>
      <c r="F29" s="181">
        <v>363.4</v>
      </c>
      <c r="G29" s="139">
        <v>2.11</v>
      </c>
      <c r="H29" s="139">
        <v>7.7</v>
      </c>
      <c r="I29" s="179">
        <f t="shared" si="8"/>
        <v>766.77399999999989</v>
      </c>
      <c r="J29" s="179">
        <f t="shared" si="9"/>
        <v>2798.18</v>
      </c>
      <c r="K29" s="179">
        <f t="shared" si="10"/>
        <v>934.0074093999998</v>
      </c>
      <c r="L29" s="179">
        <f t="shared" si="11"/>
        <v>3523.4682559999997</v>
      </c>
      <c r="M29" s="179">
        <f t="shared" si="12"/>
        <v>4457.4756653999993</v>
      </c>
    </row>
    <row r="30" spans="1:13" s="47" customFormat="1">
      <c r="A30" s="347" t="s">
        <v>116</v>
      </c>
      <c r="B30" s="275" t="s">
        <v>751</v>
      </c>
      <c r="C30" s="237" t="s">
        <v>758</v>
      </c>
      <c r="D30" s="180" t="s">
        <v>76</v>
      </c>
      <c r="E30" s="281"/>
      <c r="F30" s="181">
        <v>363.4</v>
      </c>
      <c r="G30" s="139">
        <v>8.8099999999999987</v>
      </c>
      <c r="H30" s="139">
        <v>6.37</v>
      </c>
      <c r="I30" s="179">
        <f t="shared" si="8"/>
        <v>3201.5539999999992</v>
      </c>
      <c r="J30" s="179">
        <f t="shared" si="9"/>
        <v>2314.8579999999997</v>
      </c>
      <c r="K30" s="179">
        <f t="shared" si="10"/>
        <v>3899.8129273999989</v>
      </c>
      <c r="L30" s="179">
        <f t="shared" si="11"/>
        <v>2914.8691935999996</v>
      </c>
      <c r="M30" s="179">
        <f t="shared" si="12"/>
        <v>6814.682120999998</v>
      </c>
    </row>
    <row r="31" spans="1:13" s="47" customFormat="1" ht="25.5">
      <c r="A31" s="347" t="s">
        <v>190</v>
      </c>
      <c r="B31" s="275" t="s">
        <v>759</v>
      </c>
      <c r="C31" s="237" t="s">
        <v>210</v>
      </c>
      <c r="D31" s="180" t="s">
        <v>76</v>
      </c>
      <c r="E31" s="281"/>
      <c r="F31" s="181">
        <v>346.29</v>
      </c>
      <c r="G31" s="139">
        <v>4.8899999999999997</v>
      </c>
      <c r="H31" s="139">
        <v>2.62</v>
      </c>
      <c r="I31" s="179">
        <f t="shared" si="8"/>
        <v>1693.3580999999999</v>
      </c>
      <c r="J31" s="179">
        <f t="shared" si="9"/>
        <v>907.27980000000014</v>
      </c>
      <c r="K31" s="179">
        <f t="shared" si="10"/>
        <v>2062.67950161</v>
      </c>
      <c r="L31" s="179">
        <f t="shared" si="11"/>
        <v>1142.44672416</v>
      </c>
      <c r="M31" s="179">
        <f t="shared" si="12"/>
        <v>3205.12622577</v>
      </c>
    </row>
    <row r="32" spans="1:13" s="47" customFormat="1" ht="25.5">
      <c r="A32" s="347" t="s">
        <v>191</v>
      </c>
      <c r="B32" s="275" t="s">
        <v>760</v>
      </c>
      <c r="C32" s="237" t="s">
        <v>211</v>
      </c>
      <c r="D32" s="180" t="s">
        <v>76</v>
      </c>
      <c r="E32" s="281"/>
      <c r="F32" s="181">
        <v>243.92</v>
      </c>
      <c r="G32" s="139">
        <v>3.21</v>
      </c>
      <c r="H32" s="139">
        <v>3.52</v>
      </c>
      <c r="I32" s="179">
        <f t="shared" si="8"/>
        <v>782.9831999999999</v>
      </c>
      <c r="J32" s="179">
        <f t="shared" si="9"/>
        <v>858.59839999999997</v>
      </c>
      <c r="K32" s="179">
        <f t="shared" si="10"/>
        <v>953.75183591999985</v>
      </c>
      <c r="L32" s="179">
        <f t="shared" si="11"/>
        <v>1081.1471052799998</v>
      </c>
      <c r="M32" s="179">
        <f t="shared" si="12"/>
        <v>2034.8989411999996</v>
      </c>
    </row>
    <row r="33" spans="1:13" s="47" customFormat="1" ht="4.1500000000000004" customHeight="1">
      <c r="A33" s="272"/>
      <c r="B33" s="251"/>
      <c r="C33" s="252"/>
      <c r="D33" s="253"/>
      <c r="E33" s="253"/>
      <c r="F33" s="254"/>
      <c r="G33" s="255"/>
      <c r="H33" s="255"/>
      <c r="I33" s="256"/>
      <c r="J33" s="256"/>
      <c r="K33" s="256"/>
      <c r="L33" s="256"/>
      <c r="M33" s="256"/>
    </row>
    <row r="34" spans="1:13" s="47" customFormat="1" ht="4.1500000000000004" customHeight="1">
      <c r="A34" s="273"/>
      <c r="B34" s="257"/>
      <c r="C34" s="285" t="s">
        <v>272</v>
      </c>
      <c r="D34" s="258"/>
      <c r="E34" s="258"/>
      <c r="F34" s="259"/>
      <c r="G34" s="260"/>
      <c r="H34" s="260"/>
      <c r="I34" s="261"/>
      <c r="J34" s="261"/>
      <c r="K34" s="261"/>
      <c r="L34" s="261"/>
      <c r="M34" s="261"/>
    </row>
    <row r="35" spans="1:13" s="47" customFormat="1" ht="4.1500000000000004" customHeight="1">
      <c r="A35" s="274"/>
      <c r="B35" s="262"/>
      <c r="C35" s="263"/>
      <c r="D35" s="264"/>
      <c r="E35" s="264"/>
      <c r="F35" s="265"/>
      <c r="G35" s="266"/>
      <c r="H35" s="266"/>
      <c r="I35" s="266"/>
      <c r="J35" s="266"/>
      <c r="K35" s="266"/>
      <c r="L35" s="266"/>
      <c r="M35" s="266"/>
    </row>
    <row r="36" spans="1:13" s="47" customFormat="1">
      <c r="A36" s="349">
        <v>4</v>
      </c>
      <c r="B36" s="236"/>
      <c r="C36" s="237" t="s">
        <v>212</v>
      </c>
      <c r="D36" s="247"/>
      <c r="E36" s="309"/>
      <c r="F36" s="248"/>
      <c r="G36" s="249"/>
      <c r="H36" s="249"/>
      <c r="I36" s="249">
        <f>SUBTOTAL(9,I37:I61)</f>
        <v>22187.636699999999</v>
      </c>
      <c r="J36" s="249">
        <f>SUBTOTAL(9,J37:J61)</f>
        <v>19575.031200000005</v>
      </c>
      <c r="K36" s="249">
        <f>SUBTOTAL(9,K37:K61)</f>
        <v>27026.760264269997</v>
      </c>
      <c r="L36" s="249">
        <f>SUBTOTAL(9,L37:L61)</f>
        <v>24648.879287039992</v>
      </c>
      <c r="M36" s="249">
        <f>SUBTOTAL(9,M37:M61)</f>
        <v>51675.639551309992</v>
      </c>
    </row>
    <row r="37" spans="1:13" s="47" customFormat="1">
      <c r="A37" s="267" t="s">
        <v>67</v>
      </c>
      <c r="B37" s="236">
        <v>97622</v>
      </c>
      <c r="C37" s="237" t="s">
        <v>213</v>
      </c>
      <c r="D37" s="180" t="s">
        <v>93</v>
      </c>
      <c r="E37" s="281"/>
      <c r="F37" s="181">
        <v>92.56</v>
      </c>
      <c r="G37" s="139">
        <v>10.77</v>
      </c>
      <c r="H37" s="139">
        <v>23.16</v>
      </c>
      <c r="I37" s="179">
        <f t="shared" ref="I37:I58" si="13">$F37*$G37</f>
        <v>996.87119999999993</v>
      </c>
      <c r="J37" s="179">
        <f t="shared" ref="J37:J58" si="14">$F37*$H37</f>
        <v>2143.6896000000002</v>
      </c>
      <c r="K37" s="179">
        <f t="shared" ref="K37:K58" si="15">$I37*(1+BDI_MAT)</f>
        <v>1214.2888087199999</v>
      </c>
      <c r="L37" s="179">
        <f t="shared" ref="L37:L58" si="16">$J37*(1+BDI_MDO)</f>
        <v>2699.3339443199998</v>
      </c>
      <c r="M37" s="179">
        <f t="shared" ref="M37:M45" si="17">SUM(K37:L37)</f>
        <v>3913.6227530399997</v>
      </c>
    </row>
    <row r="38" spans="1:13" s="47" customFormat="1" ht="26.25">
      <c r="A38" s="267" t="s">
        <v>83</v>
      </c>
      <c r="B38" s="236" t="s">
        <v>761</v>
      </c>
      <c r="C38" s="237" t="s">
        <v>214</v>
      </c>
      <c r="D38" s="180" t="s">
        <v>76</v>
      </c>
      <c r="E38" s="281"/>
      <c r="F38" s="181">
        <v>66</v>
      </c>
      <c r="G38" s="139">
        <v>1.86</v>
      </c>
      <c r="H38" s="139">
        <v>4</v>
      </c>
      <c r="I38" s="179">
        <f t="shared" si="13"/>
        <v>122.76</v>
      </c>
      <c r="J38" s="179">
        <f t="shared" si="14"/>
        <v>264</v>
      </c>
      <c r="K38" s="179">
        <f t="shared" si="15"/>
        <v>149.53395599999999</v>
      </c>
      <c r="L38" s="179">
        <f t="shared" si="16"/>
        <v>332.42879999999997</v>
      </c>
      <c r="M38" s="179">
        <f t="shared" si="17"/>
        <v>481.96275599999996</v>
      </c>
    </row>
    <row r="39" spans="1:13" s="47" customFormat="1" ht="26.25">
      <c r="A39" s="267" t="s">
        <v>99</v>
      </c>
      <c r="B39" s="236" t="s">
        <v>762</v>
      </c>
      <c r="C39" s="237" t="s">
        <v>215</v>
      </c>
      <c r="D39" s="180" t="s">
        <v>76</v>
      </c>
      <c r="E39" s="281"/>
      <c r="F39" s="181">
        <v>315.37</v>
      </c>
      <c r="G39" s="139">
        <v>3.26</v>
      </c>
      <c r="H39" s="139">
        <v>6.99</v>
      </c>
      <c r="I39" s="179">
        <f t="shared" si="13"/>
        <v>1028.1061999999999</v>
      </c>
      <c r="J39" s="179">
        <f t="shared" si="14"/>
        <v>2204.4363000000003</v>
      </c>
      <c r="K39" s="179">
        <f t="shared" si="15"/>
        <v>1252.3361622199998</v>
      </c>
      <c r="L39" s="179">
        <f t="shared" si="16"/>
        <v>2775.8261889600003</v>
      </c>
      <c r="M39" s="179">
        <f t="shared" si="17"/>
        <v>4028.1623511799999</v>
      </c>
    </row>
    <row r="40" spans="1:13" s="47" customFormat="1" ht="25.5">
      <c r="A40" s="267" t="s">
        <v>108</v>
      </c>
      <c r="B40" s="236">
        <v>97628</v>
      </c>
      <c r="C40" s="237" t="s">
        <v>763</v>
      </c>
      <c r="D40" s="180" t="s">
        <v>93</v>
      </c>
      <c r="E40" s="281"/>
      <c r="F40" s="181">
        <v>40.64</v>
      </c>
      <c r="G40" s="139">
        <v>53.230000000000004</v>
      </c>
      <c r="H40" s="139">
        <v>114.46</v>
      </c>
      <c r="I40" s="179">
        <f t="shared" si="13"/>
        <v>2163.2672000000002</v>
      </c>
      <c r="J40" s="179">
        <f t="shared" si="14"/>
        <v>4651.6543999999994</v>
      </c>
      <c r="K40" s="179">
        <f t="shared" si="15"/>
        <v>2635.0757763200004</v>
      </c>
      <c r="L40" s="179">
        <f t="shared" si="16"/>
        <v>5857.3632204799987</v>
      </c>
      <c r="M40" s="179">
        <f t="shared" si="17"/>
        <v>8492.4389967999996</v>
      </c>
    </row>
    <row r="41" spans="1:13" s="47" customFormat="1">
      <c r="A41" s="267" t="s">
        <v>117</v>
      </c>
      <c r="B41" s="283" t="s">
        <v>751</v>
      </c>
      <c r="C41" s="280" t="s">
        <v>764</v>
      </c>
      <c r="D41" s="281" t="s">
        <v>78</v>
      </c>
      <c r="E41" s="281"/>
      <c r="F41" s="308">
        <v>56.39</v>
      </c>
      <c r="G41" s="282">
        <v>2.78</v>
      </c>
      <c r="H41" s="139">
        <v>6</v>
      </c>
      <c r="I41" s="179">
        <f t="shared" si="13"/>
        <v>156.76419999999999</v>
      </c>
      <c r="J41" s="179">
        <f t="shared" si="14"/>
        <v>338.34000000000003</v>
      </c>
      <c r="K41" s="179">
        <f t="shared" si="15"/>
        <v>190.95447201999997</v>
      </c>
      <c r="L41" s="179">
        <f t="shared" si="16"/>
        <v>426.03772800000002</v>
      </c>
      <c r="M41" s="179">
        <f t="shared" ref="M41" si="18">SUM(K41:L41)</f>
        <v>616.99220001999993</v>
      </c>
    </row>
    <row r="42" spans="1:13" s="47" customFormat="1">
      <c r="A42" s="267" t="s">
        <v>118</v>
      </c>
      <c r="B42" s="236" t="s">
        <v>751</v>
      </c>
      <c r="C42" s="237" t="s">
        <v>765</v>
      </c>
      <c r="D42" s="180" t="s">
        <v>2</v>
      </c>
      <c r="E42" s="281"/>
      <c r="F42" s="181">
        <v>2</v>
      </c>
      <c r="G42" s="139">
        <v>6.9799999999999995</v>
      </c>
      <c r="H42" s="139">
        <v>15</v>
      </c>
      <c r="I42" s="179">
        <f t="shared" si="13"/>
        <v>13.959999999999999</v>
      </c>
      <c r="J42" s="179">
        <f t="shared" si="14"/>
        <v>30</v>
      </c>
      <c r="K42" s="179">
        <f t="shared" si="15"/>
        <v>17.004676</v>
      </c>
      <c r="L42" s="179">
        <f t="shared" si="16"/>
        <v>37.775999999999996</v>
      </c>
      <c r="M42" s="179">
        <f t="shared" si="17"/>
        <v>54.780676</v>
      </c>
    </row>
    <row r="43" spans="1:13" s="47" customFormat="1">
      <c r="A43" s="267" t="s">
        <v>119</v>
      </c>
      <c r="B43" s="236">
        <v>97655</v>
      </c>
      <c r="C43" s="237" t="s">
        <v>766</v>
      </c>
      <c r="D43" s="180" t="s">
        <v>76</v>
      </c>
      <c r="E43" s="281"/>
      <c r="F43" s="181">
        <v>361.65</v>
      </c>
      <c r="G43" s="139">
        <v>5.65</v>
      </c>
      <c r="H43" s="139">
        <v>7.54</v>
      </c>
      <c r="I43" s="179">
        <f t="shared" si="13"/>
        <v>2043.3225</v>
      </c>
      <c r="J43" s="179">
        <f t="shared" si="14"/>
        <v>2726.8409999999999</v>
      </c>
      <c r="K43" s="179">
        <f t="shared" si="15"/>
        <v>2488.9711372500001</v>
      </c>
      <c r="L43" s="179">
        <f t="shared" si="16"/>
        <v>3433.6381871999997</v>
      </c>
      <c r="M43" s="179">
        <f t="shared" si="17"/>
        <v>5922.6093244499998</v>
      </c>
    </row>
    <row r="44" spans="1:13" s="47" customFormat="1">
      <c r="A44" s="267" t="s">
        <v>120</v>
      </c>
      <c r="B44" s="283">
        <v>97647</v>
      </c>
      <c r="C44" s="280" t="s">
        <v>767</v>
      </c>
      <c r="D44" s="281" t="s">
        <v>76</v>
      </c>
      <c r="E44" s="281"/>
      <c r="F44" s="308">
        <v>224.02</v>
      </c>
      <c r="G44" s="282">
        <v>0.62</v>
      </c>
      <c r="H44" s="282">
        <v>1.56</v>
      </c>
      <c r="I44" s="179">
        <f t="shared" si="13"/>
        <v>138.89240000000001</v>
      </c>
      <c r="J44" s="179">
        <f t="shared" si="14"/>
        <v>349.47120000000001</v>
      </c>
      <c r="K44" s="179">
        <f t="shared" si="15"/>
        <v>169.18483244000001</v>
      </c>
      <c r="L44" s="179">
        <f t="shared" si="16"/>
        <v>440.05413503999995</v>
      </c>
      <c r="M44" s="179">
        <f t="shared" ref="M44" si="19">SUM(K44:L44)</f>
        <v>609.23896747999993</v>
      </c>
    </row>
    <row r="45" spans="1:13" s="47" customFormat="1">
      <c r="A45" s="267" t="s">
        <v>121</v>
      </c>
      <c r="B45" s="236">
        <v>97647</v>
      </c>
      <c r="C45" s="237" t="s">
        <v>768</v>
      </c>
      <c r="D45" s="180" t="s">
        <v>76</v>
      </c>
      <c r="E45" s="281"/>
      <c r="F45" s="181">
        <v>137.63</v>
      </c>
      <c r="G45" s="139">
        <v>0.62</v>
      </c>
      <c r="H45" s="139">
        <v>1.56</v>
      </c>
      <c r="I45" s="179">
        <f t="shared" si="13"/>
        <v>85.33059999999999</v>
      </c>
      <c r="J45" s="179">
        <f t="shared" si="14"/>
        <v>214.7028</v>
      </c>
      <c r="K45" s="179">
        <f t="shared" si="15"/>
        <v>103.94120385999999</v>
      </c>
      <c r="L45" s="179">
        <f t="shared" si="16"/>
        <v>270.35376575999999</v>
      </c>
      <c r="M45" s="179">
        <f t="shared" si="17"/>
        <v>374.29496961999996</v>
      </c>
    </row>
    <row r="46" spans="1:13" s="47" customFormat="1">
      <c r="A46" s="267" t="s">
        <v>192</v>
      </c>
      <c r="B46" s="283">
        <v>97628</v>
      </c>
      <c r="C46" s="280" t="s">
        <v>769</v>
      </c>
      <c r="D46" s="281" t="s">
        <v>93</v>
      </c>
      <c r="E46" s="281"/>
      <c r="F46" s="308">
        <v>0.33</v>
      </c>
      <c r="G46" s="282">
        <v>53.230000000000004</v>
      </c>
      <c r="H46" s="282">
        <v>114.46</v>
      </c>
      <c r="I46" s="179">
        <f t="shared" si="13"/>
        <v>17.565900000000003</v>
      </c>
      <c r="J46" s="179">
        <f t="shared" si="14"/>
        <v>37.771799999999999</v>
      </c>
      <c r="K46" s="179">
        <f t="shared" si="15"/>
        <v>21.397022790000001</v>
      </c>
      <c r="L46" s="179">
        <f t="shared" si="16"/>
        <v>47.562250559999995</v>
      </c>
      <c r="M46" s="179">
        <f t="shared" ref="M46:M58" si="20">SUM(K46:L46)</f>
        <v>68.959273349999989</v>
      </c>
    </row>
    <row r="47" spans="1:13" s="47" customFormat="1">
      <c r="A47" s="267" t="s">
        <v>714</v>
      </c>
      <c r="B47" s="283" t="s">
        <v>751</v>
      </c>
      <c r="C47" s="280" t="s">
        <v>770</v>
      </c>
      <c r="D47" s="281" t="s">
        <v>76</v>
      </c>
      <c r="E47" s="281"/>
      <c r="F47" s="308">
        <v>58.03</v>
      </c>
      <c r="G47" s="282">
        <v>0.33</v>
      </c>
      <c r="H47" s="282">
        <v>0.95</v>
      </c>
      <c r="I47" s="179">
        <f t="shared" si="13"/>
        <v>19.149900000000002</v>
      </c>
      <c r="J47" s="179">
        <f t="shared" si="14"/>
        <v>55.128499999999995</v>
      </c>
      <c r="K47" s="179">
        <f t="shared" si="15"/>
        <v>23.326493190000001</v>
      </c>
      <c r="L47" s="179">
        <f t="shared" si="16"/>
        <v>69.417807199999984</v>
      </c>
      <c r="M47" s="179">
        <f t="shared" si="20"/>
        <v>92.744300389999978</v>
      </c>
    </row>
    <row r="48" spans="1:13" s="47" customFormat="1">
      <c r="A48" s="267" t="s">
        <v>715</v>
      </c>
      <c r="B48" s="283" t="s">
        <v>751</v>
      </c>
      <c r="C48" s="280" t="s">
        <v>771</v>
      </c>
      <c r="D48" s="281" t="s">
        <v>772</v>
      </c>
      <c r="E48" s="281"/>
      <c r="F48" s="308">
        <v>1</v>
      </c>
      <c r="G48" s="282">
        <v>27.89</v>
      </c>
      <c r="H48" s="282">
        <v>60.04</v>
      </c>
      <c r="I48" s="179">
        <f t="shared" si="13"/>
        <v>27.89</v>
      </c>
      <c r="J48" s="179">
        <f t="shared" si="14"/>
        <v>60.04</v>
      </c>
      <c r="K48" s="179">
        <f t="shared" si="15"/>
        <v>33.972808999999998</v>
      </c>
      <c r="L48" s="179">
        <f t="shared" si="16"/>
        <v>75.602367999999998</v>
      </c>
      <c r="M48" s="179">
        <f t="shared" si="20"/>
        <v>109.575177</v>
      </c>
    </row>
    <row r="49" spans="1:13" s="47" customFormat="1" ht="26.25">
      <c r="A49" s="267" t="s">
        <v>716</v>
      </c>
      <c r="B49" s="283" t="s">
        <v>773</v>
      </c>
      <c r="C49" s="280" t="s">
        <v>774</v>
      </c>
      <c r="D49" s="281" t="s">
        <v>76</v>
      </c>
      <c r="E49" s="281"/>
      <c r="F49" s="308">
        <v>158.22999999999999</v>
      </c>
      <c r="G49" s="282">
        <v>3.7199999999999998</v>
      </c>
      <c r="H49" s="282">
        <v>8</v>
      </c>
      <c r="I49" s="179">
        <f t="shared" si="13"/>
        <v>588.61559999999997</v>
      </c>
      <c r="J49" s="179">
        <f t="shared" si="14"/>
        <v>1265.8399999999999</v>
      </c>
      <c r="K49" s="179">
        <f t="shared" si="15"/>
        <v>716.99266235999994</v>
      </c>
      <c r="L49" s="179">
        <f t="shared" si="16"/>
        <v>1593.9457279999997</v>
      </c>
      <c r="M49" s="179">
        <f t="shared" si="20"/>
        <v>2310.9383903599996</v>
      </c>
    </row>
    <row r="50" spans="1:13" s="47" customFormat="1">
      <c r="A50" s="267" t="s">
        <v>717</v>
      </c>
      <c r="B50" s="283" t="s">
        <v>751</v>
      </c>
      <c r="C50" s="280" t="s">
        <v>775</v>
      </c>
      <c r="D50" s="281" t="s">
        <v>2</v>
      </c>
      <c r="E50" s="281"/>
      <c r="F50" s="308">
        <v>1</v>
      </c>
      <c r="G50" s="282">
        <v>558.26</v>
      </c>
      <c r="H50" s="282">
        <v>1449.46</v>
      </c>
      <c r="I50" s="179">
        <f t="shared" si="13"/>
        <v>558.26</v>
      </c>
      <c r="J50" s="179">
        <f t="shared" si="14"/>
        <v>1449.46</v>
      </c>
      <c r="K50" s="179">
        <f t="shared" si="15"/>
        <v>680.01650599999994</v>
      </c>
      <c r="L50" s="179">
        <f t="shared" si="16"/>
        <v>1825.1600319999998</v>
      </c>
      <c r="M50" s="179">
        <f t="shared" si="20"/>
        <v>2505.1765379999997</v>
      </c>
    </row>
    <row r="51" spans="1:13" s="47" customFormat="1">
      <c r="A51" s="267" t="s">
        <v>718</v>
      </c>
      <c r="B51" s="283">
        <v>97663</v>
      </c>
      <c r="C51" s="280" t="s">
        <v>776</v>
      </c>
      <c r="D51" s="281" t="s">
        <v>2</v>
      </c>
      <c r="E51" s="281"/>
      <c r="F51" s="308">
        <v>19</v>
      </c>
      <c r="G51" s="282">
        <v>2.2000000000000002</v>
      </c>
      <c r="H51" s="282">
        <v>5.34</v>
      </c>
      <c r="I51" s="179">
        <f t="shared" si="13"/>
        <v>41.800000000000004</v>
      </c>
      <c r="J51" s="179">
        <f t="shared" si="14"/>
        <v>101.46</v>
      </c>
      <c r="K51" s="179">
        <f t="shared" si="15"/>
        <v>50.916580000000003</v>
      </c>
      <c r="L51" s="179">
        <f t="shared" si="16"/>
        <v>127.75843199999998</v>
      </c>
      <c r="M51" s="179">
        <f t="shared" si="20"/>
        <v>178.67501199999998</v>
      </c>
    </row>
    <row r="52" spans="1:13" s="47" customFormat="1">
      <c r="A52" s="267" t="s">
        <v>719</v>
      </c>
      <c r="B52" s="283" t="s">
        <v>751</v>
      </c>
      <c r="C52" s="280" t="s">
        <v>777</v>
      </c>
      <c r="D52" s="281" t="s">
        <v>2</v>
      </c>
      <c r="E52" s="281"/>
      <c r="F52" s="308">
        <v>1</v>
      </c>
      <c r="G52" s="282">
        <v>141.94999999999999</v>
      </c>
      <c r="H52" s="282">
        <v>298.61</v>
      </c>
      <c r="I52" s="179">
        <f t="shared" si="13"/>
        <v>141.94999999999999</v>
      </c>
      <c r="J52" s="179">
        <f t="shared" si="14"/>
        <v>298.61</v>
      </c>
      <c r="K52" s="179">
        <f t="shared" si="15"/>
        <v>172.90929499999999</v>
      </c>
      <c r="L52" s="179">
        <f t="shared" si="16"/>
        <v>376.00971199999998</v>
      </c>
      <c r="M52" s="179">
        <f t="shared" si="20"/>
        <v>548.91900699999997</v>
      </c>
    </row>
    <row r="53" spans="1:13" s="47" customFormat="1" ht="26.25">
      <c r="A53" s="267" t="s">
        <v>720</v>
      </c>
      <c r="B53" s="283" t="s">
        <v>778</v>
      </c>
      <c r="C53" s="280" t="s">
        <v>779</v>
      </c>
      <c r="D53" s="281" t="s">
        <v>76</v>
      </c>
      <c r="E53" s="281"/>
      <c r="F53" s="308">
        <v>27.2</v>
      </c>
      <c r="G53" s="282">
        <v>4.67</v>
      </c>
      <c r="H53" s="282">
        <v>3.87</v>
      </c>
      <c r="I53" s="179">
        <f t="shared" si="13"/>
        <v>127.024</v>
      </c>
      <c r="J53" s="179">
        <f t="shared" si="14"/>
        <v>105.264</v>
      </c>
      <c r="K53" s="179">
        <f t="shared" si="15"/>
        <v>154.72793440000001</v>
      </c>
      <c r="L53" s="179">
        <f t="shared" si="16"/>
        <v>132.54842879999998</v>
      </c>
      <c r="M53" s="179">
        <f t="shared" si="20"/>
        <v>287.27636319999999</v>
      </c>
    </row>
    <row r="54" spans="1:13" s="47" customFormat="1">
      <c r="A54" s="267" t="s">
        <v>721</v>
      </c>
      <c r="B54" s="283">
        <v>97633</v>
      </c>
      <c r="C54" s="280" t="s">
        <v>780</v>
      </c>
      <c r="D54" s="281" t="s">
        <v>76</v>
      </c>
      <c r="E54" s="281"/>
      <c r="F54" s="308">
        <v>87.68</v>
      </c>
      <c r="G54" s="282">
        <v>4.12</v>
      </c>
      <c r="H54" s="282">
        <v>9.65</v>
      </c>
      <c r="I54" s="179">
        <f t="shared" si="13"/>
        <v>361.24160000000006</v>
      </c>
      <c r="J54" s="179">
        <f t="shared" si="14"/>
        <v>846.11200000000008</v>
      </c>
      <c r="K54" s="179">
        <f t="shared" si="15"/>
        <v>440.02839296000008</v>
      </c>
      <c r="L54" s="179">
        <f t="shared" si="16"/>
        <v>1065.4242303999999</v>
      </c>
      <c r="M54" s="179">
        <f t="shared" si="20"/>
        <v>1505.45262336</v>
      </c>
    </row>
    <row r="55" spans="1:13" s="47" customFormat="1">
      <c r="A55" s="267" t="s">
        <v>722</v>
      </c>
      <c r="B55" s="283">
        <v>97640</v>
      </c>
      <c r="C55" s="280" t="s">
        <v>781</v>
      </c>
      <c r="D55" s="281" t="s">
        <v>76</v>
      </c>
      <c r="E55" s="281"/>
      <c r="F55" s="308">
        <v>235.59</v>
      </c>
      <c r="G55" s="282">
        <v>0.33</v>
      </c>
      <c r="H55" s="282">
        <v>0.94</v>
      </c>
      <c r="I55" s="179">
        <f t="shared" si="13"/>
        <v>77.744700000000009</v>
      </c>
      <c r="J55" s="179">
        <f t="shared" si="14"/>
        <v>221.4546</v>
      </c>
      <c r="K55" s="179">
        <f t="shared" si="15"/>
        <v>94.700819070000009</v>
      </c>
      <c r="L55" s="179">
        <f t="shared" si="16"/>
        <v>278.85563231999998</v>
      </c>
      <c r="M55" s="179">
        <f t="shared" si="20"/>
        <v>373.55645139000001</v>
      </c>
    </row>
    <row r="56" spans="1:13" s="47" customFormat="1">
      <c r="A56" s="267" t="s">
        <v>723</v>
      </c>
      <c r="B56" s="283">
        <v>97628</v>
      </c>
      <c r="C56" s="280" t="s">
        <v>782</v>
      </c>
      <c r="D56" s="281" t="s">
        <v>76</v>
      </c>
      <c r="E56" s="281"/>
      <c r="F56" s="308">
        <v>0.85</v>
      </c>
      <c r="G56" s="282">
        <v>53.230000000000004</v>
      </c>
      <c r="H56" s="282">
        <v>114.46</v>
      </c>
      <c r="I56" s="179">
        <f t="shared" si="13"/>
        <v>45.2455</v>
      </c>
      <c r="J56" s="179">
        <f t="shared" si="14"/>
        <v>97.290999999999997</v>
      </c>
      <c r="K56" s="179">
        <f t="shared" si="15"/>
        <v>55.113543549999996</v>
      </c>
      <c r="L56" s="179">
        <f t="shared" si="16"/>
        <v>122.50882719999998</v>
      </c>
      <c r="M56" s="179">
        <f t="shared" si="20"/>
        <v>177.62237074999999</v>
      </c>
    </row>
    <row r="57" spans="1:13" s="47" customFormat="1">
      <c r="A57" s="267" t="s">
        <v>724</v>
      </c>
      <c r="B57" s="283" t="s">
        <v>751</v>
      </c>
      <c r="C57" s="280" t="s">
        <v>225</v>
      </c>
      <c r="D57" s="281" t="s">
        <v>2</v>
      </c>
      <c r="E57" s="281"/>
      <c r="F57" s="308">
        <v>52</v>
      </c>
      <c r="G57" s="282">
        <v>248.14000000000001</v>
      </c>
      <c r="H57" s="282">
        <v>30.29</v>
      </c>
      <c r="I57" s="179">
        <f t="shared" si="13"/>
        <v>12903.28</v>
      </c>
      <c r="J57" s="179">
        <f t="shared" si="14"/>
        <v>1575.08</v>
      </c>
      <c r="K57" s="179">
        <f t="shared" si="15"/>
        <v>15717.485368</v>
      </c>
      <c r="L57" s="179">
        <f t="shared" si="16"/>
        <v>1983.3407359999997</v>
      </c>
      <c r="M57" s="179">
        <f t="shared" si="20"/>
        <v>17700.826104</v>
      </c>
    </row>
    <row r="58" spans="1:13" s="47" customFormat="1">
      <c r="A58" s="267" t="s">
        <v>725</v>
      </c>
      <c r="B58" s="236" t="s">
        <v>783</v>
      </c>
      <c r="C58" s="237" t="s">
        <v>216</v>
      </c>
      <c r="D58" s="180" t="s">
        <v>76</v>
      </c>
      <c r="E58" s="281"/>
      <c r="F58" s="181">
        <v>244.72</v>
      </c>
      <c r="G58" s="139">
        <v>2.16</v>
      </c>
      <c r="H58" s="139">
        <v>2.2000000000000002</v>
      </c>
      <c r="I58" s="179">
        <f t="shared" si="13"/>
        <v>528.59519999999998</v>
      </c>
      <c r="J58" s="179">
        <f t="shared" si="14"/>
        <v>538.38400000000001</v>
      </c>
      <c r="K58" s="179">
        <f t="shared" si="15"/>
        <v>643.88181311999995</v>
      </c>
      <c r="L58" s="179">
        <f t="shared" si="16"/>
        <v>677.93313279999995</v>
      </c>
      <c r="M58" s="179">
        <f t="shared" si="20"/>
        <v>1321.8149459199999</v>
      </c>
    </row>
    <row r="59" spans="1:13" s="47" customFormat="1" ht="4.1500000000000004" customHeight="1">
      <c r="A59" s="272"/>
      <c r="B59" s="251"/>
      <c r="C59" s="252"/>
      <c r="D59" s="253"/>
      <c r="E59" s="253"/>
      <c r="F59" s="254"/>
      <c r="G59" s="255"/>
      <c r="H59" s="255"/>
      <c r="I59" s="256"/>
      <c r="J59" s="256"/>
      <c r="K59" s="256"/>
      <c r="L59" s="256"/>
      <c r="M59" s="256"/>
    </row>
    <row r="60" spans="1:13" s="47" customFormat="1" ht="4.1500000000000004" customHeight="1">
      <c r="A60" s="273"/>
      <c r="B60" s="257"/>
      <c r="C60" s="285" t="s">
        <v>273</v>
      </c>
      <c r="D60" s="258"/>
      <c r="E60" s="258"/>
      <c r="F60" s="259"/>
      <c r="G60" s="260"/>
      <c r="H60" s="260"/>
      <c r="I60" s="261"/>
      <c r="J60" s="261"/>
      <c r="K60" s="261"/>
      <c r="L60" s="261"/>
      <c r="M60" s="261"/>
    </row>
    <row r="61" spans="1:13" s="47" customFormat="1" ht="4.1500000000000004" customHeight="1">
      <c r="A61" s="274"/>
      <c r="B61" s="262"/>
      <c r="C61" s="263"/>
      <c r="D61" s="264"/>
      <c r="E61" s="264"/>
      <c r="F61" s="265"/>
      <c r="G61" s="266"/>
      <c r="H61" s="266"/>
      <c r="I61" s="266"/>
      <c r="J61" s="266"/>
      <c r="K61" s="266"/>
      <c r="L61" s="266"/>
      <c r="M61" s="266"/>
    </row>
    <row r="62" spans="1:13" s="47" customFormat="1">
      <c r="A62" s="349">
        <v>5</v>
      </c>
      <c r="B62" s="236"/>
      <c r="C62" s="237" t="s">
        <v>217</v>
      </c>
      <c r="D62" s="247"/>
      <c r="E62" s="309"/>
      <c r="F62" s="248"/>
      <c r="G62" s="249"/>
      <c r="H62" s="249"/>
      <c r="I62" s="249">
        <f>SUBTOTAL(9,I63:I92)</f>
        <v>22398.144800000002</v>
      </c>
      <c r="J62" s="249">
        <f>SUBTOTAL(9,J63:J92)</f>
        <v>13087.424499999999</v>
      </c>
      <c r="K62" s="249">
        <f>SUBTOTAL(9,K63:K92)</f>
        <v>27283.180180879997</v>
      </c>
      <c r="L62" s="249">
        <f>SUBTOTAL(9,L63:L92)</f>
        <v>16479.684930399999</v>
      </c>
      <c r="M62" s="249">
        <f>SUBTOTAL(9,M63:M92)</f>
        <v>43762.865111279993</v>
      </c>
    </row>
    <row r="63" spans="1:13" s="47" customFormat="1">
      <c r="A63" s="267" t="s">
        <v>68</v>
      </c>
      <c r="B63" s="236"/>
      <c r="C63" s="237" t="s">
        <v>784</v>
      </c>
      <c r="D63" s="180"/>
      <c r="E63" s="281"/>
      <c r="F63" s="181"/>
      <c r="G63" s="139"/>
      <c r="H63" s="139"/>
      <c r="I63" s="179"/>
      <c r="J63" s="179"/>
      <c r="K63" s="179"/>
      <c r="L63" s="179"/>
      <c r="M63" s="179"/>
    </row>
    <row r="64" spans="1:13" s="47" customFormat="1" ht="25.5">
      <c r="A64" s="267" t="s">
        <v>230</v>
      </c>
      <c r="B64" s="236">
        <v>98229</v>
      </c>
      <c r="C64" s="237" t="s">
        <v>785</v>
      </c>
      <c r="D64" s="180" t="s">
        <v>78</v>
      </c>
      <c r="E64" s="281"/>
      <c r="F64" s="181">
        <v>9</v>
      </c>
      <c r="G64" s="250">
        <v>44.239999999999995</v>
      </c>
      <c r="H64" s="250">
        <v>33.28</v>
      </c>
      <c r="I64" s="179">
        <f t="shared" ref="I64:I89" si="21">$F64*$G64</f>
        <v>398.15999999999997</v>
      </c>
      <c r="J64" s="179">
        <f t="shared" ref="J64:J89" si="22">$F64*$H64</f>
        <v>299.52</v>
      </c>
      <c r="K64" s="179">
        <f>$I64*(1+BDI_MAT)</f>
        <v>484.99869599999994</v>
      </c>
      <c r="L64" s="179">
        <f>$J64*(1+BDI_MDO)</f>
        <v>377.15558399999992</v>
      </c>
      <c r="M64" s="179">
        <f t="shared" ref="M64" si="23">SUM(K64:L64)</f>
        <v>862.15427999999986</v>
      </c>
    </row>
    <row r="65" spans="1:13" s="47" customFormat="1">
      <c r="A65" s="267" t="s">
        <v>747</v>
      </c>
      <c r="B65" s="236"/>
      <c r="C65" s="237" t="s">
        <v>786</v>
      </c>
      <c r="D65" s="180"/>
      <c r="E65" s="281"/>
      <c r="F65" s="181"/>
      <c r="G65" s="139"/>
      <c r="H65" s="139"/>
      <c r="I65" s="249"/>
      <c r="J65" s="249"/>
      <c r="K65" s="249"/>
      <c r="L65" s="249"/>
      <c r="M65" s="249"/>
    </row>
    <row r="66" spans="1:13" s="47" customFormat="1">
      <c r="A66" s="267" t="s">
        <v>737</v>
      </c>
      <c r="B66" s="236">
        <v>93358</v>
      </c>
      <c r="C66" s="237" t="s">
        <v>218</v>
      </c>
      <c r="D66" s="180" t="s">
        <v>93</v>
      </c>
      <c r="E66" s="281"/>
      <c r="F66" s="181">
        <v>48.45</v>
      </c>
      <c r="G66" s="250">
        <v>16.959999999999997</v>
      </c>
      <c r="H66" s="250">
        <v>33.99</v>
      </c>
      <c r="I66" s="179">
        <f t="shared" si="21"/>
        <v>821.71199999999988</v>
      </c>
      <c r="J66" s="179">
        <f t="shared" si="22"/>
        <v>1646.8155000000002</v>
      </c>
      <c r="K66" s="179">
        <f t="shared" ref="K66:K75" si="24">$I66*(1+BDI_MAT)</f>
        <v>1000.9273871999998</v>
      </c>
      <c r="L66" s="179">
        <f t="shared" ref="L66:L75" si="25">$J66*(1+BDI_MDO)</f>
        <v>2073.6700775999998</v>
      </c>
      <c r="M66" s="179">
        <f t="shared" ref="M66:M89" si="26">SUM(K66:L66)</f>
        <v>3074.5974647999997</v>
      </c>
    </row>
    <row r="67" spans="1:13" s="47" customFormat="1" ht="26.25">
      <c r="A67" s="267" t="s">
        <v>738</v>
      </c>
      <c r="B67" s="236" t="s">
        <v>787</v>
      </c>
      <c r="C67" s="237" t="s">
        <v>219</v>
      </c>
      <c r="D67" s="180" t="s">
        <v>76</v>
      </c>
      <c r="E67" s="281"/>
      <c r="F67" s="181">
        <v>43.15</v>
      </c>
      <c r="G67" s="250">
        <v>1.29</v>
      </c>
      <c r="H67" s="250">
        <v>2.96</v>
      </c>
      <c r="I67" s="179">
        <f t="shared" si="21"/>
        <v>55.663499999999999</v>
      </c>
      <c r="J67" s="179">
        <f t="shared" si="22"/>
        <v>127.72399999999999</v>
      </c>
      <c r="K67" s="179">
        <f t="shared" si="24"/>
        <v>67.803709349999991</v>
      </c>
      <c r="L67" s="179">
        <f t="shared" si="25"/>
        <v>160.83006079999998</v>
      </c>
      <c r="M67" s="179">
        <f t="shared" si="26"/>
        <v>228.63377014999998</v>
      </c>
    </row>
    <row r="68" spans="1:13" s="47" customFormat="1" ht="25.5">
      <c r="A68" s="267" t="s">
        <v>739</v>
      </c>
      <c r="B68" s="236">
        <v>93382</v>
      </c>
      <c r="C68" s="237" t="s">
        <v>181</v>
      </c>
      <c r="D68" s="180" t="s">
        <v>93</v>
      </c>
      <c r="E68" s="281"/>
      <c r="F68" s="181">
        <v>38.369999999999997</v>
      </c>
      <c r="G68" s="250">
        <v>7.0699999999999994</v>
      </c>
      <c r="H68" s="250">
        <v>16.12</v>
      </c>
      <c r="I68" s="179">
        <f t="shared" si="21"/>
        <v>271.27589999999998</v>
      </c>
      <c r="J68" s="179">
        <f t="shared" si="22"/>
        <v>618.52440000000001</v>
      </c>
      <c r="K68" s="179">
        <f t="shared" si="24"/>
        <v>330.44117378999994</v>
      </c>
      <c r="L68" s="179">
        <f t="shared" si="25"/>
        <v>778.84592447999989</v>
      </c>
      <c r="M68" s="179">
        <f t="shared" si="26"/>
        <v>1109.2870982699999</v>
      </c>
    </row>
    <row r="69" spans="1:13" s="47" customFormat="1">
      <c r="A69" s="267" t="s">
        <v>740</v>
      </c>
      <c r="B69" s="236" t="s">
        <v>751</v>
      </c>
      <c r="C69" s="237" t="s">
        <v>225</v>
      </c>
      <c r="D69" s="180" t="s">
        <v>2</v>
      </c>
      <c r="E69" s="281"/>
      <c r="F69" s="181">
        <v>3</v>
      </c>
      <c r="G69" s="250">
        <v>248.14000000000001</v>
      </c>
      <c r="H69" s="250">
        <v>30.29</v>
      </c>
      <c r="I69" s="179">
        <f t="shared" si="21"/>
        <v>744.42000000000007</v>
      </c>
      <c r="J69" s="179">
        <f t="shared" si="22"/>
        <v>90.87</v>
      </c>
      <c r="K69" s="179">
        <f t="shared" si="24"/>
        <v>906.77800200000001</v>
      </c>
      <c r="L69" s="179">
        <f t="shared" si="25"/>
        <v>114.42350399999999</v>
      </c>
      <c r="M69" s="179">
        <f t="shared" si="26"/>
        <v>1021.201506</v>
      </c>
    </row>
    <row r="70" spans="1:13" s="47" customFormat="1" ht="25.5">
      <c r="A70" s="267" t="s">
        <v>741</v>
      </c>
      <c r="B70" s="236">
        <v>96619</v>
      </c>
      <c r="C70" s="237" t="s">
        <v>220</v>
      </c>
      <c r="D70" s="180" t="s">
        <v>76</v>
      </c>
      <c r="E70" s="281"/>
      <c r="F70" s="181">
        <v>2.16</v>
      </c>
      <c r="G70" s="250">
        <v>13.19</v>
      </c>
      <c r="H70" s="250">
        <v>7.3</v>
      </c>
      <c r="I70" s="179">
        <f t="shared" si="21"/>
        <v>28.490400000000001</v>
      </c>
      <c r="J70" s="179">
        <f t="shared" si="22"/>
        <v>15.768000000000001</v>
      </c>
      <c r="K70" s="179">
        <f t="shared" si="24"/>
        <v>34.704156240000003</v>
      </c>
      <c r="L70" s="179">
        <f t="shared" si="25"/>
        <v>19.8550656</v>
      </c>
      <c r="M70" s="179">
        <f t="shared" si="26"/>
        <v>54.559221840000006</v>
      </c>
    </row>
    <row r="71" spans="1:13" s="47" customFormat="1" ht="25.5">
      <c r="A71" s="267" t="s">
        <v>742</v>
      </c>
      <c r="B71" s="236">
        <v>96533</v>
      </c>
      <c r="C71" s="237" t="s">
        <v>221</v>
      </c>
      <c r="D71" s="180" t="s">
        <v>76</v>
      </c>
      <c r="E71" s="281"/>
      <c r="F71" s="181">
        <v>94.8</v>
      </c>
      <c r="G71" s="250">
        <v>33.6</v>
      </c>
      <c r="H71" s="250">
        <v>23.75</v>
      </c>
      <c r="I71" s="179">
        <f t="shared" si="21"/>
        <v>3185.28</v>
      </c>
      <c r="J71" s="179">
        <f t="shared" si="22"/>
        <v>2251.5</v>
      </c>
      <c r="K71" s="179">
        <f t="shared" si="24"/>
        <v>3879.989568</v>
      </c>
      <c r="L71" s="179">
        <f t="shared" si="25"/>
        <v>2835.0887999999995</v>
      </c>
      <c r="M71" s="179">
        <f t="shared" si="26"/>
        <v>6715.0783679999995</v>
      </c>
    </row>
    <row r="72" spans="1:13" s="47" customFormat="1">
      <c r="A72" s="267" t="s">
        <v>743</v>
      </c>
      <c r="B72" s="283">
        <v>96544</v>
      </c>
      <c r="C72" s="280" t="s">
        <v>227</v>
      </c>
      <c r="D72" s="281" t="s">
        <v>94</v>
      </c>
      <c r="E72" s="281"/>
      <c r="F72" s="308">
        <v>165</v>
      </c>
      <c r="G72" s="282">
        <v>6.99</v>
      </c>
      <c r="H72" s="282">
        <v>3.1</v>
      </c>
      <c r="I72" s="179">
        <f t="shared" si="21"/>
        <v>1153.3500000000001</v>
      </c>
      <c r="J72" s="179">
        <f t="shared" si="22"/>
        <v>511.5</v>
      </c>
      <c r="K72" s="179">
        <f t="shared" si="24"/>
        <v>1404.8956350000001</v>
      </c>
      <c r="L72" s="179">
        <f t="shared" si="25"/>
        <v>644.08079999999995</v>
      </c>
      <c r="M72" s="179">
        <f t="shared" ref="M72:M73" si="27">SUM(K72:L72)</f>
        <v>2048.976435</v>
      </c>
    </row>
    <row r="73" spans="1:13" s="47" customFormat="1">
      <c r="A73" s="267" t="s">
        <v>744</v>
      </c>
      <c r="B73" s="283">
        <v>96545</v>
      </c>
      <c r="C73" s="280" t="s">
        <v>222</v>
      </c>
      <c r="D73" s="281" t="s">
        <v>94</v>
      </c>
      <c r="E73" s="281"/>
      <c r="F73" s="308">
        <v>65</v>
      </c>
      <c r="G73" s="282">
        <v>7.56</v>
      </c>
      <c r="H73" s="282">
        <v>2.23</v>
      </c>
      <c r="I73" s="179">
        <f t="shared" si="21"/>
        <v>491.4</v>
      </c>
      <c r="J73" s="179">
        <f t="shared" si="22"/>
        <v>144.94999999999999</v>
      </c>
      <c r="K73" s="179">
        <f t="shared" si="24"/>
        <v>598.57434000000001</v>
      </c>
      <c r="L73" s="179">
        <f t="shared" si="25"/>
        <v>182.52103999999997</v>
      </c>
      <c r="M73" s="179">
        <f t="shared" si="27"/>
        <v>781.09537999999998</v>
      </c>
    </row>
    <row r="74" spans="1:13" s="47" customFormat="1" ht="25.5">
      <c r="A74" s="267" t="s">
        <v>745</v>
      </c>
      <c r="B74" s="236" t="s">
        <v>788</v>
      </c>
      <c r="C74" s="237" t="s">
        <v>223</v>
      </c>
      <c r="D74" s="180" t="s">
        <v>93</v>
      </c>
      <c r="E74" s="281"/>
      <c r="F74" s="181">
        <v>7.92</v>
      </c>
      <c r="G74" s="250">
        <v>301.79999999999995</v>
      </c>
      <c r="H74" s="250">
        <v>142.41999999999999</v>
      </c>
      <c r="I74" s="179">
        <f t="shared" si="21"/>
        <v>2390.2559999999994</v>
      </c>
      <c r="J74" s="179">
        <f t="shared" si="22"/>
        <v>1127.9663999999998</v>
      </c>
      <c r="K74" s="179">
        <f t="shared" si="24"/>
        <v>2911.5708335999993</v>
      </c>
      <c r="L74" s="179">
        <f t="shared" si="25"/>
        <v>1420.3352908799995</v>
      </c>
      <c r="M74" s="179">
        <f t="shared" si="26"/>
        <v>4331.9061244799987</v>
      </c>
    </row>
    <row r="75" spans="1:13" s="47" customFormat="1">
      <c r="A75" s="267" t="s">
        <v>746</v>
      </c>
      <c r="B75" s="236">
        <v>98557</v>
      </c>
      <c r="C75" s="237" t="s">
        <v>224</v>
      </c>
      <c r="D75" s="180" t="s">
        <v>76</v>
      </c>
      <c r="E75" s="281"/>
      <c r="F75" s="181">
        <v>94.8</v>
      </c>
      <c r="G75" s="250">
        <v>17.930000000000003</v>
      </c>
      <c r="H75" s="250">
        <v>7.09</v>
      </c>
      <c r="I75" s="179">
        <f t="shared" si="21"/>
        <v>1699.7640000000004</v>
      </c>
      <c r="J75" s="179">
        <f t="shared" si="22"/>
        <v>672.13199999999995</v>
      </c>
      <c r="K75" s="179">
        <f t="shared" si="24"/>
        <v>2070.4825284000003</v>
      </c>
      <c r="L75" s="179">
        <f t="shared" si="25"/>
        <v>846.34861439999986</v>
      </c>
      <c r="M75" s="179">
        <f t="shared" si="26"/>
        <v>2916.8311428000002</v>
      </c>
    </row>
    <row r="76" spans="1:13" s="47" customFormat="1">
      <c r="A76" s="267" t="s">
        <v>726</v>
      </c>
      <c r="B76" s="236"/>
      <c r="C76" s="237" t="s">
        <v>789</v>
      </c>
      <c r="D76" s="180"/>
      <c r="E76" s="281"/>
      <c r="F76" s="181"/>
      <c r="G76" s="250"/>
      <c r="H76" s="250"/>
      <c r="I76" s="249"/>
      <c r="J76" s="249"/>
      <c r="K76" s="249"/>
      <c r="L76" s="249"/>
      <c r="M76" s="249"/>
    </row>
    <row r="77" spans="1:13" s="47" customFormat="1">
      <c r="A77" s="267" t="s">
        <v>727</v>
      </c>
      <c r="B77" s="236">
        <v>93358</v>
      </c>
      <c r="C77" s="237" t="s">
        <v>218</v>
      </c>
      <c r="D77" s="180" t="s">
        <v>93</v>
      </c>
      <c r="E77" s="281"/>
      <c r="F77" s="181">
        <v>16.420000000000002</v>
      </c>
      <c r="G77" s="250">
        <v>16.959999999999997</v>
      </c>
      <c r="H77" s="250">
        <v>33.99</v>
      </c>
      <c r="I77" s="179">
        <f t="shared" si="21"/>
        <v>278.48320000000001</v>
      </c>
      <c r="J77" s="179">
        <f t="shared" si="22"/>
        <v>558.11580000000004</v>
      </c>
      <c r="K77" s="179">
        <f t="shared" ref="K77:K89" si="28">$I77*(1+BDI_MAT)</f>
        <v>339.22038592000001</v>
      </c>
      <c r="L77" s="179">
        <f t="shared" ref="L77:L89" si="29">$J77*(1+BDI_MDO)</f>
        <v>702.77941536000003</v>
      </c>
      <c r="M77" s="179">
        <f t="shared" si="26"/>
        <v>1041.9998012800002</v>
      </c>
    </row>
    <row r="78" spans="1:13" s="47" customFormat="1" ht="26.25">
      <c r="A78" s="267" t="s">
        <v>728</v>
      </c>
      <c r="B78" s="236" t="s">
        <v>787</v>
      </c>
      <c r="C78" s="237" t="s">
        <v>219</v>
      </c>
      <c r="D78" s="180" t="s">
        <v>76</v>
      </c>
      <c r="E78" s="281"/>
      <c r="F78" s="181">
        <v>15.34</v>
      </c>
      <c r="G78" s="250">
        <v>1.29</v>
      </c>
      <c r="H78" s="250">
        <v>2.96</v>
      </c>
      <c r="I78" s="179">
        <f t="shared" si="21"/>
        <v>19.788599999999999</v>
      </c>
      <c r="J78" s="179">
        <f t="shared" si="22"/>
        <v>45.406399999999998</v>
      </c>
      <c r="K78" s="179">
        <f t="shared" si="28"/>
        <v>24.104493659999999</v>
      </c>
      <c r="L78" s="179">
        <f t="shared" si="29"/>
        <v>57.17573887999999</v>
      </c>
      <c r="M78" s="179">
        <f t="shared" si="26"/>
        <v>81.280232539999986</v>
      </c>
    </row>
    <row r="79" spans="1:13" s="47" customFormat="1" ht="25.5">
      <c r="A79" s="267" t="s">
        <v>729</v>
      </c>
      <c r="B79" s="236">
        <v>93382</v>
      </c>
      <c r="C79" s="237" t="s">
        <v>181</v>
      </c>
      <c r="D79" s="180" t="s">
        <v>93</v>
      </c>
      <c r="E79" s="281"/>
      <c r="F79" s="181">
        <v>10.79</v>
      </c>
      <c r="G79" s="250">
        <v>7.0699999999999994</v>
      </c>
      <c r="H79" s="250">
        <v>16.12</v>
      </c>
      <c r="I79" s="179">
        <f t="shared" si="21"/>
        <v>76.285299999999992</v>
      </c>
      <c r="J79" s="179">
        <f t="shared" si="22"/>
        <v>173.9348</v>
      </c>
      <c r="K79" s="179">
        <f t="shared" si="28"/>
        <v>92.923123929999988</v>
      </c>
      <c r="L79" s="179">
        <f t="shared" si="29"/>
        <v>219.01870015999998</v>
      </c>
      <c r="M79" s="179">
        <f t="shared" si="26"/>
        <v>311.94182408999995</v>
      </c>
    </row>
    <row r="80" spans="1:13" s="47" customFormat="1">
      <c r="A80" s="267" t="s">
        <v>730</v>
      </c>
      <c r="B80" s="236" t="s">
        <v>751</v>
      </c>
      <c r="C80" s="237" t="s">
        <v>225</v>
      </c>
      <c r="D80" s="180" t="s">
        <v>2</v>
      </c>
      <c r="E80" s="281"/>
      <c r="F80" s="181">
        <v>2</v>
      </c>
      <c r="G80" s="250">
        <v>248.14000000000001</v>
      </c>
      <c r="H80" s="250">
        <v>30.29</v>
      </c>
      <c r="I80" s="179">
        <f t="shared" si="21"/>
        <v>496.28000000000003</v>
      </c>
      <c r="J80" s="179">
        <f t="shared" si="22"/>
        <v>60.58</v>
      </c>
      <c r="K80" s="179">
        <f t="shared" si="28"/>
        <v>604.51866800000005</v>
      </c>
      <c r="L80" s="179">
        <f t="shared" si="29"/>
        <v>76.282335999999987</v>
      </c>
      <c r="M80" s="179">
        <f t="shared" si="26"/>
        <v>680.80100400000003</v>
      </c>
    </row>
    <row r="81" spans="1:13" s="47" customFormat="1" ht="25.5">
      <c r="A81" s="267" t="s">
        <v>731</v>
      </c>
      <c r="B81" s="236">
        <v>96619</v>
      </c>
      <c r="C81" s="237" t="s">
        <v>220</v>
      </c>
      <c r="D81" s="180" t="s">
        <v>76</v>
      </c>
      <c r="E81" s="281"/>
      <c r="F81" s="181">
        <v>0.77</v>
      </c>
      <c r="G81" s="250">
        <v>13.19</v>
      </c>
      <c r="H81" s="250">
        <v>7.3</v>
      </c>
      <c r="I81" s="179">
        <f t="shared" si="21"/>
        <v>10.1563</v>
      </c>
      <c r="J81" s="179">
        <f t="shared" si="22"/>
        <v>5.6209999999999996</v>
      </c>
      <c r="K81" s="179">
        <f t="shared" si="28"/>
        <v>12.37138903</v>
      </c>
      <c r="L81" s="179">
        <f t="shared" si="29"/>
        <v>7.0779631999999983</v>
      </c>
      <c r="M81" s="179">
        <f t="shared" si="26"/>
        <v>19.449352229999999</v>
      </c>
    </row>
    <row r="82" spans="1:13" s="47" customFormat="1" ht="25.5">
      <c r="A82" s="267" t="s">
        <v>732</v>
      </c>
      <c r="B82" s="236">
        <v>96533</v>
      </c>
      <c r="C82" s="237" t="s">
        <v>221</v>
      </c>
      <c r="D82" s="180" t="s">
        <v>76</v>
      </c>
      <c r="E82" s="281"/>
      <c r="F82" s="181">
        <v>62.12</v>
      </c>
      <c r="G82" s="250">
        <v>33.6</v>
      </c>
      <c r="H82" s="250">
        <v>23.75</v>
      </c>
      <c r="I82" s="179">
        <f t="shared" si="21"/>
        <v>2087.232</v>
      </c>
      <c r="J82" s="179">
        <f t="shared" si="22"/>
        <v>1475.35</v>
      </c>
      <c r="K82" s="179">
        <f t="shared" si="28"/>
        <v>2542.4572991999999</v>
      </c>
      <c r="L82" s="179">
        <f t="shared" si="29"/>
        <v>1857.7607199999998</v>
      </c>
      <c r="M82" s="179">
        <f t="shared" si="26"/>
        <v>4400.2180191999996</v>
      </c>
    </row>
    <row r="83" spans="1:13" s="47" customFormat="1">
      <c r="A83" s="267" t="s">
        <v>733</v>
      </c>
      <c r="B83" s="236">
        <v>96543</v>
      </c>
      <c r="C83" s="237" t="s">
        <v>226</v>
      </c>
      <c r="D83" s="180" t="s">
        <v>94</v>
      </c>
      <c r="E83" s="281"/>
      <c r="F83" s="181">
        <v>227</v>
      </c>
      <c r="G83" s="250">
        <v>7.17</v>
      </c>
      <c r="H83" s="250">
        <v>4.33</v>
      </c>
      <c r="I83" s="179">
        <f t="shared" si="21"/>
        <v>1627.59</v>
      </c>
      <c r="J83" s="179">
        <f t="shared" si="22"/>
        <v>982.91</v>
      </c>
      <c r="K83" s="179">
        <f t="shared" si="28"/>
        <v>1982.5673789999998</v>
      </c>
      <c r="L83" s="179">
        <f t="shared" si="29"/>
        <v>1237.6802719999998</v>
      </c>
      <c r="M83" s="179">
        <f t="shared" si="26"/>
        <v>3220.2476509999997</v>
      </c>
    </row>
    <row r="84" spans="1:13" s="47" customFormat="1">
      <c r="A84" s="267" t="s">
        <v>734</v>
      </c>
      <c r="B84" s="236">
        <v>96544</v>
      </c>
      <c r="C84" s="237" t="s">
        <v>227</v>
      </c>
      <c r="D84" s="180" t="s">
        <v>94</v>
      </c>
      <c r="E84" s="281"/>
      <c r="F84" s="181">
        <v>82</v>
      </c>
      <c r="G84" s="250">
        <v>6.99</v>
      </c>
      <c r="H84" s="250">
        <v>3.1</v>
      </c>
      <c r="I84" s="179">
        <f t="shared" si="21"/>
        <v>573.18000000000006</v>
      </c>
      <c r="J84" s="179">
        <f t="shared" si="22"/>
        <v>254.20000000000002</v>
      </c>
      <c r="K84" s="179">
        <f t="shared" si="28"/>
        <v>698.19055800000001</v>
      </c>
      <c r="L84" s="179">
        <f t="shared" si="29"/>
        <v>320.08864</v>
      </c>
      <c r="M84" s="179">
        <f t="shared" si="26"/>
        <v>1018.279198</v>
      </c>
    </row>
    <row r="85" spans="1:13" s="47" customFormat="1">
      <c r="A85" s="267" t="s">
        <v>735</v>
      </c>
      <c r="B85" s="236">
        <v>96545</v>
      </c>
      <c r="C85" s="237" t="s">
        <v>222</v>
      </c>
      <c r="D85" s="180" t="s">
        <v>94</v>
      </c>
      <c r="E85" s="281"/>
      <c r="F85" s="181">
        <v>64</v>
      </c>
      <c r="G85" s="250">
        <v>7.56</v>
      </c>
      <c r="H85" s="250">
        <v>2.23</v>
      </c>
      <c r="I85" s="179">
        <f t="shared" si="21"/>
        <v>483.84</v>
      </c>
      <c r="J85" s="179">
        <f t="shared" si="22"/>
        <v>142.72</v>
      </c>
      <c r="K85" s="179">
        <f t="shared" si="28"/>
        <v>589.36550399999999</v>
      </c>
      <c r="L85" s="179">
        <f t="shared" si="29"/>
        <v>179.71302399999999</v>
      </c>
      <c r="M85" s="179">
        <f t="shared" si="26"/>
        <v>769.07852800000001</v>
      </c>
    </row>
    <row r="86" spans="1:13" s="47" customFormat="1">
      <c r="A86" s="267" t="s">
        <v>736</v>
      </c>
      <c r="B86" s="236">
        <v>96546</v>
      </c>
      <c r="C86" s="237" t="s">
        <v>228</v>
      </c>
      <c r="D86" s="180" t="s">
        <v>94</v>
      </c>
      <c r="E86" s="281"/>
      <c r="F86" s="181">
        <v>224</v>
      </c>
      <c r="G86" s="250">
        <v>6.4</v>
      </c>
      <c r="H86" s="250">
        <v>1.64</v>
      </c>
      <c r="I86" s="179">
        <f t="shared" si="21"/>
        <v>1433.6000000000001</v>
      </c>
      <c r="J86" s="179">
        <f t="shared" si="22"/>
        <v>367.35999999999996</v>
      </c>
      <c r="K86" s="179">
        <f t="shared" si="28"/>
        <v>1746.2681600000001</v>
      </c>
      <c r="L86" s="179">
        <f t="shared" si="29"/>
        <v>462.57971199999992</v>
      </c>
      <c r="M86" s="179">
        <f t="shared" si="26"/>
        <v>2208.8478719999998</v>
      </c>
    </row>
    <row r="87" spans="1:13" s="47" customFormat="1">
      <c r="A87" s="267" t="s">
        <v>2509</v>
      </c>
      <c r="B87" s="283">
        <v>96547</v>
      </c>
      <c r="C87" s="280" t="s">
        <v>2175</v>
      </c>
      <c r="D87" s="281" t="s">
        <v>94</v>
      </c>
      <c r="E87" s="281"/>
      <c r="F87" s="308">
        <v>314</v>
      </c>
      <c r="G87" s="250">
        <v>4.74</v>
      </c>
      <c r="H87" s="250">
        <v>1.21</v>
      </c>
      <c r="I87" s="179">
        <f t="shared" si="21"/>
        <v>1488.3600000000001</v>
      </c>
      <c r="J87" s="179">
        <f t="shared" si="22"/>
        <v>379.94</v>
      </c>
      <c r="K87" s="179">
        <f t="shared" si="28"/>
        <v>1812.9713160000001</v>
      </c>
      <c r="L87" s="179">
        <f t="shared" si="29"/>
        <v>478.42044799999996</v>
      </c>
      <c r="M87" s="179">
        <f t="shared" ref="M87" si="30">SUM(K87:L87)</f>
        <v>2291.391764</v>
      </c>
    </row>
    <row r="88" spans="1:13" s="47" customFormat="1" ht="25.5">
      <c r="A88" s="267" t="s">
        <v>2510</v>
      </c>
      <c r="B88" s="236" t="s">
        <v>788</v>
      </c>
      <c r="C88" s="237" t="s">
        <v>229</v>
      </c>
      <c r="D88" s="180" t="s">
        <v>93</v>
      </c>
      <c r="E88" s="281"/>
      <c r="F88" s="181">
        <v>4.87</v>
      </c>
      <c r="G88" s="250">
        <v>301.79999999999995</v>
      </c>
      <c r="H88" s="250">
        <v>142.41999999999999</v>
      </c>
      <c r="I88" s="179">
        <f t="shared" si="21"/>
        <v>1469.7659999999998</v>
      </c>
      <c r="J88" s="179">
        <f t="shared" si="22"/>
        <v>693.58539999999994</v>
      </c>
      <c r="K88" s="179">
        <f t="shared" si="28"/>
        <v>1790.3219645999998</v>
      </c>
      <c r="L88" s="179">
        <f t="shared" si="29"/>
        <v>873.36273567999979</v>
      </c>
      <c r="M88" s="179">
        <f t="shared" si="26"/>
        <v>2663.6847002799996</v>
      </c>
    </row>
    <row r="89" spans="1:13" s="47" customFormat="1">
      <c r="A89" s="267" t="s">
        <v>2511</v>
      </c>
      <c r="B89" s="236">
        <v>98557</v>
      </c>
      <c r="C89" s="237" t="s">
        <v>224</v>
      </c>
      <c r="D89" s="180" t="s">
        <v>76</v>
      </c>
      <c r="E89" s="281"/>
      <c r="F89" s="181">
        <v>62.12</v>
      </c>
      <c r="G89" s="250">
        <v>17.930000000000003</v>
      </c>
      <c r="H89" s="250">
        <v>7.09</v>
      </c>
      <c r="I89" s="179">
        <f t="shared" si="21"/>
        <v>1113.8116000000002</v>
      </c>
      <c r="J89" s="179">
        <f t="shared" si="22"/>
        <v>440.43079999999998</v>
      </c>
      <c r="K89" s="179">
        <f t="shared" si="28"/>
        <v>1356.7339099600001</v>
      </c>
      <c r="L89" s="179">
        <f t="shared" si="29"/>
        <v>554.59046335999994</v>
      </c>
      <c r="M89" s="179">
        <f t="shared" si="26"/>
        <v>1911.3243733200002</v>
      </c>
    </row>
    <row r="90" spans="1:13" s="47" customFormat="1" ht="4.1500000000000004" customHeight="1">
      <c r="A90" s="272"/>
      <c r="B90" s="251"/>
      <c r="C90" s="252"/>
      <c r="D90" s="253"/>
      <c r="E90" s="253"/>
      <c r="F90" s="254"/>
      <c r="G90" s="255"/>
      <c r="H90" s="255"/>
      <c r="I90" s="256"/>
      <c r="J90" s="256"/>
      <c r="K90" s="256"/>
      <c r="L90" s="256"/>
      <c r="M90" s="256"/>
    </row>
    <row r="91" spans="1:13" s="47" customFormat="1" ht="4.1500000000000004" customHeight="1">
      <c r="A91" s="273"/>
      <c r="B91" s="257"/>
      <c r="C91" s="285" t="s">
        <v>274</v>
      </c>
      <c r="D91" s="258"/>
      <c r="E91" s="258"/>
      <c r="F91" s="259"/>
      <c r="G91" s="260"/>
      <c r="H91" s="260"/>
      <c r="I91" s="261"/>
      <c r="J91" s="261"/>
      <c r="K91" s="261"/>
      <c r="L91" s="261"/>
      <c r="M91" s="261"/>
    </row>
    <row r="92" spans="1:13" s="47" customFormat="1" ht="4.1500000000000004" customHeight="1">
      <c r="A92" s="274"/>
      <c r="B92" s="262"/>
      <c r="C92" s="263"/>
      <c r="D92" s="264"/>
      <c r="E92" s="264"/>
      <c r="F92" s="265"/>
      <c r="G92" s="266"/>
      <c r="H92" s="266"/>
      <c r="I92" s="266"/>
      <c r="J92" s="266"/>
      <c r="K92" s="266"/>
      <c r="L92" s="266"/>
      <c r="M92" s="266"/>
    </row>
    <row r="93" spans="1:13" s="47" customFormat="1">
      <c r="A93" s="349">
        <v>6</v>
      </c>
      <c r="B93" s="236"/>
      <c r="C93" s="237" t="s">
        <v>231</v>
      </c>
      <c r="D93" s="247"/>
      <c r="E93" s="309"/>
      <c r="F93" s="248"/>
      <c r="G93" s="249"/>
      <c r="H93" s="249"/>
      <c r="I93" s="249">
        <f>SUBTOTAL(9,I94:I109)</f>
        <v>49764.089899999999</v>
      </c>
      <c r="J93" s="249">
        <f>SUBTOTAL(9,J94:J109)</f>
        <v>17420.436000000002</v>
      </c>
      <c r="K93" s="249">
        <f>SUBTOTAL(9,K94:K109)</f>
        <v>60617.637907190001</v>
      </c>
      <c r="L93" s="249">
        <f>SUBTOTAL(9,L94:L109)</f>
        <v>21935.8130112</v>
      </c>
      <c r="M93" s="249">
        <f>SUBTOTAL(9,M94:M109)</f>
        <v>82553.450918390008</v>
      </c>
    </row>
    <row r="94" spans="1:13" s="47" customFormat="1">
      <c r="A94" s="267" t="s">
        <v>100</v>
      </c>
      <c r="B94" s="236"/>
      <c r="C94" s="237" t="s">
        <v>790</v>
      </c>
      <c r="D94" s="180"/>
      <c r="E94" s="281"/>
      <c r="F94" s="181"/>
      <c r="G94" s="139"/>
      <c r="H94" s="139"/>
      <c r="I94" s="179"/>
      <c r="J94" s="179"/>
      <c r="K94" s="179"/>
      <c r="L94" s="179"/>
      <c r="M94" s="179"/>
    </row>
    <row r="95" spans="1:13" s="47" customFormat="1">
      <c r="A95" s="267" t="s">
        <v>236</v>
      </c>
      <c r="B95" s="236">
        <v>68053</v>
      </c>
      <c r="C95" s="237" t="s">
        <v>232</v>
      </c>
      <c r="D95" s="180" t="s">
        <v>76</v>
      </c>
      <c r="E95" s="281"/>
      <c r="F95" s="181">
        <v>85.4</v>
      </c>
      <c r="G95" s="139">
        <v>1.95</v>
      </c>
      <c r="H95" s="139">
        <v>2.91</v>
      </c>
      <c r="I95" s="179">
        <f>$F95*$G95</f>
        <v>166.53</v>
      </c>
      <c r="J95" s="179">
        <f>$F95*$H95</f>
        <v>248.51400000000004</v>
      </c>
      <c r="K95" s="179">
        <f>$I95*(1+BDI_MAT)</f>
        <v>202.85019299999999</v>
      </c>
      <c r="L95" s="179">
        <f>$J95*(1+BDI_MDO)</f>
        <v>312.92882880000002</v>
      </c>
      <c r="M95" s="179">
        <f>SUM(K95:L95)</f>
        <v>515.77902180000001</v>
      </c>
    </row>
    <row r="96" spans="1:13" s="47" customFormat="1" ht="25.5">
      <c r="A96" s="267" t="s">
        <v>237</v>
      </c>
      <c r="B96" s="236" t="s">
        <v>791</v>
      </c>
      <c r="C96" s="237" t="s">
        <v>233</v>
      </c>
      <c r="D96" s="180" t="s">
        <v>94</v>
      </c>
      <c r="E96" s="281"/>
      <c r="F96" s="181">
        <v>187.88</v>
      </c>
      <c r="G96" s="250">
        <v>6.45</v>
      </c>
      <c r="H96" s="250">
        <v>0.6</v>
      </c>
      <c r="I96" s="179">
        <f t="shared" ref="I96:I107" si="31">$F96*$G96</f>
        <v>1211.826</v>
      </c>
      <c r="J96" s="179">
        <f t="shared" ref="J96:J107" si="32">$F96*$H96</f>
        <v>112.72799999999999</v>
      </c>
      <c r="K96" s="179">
        <f>$I96*(1+BDI_MAT)</f>
        <v>1476.1252506000001</v>
      </c>
      <c r="L96" s="179">
        <f>$J96*(1+BDI_MDO)</f>
        <v>141.94709759999998</v>
      </c>
      <c r="M96" s="179">
        <f t="shared" ref="M96:M107" si="33">SUM(K96:L96)</f>
        <v>1618.0723482000001</v>
      </c>
    </row>
    <row r="97" spans="1:13" s="47" customFormat="1" ht="25.5">
      <c r="A97" s="267" t="s">
        <v>238</v>
      </c>
      <c r="B97" s="236" t="s">
        <v>788</v>
      </c>
      <c r="C97" s="237" t="s">
        <v>229</v>
      </c>
      <c r="D97" s="180" t="s">
        <v>93</v>
      </c>
      <c r="E97" s="281"/>
      <c r="F97" s="181">
        <v>6.83</v>
      </c>
      <c r="G97" s="250">
        <v>301.79999999999995</v>
      </c>
      <c r="H97" s="250">
        <v>142.41999999999999</v>
      </c>
      <c r="I97" s="179">
        <f t="shared" si="31"/>
        <v>2061.2939999999999</v>
      </c>
      <c r="J97" s="179">
        <f t="shared" si="32"/>
        <v>972.72859999999991</v>
      </c>
      <c r="K97" s="179">
        <f>$I97*(1+BDI_MAT)</f>
        <v>2510.8622213999997</v>
      </c>
      <c r="L97" s="179">
        <f>$J97*(1+BDI_MDO)</f>
        <v>1224.8598531199998</v>
      </c>
      <c r="M97" s="179">
        <f t="shared" si="33"/>
        <v>3735.7220745199993</v>
      </c>
    </row>
    <row r="98" spans="1:13" s="47" customFormat="1">
      <c r="A98" s="267" t="s">
        <v>101</v>
      </c>
      <c r="B98" s="236"/>
      <c r="C98" s="237" t="s">
        <v>792</v>
      </c>
      <c r="D98" s="180"/>
      <c r="E98" s="281"/>
      <c r="F98" s="181"/>
      <c r="G98" s="250"/>
      <c r="H98" s="250"/>
      <c r="I98" s="179"/>
      <c r="J98" s="179"/>
      <c r="K98" s="179"/>
      <c r="L98" s="179"/>
      <c r="M98" s="179"/>
    </row>
    <row r="99" spans="1:13" s="47" customFormat="1">
      <c r="A99" s="267" t="s">
        <v>2176</v>
      </c>
      <c r="B99" s="236" t="s">
        <v>793</v>
      </c>
      <c r="C99" s="237" t="s">
        <v>275</v>
      </c>
      <c r="D99" s="180" t="s">
        <v>76</v>
      </c>
      <c r="E99" s="281"/>
      <c r="F99" s="181">
        <v>244.91</v>
      </c>
      <c r="G99" s="250">
        <v>38.650000000000006</v>
      </c>
      <c r="H99" s="250">
        <v>29.64</v>
      </c>
      <c r="I99" s="179">
        <f t="shared" si="31"/>
        <v>9465.7715000000007</v>
      </c>
      <c r="J99" s="179">
        <f t="shared" si="32"/>
        <v>7259.1324000000004</v>
      </c>
      <c r="K99" s="179">
        <f t="shared" ref="K99:K107" si="34">$I99*(1+BDI_MAT)</f>
        <v>11530.256264150001</v>
      </c>
      <c r="L99" s="179">
        <f t="shared" ref="L99:L107" si="35">$J99*(1+BDI_MDO)</f>
        <v>9140.6995180800004</v>
      </c>
      <c r="M99" s="179">
        <f t="shared" si="33"/>
        <v>20670.955782230001</v>
      </c>
    </row>
    <row r="100" spans="1:13" s="47" customFormat="1">
      <c r="A100" s="267" t="s">
        <v>2177</v>
      </c>
      <c r="B100" s="236">
        <v>73301</v>
      </c>
      <c r="C100" s="237" t="s">
        <v>234</v>
      </c>
      <c r="D100" s="180" t="s">
        <v>93</v>
      </c>
      <c r="E100" s="281"/>
      <c r="F100" s="181">
        <v>44.71</v>
      </c>
      <c r="G100" s="250">
        <v>4.54</v>
      </c>
      <c r="H100" s="250">
        <v>3.75</v>
      </c>
      <c r="I100" s="179">
        <f t="shared" si="31"/>
        <v>202.98340000000002</v>
      </c>
      <c r="J100" s="179">
        <f t="shared" si="32"/>
        <v>167.66249999999999</v>
      </c>
      <c r="K100" s="179">
        <f t="shared" si="34"/>
        <v>247.25407954000002</v>
      </c>
      <c r="L100" s="179">
        <f t="shared" si="35"/>
        <v>211.12061999999997</v>
      </c>
      <c r="M100" s="179">
        <f t="shared" si="33"/>
        <v>458.37469953999999</v>
      </c>
    </row>
    <row r="101" spans="1:13" s="47" customFormat="1">
      <c r="A101" s="267" t="s">
        <v>2178</v>
      </c>
      <c r="B101" s="236">
        <v>92759</v>
      </c>
      <c r="C101" s="237" t="s">
        <v>226</v>
      </c>
      <c r="D101" s="180" t="s">
        <v>94</v>
      </c>
      <c r="E101" s="281"/>
      <c r="F101" s="181">
        <v>344</v>
      </c>
      <c r="G101" s="250">
        <v>6.63</v>
      </c>
      <c r="H101" s="250">
        <v>2.98</v>
      </c>
      <c r="I101" s="179">
        <f t="shared" si="31"/>
        <v>2280.7199999999998</v>
      </c>
      <c r="J101" s="179">
        <f t="shared" si="32"/>
        <v>1025.1199999999999</v>
      </c>
      <c r="K101" s="179">
        <f t="shared" si="34"/>
        <v>2778.1450319999994</v>
      </c>
      <c r="L101" s="179">
        <f t="shared" si="35"/>
        <v>1290.8311039999996</v>
      </c>
      <c r="M101" s="179">
        <f t="shared" si="33"/>
        <v>4068.9761359999993</v>
      </c>
    </row>
    <row r="102" spans="1:13" s="47" customFormat="1">
      <c r="A102" s="267" t="s">
        <v>2179</v>
      </c>
      <c r="B102" s="236">
        <v>92760</v>
      </c>
      <c r="C102" s="237" t="s">
        <v>227</v>
      </c>
      <c r="D102" s="180" t="s">
        <v>94</v>
      </c>
      <c r="E102" s="281"/>
      <c r="F102" s="181">
        <v>122</v>
      </c>
      <c r="G102" s="250">
        <v>6.6</v>
      </c>
      <c r="H102" s="250">
        <v>2.0299999999999998</v>
      </c>
      <c r="I102" s="179">
        <f t="shared" si="31"/>
        <v>805.19999999999993</v>
      </c>
      <c r="J102" s="179">
        <f t="shared" si="32"/>
        <v>247.65999999999997</v>
      </c>
      <c r="K102" s="179">
        <f t="shared" si="34"/>
        <v>980.81411999999989</v>
      </c>
      <c r="L102" s="179">
        <f t="shared" si="35"/>
        <v>311.85347199999995</v>
      </c>
      <c r="M102" s="179">
        <f t="shared" ref="M102" si="36">SUM(K102:L102)</f>
        <v>1292.6675919999998</v>
      </c>
    </row>
    <row r="103" spans="1:13" s="47" customFormat="1">
      <c r="A103" s="267" t="s">
        <v>2180</v>
      </c>
      <c r="B103" s="236">
        <v>92761</v>
      </c>
      <c r="C103" s="237" t="s">
        <v>222</v>
      </c>
      <c r="D103" s="180" t="s">
        <v>94</v>
      </c>
      <c r="E103" s="281"/>
      <c r="F103" s="181">
        <v>309</v>
      </c>
      <c r="G103" s="250">
        <v>7.28</v>
      </c>
      <c r="H103" s="250">
        <v>1.37</v>
      </c>
      <c r="I103" s="179">
        <f t="shared" si="31"/>
        <v>2249.52</v>
      </c>
      <c r="J103" s="179">
        <f t="shared" si="32"/>
        <v>423.33000000000004</v>
      </c>
      <c r="K103" s="179">
        <f t="shared" si="34"/>
        <v>2740.140312</v>
      </c>
      <c r="L103" s="179">
        <f t="shared" si="35"/>
        <v>533.05713600000001</v>
      </c>
      <c r="M103" s="179">
        <f t="shared" si="33"/>
        <v>3273.1974479999999</v>
      </c>
    </row>
    <row r="104" spans="1:13" s="47" customFormat="1">
      <c r="A104" s="267" t="s">
        <v>2181</v>
      </c>
      <c r="B104" s="236">
        <v>92762</v>
      </c>
      <c r="C104" s="237" t="s">
        <v>228</v>
      </c>
      <c r="D104" s="180" t="s">
        <v>94</v>
      </c>
      <c r="E104" s="281"/>
      <c r="F104" s="181">
        <v>987</v>
      </c>
      <c r="G104" s="250">
        <v>6.17</v>
      </c>
      <c r="H104" s="250">
        <v>0.96</v>
      </c>
      <c r="I104" s="179">
        <f t="shared" si="31"/>
        <v>6089.79</v>
      </c>
      <c r="J104" s="179">
        <f t="shared" si="32"/>
        <v>947.52</v>
      </c>
      <c r="K104" s="179">
        <f t="shared" si="34"/>
        <v>7417.973199</v>
      </c>
      <c r="L104" s="179">
        <f t="shared" si="35"/>
        <v>1193.117184</v>
      </c>
      <c r="M104" s="179">
        <f t="shared" si="33"/>
        <v>8611.0903830000007</v>
      </c>
    </row>
    <row r="105" spans="1:13" s="47" customFormat="1">
      <c r="A105" s="267" t="s">
        <v>2182</v>
      </c>
      <c r="B105" s="236">
        <v>92763</v>
      </c>
      <c r="C105" s="237" t="s">
        <v>2175</v>
      </c>
      <c r="D105" s="180" t="s">
        <v>94</v>
      </c>
      <c r="E105" s="281"/>
      <c r="F105" s="181">
        <v>957</v>
      </c>
      <c r="G105" s="250">
        <v>4.55</v>
      </c>
      <c r="H105" s="250">
        <v>0.67</v>
      </c>
      <c r="I105" s="179">
        <f t="shared" si="31"/>
        <v>4354.3499999999995</v>
      </c>
      <c r="J105" s="179">
        <f t="shared" si="32"/>
        <v>641.19000000000005</v>
      </c>
      <c r="K105" s="179">
        <f t="shared" si="34"/>
        <v>5304.0337349999991</v>
      </c>
      <c r="L105" s="179">
        <f t="shared" si="35"/>
        <v>807.38644799999997</v>
      </c>
      <c r="M105" s="179">
        <f t="shared" ref="M105" si="37">SUM(K105:L105)</f>
        <v>6111.4201829999993</v>
      </c>
    </row>
    <row r="106" spans="1:13" s="47" customFormat="1" ht="26.25">
      <c r="A106" s="267" t="s">
        <v>2183</v>
      </c>
      <c r="B106" s="236" t="s">
        <v>794</v>
      </c>
      <c r="C106" s="237" t="s">
        <v>223</v>
      </c>
      <c r="D106" s="180" t="s">
        <v>93</v>
      </c>
      <c r="E106" s="281"/>
      <c r="F106" s="181">
        <v>14.35</v>
      </c>
      <c r="G106" s="250">
        <v>344.74</v>
      </c>
      <c r="H106" s="250">
        <v>61.67</v>
      </c>
      <c r="I106" s="179">
        <f t="shared" si="31"/>
        <v>4947.0190000000002</v>
      </c>
      <c r="J106" s="179">
        <f t="shared" si="32"/>
        <v>884.96450000000004</v>
      </c>
      <c r="K106" s="179">
        <f t="shared" si="34"/>
        <v>6025.9638439</v>
      </c>
      <c r="L106" s="179">
        <f t="shared" si="35"/>
        <v>1114.3472984</v>
      </c>
      <c r="M106" s="179">
        <f t="shared" si="33"/>
        <v>7140.3111423</v>
      </c>
    </row>
    <row r="107" spans="1:13" s="47" customFormat="1" ht="25.5">
      <c r="A107" s="267" t="s">
        <v>2184</v>
      </c>
      <c r="B107" s="236" t="s">
        <v>795</v>
      </c>
      <c r="C107" s="237" t="s">
        <v>235</v>
      </c>
      <c r="D107" s="180" t="s">
        <v>76</v>
      </c>
      <c r="E107" s="281"/>
      <c r="F107" s="181">
        <v>285.98</v>
      </c>
      <c r="G107" s="250">
        <v>55.7</v>
      </c>
      <c r="H107" s="250">
        <v>15.7</v>
      </c>
      <c r="I107" s="179">
        <f t="shared" si="31"/>
        <v>15929.086000000001</v>
      </c>
      <c r="J107" s="179">
        <f t="shared" si="32"/>
        <v>4489.8860000000004</v>
      </c>
      <c r="K107" s="179">
        <f t="shared" si="34"/>
        <v>19403.219656600002</v>
      </c>
      <c r="L107" s="179">
        <f t="shared" si="35"/>
        <v>5653.6644512000003</v>
      </c>
      <c r="M107" s="179">
        <f t="shared" si="33"/>
        <v>25056.884107800004</v>
      </c>
    </row>
    <row r="108" spans="1:13" s="47" customFormat="1" ht="4.1500000000000004" customHeight="1">
      <c r="A108" s="272" t="s">
        <v>2512</v>
      </c>
      <c r="B108" s="251"/>
      <c r="C108" s="252"/>
      <c r="D108" s="253"/>
      <c r="E108" s="253"/>
      <c r="F108" s="254"/>
      <c r="G108" s="255"/>
      <c r="H108" s="255"/>
      <c r="I108" s="256"/>
      <c r="J108" s="256"/>
      <c r="K108" s="256"/>
      <c r="L108" s="256"/>
      <c r="M108" s="256"/>
    </row>
    <row r="109" spans="1:13" s="47" customFormat="1" ht="4.1500000000000004" customHeight="1">
      <c r="A109" s="273"/>
      <c r="B109" s="257"/>
      <c r="C109" s="285" t="s">
        <v>276</v>
      </c>
      <c r="D109" s="258"/>
      <c r="E109" s="258"/>
      <c r="F109" s="259"/>
      <c r="G109" s="260"/>
      <c r="H109" s="260"/>
      <c r="I109" s="261"/>
      <c r="J109" s="261"/>
      <c r="K109" s="261"/>
      <c r="L109" s="261"/>
      <c r="M109" s="261"/>
    </row>
    <row r="110" spans="1:13" s="47" customFormat="1" ht="4.1500000000000004" customHeight="1">
      <c r="A110" s="274"/>
      <c r="B110" s="262"/>
      <c r="C110" s="263"/>
      <c r="D110" s="264"/>
      <c r="E110" s="264"/>
      <c r="F110" s="265"/>
      <c r="G110" s="266"/>
      <c r="H110" s="266"/>
      <c r="I110" s="266"/>
      <c r="J110" s="266"/>
      <c r="K110" s="266"/>
      <c r="L110" s="266"/>
      <c r="M110" s="266"/>
    </row>
    <row r="111" spans="1:13" s="47" customFormat="1">
      <c r="A111" s="349">
        <v>7</v>
      </c>
      <c r="B111" s="236"/>
      <c r="C111" s="237" t="s">
        <v>239</v>
      </c>
      <c r="D111" s="247"/>
      <c r="E111" s="309"/>
      <c r="F111" s="248"/>
      <c r="G111" s="249"/>
      <c r="H111" s="249"/>
      <c r="I111" s="249">
        <f>SUBTOTAL(9,I112:I127)</f>
        <v>60435.294599999987</v>
      </c>
      <c r="J111" s="249">
        <f>SUBTOTAL(9,J112:J127)</f>
        <v>6832.0462000000007</v>
      </c>
      <c r="K111" s="249">
        <f>SUBTOTAL(9,K112:K127)</f>
        <v>73616.232352259991</v>
      </c>
      <c r="L111" s="249">
        <f>SUBTOTAL(9,L112:L127)</f>
        <v>8602.912575039998</v>
      </c>
      <c r="M111" s="249">
        <f>SUBTOTAL(9,M112:M127)</f>
        <v>82219.144927300003</v>
      </c>
    </row>
    <row r="112" spans="1:13" s="47" customFormat="1" ht="51">
      <c r="A112" s="267" t="s">
        <v>2185</v>
      </c>
      <c r="B112" s="236" t="s">
        <v>796</v>
      </c>
      <c r="C112" s="237" t="s">
        <v>2135</v>
      </c>
      <c r="D112" s="180" t="s">
        <v>94</v>
      </c>
      <c r="E112" s="281"/>
      <c r="F112" s="393">
        <v>1943</v>
      </c>
      <c r="G112" s="139">
        <v>9.09</v>
      </c>
      <c r="H112" s="139">
        <v>0</v>
      </c>
      <c r="I112" s="179">
        <f t="shared" ref="I112:I124" si="38">$F112*$G112</f>
        <v>17661.87</v>
      </c>
      <c r="J112" s="179">
        <f t="shared" ref="J112:J124" si="39">$F112*$H112</f>
        <v>0</v>
      </c>
      <c r="K112" s="179">
        <f t="shared" ref="K112:K124" si="40">$I112*(1+BDI_MAT)</f>
        <v>21513.923846999998</v>
      </c>
      <c r="L112" s="179">
        <f t="shared" ref="L112:L124" si="41">$J112*(1+BDI_MDO)</f>
        <v>0</v>
      </c>
      <c r="M112" s="179">
        <f t="shared" ref="M112:M124" si="42">SUM(K112:L112)</f>
        <v>21513.923846999998</v>
      </c>
    </row>
    <row r="113" spans="1:13" s="47" customFormat="1">
      <c r="A113" s="267" t="s">
        <v>2186</v>
      </c>
      <c r="B113" s="236">
        <v>94213</v>
      </c>
      <c r="C113" s="237" t="s">
        <v>797</v>
      </c>
      <c r="D113" s="180" t="s">
        <v>76</v>
      </c>
      <c r="E113" s="281"/>
      <c r="F113" s="181">
        <v>72.39</v>
      </c>
      <c r="G113" s="139">
        <v>40.15</v>
      </c>
      <c r="H113" s="139">
        <v>2.19</v>
      </c>
      <c r="I113" s="179">
        <f t="shared" si="38"/>
        <v>2906.4584999999997</v>
      </c>
      <c r="J113" s="179">
        <f t="shared" si="39"/>
        <v>158.5341</v>
      </c>
      <c r="K113" s="179">
        <f t="shared" si="40"/>
        <v>3540.3570988499996</v>
      </c>
      <c r="L113" s="179">
        <f t="shared" si="41"/>
        <v>199.62613871999997</v>
      </c>
      <c r="M113" s="179">
        <f t="shared" si="42"/>
        <v>3739.9832375699998</v>
      </c>
    </row>
    <row r="114" spans="1:13" s="47" customFormat="1" ht="51">
      <c r="A114" s="267" t="s">
        <v>3521</v>
      </c>
      <c r="B114" s="236">
        <v>94213</v>
      </c>
      <c r="C114" s="237" t="s">
        <v>2745</v>
      </c>
      <c r="D114" s="180" t="s">
        <v>76</v>
      </c>
      <c r="E114" s="281"/>
      <c r="F114" s="181">
        <v>274.99</v>
      </c>
      <c r="G114" s="139">
        <v>98.3</v>
      </c>
      <c r="H114" s="139">
        <v>2.19</v>
      </c>
      <c r="I114" s="179">
        <f t="shared" si="38"/>
        <v>27031.517</v>
      </c>
      <c r="J114" s="179">
        <f t="shared" si="39"/>
        <v>602.22810000000004</v>
      </c>
      <c r="K114" s="179">
        <f t="shared" si="40"/>
        <v>32927.090857700001</v>
      </c>
      <c r="L114" s="179">
        <f t="shared" si="41"/>
        <v>758.32562352000002</v>
      </c>
      <c r="M114" s="179">
        <f t="shared" ref="M114" si="43">SUM(K114:L114)</f>
        <v>33685.416481220003</v>
      </c>
    </row>
    <row r="115" spans="1:13" s="47" customFormat="1" ht="25.5">
      <c r="A115" s="267" t="s">
        <v>3522</v>
      </c>
      <c r="B115" s="236">
        <v>94227</v>
      </c>
      <c r="C115" s="237" t="s">
        <v>798</v>
      </c>
      <c r="D115" s="180" t="s">
        <v>78</v>
      </c>
      <c r="E115" s="281"/>
      <c r="F115" s="181">
        <v>70.61</v>
      </c>
      <c r="G115" s="139">
        <v>31.36</v>
      </c>
      <c r="H115" s="139">
        <v>5.64</v>
      </c>
      <c r="I115" s="179">
        <f t="shared" si="38"/>
        <v>2214.3296</v>
      </c>
      <c r="J115" s="179">
        <f t="shared" si="39"/>
        <v>398.24039999999997</v>
      </c>
      <c r="K115" s="179">
        <f t="shared" si="40"/>
        <v>2697.27488576</v>
      </c>
      <c r="L115" s="179">
        <f t="shared" si="41"/>
        <v>501.46431167999992</v>
      </c>
      <c r="M115" s="179">
        <f t="shared" si="42"/>
        <v>3198.7391974399998</v>
      </c>
    </row>
    <row r="116" spans="1:13" s="47" customFormat="1">
      <c r="A116" s="267" t="s">
        <v>3523</v>
      </c>
      <c r="B116" s="236">
        <v>94231</v>
      </c>
      <c r="C116" s="237" t="s">
        <v>799</v>
      </c>
      <c r="D116" s="180" t="s">
        <v>78</v>
      </c>
      <c r="E116" s="281"/>
      <c r="F116" s="181">
        <v>41.67</v>
      </c>
      <c r="G116" s="139">
        <v>22.75</v>
      </c>
      <c r="H116" s="139">
        <v>3.88</v>
      </c>
      <c r="I116" s="179">
        <f t="shared" si="38"/>
        <v>947.99250000000006</v>
      </c>
      <c r="J116" s="179">
        <f t="shared" si="39"/>
        <v>161.67959999999999</v>
      </c>
      <c r="K116" s="179">
        <f t="shared" si="40"/>
        <v>1154.74966425</v>
      </c>
      <c r="L116" s="179">
        <f t="shared" si="41"/>
        <v>203.58695231999997</v>
      </c>
      <c r="M116" s="179">
        <f t="shared" si="42"/>
        <v>1358.3366165699999</v>
      </c>
    </row>
    <row r="117" spans="1:13" s="47" customFormat="1" ht="25.5">
      <c r="A117" s="267" t="s">
        <v>3524</v>
      </c>
      <c r="B117" s="283">
        <v>98561</v>
      </c>
      <c r="C117" s="280" t="s">
        <v>240</v>
      </c>
      <c r="D117" s="281" t="s">
        <v>76</v>
      </c>
      <c r="E117" s="281"/>
      <c r="F117" s="308">
        <v>113.01</v>
      </c>
      <c r="G117" s="282">
        <v>13.44</v>
      </c>
      <c r="H117" s="282">
        <v>13.68</v>
      </c>
      <c r="I117" s="179">
        <f t="shared" si="38"/>
        <v>1518.8543999999999</v>
      </c>
      <c r="J117" s="179">
        <f t="shared" si="39"/>
        <v>1545.9768000000001</v>
      </c>
      <c r="K117" s="179">
        <f t="shared" si="40"/>
        <v>1850.1165446399998</v>
      </c>
      <c r="L117" s="179">
        <f t="shared" si="41"/>
        <v>1946.69398656</v>
      </c>
      <c r="M117" s="179">
        <f t="shared" ref="M117:M123" si="44">SUM(K117:L117)</f>
        <v>3796.8105311999998</v>
      </c>
    </row>
    <row r="118" spans="1:13" s="47" customFormat="1">
      <c r="A118" s="267" t="s">
        <v>3525</v>
      </c>
      <c r="B118" s="283">
        <v>98557</v>
      </c>
      <c r="C118" s="280" t="s">
        <v>241</v>
      </c>
      <c r="D118" s="281" t="s">
        <v>76</v>
      </c>
      <c r="E118" s="281"/>
      <c r="F118" s="308">
        <v>32.590000000000003</v>
      </c>
      <c r="G118" s="282">
        <v>17.930000000000003</v>
      </c>
      <c r="H118" s="282">
        <v>7.09</v>
      </c>
      <c r="I118" s="179">
        <f t="shared" si="38"/>
        <v>584.33870000000013</v>
      </c>
      <c r="J118" s="179">
        <f t="shared" si="39"/>
        <v>231.06310000000002</v>
      </c>
      <c r="K118" s="179">
        <f t="shared" si="40"/>
        <v>711.78297047000012</v>
      </c>
      <c r="L118" s="179">
        <f t="shared" si="41"/>
        <v>290.95465552000002</v>
      </c>
      <c r="M118" s="179">
        <f t="shared" si="44"/>
        <v>1002.7376259900002</v>
      </c>
    </row>
    <row r="119" spans="1:13" s="47" customFormat="1" ht="25.5">
      <c r="A119" s="267" t="s">
        <v>3526</v>
      </c>
      <c r="B119" s="283" t="s">
        <v>800</v>
      </c>
      <c r="C119" s="280" t="s">
        <v>242</v>
      </c>
      <c r="D119" s="281" t="s">
        <v>76</v>
      </c>
      <c r="E119" s="281"/>
      <c r="F119" s="308">
        <v>53.33</v>
      </c>
      <c r="G119" s="282">
        <v>12.78</v>
      </c>
      <c r="H119" s="282">
        <v>8.8800000000000008</v>
      </c>
      <c r="I119" s="179">
        <f t="shared" si="38"/>
        <v>681.55739999999992</v>
      </c>
      <c r="J119" s="179">
        <f t="shared" si="39"/>
        <v>473.57040000000001</v>
      </c>
      <c r="K119" s="179">
        <f t="shared" si="40"/>
        <v>830.20506893999982</v>
      </c>
      <c r="L119" s="179">
        <f t="shared" si="41"/>
        <v>596.31984767999995</v>
      </c>
      <c r="M119" s="179">
        <f t="shared" si="44"/>
        <v>1426.5249166199997</v>
      </c>
    </row>
    <row r="120" spans="1:13" s="47" customFormat="1">
      <c r="A120" s="267" t="s">
        <v>3527</v>
      </c>
      <c r="B120" s="283" t="s">
        <v>751</v>
      </c>
      <c r="C120" s="280" t="s">
        <v>243</v>
      </c>
      <c r="D120" s="281" t="s">
        <v>76</v>
      </c>
      <c r="E120" s="281"/>
      <c r="F120" s="308">
        <v>53.33</v>
      </c>
      <c r="G120" s="282">
        <v>56.16</v>
      </c>
      <c r="H120" s="282">
        <v>14.16</v>
      </c>
      <c r="I120" s="179">
        <f t="shared" si="38"/>
        <v>2995.0127999999995</v>
      </c>
      <c r="J120" s="179">
        <f t="shared" si="39"/>
        <v>755.15279999999996</v>
      </c>
      <c r="K120" s="179">
        <f t="shared" si="40"/>
        <v>3648.2250916799994</v>
      </c>
      <c r="L120" s="179">
        <f t="shared" si="41"/>
        <v>950.88840575999984</v>
      </c>
      <c r="M120" s="179">
        <f t="shared" si="44"/>
        <v>4599.1134974399993</v>
      </c>
    </row>
    <row r="121" spans="1:13" s="47" customFormat="1">
      <c r="A121" s="267" t="s">
        <v>3528</v>
      </c>
      <c r="B121" s="283" t="s">
        <v>801</v>
      </c>
      <c r="C121" s="280" t="s">
        <v>802</v>
      </c>
      <c r="D121" s="281" t="s">
        <v>76</v>
      </c>
      <c r="E121" s="281"/>
      <c r="F121" s="308">
        <v>35.700000000000003</v>
      </c>
      <c r="G121" s="282">
        <v>9.01</v>
      </c>
      <c r="H121" s="282">
        <v>0.17</v>
      </c>
      <c r="I121" s="179">
        <f t="shared" si="38"/>
        <v>321.65700000000004</v>
      </c>
      <c r="J121" s="179">
        <f t="shared" si="39"/>
        <v>6.0690000000000008</v>
      </c>
      <c r="K121" s="179">
        <f t="shared" si="40"/>
        <v>391.81039170000003</v>
      </c>
      <c r="L121" s="179">
        <f t="shared" si="41"/>
        <v>7.6420848000000001</v>
      </c>
      <c r="M121" s="179">
        <f t="shared" si="44"/>
        <v>399.45247650000005</v>
      </c>
    </row>
    <row r="122" spans="1:13" s="47" customFormat="1">
      <c r="A122" s="267" t="s">
        <v>3529</v>
      </c>
      <c r="B122" s="283" t="s">
        <v>803</v>
      </c>
      <c r="C122" s="280" t="s">
        <v>804</v>
      </c>
      <c r="D122" s="281" t="s">
        <v>76</v>
      </c>
      <c r="E122" s="281"/>
      <c r="F122" s="308">
        <v>17.63</v>
      </c>
      <c r="G122" s="282">
        <v>19.89</v>
      </c>
      <c r="H122" s="282">
        <v>12.93</v>
      </c>
      <c r="I122" s="179">
        <f t="shared" si="38"/>
        <v>350.66069999999996</v>
      </c>
      <c r="J122" s="179">
        <f t="shared" si="39"/>
        <v>227.95589999999999</v>
      </c>
      <c r="K122" s="179">
        <f t="shared" si="40"/>
        <v>427.13979866999995</v>
      </c>
      <c r="L122" s="179">
        <f t="shared" si="41"/>
        <v>287.04206927999996</v>
      </c>
      <c r="M122" s="179">
        <f t="shared" si="44"/>
        <v>714.18186794999997</v>
      </c>
    </row>
    <row r="123" spans="1:13" s="47" customFormat="1">
      <c r="A123" s="267" t="s">
        <v>3530</v>
      </c>
      <c r="B123" s="283">
        <v>98563</v>
      </c>
      <c r="C123" s="280" t="s">
        <v>805</v>
      </c>
      <c r="D123" s="281" t="s">
        <v>76</v>
      </c>
      <c r="E123" s="281"/>
      <c r="F123" s="308">
        <v>35.700000000000003</v>
      </c>
      <c r="G123" s="282">
        <v>12.78</v>
      </c>
      <c r="H123" s="282">
        <v>8.8800000000000008</v>
      </c>
      <c r="I123" s="179">
        <f t="shared" si="38"/>
        <v>456.24600000000004</v>
      </c>
      <c r="J123" s="179">
        <f t="shared" si="39"/>
        <v>317.01600000000008</v>
      </c>
      <c r="K123" s="179">
        <f t="shared" si="40"/>
        <v>555.7532526</v>
      </c>
      <c r="L123" s="179">
        <f t="shared" si="41"/>
        <v>399.18654720000006</v>
      </c>
      <c r="M123" s="179">
        <f t="shared" si="44"/>
        <v>954.93979980000006</v>
      </c>
    </row>
    <row r="124" spans="1:13" s="47" customFormat="1">
      <c r="A124" s="267" t="s">
        <v>3531</v>
      </c>
      <c r="B124" s="236" t="s">
        <v>751</v>
      </c>
      <c r="C124" s="237" t="s">
        <v>549</v>
      </c>
      <c r="D124" s="180" t="s">
        <v>78</v>
      </c>
      <c r="E124" s="281"/>
      <c r="F124" s="181">
        <v>192</v>
      </c>
      <c r="G124" s="139">
        <v>14.399999999999999</v>
      </c>
      <c r="H124" s="139">
        <v>10.18</v>
      </c>
      <c r="I124" s="179">
        <f t="shared" si="38"/>
        <v>2764.7999999999997</v>
      </c>
      <c r="J124" s="179">
        <f t="shared" si="39"/>
        <v>1954.56</v>
      </c>
      <c r="K124" s="179">
        <f t="shared" si="40"/>
        <v>3367.8028799999997</v>
      </c>
      <c r="L124" s="179">
        <f t="shared" si="41"/>
        <v>2461.1819519999999</v>
      </c>
      <c r="M124" s="179">
        <f t="shared" si="42"/>
        <v>5828.9848320000001</v>
      </c>
    </row>
    <row r="125" spans="1:13" s="47" customFormat="1" ht="4.1500000000000004" customHeight="1">
      <c r="A125" s="272"/>
      <c r="B125" s="251"/>
      <c r="C125" s="252"/>
      <c r="D125" s="253"/>
      <c r="E125" s="253"/>
      <c r="F125" s="254"/>
      <c r="G125" s="255"/>
      <c r="H125" s="255"/>
      <c r="I125" s="256"/>
      <c r="J125" s="256"/>
      <c r="K125" s="256"/>
      <c r="L125" s="256"/>
      <c r="M125" s="256"/>
    </row>
    <row r="126" spans="1:13" s="47" customFormat="1" ht="4.1500000000000004" customHeight="1">
      <c r="A126" s="273"/>
      <c r="B126" s="257"/>
      <c r="C126" s="285" t="s">
        <v>277</v>
      </c>
      <c r="D126" s="258"/>
      <c r="E126" s="258"/>
      <c r="F126" s="259"/>
      <c r="G126" s="260"/>
      <c r="H126" s="260"/>
      <c r="I126" s="261"/>
      <c r="J126" s="261"/>
      <c r="K126" s="261"/>
      <c r="L126" s="261"/>
      <c r="M126" s="261"/>
    </row>
    <row r="127" spans="1:13" s="47" customFormat="1" ht="4.1500000000000004" customHeight="1">
      <c r="A127" s="274"/>
      <c r="B127" s="262"/>
      <c r="C127" s="263"/>
      <c r="D127" s="264"/>
      <c r="E127" s="264"/>
      <c r="F127" s="265"/>
      <c r="G127" s="266"/>
      <c r="H127" s="266"/>
      <c r="I127" s="266"/>
      <c r="J127" s="266"/>
      <c r="K127" s="266"/>
      <c r="L127" s="266"/>
      <c r="M127" s="266"/>
    </row>
    <row r="128" spans="1:13" s="47" customFormat="1">
      <c r="A128" s="349">
        <v>8</v>
      </c>
      <c r="B128" s="236"/>
      <c r="C128" s="237" t="s">
        <v>244</v>
      </c>
      <c r="D128" s="247"/>
      <c r="E128" s="309"/>
      <c r="F128" s="248"/>
      <c r="G128" s="249"/>
      <c r="H128" s="249"/>
      <c r="I128" s="249">
        <f t="shared" ref="I128:M128" si="45">SUBTOTAL(9,I129:I137)</f>
        <v>14762.679400000001</v>
      </c>
      <c r="J128" s="249">
        <f t="shared" si="45"/>
        <v>5636.6776</v>
      </c>
      <c r="K128" s="249">
        <f t="shared" si="45"/>
        <v>17982.419777139999</v>
      </c>
      <c r="L128" s="249">
        <f t="shared" si="45"/>
        <v>7097.7044339200002</v>
      </c>
      <c r="M128" s="249">
        <f t="shared" si="45"/>
        <v>25080.12421106</v>
      </c>
    </row>
    <row r="129" spans="1:13" s="47" customFormat="1">
      <c r="A129" s="267" t="s">
        <v>2187</v>
      </c>
      <c r="B129" s="236">
        <v>87477</v>
      </c>
      <c r="C129" s="237" t="s">
        <v>245</v>
      </c>
      <c r="D129" s="180" t="s">
        <v>76</v>
      </c>
      <c r="E129" s="281"/>
      <c r="F129" s="181">
        <v>40.4</v>
      </c>
      <c r="G129" s="139">
        <v>23.540000000000003</v>
      </c>
      <c r="H129" s="139">
        <v>9.44</v>
      </c>
      <c r="I129" s="179">
        <f t="shared" ref="I129:I134" si="46">$F129*$G129</f>
        <v>951.01600000000008</v>
      </c>
      <c r="J129" s="179">
        <f t="shared" ref="J129:J134" si="47">$F129*$H129</f>
        <v>381.37599999999998</v>
      </c>
      <c r="K129" s="179">
        <f t="shared" ref="K129:K134" si="48">$I129*(1+BDI_MAT)</f>
        <v>1158.4325896</v>
      </c>
      <c r="L129" s="179">
        <f t="shared" ref="L129:L134" si="49">$J129*(1+BDI_MDO)</f>
        <v>480.22865919999992</v>
      </c>
      <c r="M129" s="179">
        <f t="shared" ref="M129:M131" si="50">SUM(K129:L129)</f>
        <v>1638.6612488000001</v>
      </c>
    </row>
    <row r="130" spans="1:13" s="47" customFormat="1">
      <c r="A130" s="267" t="s">
        <v>2188</v>
      </c>
      <c r="B130" s="236">
        <v>87479</v>
      </c>
      <c r="C130" s="237" t="s">
        <v>246</v>
      </c>
      <c r="D130" s="180" t="s">
        <v>76</v>
      </c>
      <c r="E130" s="281"/>
      <c r="F130" s="181">
        <v>281.61</v>
      </c>
      <c r="G130" s="139">
        <v>31.67</v>
      </c>
      <c r="H130" s="139">
        <v>14.38</v>
      </c>
      <c r="I130" s="179">
        <f t="shared" si="46"/>
        <v>8918.5887000000002</v>
      </c>
      <c r="J130" s="179">
        <f t="shared" si="47"/>
        <v>4049.5518000000006</v>
      </c>
      <c r="K130" s="179">
        <f t="shared" si="48"/>
        <v>10863.732895470001</v>
      </c>
      <c r="L130" s="179">
        <f t="shared" si="49"/>
        <v>5099.1956265600002</v>
      </c>
      <c r="M130" s="179">
        <f t="shared" si="50"/>
        <v>15962.928522030001</v>
      </c>
    </row>
    <row r="131" spans="1:13" s="47" customFormat="1">
      <c r="A131" s="267" t="s">
        <v>2189</v>
      </c>
      <c r="B131" s="236">
        <v>93203</v>
      </c>
      <c r="C131" s="237" t="s">
        <v>806</v>
      </c>
      <c r="D131" s="180" t="s">
        <v>78</v>
      </c>
      <c r="E131" s="281"/>
      <c r="F131" s="181">
        <v>104.38</v>
      </c>
      <c r="G131" s="139">
        <v>9.43</v>
      </c>
      <c r="H131" s="139">
        <v>1.19</v>
      </c>
      <c r="I131" s="179">
        <f t="shared" si="46"/>
        <v>984.3033999999999</v>
      </c>
      <c r="J131" s="179">
        <f t="shared" si="47"/>
        <v>124.2122</v>
      </c>
      <c r="K131" s="179">
        <f t="shared" si="48"/>
        <v>1198.9799715399997</v>
      </c>
      <c r="L131" s="179">
        <f t="shared" si="49"/>
        <v>156.40800223999997</v>
      </c>
      <c r="M131" s="179">
        <f t="shared" si="50"/>
        <v>1355.3879737799998</v>
      </c>
    </row>
    <row r="132" spans="1:13" s="47" customFormat="1">
      <c r="A132" s="267" t="s">
        <v>2190</v>
      </c>
      <c r="B132" s="236">
        <v>93184</v>
      </c>
      <c r="C132" s="280" t="s">
        <v>247</v>
      </c>
      <c r="D132" s="281" t="s">
        <v>78</v>
      </c>
      <c r="E132" s="281"/>
      <c r="F132" s="308">
        <v>145</v>
      </c>
      <c r="G132" s="282">
        <v>11.959999999999999</v>
      </c>
      <c r="H132" s="282">
        <v>4.18</v>
      </c>
      <c r="I132" s="179">
        <f t="shared" si="46"/>
        <v>1734.1999999999998</v>
      </c>
      <c r="J132" s="179">
        <f t="shared" si="47"/>
        <v>606.09999999999991</v>
      </c>
      <c r="K132" s="179">
        <f t="shared" si="48"/>
        <v>2112.4290199999996</v>
      </c>
      <c r="L132" s="179">
        <f t="shared" si="49"/>
        <v>763.20111999999983</v>
      </c>
      <c r="M132" s="179">
        <f t="shared" ref="M132:M134" si="51">SUM(K132:L132)</f>
        <v>2875.6301399999993</v>
      </c>
    </row>
    <row r="133" spans="1:13" s="47" customFormat="1" ht="38.25">
      <c r="A133" s="267" t="s">
        <v>2191</v>
      </c>
      <c r="B133" s="236" t="s">
        <v>751</v>
      </c>
      <c r="C133" s="280" t="s">
        <v>807</v>
      </c>
      <c r="D133" s="281" t="s">
        <v>76</v>
      </c>
      <c r="E133" s="281"/>
      <c r="F133" s="308">
        <v>8.11</v>
      </c>
      <c r="G133" s="282">
        <v>74.19</v>
      </c>
      <c r="H133" s="282">
        <v>0</v>
      </c>
      <c r="I133" s="179">
        <f t="shared" si="46"/>
        <v>601.68089999999995</v>
      </c>
      <c r="J133" s="179">
        <f t="shared" si="47"/>
        <v>0</v>
      </c>
      <c r="K133" s="179">
        <f t="shared" si="48"/>
        <v>732.90750428999991</v>
      </c>
      <c r="L133" s="179">
        <f t="shared" si="49"/>
        <v>0</v>
      </c>
      <c r="M133" s="179">
        <f t="shared" si="51"/>
        <v>732.90750428999991</v>
      </c>
    </row>
    <row r="134" spans="1:13" s="47" customFormat="1" ht="25.5">
      <c r="A134" s="267" t="s">
        <v>2192</v>
      </c>
      <c r="B134" s="236" t="s">
        <v>751</v>
      </c>
      <c r="C134" s="237" t="s">
        <v>2629</v>
      </c>
      <c r="D134" s="180" t="s">
        <v>76</v>
      </c>
      <c r="E134" s="281"/>
      <c r="F134" s="181">
        <v>20.88</v>
      </c>
      <c r="G134" s="139">
        <v>75.33</v>
      </c>
      <c r="H134" s="139">
        <v>22.77</v>
      </c>
      <c r="I134" s="179">
        <f t="shared" si="46"/>
        <v>1572.8904</v>
      </c>
      <c r="J134" s="179">
        <f t="shared" si="47"/>
        <v>475.43759999999997</v>
      </c>
      <c r="K134" s="179">
        <f t="shared" si="48"/>
        <v>1915.9377962399999</v>
      </c>
      <c r="L134" s="179">
        <f t="shared" si="49"/>
        <v>598.67102591999992</v>
      </c>
      <c r="M134" s="179">
        <f t="shared" si="51"/>
        <v>2514.6088221599998</v>
      </c>
    </row>
    <row r="135" spans="1:13" s="47" customFormat="1" ht="4.1500000000000004" customHeight="1">
      <c r="A135" s="272"/>
      <c r="B135" s="251"/>
      <c r="C135" s="252"/>
      <c r="D135" s="253"/>
      <c r="E135" s="253"/>
      <c r="F135" s="254"/>
      <c r="G135" s="255"/>
      <c r="H135" s="255"/>
      <c r="I135" s="256"/>
      <c r="J135" s="256"/>
      <c r="K135" s="256"/>
      <c r="L135" s="256"/>
      <c r="M135" s="256"/>
    </row>
    <row r="136" spans="1:13" s="47" customFormat="1" ht="4.1500000000000004" customHeight="1">
      <c r="A136" s="273"/>
      <c r="B136" s="257"/>
      <c r="C136" s="285" t="s">
        <v>278</v>
      </c>
      <c r="D136" s="258"/>
      <c r="E136" s="258"/>
      <c r="F136" s="259"/>
      <c r="G136" s="260"/>
      <c r="H136" s="260"/>
      <c r="I136" s="261"/>
      <c r="J136" s="261"/>
      <c r="K136" s="261"/>
      <c r="L136" s="261"/>
      <c r="M136" s="261"/>
    </row>
    <row r="137" spans="1:13" s="47" customFormat="1" ht="4.1500000000000004" customHeight="1">
      <c r="A137" s="274"/>
      <c r="B137" s="262"/>
      <c r="C137" s="263"/>
      <c r="D137" s="264"/>
      <c r="E137" s="264"/>
      <c r="F137" s="265"/>
      <c r="G137" s="266"/>
      <c r="H137" s="266"/>
      <c r="I137" s="266"/>
      <c r="J137" s="266"/>
      <c r="K137" s="266"/>
      <c r="L137" s="266"/>
      <c r="M137" s="266"/>
    </row>
    <row r="138" spans="1:13" s="47" customFormat="1">
      <c r="A138" s="349">
        <v>9</v>
      </c>
      <c r="B138" s="236"/>
      <c r="C138" s="237" t="s">
        <v>182</v>
      </c>
      <c r="D138" s="247"/>
      <c r="E138" s="309"/>
      <c r="F138" s="248"/>
      <c r="G138" s="249"/>
      <c r="H138" s="249"/>
      <c r="I138" s="249">
        <f>SUBTOTAL(9,I139:I149)</f>
        <v>27327.164400000001</v>
      </c>
      <c r="J138" s="249">
        <f>SUBTOTAL(9,J139:J149)</f>
        <v>12144.958900000001</v>
      </c>
      <c r="K138" s="249">
        <f>SUBTOTAL(9,K139:K149)</f>
        <v>33287.218955639997</v>
      </c>
      <c r="L138" s="249">
        <f>SUBTOTAL(9,L139:L149)</f>
        <v>15292.932246879998</v>
      </c>
      <c r="M138" s="249">
        <f>SUBTOTAL(9,M139:M149)</f>
        <v>48580.151202519999</v>
      </c>
    </row>
    <row r="139" spans="1:13" s="47" customFormat="1">
      <c r="A139" s="267" t="s">
        <v>2193</v>
      </c>
      <c r="B139" s="236"/>
      <c r="C139" s="237" t="s">
        <v>550</v>
      </c>
      <c r="D139" s="180"/>
      <c r="E139" s="281"/>
      <c r="F139" s="181"/>
      <c r="G139" s="139"/>
      <c r="H139" s="139"/>
      <c r="I139" s="179"/>
      <c r="J139" s="179"/>
      <c r="K139" s="179"/>
      <c r="L139" s="179"/>
      <c r="M139" s="179"/>
    </row>
    <row r="140" spans="1:13" s="47" customFormat="1" ht="25.5">
      <c r="A140" s="267" t="s">
        <v>2194</v>
      </c>
      <c r="B140" s="236">
        <v>87879</v>
      </c>
      <c r="C140" s="237" t="s">
        <v>248</v>
      </c>
      <c r="D140" s="180" t="s">
        <v>76</v>
      </c>
      <c r="E140" s="281"/>
      <c r="F140" s="181">
        <v>478.55</v>
      </c>
      <c r="G140" s="139">
        <v>1.44</v>
      </c>
      <c r="H140" s="139">
        <v>1.32</v>
      </c>
      <c r="I140" s="179">
        <f t="shared" ref="I140:I146" si="52">$F140*$G140</f>
        <v>689.11199999999997</v>
      </c>
      <c r="J140" s="179">
        <f t="shared" ref="J140:J146" si="53">$F140*$H140</f>
        <v>631.68600000000004</v>
      </c>
      <c r="K140" s="179">
        <f>$I140*(1+BDI_MAT)</f>
        <v>839.40732719999994</v>
      </c>
      <c r="L140" s="179">
        <f>$J140*(1+BDI_MDO)</f>
        <v>795.4190112</v>
      </c>
      <c r="M140" s="179">
        <f t="shared" ref="M140:M146" si="54">SUM(K140:L140)</f>
        <v>1634.8263383999999</v>
      </c>
    </row>
    <row r="141" spans="1:13" s="47" customFormat="1" ht="25.5">
      <c r="A141" s="267" t="s">
        <v>2195</v>
      </c>
      <c r="B141" s="236">
        <v>87529</v>
      </c>
      <c r="C141" s="237" t="s">
        <v>249</v>
      </c>
      <c r="D141" s="180" t="s">
        <v>76</v>
      </c>
      <c r="E141" s="281"/>
      <c r="F141" s="181">
        <v>314.22000000000003</v>
      </c>
      <c r="G141" s="139">
        <v>14.299999999999999</v>
      </c>
      <c r="H141" s="139">
        <v>11.03</v>
      </c>
      <c r="I141" s="179">
        <f t="shared" si="52"/>
        <v>4493.3460000000005</v>
      </c>
      <c r="J141" s="179">
        <f t="shared" si="53"/>
        <v>3465.8466000000003</v>
      </c>
      <c r="K141" s="179">
        <f>$I141*(1+BDI_MAT)</f>
        <v>5473.3447626000006</v>
      </c>
      <c r="L141" s="179">
        <f>$J141*(1+BDI_MDO)</f>
        <v>4364.1940387200002</v>
      </c>
      <c r="M141" s="179">
        <f t="shared" si="54"/>
        <v>9837.5388013200009</v>
      </c>
    </row>
    <row r="142" spans="1:13" s="47" customFormat="1" ht="51">
      <c r="A142" s="267" t="s">
        <v>2196</v>
      </c>
      <c r="B142" s="283">
        <v>87528</v>
      </c>
      <c r="C142" s="280" t="s">
        <v>551</v>
      </c>
      <c r="D142" s="281" t="s">
        <v>76</v>
      </c>
      <c r="E142" s="281"/>
      <c r="F142" s="308">
        <v>164.33</v>
      </c>
      <c r="G142" s="282">
        <v>15.7</v>
      </c>
      <c r="H142" s="282">
        <v>13.36</v>
      </c>
      <c r="I142" s="179">
        <f t="shared" si="52"/>
        <v>2579.9810000000002</v>
      </c>
      <c r="J142" s="179">
        <f t="shared" si="53"/>
        <v>2195.4488000000001</v>
      </c>
      <c r="K142" s="179">
        <f>$I142*(1+BDI_MAT)</f>
        <v>3142.6748560999999</v>
      </c>
      <c r="L142" s="179">
        <f>$J142*(1+BDI_MDO)</f>
        <v>2764.50912896</v>
      </c>
      <c r="M142" s="179">
        <f t="shared" ref="M142" si="55">SUM(K142:L142)</f>
        <v>5907.1839850599999</v>
      </c>
    </row>
    <row r="143" spans="1:13" s="47" customFormat="1" ht="25.5">
      <c r="A143" s="267" t="s">
        <v>2197</v>
      </c>
      <c r="B143" s="283">
        <v>87262</v>
      </c>
      <c r="C143" s="280" t="s">
        <v>808</v>
      </c>
      <c r="D143" s="281" t="s">
        <v>76</v>
      </c>
      <c r="E143" s="281"/>
      <c r="F143" s="308">
        <v>164.33</v>
      </c>
      <c r="G143" s="282">
        <v>91.38</v>
      </c>
      <c r="H143" s="282">
        <v>11.75</v>
      </c>
      <c r="I143" s="179">
        <f t="shared" si="52"/>
        <v>15016.475400000001</v>
      </c>
      <c r="J143" s="179">
        <f t="shared" si="53"/>
        <v>1930.8775000000001</v>
      </c>
      <c r="K143" s="179">
        <f>$I143*(1+BDI_MAT)</f>
        <v>18291.568684739999</v>
      </c>
      <c r="L143" s="179">
        <f>$J143*(1+BDI_MDO)</f>
        <v>2431.360948</v>
      </c>
      <c r="M143" s="179">
        <f t="shared" ref="M143" si="56">SUM(K143:L143)</f>
        <v>20722.929632740001</v>
      </c>
    </row>
    <row r="144" spans="1:13" s="47" customFormat="1">
      <c r="A144" s="267" t="s">
        <v>2198</v>
      </c>
      <c r="B144" s="236"/>
      <c r="C144" s="237" t="s">
        <v>250</v>
      </c>
      <c r="D144" s="180"/>
      <c r="E144" s="281"/>
      <c r="F144" s="181"/>
      <c r="G144" s="139"/>
      <c r="H144" s="139"/>
      <c r="I144" s="179"/>
      <c r="J144" s="179"/>
      <c r="K144" s="179"/>
      <c r="L144" s="179"/>
      <c r="M144" s="179"/>
    </row>
    <row r="145" spans="1:13" s="47" customFormat="1" ht="25.5">
      <c r="A145" s="267" t="s">
        <v>2199</v>
      </c>
      <c r="B145" s="236">
        <v>87894</v>
      </c>
      <c r="C145" s="237" t="s">
        <v>251</v>
      </c>
      <c r="D145" s="180" t="s">
        <v>76</v>
      </c>
      <c r="E145" s="281"/>
      <c r="F145" s="181">
        <v>282.5</v>
      </c>
      <c r="G145" s="139">
        <v>1.9</v>
      </c>
      <c r="H145" s="139">
        <v>2.52</v>
      </c>
      <c r="I145" s="179">
        <f t="shared" si="52"/>
        <v>536.75</v>
      </c>
      <c r="J145" s="179">
        <f t="shared" si="53"/>
        <v>711.9</v>
      </c>
      <c r="K145" s="179">
        <f>$I145*(1+BDI_MAT)</f>
        <v>653.81517499999995</v>
      </c>
      <c r="L145" s="179">
        <f>$J145*(1+BDI_MDO)</f>
        <v>896.4244799999999</v>
      </c>
      <c r="M145" s="179">
        <f t="shared" si="54"/>
        <v>1550.2396549999999</v>
      </c>
    </row>
    <row r="146" spans="1:13" s="47" customFormat="1">
      <c r="A146" s="267" t="s">
        <v>2200</v>
      </c>
      <c r="B146" s="236">
        <v>87792</v>
      </c>
      <c r="C146" s="237" t="s">
        <v>252</v>
      </c>
      <c r="D146" s="180" t="s">
        <v>76</v>
      </c>
      <c r="E146" s="281"/>
      <c r="F146" s="181">
        <v>282.5</v>
      </c>
      <c r="G146" s="139">
        <v>14.2</v>
      </c>
      <c r="H146" s="139">
        <v>11.36</v>
      </c>
      <c r="I146" s="179">
        <f t="shared" si="52"/>
        <v>4011.5</v>
      </c>
      <c r="J146" s="179">
        <f t="shared" si="53"/>
        <v>3209.2</v>
      </c>
      <c r="K146" s="179">
        <f>$I146*(1+BDI_MAT)</f>
        <v>4886.4081500000002</v>
      </c>
      <c r="L146" s="179">
        <f>$J146*(1+BDI_MDO)</f>
        <v>4041.0246399999992</v>
      </c>
      <c r="M146" s="179">
        <f t="shared" si="54"/>
        <v>8927.4327899999989</v>
      </c>
    </row>
    <row r="147" spans="1:13" s="47" customFormat="1" ht="4.1500000000000004" customHeight="1">
      <c r="A147" s="272"/>
      <c r="B147" s="251"/>
      <c r="C147" s="252"/>
      <c r="D147" s="253"/>
      <c r="E147" s="253"/>
      <c r="F147" s="254"/>
      <c r="G147" s="255"/>
      <c r="H147" s="255"/>
      <c r="I147" s="256"/>
      <c r="J147" s="256"/>
      <c r="K147" s="256"/>
      <c r="L147" s="256"/>
      <c r="M147" s="256"/>
    </row>
    <row r="148" spans="1:13" s="47" customFormat="1" ht="4.1500000000000004" customHeight="1">
      <c r="A148" s="273"/>
      <c r="B148" s="257"/>
      <c r="C148" s="285" t="s">
        <v>279</v>
      </c>
      <c r="D148" s="258"/>
      <c r="E148" s="258"/>
      <c r="F148" s="259"/>
      <c r="G148" s="260"/>
      <c r="H148" s="260"/>
      <c r="I148" s="261"/>
      <c r="J148" s="261"/>
      <c r="K148" s="261"/>
      <c r="L148" s="261"/>
      <c r="M148" s="261"/>
    </row>
    <row r="149" spans="1:13" s="47" customFormat="1" ht="4.1500000000000004" customHeight="1">
      <c r="A149" s="274"/>
      <c r="B149" s="262"/>
      <c r="C149" s="263"/>
      <c r="D149" s="264"/>
      <c r="E149" s="264"/>
      <c r="F149" s="265"/>
      <c r="G149" s="266"/>
      <c r="H149" s="266"/>
      <c r="I149" s="266"/>
      <c r="J149" s="266"/>
      <c r="K149" s="266"/>
      <c r="L149" s="266"/>
      <c r="M149" s="266"/>
    </row>
    <row r="150" spans="1:13" s="47" customFormat="1">
      <c r="A150" s="349">
        <v>10</v>
      </c>
      <c r="B150" s="236"/>
      <c r="C150" s="237" t="s">
        <v>253</v>
      </c>
      <c r="D150" s="247"/>
      <c r="E150" s="309"/>
      <c r="F150" s="248"/>
      <c r="G150" s="249"/>
      <c r="H150" s="249"/>
      <c r="I150" s="249">
        <f>SUBTOTAL(9,I151:I166)</f>
        <v>60829.671100000007</v>
      </c>
      <c r="J150" s="249">
        <f>SUBTOTAL(9,J151:J166)</f>
        <v>10781.907200000001</v>
      </c>
      <c r="K150" s="249">
        <f>SUBTOTAL(9,K151:K166)</f>
        <v>74096.62236691</v>
      </c>
      <c r="L150" s="249">
        <f>SUBTOTAL(9,L151:L166)</f>
        <v>13576.577546239998</v>
      </c>
      <c r="M150" s="249">
        <f>SUBTOTAL(9,M151:M166)</f>
        <v>87673.199913149991</v>
      </c>
    </row>
    <row r="151" spans="1:13" s="47" customFormat="1" ht="25.5">
      <c r="A151" s="267" t="s">
        <v>2201</v>
      </c>
      <c r="B151" s="236">
        <v>87620</v>
      </c>
      <c r="C151" s="237" t="s">
        <v>809</v>
      </c>
      <c r="D151" s="180" t="s">
        <v>76</v>
      </c>
      <c r="E151" s="281"/>
      <c r="F151" s="181">
        <v>267.82</v>
      </c>
      <c r="G151" s="139">
        <v>15.64</v>
      </c>
      <c r="H151" s="139">
        <v>7.95</v>
      </c>
      <c r="I151" s="179">
        <f t="shared" ref="I151:I163" si="57">$F151*$G151</f>
        <v>4188.7048000000004</v>
      </c>
      <c r="J151" s="179">
        <f t="shared" ref="J151:J163" si="58">$F151*$H151</f>
        <v>2129.1689999999999</v>
      </c>
      <c r="K151" s="179">
        <f t="shared" ref="K151:K163" si="59">$I151*(1+BDI_MAT)</f>
        <v>5102.2613168800008</v>
      </c>
      <c r="L151" s="179">
        <f t="shared" ref="L151:L163" si="60">$J151*(1+BDI_MDO)</f>
        <v>2681.0496047999995</v>
      </c>
      <c r="M151" s="179">
        <f t="shared" ref="M151" si="61">SUM(K151:L151)</f>
        <v>7783.3109216800003</v>
      </c>
    </row>
    <row r="152" spans="1:13" s="47" customFormat="1" ht="25.5">
      <c r="A152" s="267" t="s">
        <v>2202</v>
      </c>
      <c r="B152" s="236" t="s">
        <v>751</v>
      </c>
      <c r="C152" s="252" t="s">
        <v>810</v>
      </c>
      <c r="D152" s="253" t="s">
        <v>93</v>
      </c>
      <c r="E152" s="253"/>
      <c r="F152" s="254">
        <v>28.37</v>
      </c>
      <c r="G152" s="255">
        <v>6.71</v>
      </c>
      <c r="H152" s="255">
        <v>15.38</v>
      </c>
      <c r="I152" s="179">
        <f t="shared" si="57"/>
        <v>190.36270000000002</v>
      </c>
      <c r="J152" s="179">
        <f t="shared" si="58"/>
        <v>436.33060000000006</v>
      </c>
      <c r="K152" s="179">
        <f t="shared" si="59"/>
        <v>231.88080487000002</v>
      </c>
      <c r="L152" s="179">
        <f t="shared" si="60"/>
        <v>549.42749151999999</v>
      </c>
      <c r="M152" s="179">
        <f t="shared" ref="M152:M163" si="62">SUM(K152:L152)</f>
        <v>781.30829639000001</v>
      </c>
    </row>
    <row r="153" spans="1:13" s="47" customFormat="1" ht="25.5">
      <c r="A153" s="267" t="s">
        <v>2203</v>
      </c>
      <c r="B153" s="236" t="s">
        <v>751</v>
      </c>
      <c r="C153" s="252" t="s">
        <v>811</v>
      </c>
      <c r="D153" s="253" t="s">
        <v>93</v>
      </c>
      <c r="E153" s="253"/>
      <c r="F153" s="254">
        <v>43.63</v>
      </c>
      <c r="G153" s="255">
        <v>12.84</v>
      </c>
      <c r="H153" s="255">
        <v>25.8</v>
      </c>
      <c r="I153" s="179">
        <f t="shared" si="57"/>
        <v>560.20920000000001</v>
      </c>
      <c r="J153" s="179">
        <f t="shared" si="58"/>
        <v>1125.654</v>
      </c>
      <c r="K153" s="179">
        <f t="shared" si="59"/>
        <v>682.39082652000002</v>
      </c>
      <c r="L153" s="179">
        <f t="shared" si="60"/>
        <v>1417.4235167999998</v>
      </c>
      <c r="M153" s="179">
        <f t="shared" si="62"/>
        <v>2099.8143433199998</v>
      </c>
    </row>
    <row r="154" spans="1:13" s="47" customFormat="1" ht="25.5">
      <c r="A154" s="267" t="s">
        <v>2204</v>
      </c>
      <c r="B154" s="236" t="s">
        <v>751</v>
      </c>
      <c r="C154" s="252" t="s">
        <v>812</v>
      </c>
      <c r="D154" s="253" t="s">
        <v>93</v>
      </c>
      <c r="E154" s="253"/>
      <c r="F154" s="254">
        <v>41.61</v>
      </c>
      <c r="G154" s="255">
        <v>12.84</v>
      </c>
      <c r="H154" s="255">
        <v>25.8</v>
      </c>
      <c r="I154" s="179">
        <f t="shared" si="57"/>
        <v>534.27239999999995</v>
      </c>
      <c r="J154" s="179">
        <f t="shared" si="58"/>
        <v>1073.538</v>
      </c>
      <c r="K154" s="179">
        <f t="shared" si="59"/>
        <v>650.79721043999996</v>
      </c>
      <c r="L154" s="179">
        <f t="shared" si="60"/>
        <v>1351.7990496</v>
      </c>
      <c r="M154" s="179">
        <f t="shared" si="62"/>
        <v>2002.5962600399998</v>
      </c>
    </row>
    <row r="155" spans="1:13" s="47" customFormat="1">
      <c r="A155" s="267" t="s">
        <v>2205</v>
      </c>
      <c r="B155" s="236" t="s">
        <v>751</v>
      </c>
      <c r="C155" s="252" t="s">
        <v>813</v>
      </c>
      <c r="D155" s="253" t="s">
        <v>76</v>
      </c>
      <c r="E155" s="253"/>
      <c r="F155" s="254">
        <v>10</v>
      </c>
      <c r="G155" s="255">
        <v>67.47</v>
      </c>
      <c r="H155" s="255">
        <v>13.59</v>
      </c>
      <c r="I155" s="179">
        <f t="shared" si="57"/>
        <v>674.7</v>
      </c>
      <c r="J155" s="179">
        <f t="shared" si="58"/>
        <v>135.9</v>
      </c>
      <c r="K155" s="179">
        <f t="shared" si="59"/>
        <v>821.85207000000003</v>
      </c>
      <c r="L155" s="179">
        <f t="shared" si="60"/>
        <v>171.12528</v>
      </c>
      <c r="M155" s="179">
        <f t="shared" si="62"/>
        <v>992.97735</v>
      </c>
    </row>
    <row r="156" spans="1:13" s="47" customFormat="1">
      <c r="A156" s="267" t="s">
        <v>2206</v>
      </c>
      <c r="B156" s="236">
        <v>98680</v>
      </c>
      <c r="C156" s="252" t="s">
        <v>540</v>
      </c>
      <c r="D156" s="253" t="s">
        <v>76</v>
      </c>
      <c r="E156" s="253"/>
      <c r="F156" s="254">
        <v>7.91</v>
      </c>
      <c r="G156" s="255">
        <v>19.59</v>
      </c>
      <c r="H156" s="255">
        <v>10.87</v>
      </c>
      <c r="I156" s="179">
        <f t="shared" si="57"/>
        <v>154.95689999999999</v>
      </c>
      <c r="J156" s="179">
        <f t="shared" si="58"/>
        <v>85.981699999999989</v>
      </c>
      <c r="K156" s="179">
        <f t="shared" si="59"/>
        <v>188.75299988999998</v>
      </c>
      <c r="L156" s="179">
        <f t="shared" si="60"/>
        <v>108.26815663999997</v>
      </c>
      <c r="M156" s="179">
        <f t="shared" si="62"/>
        <v>297.02115652999998</v>
      </c>
    </row>
    <row r="157" spans="1:13" s="47" customFormat="1" ht="51">
      <c r="A157" s="267" t="s">
        <v>2207</v>
      </c>
      <c r="B157" s="236" t="s">
        <v>751</v>
      </c>
      <c r="C157" s="252" t="s">
        <v>541</v>
      </c>
      <c r="D157" s="253" t="s">
        <v>76</v>
      </c>
      <c r="E157" s="253"/>
      <c r="F157" s="254">
        <v>3.88</v>
      </c>
      <c r="G157" s="255">
        <v>725.26</v>
      </c>
      <c r="H157" s="255">
        <v>12</v>
      </c>
      <c r="I157" s="179">
        <f t="shared" si="57"/>
        <v>2814.0088000000001</v>
      </c>
      <c r="J157" s="179">
        <f t="shared" si="58"/>
        <v>46.56</v>
      </c>
      <c r="K157" s="179">
        <f t="shared" si="59"/>
        <v>3427.7441192800002</v>
      </c>
      <c r="L157" s="179">
        <f t="shared" si="60"/>
        <v>58.628352</v>
      </c>
      <c r="M157" s="179">
        <f t="shared" si="62"/>
        <v>3486.3724712800004</v>
      </c>
    </row>
    <row r="158" spans="1:13" s="47" customFormat="1" ht="51">
      <c r="A158" s="267" t="s">
        <v>2208</v>
      </c>
      <c r="B158" s="236" t="s">
        <v>751</v>
      </c>
      <c r="C158" s="252" t="s">
        <v>814</v>
      </c>
      <c r="D158" s="253" t="s">
        <v>76</v>
      </c>
      <c r="E158" s="253"/>
      <c r="F158" s="254">
        <v>3.31</v>
      </c>
      <c r="G158" s="255">
        <v>725.26</v>
      </c>
      <c r="H158" s="255">
        <v>12</v>
      </c>
      <c r="I158" s="179">
        <f t="shared" si="57"/>
        <v>2400.6106</v>
      </c>
      <c r="J158" s="179">
        <f t="shared" si="58"/>
        <v>39.72</v>
      </c>
      <c r="K158" s="179">
        <f t="shared" si="59"/>
        <v>2924.18377186</v>
      </c>
      <c r="L158" s="179">
        <f t="shared" si="60"/>
        <v>50.015423999999996</v>
      </c>
      <c r="M158" s="179">
        <f t="shared" si="62"/>
        <v>2974.1991958600001</v>
      </c>
    </row>
    <row r="159" spans="1:13" s="47" customFormat="1" ht="25.5">
      <c r="A159" s="267" t="s">
        <v>2209</v>
      </c>
      <c r="B159" s="236" t="s">
        <v>815</v>
      </c>
      <c r="C159" s="252" t="s">
        <v>2630</v>
      </c>
      <c r="D159" s="253" t="s">
        <v>76</v>
      </c>
      <c r="E159" s="253"/>
      <c r="F159" s="254">
        <v>2.13</v>
      </c>
      <c r="G159" s="255">
        <v>52.769999999999996</v>
      </c>
      <c r="H159" s="255">
        <v>15.61</v>
      </c>
      <c r="I159" s="179">
        <f t="shared" si="57"/>
        <v>112.40009999999998</v>
      </c>
      <c r="J159" s="179">
        <f t="shared" si="58"/>
        <v>33.249299999999998</v>
      </c>
      <c r="K159" s="179">
        <f t="shared" si="59"/>
        <v>136.91456180999998</v>
      </c>
      <c r="L159" s="179">
        <f t="shared" si="60"/>
        <v>41.867518559999993</v>
      </c>
      <c r="M159" s="179">
        <f t="shared" si="62"/>
        <v>178.78208036999996</v>
      </c>
    </row>
    <row r="160" spans="1:13" s="47" customFormat="1" ht="51">
      <c r="A160" s="267" t="s">
        <v>2210</v>
      </c>
      <c r="B160" s="236">
        <v>92398</v>
      </c>
      <c r="C160" s="252" t="s">
        <v>2631</v>
      </c>
      <c r="D160" s="253" t="s">
        <v>76</v>
      </c>
      <c r="E160" s="253"/>
      <c r="F160" s="254">
        <v>95.41</v>
      </c>
      <c r="G160" s="255">
        <v>44.959999999999994</v>
      </c>
      <c r="H160" s="255">
        <v>5.4</v>
      </c>
      <c r="I160" s="179">
        <f t="shared" si="57"/>
        <v>4289.6335999999992</v>
      </c>
      <c r="J160" s="179">
        <f t="shared" si="58"/>
        <v>515.21400000000006</v>
      </c>
      <c r="K160" s="179">
        <f t="shared" si="59"/>
        <v>5225.2026881599986</v>
      </c>
      <c r="L160" s="179">
        <f t="shared" si="60"/>
        <v>648.75746879999997</v>
      </c>
      <c r="M160" s="179">
        <f t="shared" si="62"/>
        <v>5873.9601569599981</v>
      </c>
    </row>
    <row r="161" spans="1:13" s="47" customFormat="1" ht="51">
      <c r="A161" s="267" t="s">
        <v>2211</v>
      </c>
      <c r="B161" s="236" t="s">
        <v>816</v>
      </c>
      <c r="C161" s="252" t="s">
        <v>2632</v>
      </c>
      <c r="D161" s="253" t="s">
        <v>76</v>
      </c>
      <c r="E161" s="253"/>
      <c r="F161" s="254">
        <v>180.84</v>
      </c>
      <c r="G161" s="255">
        <v>61.62</v>
      </c>
      <c r="H161" s="255">
        <v>5.4</v>
      </c>
      <c r="I161" s="179">
        <f t="shared" si="57"/>
        <v>11143.3608</v>
      </c>
      <c r="J161" s="179">
        <f t="shared" si="58"/>
        <v>976.53600000000006</v>
      </c>
      <c r="K161" s="179">
        <f t="shared" si="59"/>
        <v>13573.727790479999</v>
      </c>
      <c r="L161" s="179">
        <f t="shared" si="60"/>
        <v>1229.6541311999999</v>
      </c>
      <c r="M161" s="179">
        <f t="shared" si="62"/>
        <v>14803.38192168</v>
      </c>
    </row>
    <row r="162" spans="1:13" s="47" customFormat="1">
      <c r="A162" s="267" t="s">
        <v>2212</v>
      </c>
      <c r="B162" s="236">
        <v>98671</v>
      </c>
      <c r="C162" s="252" t="s">
        <v>817</v>
      </c>
      <c r="D162" s="253" t="s">
        <v>76</v>
      </c>
      <c r="E162" s="253"/>
      <c r="F162" s="254">
        <v>49.96</v>
      </c>
      <c r="G162" s="255">
        <v>186.01</v>
      </c>
      <c r="H162" s="255">
        <v>20.76</v>
      </c>
      <c r="I162" s="179">
        <f t="shared" si="57"/>
        <v>9293.0596000000005</v>
      </c>
      <c r="J162" s="179">
        <f t="shared" si="58"/>
        <v>1037.1696000000002</v>
      </c>
      <c r="K162" s="179">
        <f t="shared" si="59"/>
        <v>11319.875898759999</v>
      </c>
      <c r="L162" s="179">
        <f t="shared" si="60"/>
        <v>1306.00396032</v>
      </c>
      <c r="M162" s="179">
        <f t="shared" si="62"/>
        <v>12625.87985908</v>
      </c>
    </row>
    <row r="163" spans="1:13" s="47" customFormat="1" ht="25.5">
      <c r="A163" s="267" t="s">
        <v>2213</v>
      </c>
      <c r="B163" s="236">
        <v>87262</v>
      </c>
      <c r="C163" s="252" t="s">
        <v>808</v>
      </c>
      <c r="D163" s="253" t="s">
        <v>76</v>
      </c>
      <c r="E163" s="253"/>
      <c r="F163" s="254">
        <v>267.82</v>
      </c>
      <c r="G163" s="317">
        <v>91.38</v>
      </c>
      <c r="H163" s="255">
        <v>11.75</v>
      </c>
      <c r="I163" s="179">
        <f t="shared" si="57"/>
        <v>24473.391599999999</v>
      </c>
      <c r="J163" s="179">
        <f t="shared" si="58"/>
        <v>3146.8849999999998</v>
      </c>
      <c r="K163" s="179">
        <f t="shared" si="59"/>
        <v>29811.03830796</v>
      </c>
      <c r="L163" s="179">
        <f t="shared" si="60"/>
        <v>3962.5575919999992</v>
      </c>
      <c r="M163" s="179">
        <f t="shared" si="62"/>
        <v>33773.595899959997</v>
      </c>
    </row>
    <row r="164" spans="1:13" s="47" customFormat="1" ht="4.1500000000000004" customHeight="1">
      <c r="A164" s="272"/>
      <c r="B164" s="251"/>
      <c r="C164" s="252"/>
      <c r="D164" s="253"/>
      <c r="E164" s="253"/>
      <c r="F164" s="254"/>
      <c r="G164" s="255"/>
      <c r="H164" s="255"/>
      <c r="I164" s="261"/>
      <c r="J164" s="261"/>
      <c r="K164" s="261"/>
      <c r="L164" s="261"/>
      <c r="M164" s="261"/>
    </row>
    <row r="165" spans="1:13" s="47" customFormat="1" ht="4.1500000000000004" customHeight="1">
      <c r="A165" s="273"/>
      <c r="B165" s="257"/>
      <c r="C165" s="285" t="s">
        <v>280</v>
      </c>
      <c r="D165" s="258"/>
      <c r="E165" s="258"/>
      <c r="F165" s="259"/>
      <c r="G165" s="260"/>
      <c r="H165" s="260"/>
      <c r="I165" s="261"/>
      <c r="J165" s="261"/>
      <c r="K165" s="261"/>
      <c r="L165" s="261"/>
      <c r="M165" s="261"/>
    </row>
    <row r="166" spans="1:13" s="47" customFormat="1" ht="4.1500000000000004" customHeight="1">
      <c r="A166" s="274"/>
      <c r="B166" s="262"/>
      <c r="C166" s="263"/>
      <c r="D166" s="264"/>
      <c r="E166" s="264"/>
      <c r="F166" s="265"/>
      <c r="G166" s="266"/>
      <c r="H166" s="266"/>
      <c r="I166" s="266"/>
      <c r="J166" s="266"/>
      <c r="K166" s="266"/>
      <c r="L166" s="266"/>
      <c r="M166" s="266"/>
    </row>
    <row r="167" spans="1:13" s="47" customFormat="1">
      <c r="A167" s="349">
        <v>11</v>
      </c>
      <c r="B167" s="236"/>
      <c r="C167" s="237" t="s">
        <v>254</v>
      </c>
      <c r="D167" s="247"/>
      <c r="E167" s="309"/>
      <c r="F167" s="248"/>
      <c r="G167" s="249"/>
      <c r="H167" s="249"/>
      <c r="I167" s="249">
        <f>SUBTOTAL(9,I168:I177)</f>
        <v>5414.5520999999999</v>
      </c>
      <c r="J167" s="249">
        <f>SUBTOTAL(9,J168:J177)</f>
        <v>1092.9557</v>
      </c>
      <c r="K167" s="249">
        <f>SUBTOTAL(9,K168:K177)</f>
        <v>6595.4659130099999</v>
      </c>
      <c r="L167" s="249">
        <f>SUBTOTAL(9,L168:L177)</f>
        <v>1376.2498174399998</v>
      </c>
      <c r="M167" s="249">
        <f>SUBTOTAL(9,M168:M177)</f>
        <v>7971.7157304499997</v>
      </c>
    </row>
    <row r="168" spans="1:13" s="47" customFormat="1" ht="25.5">
      <c r="A168" s="267" t="s">
        <v>2214</v>
      </c>
      <c r="B168" s="236" t="s">
        <v>751</v>
      </c>
      <c r="C168" s="237" t="s">
        <v>818</v>
      </c>
      <c r="D168" s="180" t="s">
        <v>78</v>
      </c>
      <c r="E168" s="281"/>
      <c r="F168" s="181">
        <v>28.1</v>
      </c>
      <c r="G168" s="139">
        <v>30.76</v>
      </c>
      <c r="H168" s="139">
        <v>8.7200000000000006</v>
      </c>
      <c r="I168" s="179">
        <f t="shared" ref="I168:I174" si="63">$F168*$G168</f>
        <v>864.35600000000011</v>
      </c>
      <c r="J168" s="179">
        <f t="shared" ref="J168:J174" si="64">$F168*$H168</f>
        <v>245.03200000000004</v>
      </c>
      <c r="K168" s="179">
        <f t="shared" ref="K168:K174" si="65">$I168*(1+BDI_MAT)</f>
        <v>1052.8720436000001</v>
      </c>
      <c r="L168" s="179">
        <f t="shared" ref="L168:L174" si="66">$J168*(1+BDI_MDO)</f>
        <v>308.54429440000001</v>
      </c>
      <c r="M168" s="179">
        <f t="shared" ref="M168:M170" si="67">SUM(K168:L168)</f>
        <v>1361.416338</v>
      </c>
    </row>
    <row r="169" spans="1:13" s="47" customFormat="1" ht="25.5">
      <c r="A169" s="267" t="s">
        <v>2215</v>
      </c>
      <c r="B169" s="236" t="s">
        <v>751</v>
      </c>
      <c r="C169" s="237" t="s">
        <v>819</v>
      </c>
      <c r="D169" s="180" t="s">
        <v>78</v>
      </c>
      <c r="E169" s="281"/>
      <c r="F169" s="181">
        <v>6.36</v>
      </c>
      <c r="G169" s="139">
        <v>70.19</v>
      </c>
      <c r="H169" s="139">
        <v>8.7200000000000006</v>
      </c>
      <c r="I169" s="179">
        <f t="shared" si="63"/>
        <v>446.40840000000003</v>
      </c>
      <c r="J169" s="179">
        <f t="shared" si="64"/>
        <v>55.45920000000001</v>
      </c>
      <c r="K169" s="179">
        <f t="shared" si="65"/>
        <v>543.77007204000006</v>
      </c>
      <c r="L169" s="179">
        <f t="shared" si="66"/>
        <v>69.834224640000002</v>
      </c>
      <c r="M169" s="179">
        <f t="shared" si="67"/>
        <v>613.60429668000006</v>
      </c>
    </row>
    <row r="170" spans="1:13" s="47" customFormat="1" ht="25.5">
      <c r="A170" s="267" t="s">
        <v>2216</v>
      </c>
      <c r="B170" s="236" t="s">
        <v>751</v>
      </c>
      <c r="C170" s="237" t="s">
        <v>820</v>
      </c>
      <c r="D170" s="180" t="s">
        <v>78</v>
      </c>
      <c r="E170" s="281"/>
      <c r="F170" s="181">
        <v>5</v>
      </c>
      <c r="G170" s="139">
        <v>39.89</v>
      </c>
      <c r="H170" s="139">
        <v>13.08</v>
      </c>
      <c r="I170" s="179">
        <f t="shared" si="63"/>
        <v>199.45</v>
      </c>
      <c r="J170" s="179">
        <f t="shared" si="64"/>
        <v>65.400000000000006</v>
      </c>
      <c r="K170" s="179">
        <f t="shared" si="65"/>
        <v>242.95004499999999</v>
      </c>
      <c r="L170" s="179">
        <f t="shared" si="66"/>
        <v>82.351680000000002</v>
      </c>
      <c r="M170" s="179">
        <f t="shared" si="67"/>
        <v>325.30172499999998</v>
      </c>
    </row>
    <row r="171" spans="1:13" s="47" customFormat="1" ht="25.5">
      <c r="A171" s="267" t="s">
        <v>2217</v>
      </c>
      <c r="B171" s="236" t="s">
        <v>751</v>
      </c>
      <c r="C171" s="280" t="s">
        <v>821</v>
      </c>
      <c r="D171" s="281" t="s">
        <v>78</v>
      </c>
      <c r="E171" s="281"/>
      <c r="F171" s="308">
        <v>0.7</v>
      </c>
      <c r="G171" s="282">
        <v>53.480000000000004</v>
      </c>
      <c r="H171" s="282">
        <v>8.7200000000000006</v>
      </c>
      <c r="I171" s="179">
        <f t="shared" si="63"/>
        <v>37.436</v>
      </c>
      <c r="J171" s="179">
        <f t="shared" si="64"/>
        <v>6.1040000000000001</v>
      </c>
      <c r="K171" s="179">
        <f t="shared" si="65"/>
        <v>45.600791600000001</v>
      </c>
      <c r="L171" s="179">
        <f t="shared" si="66"/>
        <v>7.6861567999999991</v>
      </c>
      <c r="M171" s="179">
        <f t="shared" ref="M171:M174" si="68">SUM(K171:L171)</f>
        <v>53.2869484</v>
      </c>
    </row>
    <row r="172" spans="1:13" s="47" customFormat="1" ht="25.5">
      <c r="A172" s="267" t="s">
        <v>2218</v>
      </c>
      <c r="B172" s="236">
        <v>98689</v>
      </c>
      <c r="C172" s="280" t="s">
        <v>822</v>
      </c>
      <c r="D172" s="281" t="s">
        <v>78</v>
      </c>
      <c r="E172" s="281"/>
      <c r="F172" s="308">
        <v>22.91</v>
      </c>
      <c r="G172" s="282">
        <v>44.84</v>
      </c>
      <c r="H172" s="282">
        <v>9.5500000000000007</v>
      </c>
      <c r="I172" s="179">
        <f t="shared" si="63"/>
        <v>1027.2844</v>
      </c>
      <c r="J172" s="179">
        <f t="shared" si="64"/>
        <v>218.79050000000001</v>
      </c>
      <c r="K172" s="179">
        <f t="shared" si="65"/>
        <v>1251.3351276399999</v>
      </c>
      <c r="L172" s="179">
        <f t="shared" si="66"/>
        <v>275.50099760000001</v>
      </c>
      <c r="M172" s="179">
        <f t="shared" si="68"/>
        <v>1526.83612524</v>
      </c>
    </row>
    <row r="173" spans="1:13" s="47" customFormat="1" ht="25.5">
      <c r="A173" s="267" t="s">
        <v>2219</v>
      </c>
      <c r="B173" s="236" t="s">
        <v>751</v>
      </c>
      <c r="C173" s="280" t="s">
        <v>281</v>
      </c>
      <c r="D173" s="281" t="s">
        <v>78</v>
      </c>
      <c r="E173" s="281"/>
      <c r="F173" s="308">
        <v>21.3</v>
      </c>
      <c r="G173" s="282">
        <v>27.83</v>
      </c>
      <c r="H173" s="282">
        <v>13.08</v>
      </c>
      <c r="I173" s="179">
        <f t="shared" si="63"/>
        <v>592.779</v>
      </c>
      <c r="J173" s="179">
        <f t="shared" si="64"/>
        <v>278.60399999999998</v>
      </c>
      <c r="K173" s="179">
        <f t="shared" si="65"/>
        <v>722.06409989999997</v>
      </c>
      <c r="L173" s="179">
        <f t="shared" si="66"/>
        <v>350.81815679999994</v>
      </c>
      <c r="M173" s="179">
        <f t="shared" si="68"/>
        <v>1072.8822567</v>
      </c>
    </row>
    <row r="174" spans="1:13" s="47" customFormat="1" ht="38.25">
      <c r="A174" s="267" t="s">
        <v>2220</v>
      </c>
      <c r="B174" s="236" t="s">
        <v>751</v>
      </c>
      <c r="C174" s="237" t="s">
        <v>823</v>
      </c>
      <c r="D174" s="180" t="s">
        <v>78</v>
      </c>
      <c r="E174" s="281"/>
      <c r="F174" s="181">
        <v>159.69</v>
      </c>
      <c r="G174" s="139">
        <v>14.07</v>
      </c>
      <c r="H174" s="139">
        <v>1.4</v>
      </c>
      <c r="I174" s="179">
        <f t="shared" si="63"/>
        <v>2246.8382999999999</v>
      </c>
      <c r="J174" s="179">
        <f t="shared" si="64"/>
        <v>223.56599999999997</v>
      </c>
      <c r="K174" s="179">
        <f t="shared" si="65"/>
        <v>2736.8737332299997</v>
      </c>
      <c r="L174" s="179">
        <f t="shared" si="66"/>
        <v>281.51430719999996</v>
      </c>
      <c r="M174" s="179">
        <f t="shared" si="68"/>
        <v>3018.3880404299998</v>
      </c>
    </row>
    <row r="175" spans="1:13" s="47" customFormat="1" ht="4.1500000000000004" customHeight="1">
      <c r="A175" s="272"/>
      <c r="B175" s="251"/>
      <c r="C175" s="252"/>
      <c r="D175" s="253"/>
      <c r="E175" s="253"/>
      <c r="F175" s="254"/>
      <c r="G175" s="255"/>
      <c r="H175" s="255"/>
      <c r="I175" s="256"/>
      <c r="J175" s="256"/>
      <c r="K175" s="256"/>
      <c r="L175" s="256"/>
      <c r="M175" s="256"/>
    </row>
    <row r="176" spans="1:13" s="47" customFormat="1" ht="4.1500000000000004" customHeight="1">
      <c r="A176" s="273"/>
      <c r="B176" s="257"/>
      <c r="C176" s="285" t="s">
        <v>282</v>
      </c>
      <c r="D176" s="258"/>
      <c r="E176" s="258"/>
      <c r="F176" s="259"/>
      <c r="G176" s="260"/>
      <c r="H176" s="260"/>
      <c r="I176" s="261"/>
      <c r="J176" s="261"/>
      <c r="K176" s="261"/>
      <c r="L176" s="261"/>
      <c r="M176" s="261"/>
    </row>
    <row r="177" spans="1:13" s="47" customFormat="1" ht="4.1500000000000004" customHeight="1">
      <c r="A177" s="274"/>
      <c r="B177" s="262"/>
      <c r="C177" s="263"/>
      <c r="D177" s="264"/>
      <c r="E177" s="264"/>
      <c r="F177" s="265"/>
      <c r="G177" s="266"/>
      <c r="H177" s="266"/>
      <c r="I177" s="266"/>
      <c r="J177" s="266"/>
      <c r="K177" s="266"/>
      <c r="L177" s="266"/>
      <c r="M177" s="266"/>
    </row>
    <row r="178" spans="1:13" s="47" customFormat="1">
      <c r="A178" s="349">
        <v>12</v>
      </c>
      <c r="B178" s="236"/>
      <c r="C178" s="237" t="s">
        <v>183</v>
      </c>
      <c r="D178" s="247"/>
      <c r="E178" s="309"/>
      <c r="F178" s="248"/>
      <c r="G178" s="249"/>
      <c r="H178" s="249"/>
      <c r="I178" s="249">
        <f>SUBTOTAL(9,I179:I205)</f>
        <v>69202.587800000008</v>
      </c>
      <c r="J178" s="249">
        <f>SUBTOTAL(9,J179:J205)</f>
        <v>4705.9323000000004</v>
      </c>
      <c r="K178" s="249">
        <f>SUBTOTAL(9,K179:K205)</f>
        <v>84295.672199179986</v>
      </c>
      <c r="L178" s="249">
        <f>SUBTOTAL(9,L179:L205)</f>
        <v>5925.7099521599994</v>
      </c>
      <c r="M178" s="249">
        <f>SUBTOTAL(9,M179:M205)</f>
        <v>90221.382151339989</v>
      </c>
    </row>
    <row r="179" spans="1:13" s="47" customFormat="1" ht="25.5">
      <c r="A179" s="267" t="s">
        <v>2221</v>
      </c>
      <c r="B179" s="236" t="s">
        <v>751</v>
      </c>
      <c r="C179" s="237" t="s">
        <v>824</v>
      </c>
      <c r="D179" s="180" t="s">
        <v>2</v>
      </c>
      <c r="E179" s="281"/>
      <c r="F179" s="181">
        <v>1</v>
      </c>
      <c r="G179" s="139">
        <v>4401.9799999999996</v>
      </c>
      <c r="H179" s="139">
        <v>149.12</v>
      </c>
      <c r="I179" s="179">
        <f t="shared" ref="I179:I203" si="69">$F179*$G179</f>
        <v>4401.9799999999996</v>
      </c>
      <c r="J179" s="179">
        <f t="shared" ref="J179:J203" si="70">$F179*$H179</f>
        <v>149.12</v>
      </c>
      <c r="K179" s="179">
        <f t="shared" ref="K179:K203" si="71">$I179*(1+BDI_MAT)</f>
        <v>5362.0518379999994</v>
      </c>
      <c r="L179" s="179">
        <f t="shared" ref="L179:L203" si="72">$J179*(1+BDI_MDO)</f>
        <v>187.77190399999998</v>
      </c>
      <c r="M179" s="179">
        <f t="shared" ref="M179:M180" si="73">SUM(K179:L179)</f>
        <v>5549.8237419999996</v>
      </c>
    </row>
    <row r="180" spans="1:13" s="47" customFormat="1" ht="25.5">
      <c r="A180" s="267" t="s">
        <v>2222</v>
      </c>
      <c r="B180" s="236" t="s">
        <v>751</v>
      </c>
      <c r="C180" s="237" t="s">
        <v>825</v>
      </c>
      <c r="D180" s="180" t="s">
        <v>2</v>
      </c>
      <c r="E180" s="281"/>
      <c r="F180" s="181">
        <v>4</v>
      </c>
      <c r="G180" s="139">
        <v>462.14000000000004</v>
      </c>
      <c r="H180" s="139">
        <v>49.75</v>
      </c>
      <c r="I180" s="179">
        <f t="shared" si="69"/>
        <v>1848.5600000000002</v>
      </c>
      <c r="J180" s="179">
        <f t="shared" si="70"/>
        <v>199</v>
      </c>
      <c r="K180" s="179">
        <f t="shared" si="71"/>
        <v>2251.7309359999999</v>
      </c>
      <c r="L180" s="179">
        <f t="shared" si="72"/>
        <v>250.58079999999998</v>
      </c>
      <c r="M180" s="179">
        <f t="shared" si="73"/>
        <v>2502.3117360000001</v>
      </c>
    </row>
    <row r="181" spans="1:13" s="47" customFormat="1" ht="25.5">
      <c r="A181" s="267" t="s">
        <v>2223</v>
      </c>
      <c r="B181" s="236" t="s">
        <v>751</v>
      </c>
      <c r="C181" s="280" t="s">
        <v>826</v>
      </c>
      <c r="D181" s="281" t="s">
        <v>2</v>
      </c>
      <c r="E181" s="281"/>
      <c r="F181" s="308">
        <v>2</v>
      </c>
      <c r="G181" s="282">
        <v>2227.09</v>
      </c>
      <c r="H181" s="282">
        <v>64.260000000000005</v>
      </c>
      <c r="I181" s="179">
        <f t="shared" si="69"/>
        <v>4454.18</v>
      </c>
      <c r="J181" s="179">
        <f t="shared" si="70"/>
        <v>128.52000000000001</v>
      </c>
      <c r="K181" s="179">
        <f t="shared" si="71"/>
        <v>5425.6366580000004</v>
      </c>
      <c r="L181" s="179">
        <f t="shared" si="72"/>
        <v>161.83238399999999</v>
      </c>
      <c r="M181" s="179">
        <f t="shared" ref="M181:M203" si="74">SUM(K181:L181)</f>
        <v>5587.4690420000006</v>
      </c>
    </row>
    <row r="182" spans="1:13" s="47" customFormat="1" ht="25.5">
      <c r="A182" s="267" t="s">
        <v>2224</v>
      </c>
      <c r="B182" s="236" t="s">
        <v>751</v>
      </c>
      <c r="C182" s="280" t="s">
        <v>827</v>
      </c>
      <c r="D182" s="281" t="s">
        <v>2</v>
      </c>
      <c r="E182" s="281"/>
      <c r="F182" s="308">
        <v>2</v>
      </c>
      <c r="G182" s="282">
        <v>1484.73</v>
      </c>
      <c r="H182" s="282">
        <v>42.84</v>
      </c>
      <c r="I182" s="179">
        <f t="shared" si="69"/>
        <v>2969.46</v>
      </c>
      <c r="J182" s="179">
        <f t="shared" si="70"/>
        <v>85.68</v>
      </c>
      <c r="K182" s="179">
        <f t="shared" si="71"/>
        <v>3617.0992259999998</v>
      </c>
      <c r="L182" s="179">
        <f t="shared" si="72"/>
        <v>107.888256</v>
      </c>
      <c r="M182" s="179">
        <f t="shared" si="74"/>
        <v>3724.987482</v>
      </c>
    </row>
    <row r="183" spans="1:13" s="47" customFormat="1" ht="25.5">
      <c r="A183" s="267" t="s">
        <v>2225</v>
      </c>
      <c r="B183" s="236" t="s">
        <v>751</v>
      </c>
      <c r="C183" s="280" t="s">
        <v>828</v>
      </c>
      <c r="D183" s="281" t="s">
        <v>2</v>
      </c>
      <c r="E183" s="281"/>
      <c r="F183" s="308">
        <v>1</v>
      </c>
      <c r="G183" s="282">
        <v>4401.9799999999996</v>
      </c>
      <c r="H183" s="282">
        <v>149.12</v>
      </c>
      <c r="I183" s="179">
        <f t="shared" si="69"/>
        <v>4401.9799999999996</v>
      </c>
      <c r="J183" s="179">
        <f t="shared" si="70"/>
        <v>149.12</v>
      </c>
      <c r="K183" s="179">
        <f t="shared" si="71"/>
        <v>5362.0518379999994</v>
      </c>
      <c r="L183" s="179">
        <f t="shared" si="72"/>
        <v>187.77190399999998</v>
      </c>
      <c r="M183" s="179">
        <f t="shared" si="74"/>
        <v>5549.8237419999996</v>
      </c>
    </row>
    <row r="184" spans="1:13" s="47" customFormat="1" ht="25.5">
      <c r="A184" s="267" t="s">
        <v>2226</v>
      </c>
      <c r="B184" s="236" t="s">
        <v>751</v>
      </c>
      <c r="C184" s="280" t="s">
        <v>829</v>
      </c>
      <c r="D184" s="281" t="s">
        <v>2</v>
      </c>
      <c r="E184" s="281"/>
      <c r="F184" s="308">
        <v>1</v>
      </c>
      <c r="G184" s="282">
        <v>727.86</v>
      </c>
      <c r="H184" s="282">
        <v>78.37</v>
      </c>
      <c r="I184" s="179">
        <f t="shared" si="69"/>
        <v>727.86</v>
      </c>
      <c r="J184" s="179">
        <f t="shared" si="70"/>
        <v>78.37</v>
      </c>
      <c r="K184" s="179">
        <f t="shared" si="71"/>
        <v>886.60626600000001</v>
      </c>
      <c r="L184" s="179">
        <f t="shared" si="72"/>
        <v>98.683503999999999</v>
      </c>
      <c r="M184" s="179">
        <f t="shared" si="74"/>
        <v>985.28976999999998</v>
      </c>
    </row>
    <row r="185" spans="1:13" s="47" customFormat="1" ht="25.5">
      <c r="A185" s="267" t="s">
        <v>2227</v>
      </c>
      <c r="B185" s="236" t="s">
        <v>751</v>
      </c>
      <c r="C185" s="280" t="s">
        <v>830</v>
      </c>
      <c r="D185" s="281" t="s">
        <v>2</v>
      </c>
      <c r="E185" s="281"/>
      <c r="F185" s="308">
        <v>1</v>
      </c>
      <c r="G185" s="282">
        <v>3491.2400000000002</v>
      </c>
      <c r="H185" s="282">
        <v>118.26</v>
      </c>
      <c r="I185" s="179">
        <f t="shared" si="69"/>
        <v>3491.2400000000002</v>
      </c>
      <c r="J185" s="179">
        <f t="shared" si="70"/>
        <v>118.26</v>
      </c>
      <c r="K185" s="179">
        <f t="shared" si="71"/>
        <v>4252.6794440000003</v>
      </c>
      <c r="L185" s="179">
        <f t="shared" si="72"/>
        <v>148.912992</v>
      </c>
      <c r="M185" s="179">
        <f t="shared" si="74"/>
        <v>4401.5924359999999</v>
      </c>
    </row>
    <row r="186" spans="1:13" s="47" customFormat="1" ht="25.5">
      <c r="A186" s="267" t="s">
        <v>2228</v>
      </c>
      <c r="B186" s="236" t="s">
        <v>751</v>
      </c>
      <c r="C186" s="280" t="s">
        <v>831</v>
      </c>
      <c r="D186" s="281" t="s">
        <v>2</v>
      </c>
      <c r="E186" s="281"/>
      <c r="F186" s="308">
        <v>1</v>
      </c>
      <c r="G186" s="282">
        <v>505.98</v>
      </c>
      <c r="H186" s="282">
        <v>17.13</v>
      </c>
      <c r="I186" s="179">
        <f t="shared" si="69"/>
        <v>505.98</v>
      </c>
      <c r="J186" s="179">
        <f t="shared" si="70"/>
        <v>17.13</v>
      </c>
      <c r="K186" s="179">
        <f t="shared" si="71"/>
        <v>616.33423800000003</v>
      </c>
      <c r="L186" s="179">
        <f t="shared" si="72"/>
        <v>21.570095999999996</v>
      </c>
      <c r="M186" s="179">
        <f t="shared" si="74"/>
        <v>637.90433400000006</v>
      </c>
    </row>
    <row r="187" spans="1:13" s="47" customFormat="1" ht="25.5">
      <c r="A187" s="267" t="s">
        <v>2229</v>
      </c>
      <c r="B187" s="236" t="s">
        <v>751</v>
      </c>
      <c r="C187" s="280" t="s">
        <v>832</v>
      </c>
      <c r="D187" s="281" t="s">
        <v>2</v>
      </c>
      <c r="E187" s="281"/>
      <c r="F187" s="308">
        <v>1</v>
      </c>
      <c r="G187" s="282">
        <v>569.2299999999999</v>
      </c>
      <c r="H187" s="282">
        <v>19.27</v>
      </c>
      <c r="I187" s="179">
        <f t="shared" si="69"/>
        <v>569.2299999999999</v>
      </c>
      <c r="J187" s="179">
        <f t="shared" si="70"/>
        <v>19.27</v>
      </c>
      <c r="K187" s="179">
        <f t="shared" si="71"/>
        <v>693.37906299999986</v>
      </c>
      <c r="L187" s="179">
        <f t="shared" si="72"/>
        <v>24.264783999999999</v>
      </c>
      <c r="M187" s="179">
        <f t="shared" si="74"/>
        <v>717.64384699999982</v>
      </c>
    </row>
    <row r="188" spans="1:13" s="47" customFormat="1" ht="25.5">
      <c r="A188" s="267" t="s">
        <v>2230</v>
      </c>
      <c r="B188" s="236" t="s">
        <v>751</v>
      </c>
      <c r="C188" s="280" t="s">
        <v>833</v>
      </c>
      <c r="D188" s="281" t="s">
        <v>2</v>
      </c>
      <c r="E188" s="281"/>
      <c r="F188" s="308">
        <v>1</v>
      </c>
      <c r="G188" s="282">
        <v>231.07000000000002</v>
      </c>
      <c r="H188" s="282">
        <v>24.87</v>
      </c>
      <c r="I188" s="179">
        <f t="shared" si="69"/>
        <v>231.07000000000002</v>
      </c>
      <c r="J188" s="179">
        <f t="shared" si="70"/>
        <v>24.87</v>
      </c>
      <c r="K188" s="179">
        <f t="shared" si="71"/>
        <v>281.46636699999999</v>
      </c>
      <c r="L188" s="179">
        <f t="shared" si="72"/>
        <v>31.316303999999999</v>
      </c>
      <c r="M188" s="179">
        <f t="shared" si="74"/>
        <v>312.78267099999999</v>
      </c>
    </row>
    <row r="189" spans="1:13" s="47" customFormat="1" ht="25.5">
      <c r="A189" s="267" t="s">
        <v>2231</v>
      </c>
      <c r="B189" s="236" t="s">
        <v>751</v>
      </c>
      <c r="C189" s="280" t="s">
        <v>834</v>
      </c>
      <c r="D189" s="281" t="s">
        <v>2</v>
      </c>
      <c r="E189" s="281"/>
      <c r="F189" s="308">
        <v>2</v>
      </c>
      <c r="G189" s="282">
        <v>346.61</v>
      </c>
      <c r="H189" s="282">
        <v>37.31</v>
      </c>
      <c r="I189" s="179">
        <f t="shared" si="69"/>
        <v>693.22</v>
      </c>
      <c r="J189" s="179">
        <f t="shared" si="70"/>
        <v>74.62</v>
      </c>
      <c r="K189" s="179">
        <f t="shared" si="71"/>
        <v>844.41128200000003</v>
      </c>
      <c r="L189" s="179">
        <f t="shared" si="72"/>
        <v>93.961503999999991</v>
      </c>
      <c r="M189" s="179">
        <f t="shared" si="74"/>
        <v>938.37278600000002</v>
      </c>
    </row>
    <row r="190" spans="1:13" s="47" customFormat="1" ht="38.25">
      <c r="A190" s="267" t="s">
        <v>2232</v>
      </c>
      <c r="B190" s="236" t="s">
        <v>751</v>
      </c>
      <c r="C190" s="280" t="s">
        <v>835</v>
      </c>
      <c r="D190" s="281" t="s">
        <v>2</v>
      </c>
      <c r="E190" s="281"/>
      <c r="F190" s="308">
        <v>1</v>
      </c>
      <c r="G190" s="282">
        <v>1618.78</v>
      </c>
      <c r="H190" s="282">
        <v>62.96</v>
      </c>
      <c r="I190" s="179">
        <f t="shared" si="69"/>
        <v>1618.78</v>
      </c>
      <c r="J190" s="179">
        <f t="shared" si="70"/>
        <v>62.96</v>
      </c>
      <c r="K190" s="179">
        <f t="shared" si="71"/>
        <v>1971.835918</v>
      </c>
      <c r="L190" s="179">
        <f t="shared" si="72"/>
        <v>79.279231999999993</v>
      </c>
      <c r="M190" s="179">
        <f t="shared" si="74"/>
        <v>2051.1151500000001</v>
      </c>
    </row>
    <row r="191" spans="1:13" s="47" customFormat="1">
      <c r="A191" s="267" t="s">
        <v>2233</v>
      </c>
      <c r="B191" s="236">
        <v>72120</v>
      </c>
      <c r="C191" s="280" t="s">
        <v>836</v>
      </c>
      <c r="D191" s="281" t="s">
        <v>76</v>
      </c>
      <c r="E191" s="281"/>
      <c r="F191" s="308">
        <v>18.02</v>
      </c>
      <c r="G191" s="282">
        <v>191.26</v>
      </c>
      <c r="H191" s="282">
        <v>10.48</v>
      </c>
      <c r="I191" s="179">
        <f t="shared" si="69"/>
        <v>3446.5051999999996</v>
      </c>
      <c r="J191" s="179">
        <f t="shared" si="70"/>
        <v>188.84960000000001</v>
      </c>
      <c r="K191" s="179">
        <f t="shared" si="71"/>
        <v>4198.1879841199998</v>
      </c>
      <c r="L191" s="179">
        <f t="shared" si="72"/>
        <v>237.79941631999998</v>
      </c>
      <c r="M191" s="179">
        <f t="shared" si="74"/>
        <v>4435.9874004399999</v>
      </c>
    </row>
    <row r="192" spans="1:13" s="47" customFormat="1" ht="38.25">
      <c r="A192" s="267" t="s">
        <v>2234</v>
      </c>
      <c r="B192" s="236" t="s">
        <v>751</v>
      </c>
      <c r="C192" s="280" t="s">
        <v>837</v>
      </c>
      <c r="D192" s="281" t="s">
        <v>2</v>
      </c>
      <c r="E192" s="281"/>
      <c r="F192" s="308">
        <v>1</v>
      </c>
      <c r="G192" s="282">
        <v>890.49</v>
      </c>
      <c r="H192" s="282">
        <v>41.98</v>
      </c>
      <c r="I192" s="179">
        <f t="shared" si="69"/>
        <v>890.49</v>
      </c>
      <c r="J192" s="179">
        <f t="shared" si="70"/>
        <v>41.98</v>
      </c>
      <c r="K192" s="179">
        <f t="shared" si="71"/>
        <v>1084.7058689999999</v>
      </c>
      <c r="L192" s="179">
        <f t="shared" si="72"/>
        <v>52.861215999999992</v>
      </c>
      <c r="M192" s="179">
        <f t="shared" si="74"/>
        <v>1137.5670849999999</v>
      </c>
    </row>
    <row r="193" spans="1:13" s="47" customFormat="1" ht="76.5">
      <c r="A193" s="267" t="s">
        <v>3532</v>
      </c>
      <c r="B193" s="236" t="s">
        <v>751</v>
      </c>
      <c r="C193" s="280" t="s">
        <v>838</v>
      </c>
      <c r="D193" s="281" t="s">
        <v>2</v>
      </c>
      <c r="E193" s="281"/>
      <c r="F193" s="308">
        <v>2</v>
      </c>
      <c r="G193" s="282">
        <v>1263.8899999999999</v>
      </c>
      <c r="H193" s="282">
        <v>210.9</v>
      </c>
      <c r="I193" s="179">
        <f t="shared" si="69"/>
        <v>2527.7799999999997</v>
      </c>
      <c r="J193" s="179">
        <f t="shared" si="70"/>
        <v>421.8</v>
      </c>
      <c r="K193" s="179">
        <f t="shared" si="71"/>
        <v>3079.0888179999997</v>
      </c>
      <c r="L193" s="179">
        <f t="shared" si="72"/>
        <v>531.13055999999995</v>
      </c>
      <c r="M193" s="179">
        <f t="shared" si="74"/>
        <v>3610.2193779999998</v>
      </c>
    </row>
    <row r="194" spans="1:13" s="47" customFormat="1" ht="51">
      <c r="A194" s="267" t="s">
        <v>2235</v>
      </c>
      <c r="B194" s="236" t="s">
        <v>751</v>
      </c>
      <c r="C194" s="280" t="s">
        <v>839</v>
      </c>
      <c r="D194" s="281" t="s">
        <v>2</v>
      </c>
      <c r="E194" s="281"/>
      <c r="F194" s="308">
        <v>17</v>
      </c>
      <c r="G194" s="282">
        <v>994.73</v>
      </c>
      <c r="H194" s="282">
        <v>6.82</v>
      </c>
      <c r="I194" s="179">
        <f t="shared" si="69"/>
        <v>16910.41</v>
      </c>
      <c r="J194" s="179">
        <f t="shared" si="70"/>
        <v>115.94</v>
      </c>
      <c r="K194" s="179">
        <f t="shared" si="71"/>
        <v>20598.570421</v>
      </c>
      <c r="L194" s="179">
        <f t="shared" si="72"/>
        <v>145.99164799999997</v>
      </c>
      <c r="M194" s="179">
        <f t="shared" si="74"/>
        <v>20744.562069</v>
      </c>
    </row>
    <row r="195" spans="1:13" s="47" customFormat="1" ht="51">
      <c r="A195" s="267" t="s">
        <v>2236</v>
      </c>
      <c r="B195" s="236" t="s">
        <v>751</v>
      </c>
      <c r="C195" s="280" t="s">
        <v>840</v>
      </c>
      <c r="D195" s="281" t="s">
        <v>2</v>
      </c>
      <c r="E195" s="281"/>
      <c r="F195" s="308">
        <v>2</v>
      </c>
      <c r="G195" s="282">
        <v>503.13</v>
      </c>
      <c r="H195" s="282">
        <v>186.14</v>
      </c>
      <c r="I195" s="179">
        <f t="shared" si="69"/>
        <v>1006.26</v>
      </c>
      <c r="J195" s="179">
        <f t="shared" si="70"/>
        <v>372.28</v>
      </c>
      <c r="K195" s="179">
        <f t="shared" si="71"/>
        <v>1225.725306</v>
      </c>
      <c r="L195" s="179">
        <f t="shared" si="72"/>
        <v>468.77497599999992</v>
      </c>
      <c r="M195" s="179">
        <f t="shared" si="74"/>
        <v>1694.500282</v>
      </c>
    </row>
    <row r="196" spans="1:13" s="47" customFormat="1" ht="38.25">
      <c r="A196" s="267" t="s">
        <v>2237</v>
      </c>
      <c r="B196" s="236" t="s">
        <v>751</v>
      </c>
      <c r="C196" s="280" t="s">
        <v>841</v>
      </c>
      <c r="D196" s="281" t="s">
        <v>2</v>
      </c>
      <c r="E196" s="281"/>
      <c r="F196" s="308">
        <v>1</v>
      </c>
      <c r="G196" s="282">
        <v>3135.53</v>
      </c>
      <c r="H196" s="282">
        <v>178.93</v>
      </c>
      <c r="I196" s="179">
        <f t="shared" si="69"/>
        <v>3135.53</v>
      </c>
      <c r="J196" s="179">
        <f t="shared" si="70"/>
        <v>178.93</v>
      </c>
      <c r="K196" s="179">
        <f t="shared" si="71"/>
        <v>3819.3890930000002</v>
      </c>
      <c r="L196" s="179">
        <f t="shared" si="72"/>
        <v>225.30865599999998</v>
      </c>
      <c r="M196" s="179">
        <f t="shared" si="74"/>
        <v>4044.6977490000004</v>
      </c>
    </row>
    <row r="197" spans="1:13" s="47" customFormat="1" ht="25.5">
      <c r="A197" s="267" t="s">
        <v>2238</v>
      </c>
      <c r="B197" s="236" t="s">
        <v>751</v>
      </c>
      <c r="C197" s="280" t="s">
        <v>842</v>
      </c>
      <c r="D197" s="281" t="s">
        <v>2</v>
      </c>
      <c r="E197" s="281"/>
      <c r="F197" s="308">
        <v>1</v>
      </c>
      <c r="G197" s="282">
        <v>814.09</v>
      </c>
      <c r="H197" s="282">
        <v>67.459999999999994</v>
      </c>
      <c r="I197" s="179">
        <f t="shared" si="69"/>
        <v>814.09</v>
      </c>
      <c r="J197" s="179">
        <f t="shared" si="70"/>
        <v>67.459999999999994</v>
      </c>
      <c r="K197" s="179">
        <f t="shared" si="71"/>
        <v>991.64302899999996</v>
      </c>
      <c r="L197" s="179">
        <f t="shared" si="72"/>
        <v>84.945631999999989</v>
      </c>
      <c r="M197" s="179">
        <f t="shared" si="74"/>
        <v>1076.588661</v>
      </c>
    </row>
    <row r="198" spans="1:13" s="47" customFormat="1" ht="38.25">
      <c r="A198" s="267" t="s">
        <v>2239</v>
      </c>
      <c r="B198" s="236" t="s">
        <v>751</v>
      </c>
      <c r="C198" s="280" t="s">
        <v>843</v>
      </c>
      <c r="D198" s="281" t="s">
        <v>2</v>
      </c>
      <c r="E198" s="281"/>
      <c r="F198" s="308">
        <v>1</v>
      </c>
      <c r="G198" s="282">
        <v>994.73</v>
      </c>
      <c r="H198" s="282">
        <v>6.82</v>
      </c>
      <c r="I198" s="179">
        <f t="shared" si="69"/>
        <v>994.73</v>
      </c>
      <c r="J198" s="179">
        <f t="shared" si="70"/>
        <v>6.82</v>
      </c>
      <c r="K198" s="179">
        <f t="shared" si="71"/>
        <v>1211.680613</v>
      </c>
      <c r="L198" s="179">
        <f t="shared" si="72"/>
        <v>8.5877439999999989</v>
      </c>
      <c r="M198" s="179">
        <f t="shared" si="74"/>
        <v>1220.2683569999999</v>
      </c>
    </row>
    <row r="199" spans="1:13" s="47" customFormat="1" ht="25.5">
      <c r="A199" s="267" t="s">
        <v>2240</v>
      </c>
      <c r="B199" s="236" t="s">
        <v>751</v>
      </c>
      <c r="C199" s="280" t="s">
        <v>844</v>
      </c>
      <c r="D199" s="281" t="s">
        <v>2</v>
      </c>
      <c r="E199" s="281"/>
      <c r="F199" s="308">
        <v>1</v>
      </c>
      <c r="G199" s="282">
        <v>1240.6499999999999</v>
      </c>
      <c r="H199" s="282">
        <v>203.02</v>
      </c>
      <c r="I199" s="179">
        <f t="shared" si="69"/>
        <v>1240.6499999999999</v>
      </c>
      <c r="J199" s="179">
        <f t="shared" si="70"/>
        <v>203.02</v>
      </c>
      <c r="K199" s="179">
        <f t="shared" si="71"/>
        <v>1511.2357649999997</v>
      </c>
      <c r="L199" s="179">
        <f t="shared" si="72"/>
        <v>255.64278399999998</v>
      </c>
      <c r="M199" s="179">
        <f t="shared" si="74"/>
        <v>1766.8785489999996</v>
      </c>
    </row>
    <row r="200" spans="1:13" s="47" customFormat="1">
      <c r="A200" s="267" t="s">
        <v>2241</v>
      </c>
      <c r="B200" s="236" t="s">
        <v>845</v>
      </c>
      <c r="C200" s="280" t="s">
        <v>846</v>
      </c>
      <c r="D200" s="281" t="s">
        <v>78</v>
      </c>
      <c r="E200" s="281"/>
      <c r="F200" s="308">
        <v>6.12</v>
      </c>
      <c r="G200" s="282">
        <v>123.10000000000001</v>
      </c>
      <c r="H200" s="282">
        <v>28.78</v>
      </c>
      <c r="I200" s="179">
        <f t="shared" si="69"/>
        <v>753.37200000000007</v>
      </c>
      <c r="J200" s="179">
        <f t="shared" si="70"/>
        <v>176.1336</v>
      </c>
      <c r="K200" s="179">
        <f t="shared" si="71"/>
        <v>917.6824332000001</v>
      </c>
      <c r="L200" s="179">
        <f t="shared" si="72"/>
        <v>221.78742911999998</v>
      </c>
      <c r="M200" s="179">
        <f t="shared" si="74"/>
        <v>1139.4698623200002</v>
      </c>
    </row>
    <row r="201" spans="1:13" s="47" customFormat="1" ht="25.5">
      <c r="A201" s="267" t="s">
        <v>2242</v>
      </c>
      <c r="B201" s="236">
        <v>84862</v>
      </c>
      <c r="C201" s="280" t="s">
        <v>847</v>
      </c>
      <c r="D201" s="281" t="s">
        <v>78</v>
      </c>
      <c r="E201" s="281"/>
      <c r="F201" s="308">
        <v>6.12</v>
      </c>
      <c r="G201" s="282">
        <v>168.2</v>
      </c>
      <c r="H201" s="282">
        <v>28.7</v>
      </c>
      <c r="I201" s="179">
        <f t="shared" si="69"/>
        <v>1029.384</v>
      </c>
      <c r="J201" s="179">
        <f t="shared" si="70"/>
        <v>175.64400000000001</v>
      </c>
      <c r="K201" s="179">
        <f t="shared" si="71"/>
        <v>1253.8926503999999</v>
      </c>
      <c r="L201" s="179">
        <f t="shared" si="72"/>
        <v>221.17092479999999</v>
      </c>
      <c r="M201" s="179">
        <f t="shared" si="74"/>
        <v>1475.0635751999998</v>
      </c>
    </row>
    <row r="202" spans="1:13" s="47" customFormat="1" ht="25.5">
      <c r="A202" s="267" t="s">
        <v>2243</v>
      </c>
      <c r="B202" s="236" t="s">
        <v>848</v>
      </c>
      <c r="C202" s="280" t="s">
        <v>849</v>
      </c>
      <c r="D202" s="281" t="s">
        <v>78</v>
      </c>
      <c r="E202" s="281"/>
      <c r="F202" s="308">
        <v>26.87</v>
      </c>
      <c r="G202" s="282">
        <v>265.18</v>
      </c>
      <c r="H202" s="282">
        <v>39.729999999999997</v>
      </c>
      <c r="I202" s="179">
        <f t="shared" si="69"/>
        <v>7125.3866000000007</v>
      </c>
      <c r="J202" s="179">
        <f t="shared" si="70"/>
        <v>1067.5451</v>
      </c>
      <c r="K202" s="179">
        <f t="shared" si="71"/>
        <v>8679.4334174600008</v>
      </c>
      <c r="L202" s="179">
        <f t="shared" si="72"/>
        <v>1344.2527899199999</v>
      </c>
      <c r="M202" s="179">
        <f t="shared" si="74"/>
        <v>10023.68620738</v>
      </c>
    </row>
    <row r="203" spans="1:13" s="47" customFormat="1">
      <c r="A203" s="267" t="s">
        <v>2244</v>
      </c>
      <c r="B203" s="236">
        <v>84862</v>
      </c>
      <c r="C203" s="237" t="s">
        <v>850</v>
      </c>
      <c r="D203" s="180" t="s">
        <v>78</v>
      </c>
      <c r="E203" s="281"/>
      <c r="F203" s="181">
        <v>20.3</v>
      </c>
      <c r="G203" s="139">
        <v>168.2</v>
      </c>
      <c r="H203" s="139">
        <v>28.7</v>
      </c>
      <c r="I203" s="179">
        <f t="shared" si="69"/>
        <v>3414.46</v>
      </c>
      <c r="J203" s="179">
        <f t="shared" si="70"/>
        <v>582.61</v>
      </c>
      <c r="K203" s="179">
        <f t="shared" si="71"/>
        <v>4159.1537259999996</v>
      </c>
      <c r="L203" s="179">
        <f t="shared" si="72"/>
        <v>733.62251199999992</v>
      </c>
      <c r="M203" s="179">
        <f t="shared" si="74"/>
        <v>4892.7762379999995</v>
      </c>
    </row>
    <row r="204" spans="1:13" s="47" customFormat="1" ht="4.1500000000000004" customHeight="1">
      <c r="A204" s="272"/>
      <c r="B204" s="251"/>
      <c r="C204" s="252"/>
      <c r="D204" s="253"/>
      <c r="E204" s="253"/>
      <c r="F204" s="254"/>
      <c r="G204" s="255"/>
      <c r="H204" s="255"/>
      <c r="I204" s="256"/>
      <c r="J204" s="256"/>
      <c r="K204" s="256"/>
      <c r="L204" s="256"/>
      <c r="M204" s="256"/>
    </row>
    <row r="205" spans="1:13" s="47" customFormat="1" ht="4.1500000000000004" customHeight="1">
      <c r="A205" s="273"/>
      <c r="B205" s="257"/>
      <c r="C205" s="285" t="s">
        <v>283</v>
      </c>
      <c r="D205" s="258"/>
      <c r="E205" s="258"/>
      <c r="F205" s="259"/>
      <c r="G205" s="260"/>
      <c r="H205" s="260"/>
      <c r="I205" s="261"/>
      <c r="J205" s="261"/>
      <c r="K205" s="261"/>
      <c r="L205" s="261"/>
      <c r="M205" s="261"/>
    </row>
    <row r="206" spans="1:13" s="47" customFormat="1" ht="4.1500000000000004" customHeight="1">
      <c r="A206" s="274"/>
      <c r="B206" s="262"/>
      <c r="C206" s="263"/>
      <c r="D206" s="264"/>
      <c r="E206" s="264"/>
      <c r="F206" s="265"/>
      <c r="G206" s="266"/>
      <c r="H206" s="266"/>
      <c r="I206" s="266"/>
      <c r="J206" s="266"/>
      <c r="K206" s="266"/>
      <c r="L206" s="266"/>
      <c r="M206" s="266"/>
    </row>
    <row r="207" spans="1:13" s="47" customFormat="1">
      <c r="A207" s="349">
        <v>13</v>
      </c>
      <c r="B207" s="236"/>
      <c r="C207" s="237" t="s">
        <v>851</v>
      </c>
      <c r="D207" s="247"/>
      <c r="E207" s="309"/>
      <c r="F207" s="248"/>
      <c r="G207" s="249"/>
      <c r="H207" s="249"/>
      <c r="I207" s="249">
        <f>SUBTOTAL(9,I208:I211)</f>
        <v>12461.417099999999</v>
      </c>
      <c r="J207" s="249">
        <f>SUBTOTAL(9,J208:J211)</f>
        <v>0</v>
      </c>
      <c r="K207" s="249">
        <f>SUBTOTAL(9,K208:K211)</f>
        <v>15179.252169509999</v>
      </c>
      <c r="L207" s="249">
        <f>SUBTOTAL(9,L208:L211)</f>
        <v>0</v>
      </c>
      <c r="M207" s="249">
        <f>SUBTOTAL(9,M208:M211)</f>
        <v>15179.252169509999</v>
      </c>
    </row>
    <row r="208" spans="1:13" s="47" customFormat="1" ht="25.5">
      <c r="A208" s="267" t="s">
        <v>2245</v>
      </c>
      <c r="B208" s="236" t="s">
        <v>751</v>
      </c>
      <c r="C208" s="237" t="s">
        <v>2154</v>
      </c>
      <c r="D208" s="180" t="s">
        <v>76</v>
      </c>
      <c r="E208" s="281"/>
      <c r="F208" s="181">
        <v>211.32</v>
      </c>
      <c r="G208" s="139">
        <v>50.35</v>
      </c>
      <c r="H208" s="139">
        <v>0</v>
      </c>
      <c r="I208" s="179">
        <f t="shared" ref="I208:I209" si="75">$F208*$G208</f>
        <v>10639.962</v>
      </c>
      <c r="J208" s="179">
        <f t="shared" ref="J208:J209" si="76">$F208*$H208</f>
        <v>0</v>
      </c>
      <c r="K208" s="179">
        <f>$I208*(1+BDI_MAT)</f>
        <v>12960.537712199999</v>
      </c>
      <c r="L208" s="179">
        <f>$J208*(1+BDI_MDO)</f>
        <v>0</v>
      </c>
      <c r="M208" s="179">
        <f t="shared" ref="M208" si="77">SUM(K208:L208)</f>
        <v>12960.537712199999</v>
      </c>
    </row>
    <row r="209" spans="1:13" s="47" customFormat="1" ht="25.5">
      <c r="A209" s="267" t="s">
        <v>2246</v>
      </c>
      <c r="B209" s="283" t="s">
        <v>751</v>
      </c>
      <c r="C209" s="280" t="s">
        <v>2247</v>
      </c>
      <c r="D209" s="281" t="s">
        <v>76</v>
      </c>
      <c r="E209" s="281"/>
      <c r="F209" s="308">
        <v>32.590000000000003</v>
      </c>
      <c r="G209" s="282">
        <v>55.89</v>
      </c>
      <c r="H209" s="282">
        <v>0</v>
      </c>
      <c r="I209" s="179">
        <f t="shared" si="75"/>
        <v>1821.4551000000001</v>
      </c>
      <c r="J209" s="179">
        <f t="shared" si="76"/>
        <v>0</v>
      </c>
      <c r="K209" s="179">
        <f>$I209*(1+BDI_MAT)</f>
        <v>2218.7144573099999</v>
      </c>
      <c r="L209" s="179">
        <f>$J209*(1+BDI_MDO)</f>
        <v>0</v>
      </c>
      <c r="M209" s="179">
        <f t="shared" ref="M209" si="78">SUM(K209:L209)</f>
        <v>2218.7144573099999</v>
      </c>
    </row>
    <row r="210" spans="1:13" s="47" customFormat="1" ht="4.1500000000000004" customHeight="1">
      <c r="A210" s="272"/>
      <c r="B210" s="251"/>
      <c r="C210" s="252"/>
      <c r="D210" s="253"/>
      <c r="E210" s="253"/>
      <c r="F210" s="254"/>
      <c r="G210" s="255"/>
      <c r="H210" s="255"/>
      <c r="I210" s="256"/>
      <c r="J210" s="256"/>
      <c r="K210" s="256"/>
      <c r="L210" s="256"/>
      <c r="M210" s="256"/>
    </row>
    <row r="211" spans="1:13" s="47" customFormat="1" ht="4.1500000000000004" customHeight="1">
      <c r="A211" s="273"/>
      <c r="B211" s="257"/>
      <c r="C211" s="285" t="s">
        <v>285</v>
      </c>
      <c r="D211" s="258"/>
      <c r="E211" s="258"/>
      <c r="F211" s="259"/>
      <c r="G211" s="260"/>
      <c r="H211" s="260"/>
      <c r="I211" s="261"/>
      <c r="J211" s="261"/>
      <c r="K211" s="261"/>
      <c r="L211" s="261"/>
      <c r="M211" s="261"/>
    </row>
    <row r="212" spans="1:13" s="47" customFormat="1" ht="4.1500000000000004" customHeight="1">
      <c r="A212" s="274"/>
      <c r="B212" s="262"/>
      <c r="C212" s="263"/>
      <c r="D212" s="264"/>
      <c r="E212" s="264"/>
      <c r="F212" s="265"/>
      <c r="G212" s="266"/>
      <c r="H212" s="266"/>
      <c r="I212" s="266"/>
      <c r="J212" s="266"/>
      <c r="K212" s="266"/>
      <c r="L212" s="266"/>
      <c r="M212" s="266"/>
    </row>
    <row r="213" spans="1:13" s="47" customFormat="1">
      <c r="A213" s="349">
        <v>14</v>
      </c>
      <c r="B213" s="236"/>
      <c r="C213" s="237" t="s">
        <v>184</v>
      </c>
      <c r="D213" s="247"/>
      <c r="E213" s="309"/>
      <c r="F213" s="248"/>
      <c r="G213" s="249"/>
      <c r="H213" s="249"/>
      <c r="I213" s="249">
        <f>SUBTOTAL(9,I214:I235)</f>
        <v>19421.474300000002</v>
      </c>
      <c r="J213" s="249">
        <f>SUBTOTAL(9,J214:J235)</f>
        <v>10937.6129</v>
      </c>
      <c r="K213" s="249">
        <f>SUBTOTAL(9,K214:K235)</f>
        <v>23657.297844829998</v>
      </c>
      <c r="L213" s="249">
        <f>SUBTOTAL(9,L214:L235)</f>
        <v>13772.642163679999</v>
      </c>
      <c r="M213" s="249">
        <f>SUBTOTAL(9,M214:M235)</f>
        <v>37429.940008510006</v>
      </c>
    </row>
    <row r="214" spans="1:13" s="47" customFormat="1">
      <c r="A214" s="267" t="s">
        <v>2248</v>
      </c>
      <c r="B214" s="236"/>
      <c r="C214" s="237" t="s">
        <v>255</v>
      </c>
      <c r="D214" s="180"/>
      <c r="E214" s="281"/>
      <c r="F214" s="181"/>
      <c r="G214" s="139"/>
      <c r="H214" s="139"/>
      <c r="I214" s="179"/>
      <c r="J214" s="179"/>
      <c r="K214" s="179"/>
      <c r="L214" s="179"/>
      <c r="M214" s="179"/>
    </row>
    <row r="215" spans="1:13" s="47" customFormat="1">
      <c r="A215" s="267" t="s">
        <v>2249</v>
      </c>
      <c r="B215" s="236">
        <v>88485</v>
      </c>
      <c r="C215" s="237" t="s">
        <v>256</v>
      </c>
      <c r="D215" s="180" t="s">
        <v>76</v>
      </c>
      <c r="E215" s="281"/>
      <c r="F215" s="181">
        <v>314.22000000000003</v>
      </c>
      <c r="G215" s="139">
        <v>1.23</v>
      </c>
      <c r="H215" s="139">
        <v>0.64</v>
      </c>
      <c r="I215" s="179">
        <f t="shared" ref="I215:I233" si="79">$F215*$G215</f>
        <v>386.49060000000003</v>
      </c>
      <c r="J215" s="179">
        <f t="shared" ref="J215:J233" si="80">$F215*$H215</f>
        <v>201.10080000000002</v>
      </c>
      <c r="K215" s="179">
        <f>$I215*(1+BDI_MAT)</f>
        <v>470.78419986</v>
      </c>
      <c r="L215" s="179">
        <f>$J215*(1+BDI_MDO)</f>
        <v>253.22612735999999</v>
      </c>
      <c r="M215" s="179">
        <f t="shared" ref="M215:M229" si="81">SUM(K215:L215)</f>
        <v>724.01032722000002</v>
      </c>
    </row>
    <row r="216" spans="1:13" s="47" customFormat="1">
      <c r="A216" s="267" t="s">
        <v>2250</v>
      </c>
      <c r="B216" s="236">
        <v>88495</v>
      </c>
      <c r="C216" s="237" t="s">
        <v>257</v>
      </c>
      <c r="D216" s="180" t="s">
        <v>76</v>
      </c>
      <c r="E216" s="281"/>
      <c r="F216" s="181">
        <v>314.22000000000003</v>
      </c>
      <c r="G216" s="139">
        <v>3.2699999999999996</v>
      </c>
      <c r="H216" s="139">
        <v>3.88</v>
      </c>
      <c r="I216" s="179">
        <f t="shared" si="79"/>
        <v>1027.4993999999999</v>
      </c>
      <c r="J216" s="179">
        <f t="shared" si="80"/>
        <v>1219.1736000000001</v>
      </c>
      <c r="K216" s="179">
        <f>$I216*(1+BDI_MAT)</f>
        <v>1251.5970191399999</v>
      </c>
      <c r="L216" s="179">
        <f>$J216*(1+BDI_MDO)</f>
        <v>1535.1833971199999</v>
      </c>
      <c r="M216" s="179">
        <f t="shared" si="81"/>
        <v>2786.7804162599996</v>
      </c>
    </row>
    <row r="217" spans="1:13" s="47" customFormat="1" ht="25.5">
      <c r="A217" s="267" t="s">
        <v>2251</v>
      </c>
      <c r="B217" s="236">
        <v>88489</v>
      </c>
      <c r="C217" s="237" t="s">
        <v>852</v>
      </c>
      <c r="D217" s="180" t="s">
        <v>76</v>
      </c>
      <c r="E217" s="281"/>
      <c r="F217" s="181">
        <v>512.46</v>
      </c>
      <c r="G217" s="139">
        <v>7.2</v>
      </c>
      <c r="H217" s="139">
        <v>3.1</v>
      </c>
      <c r="I217" s="179">
        <f t="shared" si="79"/>
        <v>3689.7120000000004</v>
      </c>
      <c r="J217" s="179">
        <f t="shared" si="80"/>
        <v>1588.6260000000002</v>
      </c>
      <c r="K217" s="179">
        <f>$I217*(1+BDI_MAT)</f>
        <v>4494.4381872000004</v>
      </c>
      <c r="L217" s="179">
        <f>$J217*(1+BDI_MDO)</f>
        <v>2000.3978592000001</v>
      </c>
      <c r="M217" s="179">
        <f t="shared" si="81"/>
        <v>6494.8360464000007</v>
      </c>
    </row>
    <row r="218" spans="1:13" s="47" customFormat="1">
      <c r="A218" s="267" t="s">
        <v>2252</v>
      </c>
      <c r="B218" s="236"/>
      <c r="C218" s="237" t="s">
        <v>258</v>
      </c>
      <c r="D218" s="180"/>
      <c r="E218" s="281"/>
      <c r="F218" s="181"/>
      <c r="G218" s="139"/>
      <c r="H218" s="139"/>
      <c r="I218" s="179"/>
      <c r="J218" s="179"/>
      <c r="K218" s="179"/>
      <c r="L218" s="179"/>
      <c r="M218" s="179"/>
    </row>
    <row r="219" spans="1:13" s="47" customFormat="1">
      <c r="A219" s="267" t="s">
        <v>2253</v>
      </c>
      <c r="B219" s="236">
        <v>88494</v>
      </c>
      <c r="C219" s="237" t="s">
        <v>853</v>
      </c>
      <c r="D219" s="180" t="s">
        <v>76</v>
      </c>
      <c r="E219" s="281"/>
      <c r="F219" s="181">
        <v>268.62</v>
      </c>
      <c r="G219" s="139">
        <v>4.8299999999999992</v>
      </c>
      <c r="H219" s="139">
        <v>8.3800000000000008</v>
      </c>
      <c r="I219" s="179">
        <f t="shared" si="79"/>
        <v>1297.4345999999998</v>
      </c>
      <c r="J219" s="179">
        <f t="shared" si="80"/>
        <v>2251.0356000000002</v>
      </c>
      <c r="K219" s="179">
        <f>$I219*(1+BDI_MAT)</f>
        <v>1580.4050862599997</v>
      </c>
      <c r="L219" s="179">
        <f>$J219*(1+BDI_MDO)</f>
        <v>2834.5040275199999</v>
      </c>
      <c r="M219" s="179">
        <f t="shared" si="81"/>
        <v>4414.9091137799996</v>
      </c>
    </row>
    <row r="220" spans="1:13" s="47" customFormat="1" ht="25.5">
      <c r="A220" s="267" t="s">
        <v>2254</v>
      </c>
      <c r="B220" s="236">
        <v>88488</v>
      </c>
      <c r="C220" s="280" t="s">
        <v>854</v>
      </c>
      <c r="D220" s="281" t="s">
        <v>76</v>
      </c>
      <c r="E220" s="281"/>
      <c r="F220" s="308">
        <v>268.62</v>
      </c>
      <c r="G220" s="282">
        <v>7.52</v>
      </c>
      <c r="H220" s="282">
        <v>4.05</v>
      </c>
      <c r="I220" s="179">
        <f t="shared" si="79"/>
        <v>2020.0223999999998</v>
      </c>
      <c r="J220" s="179">
        <f t="shared" si="80"/>
        <v>1087.9110000000001</v>
      </c>
      <c r="K220" s="179">
        <f>$I220*(1+BDI_MAT)</f>
        <v>2460.5892854399999</v>
      </c>
      <c r="L220" s="179">
        <f>$J220*(1+BDI_MDO)</f>
        <v>1369.8975312</v>
      </c>
      <c r="M220" s="179">
        <f t="shared" ref="M220" si="82">SUM(K220:L220)</f>
        <v>3830.4868166400001</v>
      </c>
    </row>
    <row r="221" spans="1:13" s="47" customFormat="1">
      <c r="A221" s="267" t="s">
        <v>2255</v>
      </c>
      <c r="B221" s="236"/>
      <c r="C221" s="237" t="s">
        <v>259</v>
      </c>
      <c r="D221" s="180"/>
      <c r="E221" s="281"/>
      <c r="F221" s="181"/>
      <c r="G221" s="250"/>
      <c r="H221" s="250"/>
      <c r="I221" s="179"/>
      <c r="J221" s="179"/>
      <c r="K221" s="179"/>
      <c r="L221" s="179"/>
      <c r="M221" s="179"/>
    </row>
    <row r="222" spans="1:13" s="47" customFormat="1">
      <c r="A222" s="267" t="s">
        <v>2256</v>
      </c>
      <c r="B222" s="236">
        <v>88412</v>
      </c>
      <c r="C222" s="237" t="s">
        <v>284</v>
      </c>
      <c r="D222" s="180" t="s">
        <v>76</v>
      </c>
      <c r="E222" s="281"/>
      <c r="F222" s="181">
        <v>227.84</v>
      </c>
      <c r="G222" s="250">
        <v>1.1399999999999999</v>
      </c>
      <c r="H222" s="250">
        <v>0.38</v>
      </c>
      <c r="I222" s="179">
        <f t="shared" si="79"/>
        <v>259.73759999999999</v>
      </c>
      <c r="J222" s="179">
        <f t="shared" si="80"/>
        <v>86.5792</v>
      </c>
      <c r="K222" s="179">
        <f>$I222*(1+BDI_MAT)</f>
        <v>316.38637055999999</v>
      </c>
      <c r="L222" s="179">
        <f>$J222*(1+BDI_MDO)</f>
        <v>109.02052863999999</v>
      </c>
      <c r="M222" s="179">
        <f t="shared" ref="M222:M224" si="83">SUM(K222:L222)</f>
        <v>425.4068992</v>
      </c>
    </row>
    <row r="223" spans="1:13" s="47" customFormat="1" ht="25.5">
      <c r="A223" s="267" t="s">
        <v>2257</v>
      </c>
      <c r="B223" s="236">
        <v>96127</v>
      </c>
      <c r="C223" s="237" t="s">
        <v>260</v>
      </c>
      <c r="D223" s="180" t="s">
        <v>76</v>
      </c>
      <c r="E223" s="281"/>
      <c r="F223" s="181">
        <v>227.84</v>
      </c>
      <c r="G223" s="250">
        <v>5.1499999999999995</v>
      </c>
      <c r="H223" s="250">
        <v>3.91</v>
      </c>
      <c r="I223" s="179">
        <f t="shared" si="79"/>
        <v>1173.376</v>
      </c>
      <c r="J223" s="179">
        <f t="shared" si="80"/>
        <v>890.85440000000006</v>
      </c>
      <c r="K223" s="179">
        <f>$I223*(1+BDI_MAT)</f>
        <v>1429.2893056</v>
      </c>
      <c r="L223" s="179">
        <f>$J223*(1+BDI_MDO)</f>
        <v>1121.7638604799999</v>
      </c>
      <c r="M223" s="179">
        <f t="shared" si="83"/>
        <v>2551.0531660799998</v>
      </c>
    </row>
    <row r="224" spans="1:13" s="47" customFormat="1" ht="38.25">
      <c r="A224" s="267" t="s">
        <v>2258</v>
      </c>
      <c r="B224" s="236">
        <v>88423</v>
      </c>
      <c r="C224" s="237" t="s">
        <v>2633</v>
      </c>
      <c r="D224" s="180" t="s">
        <v>76</v>
      </c>
      <c r="E224" s="281"/>
      <c r="F224" s="181">
        <v>607.11</v>
      </c>
      <c r="G224" s="250">
        <v>12.01</v>
      </c>
      <c r="H224" s="250">
        <v>2.74</v>
      </c>
      <c r="I224" s="179">
        <f t="shared" si="79"/>
        <v>7291.3910999999998</v>
      </c>
      <c r="J224" s="179">
        <f t="shared" si="80"/>
        <v>1663.4814000000001</v>
      </c>
      <c r="K224" s="179">
        <f>$I224*(1+BDI_MAT)</f>
        <v>8881.6434989099998</v>
      </c>
      <c r="L224" s="179">
        <f>$J224*(1+BDI_MDO)</f>
        <v>2094.6557788800001</v>
      </c>
      <c r="M224" s="179">
        <f t="shared" si="83"/>
        <v>10976.29927779</v>
      </c>
    </row>
    <row r="225" spans="1:13" s="47" customFormat="1">
      <c r="A225" s="267" t="s">
        <v>2259</v>
      </c>
      <c r="B225" s="236"/>
      <c r="C225" s="237" t="s">
        <v>261</v>
      </c>
      <c r="D225" s="180"/>
      <c r="E225" s="281"/>
      <c r="F225" s="181"/>
      <c r="G225" s="139"/>
      <c r="H225" s="139"/>
      <c r="I225" s="179"/>
      <c r="J225" s="179"/>
      <c r="K225" s="179"/>
      <c r="L225" s="179"/>
      <c r="M225" s="179"/>
    </row>
    <row r="226" spans="1:13" s="47" customFormat="1" ht="25.5">
      <c r="A226" s="267" t="s">
        <v>2260</v>
      </c>
      <c r="B226" s="236" t="s">
        <v>855</v>
      </c>
      <c r="C226" s="237" t="s">
        <v>262</v>
      </c>
      <c r="D226" s="180" t="s">
        <v>76</v>
      </c>
      <c r="E226" s="281"/>
      <c r="F226" s="181">
        <v>67.95</v>
      </c>
      <c r="G226" s="139">
        <v>8.32</v>
      </c>
      <c r="H226" s="139">
        <v>7.97</v>
      </c>
      <c r="I226" s="179">
        <f t="shared" si="79"/>
        <v>565.34400000000005</v>
      </c>
      <c r="J226" s="179">
        <f t="shared" si="80"/>
        <v>541.56150000000002</v>
      </c>
      <c r="K226" s="179">
        <f>$I226*(1+BDI_MAT)</f>
        <v>688.64552639999999</v>
      </c>
      <c r="L226" s="179">
        <f>$J226*(1+BDI_MDO)</f>
        <v>681.9342408</v>
      </c>
      <c r="M226" s="179">
        <f t="shared" ref="M226:M227" si="84">SUM(K226:L226)</f>
        <v>1370.5797671999999</v>
      </c>
    </row>
    <row r="227" spans="1:13" s="47" customFormat="1">
      <c r="A227" s="267" t="s">
        <v>2261</v>
      </c>
      <c r="B227" s="236" t="s">
        <v>856</v>
      </c>
      <c r="C227" s="237" t="s">
        <v>857</v>
      </c>
      <c r="D227" s="180" t="s">
        <v>76</v>
      </c>
      <c r="E227" s="281"/>
      <c r="F227" s="181">
        <v>67.95</v>
      </c>
      <c r="G227" s="139">
        <v>9.84</v>
      </c>
      <c r="H227" s="139">
        <v>11.04</v>
      </c>
      <c r="I227" s="179">
        <f t="shared" si="79"/>
        <v>668.62800000000004</v>
      </c>
      <c r="J227" s="179">
        <f t="shared" si="80"/>
        <v>750.16800000000001</v>
      </c>
      <c r="K227" s="179">
        <f>$I227*(1+BDI_MAT)</f>
        <v>814.45576679999999</v>
      </c>
      <c r="L227" s="179">
        <f>$J227*(1+BDI_MDO)</f>
        <v>944.61154559999989</v>
      </c>
      <c r="M227" s="179">
        <f t="shared" si="84"/>
        <v>1759.0673124</v>
      </c>
    </row>
    <row r="228" spans="1:13" s="47" customFormat="1">
      <c r="A228" s="267" t="s">
        <v>2262</v>
      </c>
      <c r="B228" s="236"/>
      <c r="C228" s="237" t="s">
        <v>858</v>
      </c>
      <c r="D228" s="180"/>
      <c r="E228" s="281"/>
      <c r="F228" s="181"/>
      <c r="G228" s="139"/>
      <c r="H228" s="139"/>
      <c r="I228" s="179"/>
      <c r="J228" s="179"/>
      <c r="K228" s="179"/>
      <c r="L228" s="179"/>
      <c r="M228" s="179"/>
    </row>
    <row r="229" spans="1:13" s="47" customFormat="1" ht="25.5">
      <c r="A229" s="267" t="s">
        <v>2263</v>
      </c>
      <c r="B229" s="236" t="s">
        <v>751</v>
      </c>
      <c r="C229" s="237" t="s">
        <v>859</v>
      </c>
      <c r="D229" s="180" t="s">
        <v>76</v>
      </c>
      <c r="E229" s="281"/>
      <c r="F229" s="181">
        <v>73.290000000000006</v>
      </c>
      <c r="G229" s="139">
        <v>6.72</v>
      </c>
      <c r="H229" s="139">
        <v>3.34</v>
      </c>
      <c r="I229" s="179">
        <f t="shared" si="79"/>
        <v>492.50880000000001</v>
      </c>
      <c r="J229" s="179">
        <f t="shared" si="80"/>
        <v>244.7886</v>
      </c>
      <c r="K229" s="179">
        <f>$I229*(1+BDI_MAT)</f>
        <v>599.92496928000003</v>
      </c>
      <c r="L229" s="179">
        <f>$J229*(1+BDI_MDO)</f>
        <v>308.23780511999996</v>
      </c>
      <c r="M229" s="179">
        <f t="shared" si="81"/>
        <v>908.16277439999999</v>
      </c>
    </row>
    <row r="230" spans="1:13" s="47" customFormat="1">
      <c r="A230" s="267" t="s">
        <v>2264</v>
      </c>
      <c r="B230" s="236">
        <v>79467</v>
      </c>
      <c r="C230" s="280" t="s">
        <v>860</v>
      </c>
      <c r="D230" s="281" t="s">
        <v>78</v>
      </c>
      <c r="E230" s="281"/>
      <c r="F230" s="308">
        <v>32.5</v>
      </c>
      <c r="G230" s="282">
        <v>5.1099999999999994</v>
      </c>
      <c r="H230" s="282">
        <v>5.66</v>
      </c>
      <c r="I230" s="179">
        <f t="shared" si="79"/>
        <v>166.07499999999999</v>
      </c>
      <c r="J230" s="179">
        <f t="shared" si="80"/>
        <v>183.95000000000002</v>
      </c>
      <c r="K230" s="179">
        <f>$I230*(1+BDI_MAT)</f>
        <v>202.29595749999999</v>
      </c>
      <c r="L230" s="179">
        <f>$J230*(1+BDI_MDO)</f>
        <v>231.62984</v>
      </c>
      <c r="M230" s="179">
        <f t="shared" ref="M230:M233" si="85">SUM(K230:L230)</f>
        <v>433.92579749999999</v>
      </c>
    </row>
    <row r="231" spans="1:13" s="47" customFormat="1" ht="25.5">
      <c r="A231" s="267" t="s">
        <v>2265</v>
      </c>
      <c r="B231" s="236">
        <v>79465</v>
      </c>
      <c r="C231" s="280" t="s">
        <v>2746</v>
      </c>
      <c r="D231" s="281" t="s">
        <v>76</v>
      </c>
      <c r="E231" s="281"/>
      <c r="F231" s="308">
        <v>8.4600000000000009</v>
      </c>
      <c r="G231" s="282">
        <v>23.880000000000003</v>
      </c>
      <c r="H231" s="282">
        <v>10.18</v>
      </c>
      <c r="I231" s="179">
        <f t="shared" si="79"/>
        <v>202.02480000000006</v>
      </c>
      <c r="J231" s="179">
        <f t="shared" si="80"/>
        <v>86.122800000000012</v>
      </c>
      <c r="K231" s="179">
        <f>$I231*(1+BDI_MAT)</f>
        <v>246.08640888000005</v>
      </c>
      <c r="L231" s="179">
        <f>$J231*(1+BDI_MDO)</f>
        <v>108.44582976000001</v>
      </c>
      <c r="M231" s="179">
        <f t="shared" si="85"/>
        <v>354.53223864000006</v>
      </c>
    </row>
    <row r="232" spans="1:13" s="47" customFormat="1" ht="38.25">
      <c r="A232" s="267" t="s">
        <v>2266</v>
      </c>
      <c r="B232" s="236" t="s">
        <v>751</v>
      </c>
      <c r="C232" s="280" t="s">
        <v>2635</v>
      </c>
      <c r="D232" s="281" t="s">
        <v>2</v>
      </c>
      <c r="E232" s="281"/>
      <c r="F232" s="308">
        <v>2</v>
      </c>
      <c r="G232" s="282">
        <v>74.36</v>
      </c>
      <c r="H232" s="282">
        <v>53.35</v>
      </c>
      <c r="I232" s="179">
        <f t="shared" si="79"/>
        <v>148.72</v>
      </c>
      <c r="J232" s="179">
        <f t="shared" si="80"/>
        <v>106.7</v>
      </c>
      <c r="K232" s="179">
        <f>$I232*(1+BDI_MAT)</f>
        <v>181.155832</v>
      </c>
      <c r="L232" s="179">
        <f>$J232*(1+BDI_MDO)</f>
        <v>134.35664</v>
      </c>
      <c r="M232" s="179">
        <f t="shared" si="85"/>
        <v>315.512472</v>
      </c>
    </row>
    <row r="233" spans="1:13" s="47" customFormat="1" ht="25.5">
      <c r="A233" s="267" t="s">
        <v>2267</v>
      </c>
      <c r="B233" s="236" t="s">
        <v>751</v>
      </c>
      <c r="C233" s="237" t="s">
        <v>2634</v>
      </c>
      <c r="D233" s="180" t="s">
        <v>2</v>
      </c>
      <c r="E233" s="281"/>
      <c r="F233" s="181">
        <v>1</v>
      </c>
      <c r="G233" s="139">
        <v>32.51</v>
      </c>
      <c r="H233" s="139">
        <v>35.56</v>
      </c>
      <c r="I233" s="179">
        <f t="shared" si="79"/>
        <v>32.51</v>
      </c>
      <c r="J233" s="179">
        <f t="shared" si="80"/>
        <v>35.56</v>
      </c>
      <c r="K233" s="179">
        <f>$I233*(1+BDI_MAT)</f>
        <v>39.600430999999993</v>
      </c>
      <c r="L233" s="179">
        <f>$J233*(1+BDI_MDO)</f>
        <v>44.777152000000001</v>
      </c>
      <c r="M233" s="179">
        <f t="shared" si="85"/>
        <v>84.377582999999987</v>
      </c>
    </row>
    <row r="234" spans="1:13" s="47" customFormat="1" ht="4.1500000000000004" customHeight="1">
      <c r="A234" s="272"/>
      <c r="B234" s="251"/>
      <c r="C234" s="252"/>
      <c r="D234" s="253"/>
      <c r="E234" s="253"/>
      <c r="F234" s="254"/>
      <c r="G234" s="255"/>
      <c r="H234" s="255"/>
      <c r="I234" s="256"/>
      <c r="J234" s="256"/>
      <c r="K234" s="256"/>
      <c r="L234" s="256"/>
      <c r="M234" s="256"/>
    </row>
    <row r="235" spans="1:13" s="47" customFormat="1" ht="4.1500000000000004" customHeight="1">
      <c r="A235" s="273"/>
      <c r="B235" s="257"/>
      <c r="C235" s="285" t="s">
        <v>286</v>
      </c>
      <c r="D235" s="258"/>
      <c r="E235" s="258"/>
      <c r="F235" s="259"/>
      <c r="G235" s="260"/>
      <c r="H235" s="260"/>
      <c r="I235" s="261"/>
      <c r="J235" s="261"/>
      <c r="K235" s="261"/>
      <c r="L235" s="261"/>
      <c r="M235" s="261"/>
    </row>
    <row r="236" spans="1:13" s="47" customFormat="1" ht="4.1500000000000004" customHeight="1">
      <c r="A236" s="274"/>
      <c r="B236" s="262"/>
      <c r="C236" s="263"/>
      <c r="D236" s="264"/>
      <c r="E236" s="264"/>
      <c r="F236" s="265"/>
      <c r="G236" s="266"/>
      <c r="H236" s="266"/>
      <c r="I236" s="266"/>
      <c r="J236" s="266"/>
      <c r="K236" s="266"/>
      <c r="L236" s="266"/>
      <c r="M236" s="266"/>
    </row>
    <row r="237" spans="1:13" s="47" customFormat="1">
      <c r="A237" s="349">
        <v>15</v>
      </c>
      <c r="B237" s="236"/>
      <c r="C237" s="237" t="s">
        <v>748</v>
      </c>
      <c r="D237" s="247"/>
      <c r="E237" s="309"/>
      <c r="F237" s="248"/>
      <c r="G237" s="249"/>
      <c r="H237" s="249"/>
      <c r="I237" s="249">
        <f>SUBTOTAL(9,I238:I262)</f>
        <v>16138.3979</v>
      </c>
      <c r="J237" s="249">
        <f>SUBTOTAL(9,J238:J262)</f>
        <v>1218.0231999999999</v>
      </c>
      <c r="K237" s="249">
        <f>SUBTOTAL(9,K238:K262)</f>
        <v>19658.182481989999</v>
      </c>
      <c r="L237" s="249">
        <f>SUBTOTAL(9,L238:L262)</f>
        <v>1533.7348134399997</v>
      </c>
      <c r="M237" s="249">
        <f>SUBTOTAL(9,M238:M262)</f>
        <v>21191.917295429997</v>
      </c>
    </row>
    <row r="238" spans="1:13" s="47" customFormat="1" ht="25.5">
      <c r="A238" s="267" t="s">
        <v>2268</v>
      </c>
      <c r="B238" s="236" t="s">
        <v>751</v>
      </c>
      <c r="C238" s="237" t="s">
        <v>2747</v>
      </c>
      <c r="D238" s="180" t="s">
        <v>2</v>
      </c>
      <c r="E238" s="281"/>
      <c r="F238" s="181">
        <v>2</v>
      </c>
      <c r="G238" s="139">
        <v>206.72</v>
      </c>
      <c r="H238" s="139">
        <v>8.8699999999999992</v>
      </c>
      <c r="I238" s="179">
        <f>$F238*$G238</f>
        <v>413.44</v>
      </c>
      <c r="J238" s="179">
        <f>$F238*$H238</f>
        <v>17.739999999999998</v>
      </c>
      <c r="K238" s="179">
        <f t="shared" ref="K238:K260" si="86">$I238*(1+BDI_MAT)</f>
        <v>503.61126400000001</v>
      </c>
      <c r="L238" s="179">
        <f t="shared" ref="L238:L260" si="87">$J238*(1+BDI_MDO)</f>
        <v>22.338207999999995</v>
      </c>
      <c r="M238" s="179">
        <f t="shared" ref="M238:M248" si="88">SUM(K238:L238)</f>
        <v>525.94947200000001</v>
      </c>
    </row>
    <row r="239" spans="1:13" s="47" customFormat="1" ht="25.5">
      <c r="A239" s="267" t="s">
        <v>2269</v>
      </c>
      <c r="B239" s="236" t="s">
        <v>751</v>
      </c>
      <c r="C239" s="237" t="s">
        <v>2636</v>
      </c>
      <c r="D239" s="180" t="s">
        <v>2</v>
      </c>
      <c r="E239" s="281"/>
      <c r="F239" s="181">
        <v>2</v>
      </c>
      <c r="G239" s="139">
        <v>138.07</v>
      </c>
      <c r="H239" s="139">
        <v>8.8699999999999992</v>
      </c>
      <c r="I239" s="179">
        <f>$F239*$G239</f>
        <v>276.14</v>
      </c>
      <c r="J239" s="179">
        <f>$F239*$H239</f>
        <v>17.739999999999998</v>
      </c>
      <c r="K239" s="179">
        <f t="shared" si="86"/>
        <v>336.36613399999999</v>
      </c>
      <c r="L239" s="179">
        <f t="shared" si="87"/>
        <v>22.338207999999995</v>
      </c>
      <c r="M239" s="179">
        <f t="shared" si="88"/>
        <v>358.704342</v>
      </c>
    </row>
    <row r="240" spans="1:13" s="47" customFormat="1" ht="25.5">
      <c r="A240" s="267" t="s">
        <v>2270</v>
      </c>
      <c r="B240" s="236" t="s">
        <v>751</v>
      </c>
      <c r="C240" s="237" t="s">
        <v>2637</v>
      </c>
      <c r="D240" s="180" t="s">
        <v>2</v>
      </c>
      <c r="E240" s="281"/>
      <c r="F240" s="181">
        <v>4</v>
      </c>
      <c r="G240" s="139">
        <v>163.72999999999999</v>
      </c>
      <c r="H240" s="139">
        <v>11.08</v>
      </c>
      <c r="I240" s="179">
        <f t="shared" ref="I240:I260" si="89">$F240*$G240</f>
        <v>654.91999999999996</v>
      </c>
      <c r="J240" s="179">
        <f t="shared" ref="J240:J260" si="90">$F240*$H240</f>
        <v>44.32</v>
      </c>
      <c r="K240" s="179">
        <f t="shared" si="86"/>
        <v>797.75805199999991</v>
      </c>
      <c r="L240" s="179">
        <f t="shared" si="87"/>
        <v>55.807743999999992</v>
      </c>
      <c r="M240" s="179">
        <f t="shared" si="88"/>
        <v>853.56579599999986</v>
      </c>
    </row>
    <row r="241" spans="1:13" s="47" customFormat="1" ht="25.5">
      <c r="A241" s="267" t="s">
        <v>2271</v>
      </c>
      <c r="B241" s="236">
        <v>86901</v>
      </c>
      <c r="C241" s="237" t="s">
        <v>2748</v>
      </c>
      <c r="D241" s="180" t="s">
        <v>2</v>
      </c>
      <c r="E241" s="281"/>
      <c r="F241" s="181">
        <v>5</v>
      </c>
      <c r="G241" s="139">
        <v>200.9</v>
      </c>
      <c r="H241" s="139">
        <v>20.65</v>
      </c>
      <c r="I241" s="179">
        <f t="shared" si="89"/>
        <v>1004.5</v>
      </c>
      <c r="J241" s="179">
        <f t="shared" si="90"/>
        <v>103.25</v>
      </c>
      <c r="K241" s="179">
        <f t="shared" si="86"/>
        <v>1223.5814499999999</v>
      </c>
      <c r="L241" s="179">
        <f t="shared" si="87"/>
        <v>130.01239999999999</v>
      </c>
      <c r="M241" s="179">
        <f t="shared" si="88"/>
        <v>1353.59385</v>
      </c>
    </row>
    <row r="242" spans="1:13" s="47" customFormat="1" ht="38.25">
      <c r="A242" s="267" t="s">
        <v>2272</v>
      </c>
      <c r="B242" s="236">
        <v>86900</v>
      </c>
      <c r="C242" s="237" t="s">
        <v>2749</v>
      </c>
      <c r="D242" s="180" t="s">
        <v>2</v>
      </c>
      <c r="E242" s="281"/>
      <c r="F242" s="181">
        <v>1</v>
      </c>
      <c r="G242" s="139">
        <v>237.03</v>
      </c>
      <c r="H242" s="139">
        <v>14.75</v>
      </c>
      <c r="I242" s="179">
        <f t="shared" si="89"/>
        <v>237.03</v>
      </c>
      <c r="J242" s="179">
        <f t="shared" si="90"/>
        <v>14.75</v>
      </c>
      <c r="K242" s="179">
        <f t="shared" si="86"/>
        <v>288.72624300000001</v>
      </c>
      <c r="L242" s="179">
        <f t="shared" si="87"/>
        <v>18.5732</v>
      </c>
      <c r="M242" s="179">
        <f t="shared" si="88"/>
        <v>307.299443</v>
      </c>
    </row>
    <row r="243" spans="1:13" s="47" customFormat="1" ht="25.5">
      <c r="A243" s="267" t="s">
        <v>2273</v>
      </c>
      <c r="B243" s="236">
        <v>95547</v>
      </c>
      <c r="C243" s="237" t="s">
        <v>2750</v>
      </c>
      <c r="D243" s="180" t="s">
        <v>2</v>
      </c>
      <c r="E243" s="281"/>
      <c r="F243" s="181">
        <v>8</v>
      </c>
      <c r="G243" s="139">
        <v>44.059999999999995</v>
      </c>
      <c r="H243" s="139">
        <v>4.8</v>
      </c>
      <c r="I243" s="179">
        <f t="shared" si="89"/>
        <v>352.47999999999996</v>
      </c>
      <c r="J243" s="179">
        <f t="shared" si="90"/>
        <v>38.4</v>
      </c>
      <c r="K243" s="179">
        <f t="shared" si="86"/>
        <v>429.35588799999994</v>
      </c>
      <c r="L243" s="179">
        <f t="shared" si="87"/>
        <v>48.353279999999991</v>
      </c>
      <c r="M243" s="179">
        <f t="shared" si="88"/>
        <v>477.70916799999992</v>
      </c>
    </row>
    <row r="244" spans="1:13" s="47" customFormat="1" ht="25.5">
      <c r="A244" s="267" t="s">
        <v>2274</v>
      </c>
      <c r="B244" s="236" t="s">
        <v>751</v>
      </c>
      <c r="C244" s="237" t="s">
        <v>2751</v>
      </c>
      <c r="D244" s="180" t="s">
        <v>2</v>
      </c>
      <c r="E244" s="281"/>
      <c r="F244" s="181">
        <v>8</v>
      </c>
      <c r="G244" s="139">
        <v>45.8</v>
      </c>
      <c r="H244" s="139">
        <v>4.8</v>
      </c>
      <c r="I244" s="179">
        <f t="shared" si="89"/>
        <v>366.4</v>
      </c>
      <c r="J244" s="179">
        <f t="shared" si="90"/>
        <v>38.4</v>
      </c>
      <c r="K244" s="179">
        <f t="shared" si="86"/>
        <v>446.31183999999996</v>
      </c>
      <c r="L244" s="179">
        <f t="shared" si="87"/>
        <v>48.353279999999991</v>
      </c>
      <c r="M244" s="179">
        <f t="shared" si="88"/>
        <v>494.66511999999994</v>
      </c>
    </row>
    <row r="245" spans="1:13" s="47" customFormat="1" ht="25.5">
      <c r="A245" s="267" t="s">
        <v>2275</v>
      </c>
      <c r="B245" s="236" t="s">
        <v>751</v>
      </c>
      <c r="C245" s="237" t="s">
        <v>2638</v>
      </c>
      <c r="D245" s="180" t="s">
        <v>2</v>
      </c>
      <c r="E245" s="281"/>
      <c r="F245" s="181">
        <v>7</v>
      </c>
      <c r="G245" s="139">
        <v>45.8</v>
      </c>
      <c r="H245" s="139">
        <v>4.8</v>
      </c>
      <c r="I245" s="179">
        <f t="shared" si="89"/>
        <v>320.59999999999997</v>
      </c>
      <c r="J245" s="179">
        <f t="shared" si="90"/>
        <v>33.6</v>
      </c>
      <c r="K245" s="179">
        <f t="shared" si="86"/>
        <v>390.52285999999992</v>
      </c>
      <c r="L245" s="179">
        <f t="shared" si="87"/>
        <v>42.30912</v>
      </c>
      <c r="M245" s="179">
        <f t="shared" si="88"/>
        <v>432.83197999999993</v>
      </c>
    </row>
    <row r="246" spans="1:13" s="47" customFormat="1" ht="25.5">
      <c r="A246" s="267" t="s">
        <v>2276</v>
      </c>
      <c r="B246" s="236" t="s">
        <v>751</v>
      </c>
      <c r="C246" s="237" t="s">
        <v>2752</v>
      </c>
      <c r="D246" s="180" t="s">
        <v>2</v>
      </c>
      <c r="E246" s="281"/>
      <c r="F246" s="181">
        <v>7</v>
      </c>
      <c r="G246" s="139">
        <v>163.55000000000001</v>
      </c>
      <c r="H246" s="139">
        <v>18.420000000000002</v>
      </c>
      <c r="I246" s="179">
        <f t="shared" si="89"/>
        <v>1144.8500000000001</v>
      </c>
      <c r="J246" s="179">
        <f t="shared" si="90"/>
        <v>128.94</v>
      </c>
      <c r="K246" s="179">
        <f t="shared" si="86"/>
        <v>1394.5417850000001</v>
      </c>
      <c r="L246" s="179">
        <f t="shared" si="87"/>
        <v>162.36124799999999</v>
      </c>
      <c r="M246" s="179">
        <f t="shared" si="88"/>
        <v>1556.9030330000001</v>
      </c>
    </row>
    <row r="247" spans="1:13" s="47" customFormat="1" ht="25.5">
      <c r="A247" s="267" t="s">
        <v>2277</v>
      </c>
      <c r="B247" s="236">
        <v>85005</v>
      </c>
      <c r="C247" s="237" t="s">
        <v>861</v>
      </c>
      <c r="D247" s="180" t="s">
        <v>76</v>
      </c>
      <c r="E247" s="281"/>
      <c r="F247" s="181">
        <v>4.32</v>
      </c>
      <c r="G247" s="139">
        <v>288.40999999999997</v>
      </c>
      <c r="H247" s="139">
        <v>28.13</v>
      </c>
      <c r="I247" s="179">
        <f t="shared" si="89"/>
        <v>1245.9312</v>
      </c>
      <c r="J247" s="179">
        <f t="shared" si="90"/>
        <v>121.52160000000001</v>
      </c>
      <c r="K247" s="179">
        <f t="shared" si="86"/>
        <v>1517.6687947200001</v>
      </c>
      <c r="L247" s="179">
        <f t="shared" si="87"/>
        <v>153.01999871999999</v>
      </c>
      <c r="M247" s="179">
        <f t="shared" si="88"/>
        <v>1670.6887934400002</v>
      </c>
    </row>
    <row r="248" spans="1:13" s="47" customFormat="1" ht="25.5">
      <c r="A248" s="267" t="s">
        <v>2278</v>
      </c>
      <c r="B248" s="236">
        <v>85005</v>
      </c>
      <c r="C248" s="237" t="s">
        <v>862</v>
      </c>
      <c r="D248" s="180" t="s">
        <v>76</v>
      </c>
      <c r="E248" s="281"/>
      <c r="F248" s="181">
        <v>1.92</v>
      </c>
      <c r="G248" s="139">
        <v>288.40999999999997</v>
      </c>
      <c r="H248" s="139">
        <v>28.13</v>
      </c>
      <c r="I248" s="179">
        <f t="shared" si="89"/>
        <v>553.74719999999991</v>
      </c>
      <c r="J248" s="179">
        <f t="shared" si="90"/>
        <v>54.009599999999999</v>
      </c>
      <c r="K248" s="179">
        <f t="shared" si="86"/>
        <v>674.51946431999988</v>
      </c>
      <c r="L248" s="179">
        <f t="shared" si="87"/>
        <v>68.008888319999997</v>
      </c>
      <c r="M248" s="179">
        <f t="shared" si="88"/>
        <v>742.52835263999987</v>
      </c>
    </row>
    <row r="249" spans="1:13" s="47" customFormat="1" ht="25.5">
      <c r="A249" s="267" t="s">
        <v>2279</v>
      </c>
      <c r="B249" s="236">
        <v>85005</v>
      </c>
      <c r="C249" s="237" t="s">
        <v>863</v>
      </c>
      <c r="D249" s="180" t="s">
        <v>76</v>
      </c>
      <c r="E249" s="281"/>
      <c r="F249" s="181">
        <v>1.08</v>
      </c>
      <c r="G249" s="139">
        <v>288.40999999999997</v>
      </c>
      <c r="H249" s="139">
        <v>28.13</v>
      </c>
      <c r="I249" s="179">
        <f t="shared" si="89"/>
        <v>311.4828</v>
      </c>
      <c r="J249" s="179">
        <f t="shared" si="90"/>
        <v>30.380400000000002</v>
      </c>
      <c r="K249" s="179">
        <f t="shared" si="86"/>
        <v>379.41719868000001</v>
      </c>
      <c r="L249" s="179">
        <f t="shared" si="87"/>
        <v>38.254999679999997</v>
      </c>
      <c r="M249" s="179">
        <f t="shared" ref="M249:M260" si="91">SUM(K249:L249)</f>
        <v>417.67219836000004</v>
      </c>
    </row>
    <row r="250" spans="1:13" s="47" customFormat="1" ht="38.25">
      <c r="A250" s="267" t="s">
        <v>2280</v>
      </c>
      <c r="B250" s="236">
        <v>86903</v>
      </c>
      <c r="C250" s="237" t="s">
        <v>2753</v>
      </c>
      <c r="D250" s="180" t="s">
        <v>2</v>
      </c>
      <c r="E250" s="281"/>
      <c r="F250" s="181">
        <v>2</v>
      </c>
      <c r="G250" s="139">
        <v>368.85</v>
      </c>
      <c r="H250" s="139">
        <v>32.6</v>
      </c>
      <c r="I250" s="179">
        <f t="shared" si="89"/>
        <v>737.7</v>
      </c>
      <c r="J250" s="179">
        <f t="shared" si="90"/>
        <v>65.2</v>
      </c>
      <c r="K250" s="179">
        <f t="shared" si="86"/>
        <v>898.59237000000007</v>
      </c>
      <c r="L250" s="179">
        <f t="shared" si="87"/>
        <v>82.09984</v>
      </c>
      <c r="M250" s="179">
        <f t="shared" si="91"/>
        <v>980.69221000000005</v>
      </c>
    </row>
    <row r="251" spans="1:13" s="47" customFormat="1" ht="51">
      <c r="A251" s="267" t="s">
        <v>2281</v>
      </c>
      <c r="B251" s="236">
        <v>86919</v>
      </c>
      <c r="C251" s="237" t="s">
        <v>2639</v>
      </c>
      <c r="D251" s="180" t="s">
        <v>2</v>
      </c>
      <c r="E251" s="281"/>
      <c r="F251" s="181">
        <v>1</v>
      </c>
      <c r="G251" s="139">
        <v>666.11</v>
      </c>
      <c r="H251" s="139">
        <v>36.54</v>
      </c>
      <c r="I251" s="179">
        <f t="shared" si="89"/>
        <v>666.11</v>
      </c>
      <c r="J251" s="179">
        <f t="shared" si="90"/>
        <v>36.54</v>
      </c>
      <c r="K251" s="179">
        <f t="shared" si="86"/>
        <v>811.38859100000002</v>
      </c>
      <c r="L251" s="179">
        <f t="shared" si="87"/>
        <v>46.011167999999998</v>
      </c>
      <c r="M251" s="179">
        <f t="shared" ref="M251" si="92">SUM(K251:L251)</f>
        <v>857.39975900000002</v>
      </c>
    </row>
    <row r="252" spans="1:13" s="47" customFormat="1" ht="25.5">
      <c r="A252" s="267" t="s">
        <v>2282</v>
      </c>
      <c r="B252" s="236" t="s">
        <v>751</v>
      </c>
      <c r="C252" s="237" t="s">
        <v>2640</v>
      </c>
      <c r="D252" s="180" t="s">
        <v>2</v>
      </c>
      <c r="E252" s="281"/>
      <c r="F252" s="181">
        <v>3</v>
      </c>
      <c r="G252" s="139">
        <v>48.66</v>
      </c>
      <c r="H252" s="139">
        <v>1.59</v>
      </c>
      <c r="I252" s="179">
        <f t="shared" si="89"/>
        <v>145.97999999999999</v>
      </c>
      <c r="J252" s="179">
        <f t="shared" si="90"/>
        <v>4.7700000000000005</v>
      </c>
      <c r="K252" s="179">
        <f t="shared" si="86"/>
        <v>177.81823799999998</v>
      </c>
      <c r="L252" s="179">
        <f t="shared" si="87"/>
        <v>6.0063839999999997</v>
      </c>
      <c r="M252" s="179">
        <f t="shared" ref="M252" si="93">SUM(K252:L252)</f>
        <v>183.82462199999998</v>
      </c>
    </row>
    <row r="253" spans="1:13" s="47" customFormat="1" ht="38.25">
      <c r="A253" s="267" t="s">
        <v>2283</v>
      </c>
      <c r="B253" s="236" t="s">
        <v>864</v>
      </c>
      <c r="C253" s="237" t="s">
        <v>2641</v>
      </c>
      <c r="D253" s="180" t="s">
        <v>2</v>
      </c>
      <c r="E253" s="281"/>
      <c r="F253" s="181">
        <v>7</v>
      </c>
      <c r="G253" s="139">
        <v>135.55000000000001</v>
      </c>
      <c r="H253" s="139">
        <v>1.59</v>
      </c>
      <c r="I253" s="179">
        <f t="shared" si="89"/>
        <v>948.85000000000014</v>
      </c>
      <c r="J253" s="179">
        <f t="shared" si="90"/>
        <v>11.13</v>
      </c>
      <c r="K253" s="179">
        <f t="shared" si="86"/>
        <v>1155.7941850000002</v>
      </c>
      <c r="L253" s="179">
        <f t="shared" si="87"/>
        <v>14.014896</v>
      </c>
      <c r="M253" s="179">
        <f t="shared" si="91"/>
        <v>1169.8090810000001</v>
      </c>
    </row>
    <row r="254" spans="1:13" s="47" customFormat="1" ht="25.5">
      <c r="A254" s="267" t="s">
        <v>2284</v>
      </c>
      <c r="B254" s="236" t="s">
        <v>864</v>
      </c>
      <c r="C254" s="237" t="s">
        <v>2642</v>
      </c>
      <c r="D254" s="180" t="s">
        <v>2</v>
      </c>
      <c r="E254" s="281"/>
      <c r="F254" s="181">
        <v>1</v>
      </c>
      <c r="G254" s="139">
        <v>81.86</v>
      </c>
      <c r="H254" s="139">
        <v>1.59</v>
      </c>
      <c r="I254" s="179">
        <f t="shared" si="89"/>
        <v>81.86</v>
      </c>
      <c r="J254" s="179">
        <f t="shared" si="90"/>
        <v>1.59</v>
      </c>
      <c r="K254" s="179">
        <f t="shared" si="86"/>
        <v>99.713665999999989</v>
      </c>
      <c r="L254" s="179">
        <f t="shared" si="87"/>
        <v>2.0021279999999999</v>
      </c>
      <c r="M254" s="179">
        <f t="shared" si="91"/>
        <v>101.71579399999999</v>
      </c>
    </row>
    <row r="255" spans="1:13" s="47" customFormat="1" ht="38.25">
      <c r="A255" s="267" t="s">
        <v>2285</v>
      </c>
      <c r="B255" s="236" t="s">
        <v>865</v>
      </c>
      <c r="C255" s="237" t="s">
        <v>2643</v>
      </c>
      <c r="D255" s="180" t="s">
        <v>2</v>
      </c>
      <c r="E255" s="281"/>
      <c r="F255" s="181">
        <v>7</v>
      </c>
      <c r="G255" s="139">
        <v>362.96</v>
      </c>
      <c r="H255" s="139">
        <v>17.14</v>
      </c>
      <c r="I255" s="179">
        <f t="shared" si="89"/>
        <v>2540.7199999999998</v>
      </c>
      <c r="J255" s="179">
        <f t="shared" si="90"/>
        <v>119.98</v>
      </c>
      <c r="K255" s="179">
        <f t="shared" si="86"/>
        <v>3094.8510319999996</v>
      </c>
      <c r="L255" s="179">
        <f t="shared" si="87"/>
        <v>151.07881599999999</v>
      </c>
      <c r="M255" s="179">
        <f t="shared" si="91"/>
        <v>3245.9298479999998</v>
      </c>
    </row>
    <row r="256" spans="1:13" s="47" customFormat="1" ht="25.5">
      <c r="A256" s="267" t="s">
        <v>2286</v>
      </c>
      <c r="B256" s="236">
        <v>95471</v>
      </c>
      <c r="C256" s="237" t="s">
        <v>2644</v>
      </c>
      <c r="D256" s="180" t="s">
        <v>2</v>
      </c>
      <c r="E256" s="281"/>
      <c r="F256" s="181">
        <v>2</v>
      </c>
      <c r="G256" s="139">
        <v>640.76</v>
      </c>
      <c r="H256" s="139">
        <v>14.32</v>
      </c>
      <c r="I256" s="179">
        <f t="shared" si="89"/>
        <v>1281.52</v>
      </c>
      <c r="J256" s="179">
        <f t="shared" si="90"/>
        <v>28.64</v>
      </c>
      <c r="K256" s="179">
        <f t="shared" si="86"/>
        <v>1561.0195119999998</v>
      </c>
      <c r="L256" s="179">
        <f t="shared" si="87"/>
        <v>36.063488</v>
      </c>
      <c r="M256" s="179">
        <f t="shared" si="91"/>
        <v>1597.0829999999999</v>
      </c>
    </row>
    <row r="257" spans="1:13" s="47" customFormat="1" ht="25.5">
      <c r="A257" s="267" t="s">
        <v>2287</v>
      </c>
      <c r="B257" s="236">
        <v>95469</v>
      </c>
      <c r="C257" s="237" t="s">
        <v>2645</v>
      </c>
      <c r="D257" s="180" t="s">
        <v>2</v>
      </c>
      <c r="E257" s="281"/>
      <c r="F257" s="181">
        <v>5</v>
      </c>
      <c r="G257" s="139">
        <v>164.62</v>
      </c>
      <c r="H257" s="139">
        <v>14.32</v>
      </c>
      <c r="I257" s="179">
        <f t="shared" si="89"/>
        <v>823.1</v>
      </c>
      <c r="J257" s="179">
        <f t="shared" si="90"/>
        <v>71.599999999999994</v>
      </c>
      <c r="K257" s="179">
        <f t="shared" si="86"/>
        <v>1002.61811</v>
      </c>
      <c r="L257" s="179">
        <f t="shared" si="87"/>
        <v>90.158719999999988</v>
      </c>
      <c r="M257" s="179">
        <f t="shared" si="91"/>
        <v>1092.77683</v>
      </c>
    </row>
    <row r="258" spans="1:13" s="47" customFormat="1">
      <c r="A258" s="267" t="s">
        <v>2288</v>
      </c>
      <c r="B258" s="236" t="s">
        <v>866</v>
      </c>
      <c r="C258" s="237" t="s">
        <v>867</v>
      </c>
      <c r="D258" s="180" t="s">
        <v>76</v>
      </c>
      <c r="E258" s="281"/>
      <c r="F258" s="181">
        <v>4.37</v>
      </c>
      <c r="G258" s="139">
        <v>317.65999999999997</v>
      </c>
      <c r="H258" s="139">
        <v>28.08</v>
      </c>
      <c r="I258" s="179">
        <f t="shared" si="89"/>
        <v>1388.1741999999999</v>
      </c>
      <c r="J258" s="179">
        <f t="shared" si="90"/>
        <v>122.70959999999999</v>
      </c>
      <c r="K258" s="179">
        <f t="shared" si="86"/>
        <v>1690.9349930199999</v>
      </c>
      <c r="L258" s="179">
        <f t="shared" si="87"/>
        <v>154.51592831999997</v>
      </c>
      <c r="M258" s="179">
        <f t="shared" si="91"/>
        <v>1845.4509213399999</v>
      </c>
    </row>
    <row r="259" spans="1:13" s="47" customFormat="1">
      <c r="A259" s="267" t="s">
        <v>2289</v>
      </c>
      <c r="B259" s="236" t="s">
        <v>751</v>
      </c>
      <c r="C259" s="237" t="s">
        <v>868</v>
      </c>
      <c r="D259" s="180" t="s">
        <v>78</v>
      </c>
      <c r="E259" s="281"/>
      <c r="F259" s="181">
        <v>11.85</v>
      </c>
      <c r="G259" s="139">
        <v>31.39</v>
      </c>
      <c r="H259" s="139">
        <v>4.82</v>
      </c>
      <c r="I259" s="179">
        <f t="shared" si="89"/>
        <v>371.97149999999999</v>
      </c>
      <c r="J259" s="179">
        <f t="shared" si="90"/>
        <v>57.117000000000004</v>
      </c>
      <c r="K259" s="179">
        <f t="shared" si="86"/>
        <v>453.09848414999999</v>
      </c>
      <c r="L259" s="179">
        <f t="shared" si="87"/>
        <v>71.921726399999997</v>
      </c>
      <c r="M259" s="179">
        <f t="shared" si="91"/>
        <v>525.02021055</v>
      </c>
    </row>
    <row r="260" spans="1:13" s="47" customFormat="1">
      <c r="A260" s="267" t="s">
        <v>2290</v>
      </c>
      <c r="B260" s="236" t="s">
        <v>751</v>
      </c>
      <c r="C260" s="237" t="s">
        <v>869</v>
      </c>
      <c r="D260" s="180" t="s">
        <v>78</v>
      </c>
      <c r="E260" s="281"/>
      <c r="F260" s="181">
        <v>11.85</v>
      </c>
      <c r="G260" s="139">
        <v>22.860000000000003</v>
      </c>
      <c r="H260" s="139">
        <v>4.7</v>
      </c>
      <c r="I260" s="179">
        <f t="shared" si="89"/>
        <v>270.89100000000002</v>
      </c>
      <c r="J260" s="179">
        <f t="shared" si="90"/>
        <v>55.695</v>
      </c>
      <c r="K260" s="179">
        <f t="shared" si="86"/>
        <v>329.97232710000003</v>
      </c>
      <c r="L260" s="179">
        <f t="shared" si="87"/>
        <v>70.131143999999992</v>
      </c>
      <c r="M260" s="179">
        <f t="shared" si="91"/>
        <v>400.10347110000004</v>
      </c>
    </row>
    <row r="261" spans="1:13" s="47" customFormat="1" ht="4.1500000000000004" customHeight="1">
      <c r="A261" s="272"/>
      <c r="B261" s="251"/>
      <c r="C261" s="252"/>
      <c r="D261" s="253"/>
      <c r="E261" s="253"/>
      <c r="F261" s="254"/>
      <c r="G261" s="255"/>
      <c r="H261" s="255"/>
      <c r="I261" s="179"/>
      <c r="J261" s="179"/>
      <c r="K261" s="179"/>
      <c r="L261" s="179"/>
      <c r="M261" s="179"/>
    </row>
    <row r="262" spans="1:13" s="47" customFormat="1" ht="4.1500000000000004" customHeight="1">
      <c r="A262" s="273"/>
      <c r="B262" s="257"/>
      <c r="C262" s="285" t="s">
        <v>287</v>
      </c>
      <c r="D262" s="258"/>
      <c r="E262" s="258"/>
      <c r="F262" s="259"/>
      <c r="G262" s="260"/>
      <c r="H262" s="260"/>
      <c r="I262" s="261"/>
      <c r="J262" s="261"/>
      <c r="K262" s="261"/>
      <c r="L262" s="261"/>
      <c r="M262" s="261"/>
    </row>
    <row r="263" spans="1:13" s="47" customFormat="1" ht="4.1500000000000004" customHeight="1">
      <c r="A263" s="274"/>
      <c r="B263" s="262"/>
      <c r="C263" s="263"/>
      <c r="D263" s="264"/>
      <c r="E263" s="264"/>
      <c r="F263" s="265"/>
      <c r="G263" s="266"/>
      <c r="H263" s="266"/>
      <c r="I263" s="266"/>
      <c r="J263" s="266"/>
      <c r="K263" s="266"/>
      <c r="L263" s="266"/>
      <c r="M263" s="266"/>
    </row>
    <row r="264" spans="1:13" s="47" customFormat="1">
      <c r="A264" s="349">
        <v>16</v>
      </c>
      <c r="B264" s="236"/>
      <c r="C264" s="237" t="s">
        <v>870</v>
      </c>
      <c r="D264" s="247"/>
      <c r="E264" s="309"/>
      <c r="F264" s="248"/>
      <c r="G264" s="249"/>
      <c r="H264" s="249"/>
      <c r="I264" s="249">
        <f>SUBTOTAL(9,I265:I335)</f>
        <v>20419.390700000007</v>
      </c>
      <c r="J264" s="249">
        <f>SUBTOTAL(9,J265:J335)</f>
        <v>8618.4809999999998</v>
      </c>
      <c r="K264" s="249">
        <f>SUBTOTAL(9,K265:K335)</f>
        <v>24872.859811669998</v>
      </c>
      <c r="L264" s="249">
        <f>SUBTOTAL(9,L265:L335)</f>
        <v>10852.391275199998</v>
      </c>
      <c r="M264" s="249">
        <f>SUBTOTAL(9,M265:M335)</f>
        <v>35725.25108686999</v>
      </c>
    </row>
    <row r="265" spans="1:13" s="47" customFormat="1">
      <c r="A265" s="267" t="s">
        <v>2291</v>
      </c>
      <c r="B265" s="236"/>
      <c r="C265" s="237" t="s">
        <v>871</v>
      </c>
      <c r="D265" s="180"/>
      <c r="E265" s="281"/>
      <c r="F265" s="181"/>
      <c r="G265" s="139"/>
      <c r="H265" s="139"/>
      <c r="I265" s="179"/>
      <c r="J265" s="179"/>
      <c r="K265" s="179"/>
      <c r="L265" s="179"/>
      <c r="M265" s="179"/>
    </row>
    <row r="266" spans="1:13" s="47" customFormat="1" ht="25.5">
      <c r="A266" s="267" t="s">
        <v>2292</v>
      </c>
      <c r="B266" s="236" t="s">
        <v>751</v>
      </c>
      <c r="C266" s="237" t="s">
        <v>552</v>
      </c>
      <c r="D266" s="180" t="s">
        <v>78</v>
      </c>
      <c r="E266" s="281"/>
      <c r="F266" s="181">
        <v>33.299999999999997</v>
      </c>
      <c r="G266" s="139">
        <v>4.33</v>
      </c>
      <c r="H266" s="139">
        <v>8.9</v>
      </c>
      <c r="I266" s="179">
        <f>$F266*$G266</f>
        <v>144.18899999999999</v>
      </c>
      <c r="J266" s="179">
        <f>$F266*$H266</f>
        <v>296.37</v>
      </c>
      <c r="K266" s="179">
        <f t="shared" ref="K266:K284" si="94">$I266*(1+BDI_MAT)</f>
        <v>175.6366209</v>
      </c>
      <c r="L266" s="179">
        <f t="shared" ref="L266:L284" si="95">$J266*(1+BDI_MDO)</f>
        <v>373.18910399999999</v>
      </c>
      <c r="M266" s="179">
        <f t="shared" ref="M266" si="96">SUM(K266:L266)</f>
        <v>548.82572489999995</v>
      </c>
    </row>
    <row r="267" spans="1:13" s="47" customFormat="1">
      <c r="A267" s="267" t="s">
        <v>2293</v>
      </c>
      <c r="B267" s="236">
        <v>94707</v>
      </c>
      <c r="C267" s="237" t="s">
        <v>872</v>
      </c>
      <c r="D267" s="180" t="s">
        <v>2</v>
      </c>
      <c r="E267" s="281"/>
      <c r="F267" s="181">
        <v>1</v>
      </c>
      <c r="G267" s="139">
        <v>28.94</v>
      </c>
      <c r="H267" s="139">
        <v>4.16</v>
      </c>
      <c r="I267" s="179">
        <f t="shared" ref="I267:I284" si="97">$F267*$G267</f>
        <v>28.94</v>
      </c>
      <c r="J267" s="179">
        <f t="shared" ref="J267:J284" si="98">$F267*$H267</f>
        <v>4.16</v>
      </c>
      <c r="K267" s="179">
        <f t="shared" si="94"/>
        <v>35.251814000000003</v>
      </c>
      <c r="L267" s="179">
        <f t="shared" si="95"/>
        <v>5.2382719999999994</v>
      </c>
      <c r="M267" s="179">
        <f t="shared" ref="M267:M275" si="99">SUM(K267:L267)</f>
        <v>40.490086000000005</v>
      </c>
    </row>
    <row r="268" spans="1:13" s="47" customFormat="1">
      <c r="A268" s="267" t="s">
        <v>2294</v>
      </c>
      <c r="B268" s="236" t="s">
        <v>873</v>
      </c>
      <c r="C268" s="237" t="s">
        <v>874</v>
      </c>
      <c r="D268" s="180" t="s">
        <v>2</v>
      </c>
      <c r="E268" s="281"/>
      <c r="F268" s="181">
        <v>12</v>
      </c>
      <c r="G268" s="139">
        <v>5.18</v>
      </c>
      <c r="H268" s="139">
        <v>3.21</v>
      </c>
      <c r="I268" s="179">
        <f t="shared" si="97"/>
        <v>62.16</v>
      </c>
      <c r="J268" s="179">
        <f t="shared" si="98"/>
        <v>38.519999999999996</v>
      </c>
      <c r="K268" s="179">
        <f t="shared" si="94"/>
        <v>75.717095999999998</v>
      </c>
      <c r="L268" s="179">
        <f t="shared" si="95"/>
        <v>48.504383999999988</v>
      </c>
      <c r="M268" s="179">
        <f t="shared" si="99"/>
        <v>124.22147999999999</v>
      </c>
    </row>
    <row r="269" spans="1:13" s="47" customFormat="1">
      <c r="A269" s="267" t="s">
        <v>2295</v>
      </c>
      <c r="B269" s="236" t="s">
        <v>751</v>
      </c>
      <c r="C269" s="237" t="s">
        <v>875</v>
      </c>
      <c r="D269" s="180" t="s">
        <v>2</v>
      </c>
      <c r="E269" s="281"/>
      <c r="F269" s="181">
        <v>15</v>
      </c>
      <c r="G269" s="139">
        <v>5.92</v>
      </c>
      <c r="H269" s="139">
        <v>3.21</v>
      </c>
      <c r="I269" s="179">
        <f t="shared" si="97"/>
        <v>88.8</v>
      </c>
      <c r="J269" s="179">
        <f t="shared" si="98"/>
        <v>48.15</v>
      </c>
      <c r="K269" s="179">
        <f t="shared" si="94"/>
        <v>108.16727999999999</v>
      </c>
      <c r="L269" s="179">
        <f t="shared" si="95"/>
        <v>60.630479999999991</v>
      </c>
      <c r="M269" s="179">
        <f t="shared" si="99"/>
        <v>168.79775999999998</v>
      </c>
    </row>
    <row r="270" spans="1:13" s="47" customFormat="1">
      <c r="A270" s="267" t="s">
        <v>2296</v>
      </c>
      <c r="B270" s="236">
        <v>89368</v>
      </c>
      <c r="C270" s="237" t="s">
        <v>876</v>
      </c>
      <c r="D270" s="180" t="s">
        <v>2</v>
      </c>
      <c r="E270" s="281"/>
      <c r="F270" s="181">
        <v>3</v>
      </c>
      <c r="G270" s="139">
        <v>5.4399999999999995</v>
      </c>
      <c r="H270" s="139">
        <v>4.1100000000000003</v>
      </c>
      <c r="I270" s="179">
        <f t="shared" si="97"/>
        <v>16.32</v>
      </c>
      <c r="J270" s="179">
        <f t="shared" si="98"/>
        <v>12.330000000000002</v>
      </c>
      <c r="K270" s="179">
        <f t="shared" si="94"/>
        <v>19.879391999999999</v>
      </c>
      <c r="L270" s="179">
        <f t="shared" si="95"/>
        <v>15.525936000000002</v>
      </c>
      <c r="M270" s="179">
        <f t="shared" si="99"/>
        <v>35.405327999999997</v>
      </c>
    </row>
    <row r="271" spans="1:13" s="47" customFormat="1">
      <c r="A271" s="267" t="s">
        <v>2297</v>
      </c>
      <c r="B271" s="236">
        <v>89502</v>
      </c>
      <c r="C271" s="237" t="s">
        <v>877</v>
      </c>
      <c r="D271" s="180" t="s">
        <v>2</v>
      </c>
      <c r="E271" s="281"/>
      <c r="F271" s="181">
        <v>16</v>
      </c>
      <c r="G271" s="139">
        <v>7.79</v>
      </c>
      <c r="H271" s="139">
        <v>2.48</v>
      </c>
      <c r="I271" s="179">
        <f t="shared" si="97"/>
        <v>124.64</v>
      </c>
      <c r="J271" s="179">
        <f t="shared" si="98"/>
        <v>39.68</v>
      </c>
      <c r="K271" s="179">
        <f t="shared" si="94"/>
        <v>151.823984</v>
      </c>
      <c r="L271" s="179">
        <f t="shared" si="95"/>
        <v>49.965055999999997</v>
      </c>
      <c r="M271" s="179">
        <f t="shared" si="99"/>
        <v>201.78904</v>
      </c>
    </row>
    <row r="272" spans="1:13" s="47" customFormat="1">
      <c r="A272" s="267" t="s">
        <v>2298</v>
      </c>
      <c r="B272" s="236">
        <v>89362</v>
      </c>
      <c r="C272" s="237" t="s">
        <v>878</v>
      </c>
      <c r="D272" s="180" t="s">
        <v>2</v>
      </c>
      <c r="E272" s="281"/>
      <c r="F272" s="181">
        <v>15</v>
      </c>
      <c r="G272" s="139">
        <v>2.5599999999999996</v>
      </c>
      <c r="H272" s="139">
        <v>3.45</v>
      </c>
      <c r="I272" s="179">
        <f t="shared" si="97"/>
        <v>38.399999999999991</v>
      </c>
      <c r="J272" s="179">
        <f t="shared" si="98"/>
        <v>51.75</v>
      </c>
      <c r="K272" s="179">
        <f t="shared" si="94"/>
        <v>46.77503999999999</v>
      </c>
      <c r="L272" s="179">
        <f t="shared" si="95"/>
        <v>65.163599999999988</v>
      </c>
      <c r="M272" s="179">
        <f t="shared" si="99"/>
        <v>111.93863999999998</v>
      </c>
    </row>
    <row r="273" spans="1:13" s="47" customFormat="1">
      <c r="A273" s="267" t="s">
        <v>2299</v>
      </c>
      <c r="B273" s="236">
        <v>89367</v>
      </c>
      <c r="C273" s="237" t="s">
        <v>879</v>
      </c>
      <c r="D273" s="180" t="s">
        <v>2</v>
      </c>
      <c r="E273" s="281"/>
      <c r="F273" s="181">
        <v>18</v>
      </c>
      <c r="G273" s="139">
        <v>4.04</v>
      </c>
      <c r="H273" s="139">
        <v>4.1100000000000003</v>
      </c>
      <c r="I273" s="179">
        <f t="shared" si="97"/>
        <v>72.72</v>
      </c>
      <c r="J273" s="179">
        <f t="shared" si="98"/>
        <v>73.98</v>
      </c>
      <c r="K273" s="179">
        <f t="shared" si="94"/>
        <v>88.580231999999995</v>
      </c>
      <c r="L273" s="179">
        <f t="shared" si="95"/>
        <v>93.155615999999995</v>
      </c>
      <c r="M273" s="179">
        <f t="shared" si="99"/>
        <v>181.73584799999998</v>
      </c>
    </row>
    <row r="274" spans="1:13" s="47" customFormat="1">
      <c r="A274" s="267" t="s">
        <v>2300</v>
      </c>
      <c r="B274" s="236">
        <v>89501</v>
      </c>
      <c r="C274" s="237" t="s">
        <v>880</v>
      </c>
      <c r="D274" s="180" t="s">
        <v>2</v>
      </c>
      <c r="E274" s="281"/>
      <c r="F274" s="181">
        <v>22</v>
      </c>
      <c r="G274" s="139">
        <v>6.63</v>
      </c>
      <c r="H274" s="139">
        <v>2.48</v>
      </c>
      <c r="I274" s="179">
        <f t="shared" si="97"/>
        <v>145.85999999999999</v>
      </c>
      <c r="J274" s="179">
        <f t="shared" si="98"/>
        <v>54.56</v>
      </c>
      <c r="K274" s="179">
        <f t="shared" si="94"/>
        <v>177.67206599999997</v>
      </c>
      <c r="L274" s="179">
        <f t="shared" si="95"/>
        <v>68.701951999999991</v>
      </c>
      <c r="M274" s="179">
        <f t="shared" si="99"/>
        <v>246.37401799999998</v>
      </c>
    </row>
    <row r="275" spans="1:13" s="47" customFormat="1">
      <c r="A275" s="267" t="s">
        <v>2301</v>
      </c>
      <c r="B275" s="236">
        <v>89577</v>
      </c>
      <c r="C275" s="237" t="s">
        <v>881</v>
      </c>
      <c r="D275" s="180" t="s">
        <v>2</v>
      </c>
      <c r="E275" s="281"/>
      <c r="F275" s="181">
        <v>12</v>
      </c>
      <c r="G275" s="139">
        <v>20.74</v>
      </c>
      <c r="H275" s="139">
        <v>1.65</v>
      </c>
      <c r="I275" s="179">
        <f t="shared" si="97"/>
        <v>248.88</v>
      </c>
      <c r="J275" s="179">
        <f t="shared" si="98"/>
        <v>19.799999999999997</v>
      </c>
      <c r="K275" s="179">
        <f t="shared" si="94"/>
        <v>303.16072800000001</v>
      </c>
      <c r="L275" s="179">
        <f t="shared" si="95"/>
        <v>24.932159999999993</v>
      </c>
      <c r="M275" s="179">
        <f t="shared" si="99"/>
        <v>328.09288800000002</v>
      </c>
    </row>
    <row r="276" spans="1:13" s="47" customFormat="1">
      <c r="A276" s="267" t="s">
        <v>2302</v>
      </c>
      <c r="B276" s="236">
        <v>89579</v>
      </c>
      <c r="C276" s="237" t="s">
        <v>882</v>
      </c>
      <c r="D276" s="180" t="s">
        <v>2</v>
      </c>
      <c r="E276" s="281"/>
      <c r="F276" s="181">
        <v>2</v>
      </c>
      <c r="G276" s="139">
        <v>5.84</v>
      </c>
      <c r="H276" s="139">
        <v>1.65</v>
      </c>
      <c r="I276" s="179">
        <f t="shared" si="97"/>
        <v>11.68</v>
      </c>
      <c r="J276" s="179">
        <f t="shared" si="98"/>
        <v>3.3</v>
      </c>
      <c r="K276" s="179">
        <f t="shared" si="94"/>
        <v>14.227407999999999</v>
      </c>
      <c r="L276" s="179">
        <f t="shared" si="95"/>
        <v>4.1553599999999991</v>
      </c>
      <c r="M276" s="179">
        <f t="shared" ref="M276:M281" si="100">SUM(K276:L276)</f>
        <v>18.382767999999999</v>
      </c>
    </row>
    <row r="277" spans="1:13" s="47" customFormat="1">
      <c r="A277" s="267" t="s">
        <v>2303</v>
      </c>
      <c r="B277" s="236">
        <v>89398</v>
      </c>
      <c r="C277" s="237" t="s">
        <v>883</v>
      </c>
      <c r="D277" s="180" t="s">
        <v>2</v>
      </c>
      <c r="E277" s="281"/>
      <c r="F277" s="181">
        <v>5</v>
      </c>
      <c r="G277" s="139">
        <v>6.3999999999999995</v>
      </c>
      <c r="H277" s="139">
        <v>5.48</v>
      </c>
      <c r="I277" s="179">
        <f t="shared" si="97"/>
        <v>31.999999999999996</v>
      </c>
      <c r="J277" s="179">
        <f t="shared" si="98"/>
        <v>27.400000000000002</v>
      </c>
      <c r="K277" s="179">
        <f t="shared" si="94"/>
        <v>38.979199999999992</v>
      </c>
      <c r="L277" s="179">
        <f t="shared" si="95"/>
        <v>34.502079999999999</v>
      </c>
      <c r="M277" s="179">
        <f t="shared" si="100"/>
        <v>73.481279999999998</v>
      </c>
    </row>
    <row r="278" spans="1:13" s="47" customFormat="1">
      <c r="A278" s="267" t="s">
        <v>2304</v>
      </c>
      <c r="B278" s="236">
        <v>89625</v>
      </c>
      <c r="C278" s="237" t="s">
        <v>884</v>
      </c>
      <c r="D278" s="180" t="s">
        <v>2</v>
      </c>
      <c r="E278" s="281"/>
      <c r="F278" s="181">
        <v>21</v>
      </c>
      <c r="G278" s="139">
        <v>10.86</v>
      </c>
      <c r="H278" s="139">
        <v>3.31</v>
      </c>
      <c r="I278" s="179">
        <f t="shared" si="97"/>
        <v>228.06</v>
      </c>
      <c r="J278" s="179">
        <f t="shared" si="98"/>
        <v>69.510000000000005</v>
      </c>
      <c r="K278" s="179">
        <f t="shared" si="94"/>
        <v>277.79988600000001</v>
      </c>
      <c r="L278" s="179">
        <f t="shared" si="95"/>
        <v>87.526991999999993</v>
      </c>
      <c r="M278" s="179">
        <f t="shared" si="100"/>
        <v>365.32687800000002</v>
      </c>
    </row>
    <row r="279" spans="1:13" s="47" customFormat="1">
      <c r="A279" s="267" t="s">
        <v>2305</v>
      </c>
      <c r="B279" s="236">
        <v>89357</v>
      </c>
      <c r="C279" s="237" t="s">
        <v>885</v>
      </c>
      <c r="D279" s="180" t="s">
        <v>78</v>
      </c>
      <c r="E279" s="281"/>
      <c r="F279" s="181">
        <v>66</v>
      </c>
      <c r="G279" s="139">
        <v>5.8599999999999994</v>
      </c>
      <c r="H279" s="139">
        <v>8.49</v>
      </c>
      <c r="I279" s="179">
        <f t="shared" si="97"/>
        <v>386.76</v>
      </c>
      <c r="J279" s="179">
        <f t="shared" si="98"/>
        <v>560.34</v>
      </c>
      <c r="K279" s="179">
        <f t="shared" si="94"/>
        <v>471.11235599999998</v>
      </c>
      <c r="L279" s="179">
        <f t="shared" si="95"/>
        <v>705.58012799999995</v>
      </c>
      <c r="M279" s="179">
        <f t="shared" si="100"/>
        <v>1176.6924839999999</v>
      </c>
    </row>
    <row r="280" spans="1:13" s="47" customFormat="1">
      <c r="A280" s="267" t="s">
        <v>2306</v>
      </c>
      <c r="B280" s="236">
        <v>89357</v>
      </c>
      <c r="C280" s="237" t="s">
        <v>886</v>
      </c>
      <c r="D280" s="180" t="s">
        <v>78</v>
      </c>
      <c r="E280" s="281"/>
      <c r="F280" s="181">
        <v>27</v>
      </c>
      <c r="G280" s="139">
        <v>9.69</v>
      </c>
      <c r="H280" s="139">
        <v>10.130000000000001</v>
      </c>
      <c r="I280" s="179">
        <f t="shared" si="97"/>
        <v>261.63</v>
      </c>
      <c r="J280" s="179">
        <f t="shared" si="98"/>
        <v>273.51000000000005</v>
      </c>
      <c r="K280" s="179">
        <f t="shared" si="94"/>
        <v>318.69150300000001</v>
      </c>
      <c r="L280" s="179">
        <f t="shared" si="95"/>
        <v>344.40379200000001</v>
      </c>
      <c r="M280" s="179">
        <f t="shared" si="100"/>
        <v>663.09529500000008</v>
      </c>
    </row>
    <row r="281" spans="1:13" s="47" customFormat="1">
      <c r="A281" s="267" t="s">
        <v>2307</v>
      </c>
      <c r="B281" s="236">
        <v>89449</v>
      </c>
      <c r="C281" s="237" t="s">
        <v>887</v>
      </c>
      <c r="D281" s="180" t="s">
        <v>78</v>
      </c>
      <c r="E281" s="281"/>
      <c r="F281" s="181">
        <v>56</v>
      </c>
      <c r="G281" s="139">
        <v>9.86</v>
      </c>
      <c r="H281" s="139">
        <v>0.66</v>
      </c>
      <c r="I281" s="179">
        <f t="shared" si="97"/>
        <v>552.16</v>
      </c>
      <c r="J281" s="179">
        <f t="shared" si="98"/>
        <v>36.96</v>
      </c>
      <c r="K281" s="179">
        <f t="shared" si="94"/>
        <v>672.58609599999988</v>
      </c>
      <c r="L281" s="179">
        <f t="shared" si="95"/>
        <v>46.540031999999997</v>
      </c>
      <c r="M281" s="179">
        <f t="shared" si="100"/>
        <v>719.12612799999988</v>
      </c>
    </row>
    <row r="282" spans="1:13" s="47" customFormat="1">
      <c r="A282" s="267" t="s">
        <v>2308</v>
      </c>
      <c r="B282" s="236">
        <v>94498</v>
      </c>
      <c r="C282" s="237" t="s">
        <v>888</v>
      </c>
      <c r="D282" s="180" t="s">
        <v>2</v>
      </c>
      <c r="E282" s="281"/>
      <c r="F282" s="181">
        <v>8</v>
      </c>
      <c r="G282" s="139">
        <v>82.45</v>
      </c>
      <c r="H282" s="139">
        <v>18.84</v>
      </c>
      <c r="I282" s="179">
        <f t="shared" si="97"/>
        <v>659.6</v>
      </c>
      <c r="J282" s="179">
        <f t="shared" si="98"/>
        <v>150.72</v>
      </c>
      <c r="K282" s="179">
        <f t="shared" si="94"/>
        <v>803.45875999999998</v>
      </c>
      <c r="L282" s="179">
        <f t="shared" si="95"/>
        <v>189.78662399999999</v>
      </c>
      <c r="M282" s="179">
        <f t="shared" ref="M282:M283" si="101">SUM(K282:L282)</f>
        <v>993.24538399999994</v>
      </c>
    </row>
    <row r="283" spans="1:13" s="47" customFormat="1">
      <c r="A283" s="267" t="s">
        <v>2309</v>
      </c>
      <c r="B283" s="236">
        <v>95253</v>
      </c>
      <c r="C283" s="237" t="s">
        <v>889</v>
      </c>
      <c r="D283" s="180" t="s">
        <v>2</v>
      </c>
      <c r="E283" s="281"/>
      <c r="F283" s="181">
        <v>1</v>
      </c>
      <c r="G283" s="139">
        <v>129.08000000000001</v>
      </c>
      <c r="H283" s="139">
        <v>18.829999999999998</v>
      </c>
      <c r="I283" s="179">
        <f t="shared" si="97"/>
        <v>129.08000000000001</v>
      </c>
      <c r="J283" s="179">
        <f t="shared" si="98"/>
        <v>18.829999999999998</v>
      </c>
      <c r="K283" s="179">
        <f t="shared" si="94"/>
        <v>157.232348</v>
      </c>
      <c r="L283" s="179">
        <f t="shared" si="95"/>
        <v>23.710735999999997</v>
      </c>
      <c r="M283" s="179">
        <f t="shared" si="101"/>
        <v>180.943084</v>
      </c>
    </row>
    <row r="284" spans="1:13" s="47" customFormat="1">
      <c r="A284" s="267" t="s">
        <v>2310</v>
      </c>
      <c r="B284" s="236" t="s">
        <v>751</v>
      </c>
      <c r="C284" s="237" t="s">
        <v>2311</v>
      </c>
      <c r="D284" s="180" t="s">
        <v>2</v>
      </c>
      <c r="E284" s="281"/>
      <c r="F284" s="181">
        <v>1</v>
      </c>
      <c r="G284" s="139">
        <v>6833.2</v>
      </c>
      <c r="H284" s="139">
        <v>123.34</v>
      </c>
      <c r="I284" s="179">
        <f t="shared" si="97"/>
        <v>6833.2</v>
      </c>
      <c r="J284" s="179">
        <f t="shared" si="98"/>
        <v>123.34</v>
      </c>
      <c r="K284" s="179">
        <f t="shared" si="94"/>
        <v>8323.520919999999</v>
      </c>
      <c r="L284" s="179">
        <f t="shared" si="95"/>
        <v>155.30972799999998</v>
      </c>
      <c r="M284" s="179">
        <f t="shared" ref="M284" si="102">SUM(K284:L284)</f>
        <v>8478.8306479999992</v>
      </c>
    </row>
    <row r="285" spans="1:13" s="47" customFormat="1">
      <c r="A285" s="267" t="s">
        <v>2312</v>
      </c>
      <c r="B285" s="236"/>
      <c r="C285" s="237" t="s">
        <v>890</v>
      </c>
      <c r="D285" s="180"/>
      <c r="E285" s="281"/>
      <c r="F285" s="181"/>
      <c r="G285" s="139"/>
      <c r="H285" s="139"/>
      <c r="I285" s="179"/>
      <c r="J285" s="179"/>
      <c r="K285" s="179"/>
      <c r="L285" s="179"/>
      <c r="M285" s="179"/>
    </row>
    <row r="286" spans="1:13" s="47" customFormat="1" ht="25.5">
      <c r="A286" s="267" t="s">
        <v>2313</v>
      </c>
      <c r="B286" s="236" t="s">
        <v>751</v>
      </c>
      <c r="C286" s="237" t="s">
        <v>552</v>
      </c>
      <c r="D286" s="180" t="s">
        <v>78</v>
      </c>
      <c r="E286" s="281"/>
      <c r="F286" s="181">
        <v>133.13</v>
      </c>
      <c r="G286" s="139">
        <v>4.33</v>
      </c>
      <c r="H286" s="139">
        <v>8.9</v>
      </c>
      <c r="I286" s="179">
        <f>$F286*$G286</f>
        <v>576.4529</v>
      </c>
      <c r="J286" s="179">
        <f>$F286*$H286</f>
        <v>1184.857</v>
      </c>
      <c r="K286" s="179">
        <f t="shared" ref="K286:K314" si="103">$I286*(1+BDI_MAT)</f>
        <v>702.17727748999994</v>
      </c>
      <c r="L286" s="179">
        <f t="shared" ref="L286:L314" si="104">$J286*(1+BDI_MDO)</f>
        <v>1491.9719343999998</v>
      </c>
      <c r="M286" s="179">
        <f t="shared" ref="M286:M300" si="105">SUM(K286:L286)</f>
        <v>2194.1492118899996</v>
      </c>
    </row>
    <row r="287" spans="1:13" s="47" customFormat="1">
      <c r="A287" s="267" t="s">
        <v>2314</v>
      </c>
      <c r="B287" s="236">
        <v>89546</v>
      </c>
      <c r="C287" s="237" t="s">
        <v>891</v>
      </c>
      <c r="D287" s="180" t="s">
        <v>2</v>
      </c>
      <c r="E287" s="281"/>
      <c r="F287" s="181">
        <v>2</v>
      </c>
      <c r="G287" s="139">
        <v>6.14</v>
      </c>
      <c r="H287" s="139">
        <v>1.02</v>
      </c>
      <c r="I287" s="179">
        <f t="shared" ref="I287:I314" si="106">$F287*$G287</f>
        <v>12.28</v>
      </c>
      <c r="J287" s="179">
        <f t="shared" ref="J287:J314" si="107">$F287*$H287</f>
        <v>2.04</v>
      </c>
      <c r="K287" s="179">
        <f t="shared" si="103"/>
        <v>14.958267999999999</v>
      </c>
      <c r="L287" s="179">
        <f t="shared" si="104"/>
        <v>2.5687679999999999</v>
      </c>
      <c r="M287" s="179">
        <f t="shared" si="105"/>
        <v>17.527035999999999</v>
      </c>
    </row>
    <row r="288" spans="1:13" s="47" customFormat="1">
      <c r="A288" s="267" t="s">
        <v>2315</v>
      </c>
      <c r="B288" s="236">
        <v>89750</v>
      </c>
      <c r="C288" s="237" t="s">
        <v>892</v>
      </c>
      <c r="D288" s="180" t="s">
        <v>2</v>
      </c>
      <c r="E288" s="281"/>
      <c r="F288" s="181">
        <v>1</v>
      </c>
      <c r="G288" s="139">
        <v>34.4</v>
      </c>
      <c r="H288" s="139">
        <v>5.75</v>
      </c>
      <c r="I288" s="179">
        <f t="shared" si="106"/>
        <v>34.4</v>
      </c>
      <c r="J288" s="179">
        <f t="shared" si="107"/>
        <v>5.75</v>
      </c>
      <c r="K288" s="179">
        <f t="shared" si="103"/>
        <v>41.902639999999998</v>
      </c>
      <c r="L288" s="179">
        <f t="shared" si="104"/>
        <v>7.2403999999999993</v>
      </c>
      <c r="M288" s="179">
        <f t="shared" si="105"/>
        <v>49.143039999999999</v>
      </c>
    </row>
    <row r="289" spans="1:13" s="47" customFormat="1">
      <c r="A289" s="267" t="s">
        <v>2316</v>
      </c>
      <c r="B289" s="236">
        <v>89748</v>
      </c>
      <c r="C289" s="237" t="s">
        <v>893</v>
      </c>
      <c r="D289" s="180" t="s">
        <v>2</v>
      </c>
      <c r="E289" s="281"/>
      <c r="F289" s="181">
        <v>1</v>
      </c>
      <c r="G289" s="139">
        <v>19.14</v>
      </c>
      <c r="H289" s="139">
        <v>5.75</v>
      </c>
      <c r="I289" s="179">
        <f t="shared" si="106"/>
        <v>19.14</v>
      </c>
      <c r="J289" s="179">
        <f t="shared" si="107"/>
        <v>5.75</v>
      </c>
      <c r="K289" s="179">
        <f t="shared" si="103"/>
        <v>23.314433999999999</v>
      </c>
      <c r="L289" s="179">
        <f t="shared" si="104"/>
        <v>7.2403999999999993</v>
      </c>
      <c r="M289" s="179">
        <f t="shared" si="105"/>
        <v>30.554834</v>
      </c>
    </row>
    <row r="290" spans="1:13" s="47" customFormat="1">
      <c r="A290" s="267" t="s">
        <v>2317</v>
      </c>
      <c r="B290" s="236">
        <v>89742</v>
      </c>
      <c r="C290" s="237" t="s">
        <v>894</v>
      </c>
      <c r="D290" s="180" t="s">
        <v>2</v>
      </c>
      <c r="E290" s="281"/>
      <c r="F290" s="181">
        <v>11</v>
      </c>
      <c r="G290" s="139">
        <v>16.03</v>
      </c>
      <c r="H290" s="139">
        <v>4.37</v>
      </c>
      <c r="I290" s="179">
        <f t="shared" si="106"/>
        <v>176.33</v>
      </c>
      <c r="J290" s="179">
        <f t="shared" si="107"/>
        <v>48.07</v>
      </c>
      <c r="K290" s="179">
        <f t="shared" si="103"/>
        <v>214.78757300000001</v>
      </c>
      <c r="L290" s="179">
        <f t="shared" si="104"/>
        <v>60.529743999999994</v>
      </c>
      <c r="M290" s="179">
        <f t="shared" si="105"/>
        <v>275.317317</v>
      </c>
    </row>
    <row r="291" spans="1:13" s="47" customFormat="1">
      <c r="A291" s="267" t="s">
        <v>2318</v>
      </c>
      <c r="B291" s="236">
        <v>89750</v>
      </c>
      <c r="C291" s="237" t="s">
        <v>895</v>
      </c>
      <c r="D291" s="180" t="s">
        <v>2</v>
      </c>
      <c r="E291" s="281"/>
      <c r="F291" s="181">
        <v>1</v>
      </c>
      <c r="G291" s="139">
        <v>34.4</v>
      </c>
      <c r="H291" s="139">
        <v>5.75</v>
      </c>
      <c r="I291" s="179">
        <f t="shared" si="106"/>
        <v>34.4</v>
      </c>
      <c r="J291" s="179">
        <f t="shared" si="107"/>
        <v>5.75</v>
      </c>
      <c r="K291" s="179">
        <f t="shared" si="103"/>
        <v>41.902639999999998</v>
      </c>
      <c r="L291" s="179">
        <f t="shared" si="104"/>
        <v>7.2403999999999993</v>
      </c>
      <c r="M291" s="179">
        <f t="shared" si="105"/>
        <v>49.143039999999999</v>
      </c>
    </row>
    <row r="292" spans="1:13" s="47" customFormat="1">
      <c r="A292" s="267" t="s">
        <v>2319</v>
      </c>
      <c r="B292" s="236">
        <v>89726</v>
      </c>
      <c r="C292" s="237" t="s">
        <v>896</v>
      </c>
      <c r="D292" s="180" t="s">
        <v>2</v>
      </c>
      <c r="E292" s="281"/>
      <c r="F292" s="181">
        <v>9</v>
      </c>
      <c r="G292" s="139">
        <v>2.79</v>
      </c>
      <c r="H292" s="139">
        <v>2.29</v>
      </c>
      <c r="I292" s="179">
        <f t="shared" si="106"/>
        <v>25.11</v>
      </c>
      <c r="J292" s="179">
        <f t="shared" si="107"/>
        <v>20.61</v>
      </c>
      <c r="K292" s="179">
        <f t="shared" si="103"/>
        <v>30.586490999999999</v>
      </c>
      <c r="L292" s="179">
        <f t="shared" si="104"/>
        <v>25.952111999999996</v>
      </c>
      <c r="M292" s="179">
        <f t="shared" si="105"/>
        <v>56.538602999999995</v>
      </c>
    </row>
    <row r="293" spans="1:13" s="47" customFormat="1">
      <c r="A293" s="267" t="s">
        <v>2320</v>
      </c>
      <c r="B293" s="236">
        <v>89737</v>
      </c>
      <c r="C293" s="237" t="s">
        <v>897</v>
      </c>
      <c r="D293" s="180" t="s">
        <v>2</v>
      </c>
      <c r="E293" s="281"/>
      <c r="F293" s="181">
        <v>3</v>
      </c>
      <c r="G293" s="139">
        <v>8.1199999999999992</v>
      </c>
      <c r="H293" s="139">
        <v>4.37</v>
      </c>
      <c r="I293" s="179">
        <f t="shared" si="106"/>
        <v>24.36</v>
      </c>
      <c r="J293" s="179">
        <f t="shared" si="107"/>
        <v>13.11</v>
      </c>
      <c r="K293" s="179">
        <f t="shared" si="103"/>
        <v>29.672915999999997</v>
      </c>
      <c r="L293" s="179">
        <f t="shared" si="104"/>
        <v>16.508111999999997</v>
      </c>
      <c r="M293" s="179">
        <f t="shared" si="105"/>
        <v>46.181027999999998</v>
      </c>
    </row>
    <row r="294" spans="1:13" s="47" customFormat="1">
      <c r="A294" s="267" t="s">
        <v>2321</v>
      </c>
      <c r="B294" s="236">
        <v>89744</v>
      </c>
      <c r="C294" s="237" t="s">
        <v>898</v>
      </c>
      <c r="D294" s="180" t="s">
        <v>2</v>
      </c>
      <c r="E294" s="281"/>
      <c r="F294" s="181">
        <v>5</v>
      </c>
      <c r="G294" s="139">
        <v>10.549999999999999</v>
      </c>
      <c r="H294" s="139">
        <v>5.75</v>
      </c>
      <c r="I294" s="179">
        <f t="shared" si="106"/>
        <v>52.749999999999993</v>
      </c>
      <c r="J294" s="179">
        <f t="shared" si="107"/>
        <v>28.75</v>
      </c>
      <c r="K294" s="179">
        <f t="shared" si="103"/>
        <v>64.254774999999995</v>
      </c>
      <c r="L294" s="179">
        <f t="shared" si="104"/>
        <v>36.201999999999998</v>
      </c>
      <c r="M294" s="179">
        <f t="shared" si="105"/>
        <v>100.45677499999999</v>
      </c>
    </row>
    <row r="295" spans="1:13" s="47" customFormat="1">
      <c r="A295" s="267" t="s">
        <v>2322</v>
      </c>
      <c r="B295" s="236">
        <v>89732</v>
      </c>
      <c r="C295" s="237" t="s">
        <v>899</v>
      </c>
      <c r="D295" s="180" t="s">
        <v>2</v>
      </c>
      <c r="E295" s="281"/>
      <c r="F295" s="181">
        <v>3</v>
      </c>
      <c r="G295" s="139">
        <v>4.75</v>
      </c>
      <c r="H295" s="139">
        <v>2.99</v>
      </c>
      <c r="I295" s="179">
        <f t="shared" si="106"/>
        <v>14.25</v>
      </c>
      <c r="J295" s="179">
        <f t="shared" si="107"/>
        <v>8.9700000000000006</v>
      </c>
      <c r="K295" s="179">
        <f t="shared" si="103"/>
        <v>17.357924999999998</v>
      </c>
      <c r="L295" s="179">
        <f t="shared" si="104"/>
        <v>11.295024</v>
      </c>
      <c r="M295" s="179">
        <f t="shared" si="105"/>
        <v>28.652949</v>
      </c>
    </row>
    <row r="296" spans="1:13" s="47" customFormat="1">
      <c r="A296" s="267" t="s">
        <v>2323</v>
      </c>
      <c r="B296" s="236">
        <v>89724</v>
      </c>
      <c r="C296" s="237" t="s">
        <v>900</v>
      </c>
      <c r="D296" s="180" t="s">
        <v>2</v>
      </c>
      <c r="E296" s="281"/>
      <c r="F296" s="181">
        <v>13</v>
      </c>
      <c r="G296" s="139">
        <v>4.42</v>
      </c>
      <c r="H296" s="139">
        <v>2.29</v>
      </c>
      <c r="I296" s="179">
        <f t="shared" si="106"/>
        <v>57.46</v>
      </c>
      <c r="J296" s="179">
        <f t="shared" si="107"/>
        <v>29.77</v>
      </c>
      <c r="K296" s="179">
        <f t="shared" si="103"/>
        <v>69.992025999999996</v>
      </c>
      <c r="L296" s="179">
        <f t="shared" si="104"/>
        <v>37.486383999999994</v>
      </c>
      <c r="M296" s="179">
        <f t="shared" si="105"/>
        <v>107.47841</v>
      </c>
    </row>
    <row r="297" spans="1:13" s="47" customFormat="1">
      <c r="A297" s="267" t="s">
        <v>2324</v>
      </c>
      <c r="B297" s="236">
        <v>89731</v>
      </c>
      <c r="C297" s="237" t="s">
        <v>901</v>
      </c>
      <c r="D297" s="180" t="s">
        <v>2</v>
      </c>
      <c r="E297" s="281"/>
      <c r="F297" s="181">
        <v>4</v>
      </c>
      <c r="G297" s="139">
        <v>4.37</v>
      </c>
      <c r="H297" s="139">
        <v>2.99</v>
      </c>
      <c r="I297" s="179">
        <f t="shared" si="106"/>
        <v>17.48</v>
      </c>
      <c r="J297" s="179">
        <f t="shared" si="107"/>
        <v>11.96</v>
      </c>
      <c r="K297" s="179">
        <f t="shared" si="103"/>
        <v>21.292387999999999</v>
      </c>
      <c r="L297" s="179">
        <f t="shared" si="104"/>
        <v>15.060032</v>
      </c>
      <c r="M297" s="179">
        <f t="shared" si="105"/>
        <v>36.352419999999995</v>
      </c>
    </row>
    <row r="298" spans="1:13" s="47" customFormat="1">
      <c r="A298" s="267" t="s">
        <v>2325</v>
      </c>
      <c r="B298" s="236">
        <v>89805</v>
      </c>
      <c r="C298" s="237" t="s">
        <v>902</v>
      </c>
      <c r="D298" s="180" t="s">
        <v>2</v>
      </c>
      <c r="E298" s="281"/>
      <c r="F298" s="181">
        <v>6</v>
      </c>
      <c r="G298" s="139">
        <v>7.2</v>
      </c>
      <c r="H298" s="139">
        <v>1.83</v>
      </c>
      <c r="I298" s="179">
        <f t="shared" si="106"/>
        <v>43.2</v>
      </c>
      <c r="J298" s="179">
        <f t="shared" si="107"/>
        <v>10.98</v>
      </c>
      <c r="K298" s="179">
        <f t="shared" si="103"/>
        <v>52.621920000000003</v>
      </c>
      <c r="L298" s="179">
        <f t="shared" si="104"/>
        <v>13.826015999999999</v>
      </c>
      <c r="M298" s="179">
        <f t="shared" si="105"/>
        <v>66.447935999999999</v>
      </c>
    </row>
    <row r="299" spans="1:13" s="47" customFormat="1">
      <c r="A299" s="267" t="s">
        <v>2326</v>
      </c>
      <c r="B299" s="236">
        <v>89809</v>
      </c>
      <c r="C299" s="237" t="s">
        <v>903</v>
      </c>
      <c r="D299" s="180" t="s">
        <v>2</v>
      </c>
      <c r="E299" s="281"/>
      <c r="F299" s="181">
        <v>6</v>
      </c>
      <c r="G299" s="139">
        <v>9.4499999999999993</v>
      </c>
      <c r="H299" s="139">
        <v>2.75</v>
      </c>
      <c r="I299" s="179">
        <f t="shared" si="106"/>
        <v>56.699999999999996</v>
      </c>
      <c r="J299" s="179">
        <f t="shared" si="107"/>
        <v>16.5</v>
      </c>
      <c r="K299" s="179">
        <f t="shared" si="103"/>
        <v>69.066269999999989</v>
      </c>
      <c r="L299" s="179">
        <f t="shared" si="104"/>
        <v>20.776799999999998</v>
      </c>
      <c r="M299" s="179">
        <f t="shared" si="105"/>
        <v>89.843069999999983</v>
      </c>
    </row>
    <row r="300" spans="1:13" s="47" customFormat="1">
      <c r="A300" s="267" t="s">
        <v>2327</v>
      </c>
      <c r="B300" s="236">
        <v>89783</v>
      </c>
      <c r="C300" s="237" t="s">
        <v>904</v>
      </c>
      <c r="D300" s="180" t="s">
        <v>2</v>
      </c>
      <c r="E300" s="281"/>
      <c r="F300" s="181">
        <v>2</v>
      </c>
      <c r="G300" s="139">
        <v>5.08</v>
      </c>
      <c r="H300" s="139">
        <v>3.21</v>
      </c>
      <c r="I300" s="179">
        <f t="shared" si="106"/>
        <v>10.16</v>
      </c>
      <c r="J300" s="179">
        <f t="shared" si="107"/>
        <v>6.42</v>
      </c>
      <c r="K300" s="179">
        <f t="shared" si="103"/>
        <v>12.375895999999999</v>
      </c>
      <c r="L300" s="179">
        <f t="shared" si="104"/>
        <v>8.0840639999999997</v>
      </c>
      <c r="M300" s="179">
        <f t="shared" si="105"/>
        <v>20.459959999999999</v>
      </c>
    </row>
    <row r="301" spans="1:13" s="47" customFormat="1">
      <c r="A301" s="267" t="s">
        <v>2328</v>
      </c>
      <c r="B301" s="236">
        <v>89795</v>
      </c>
      <c r="C301" s="237" t="s">
        <v>905</v>
      </c>
      <c r="D301" s="180" t="s">
        <v>2</v>
      </c>
      <c r="E301" s="281"/>
      <c r="F301" s="181">
        <v>1</v>
      </c>
      <c r="G301" s="139">
        <v>17.37</v>
      </c>
      <c r="H301" s="139">
        <v>5.75</v>
      </c>
      <c r="I301" s="179">
        <f t="shared" si="106"/>
        <v>17.37</v>
      </c>
      <c r="J301" s="179">
        <f t="shared" si="107"/>
        <v>5.75</v>
      </c>
      <c r="K301" s="179">
        <f t="shared" si="103"/>
        <v>21.158397000000001</v>
      </c>
      <c r="L301" s="179">
        <f t="shared" si="104"/>
        <v>7.2403999999999993</v>
      </c>
      <c r="M301" s="179">
        <f t="shared" ref="M301:M308" si="108">SUM(K301:L301)</f>
        <v>28.398797000000002</v>
      </c>
    </row>
    <row r="302" spans="1:13" s="47" customFormat="1">
      <c r="A302" s="267" t="s">
        <v>2329</v>
      </c>
      <c r="B302" s="236">
        <v>89797</v>
      </c>
      <c r="C302" s="237" t="s">
        <v>906</v>
      </c>
      <c r="D302" s="180" t="s">
        <v>2</v>
      </c>
      <c r="E302" s="281"/>
      <c r="F302" s="181">
        <v>2</v>
      </c>
      <c r="G302" s="139">
        <v>22.79</v>
      </c>
      <c r="H302" s="139">
        <v>7.6</v>
      </c>
      <c r="I302" s="179">
        <f t="shared" si="106"/>
        <v>45.58</v>
      </c>
      <c r="J302" s="179">
        <f t="shared" si="107"/>
        <v>15.2</v>
      </c>
      <c r="K302" s="179">
        <f t="shared" si="103"/>
        <v>55.520997999999999</v>
      </c>
      <c r="L302" s="179">
        <f t="shared" si="104"/>
        <v>19.139839999999996</v>
      </c>
      <c r="M302" s="179">
        <f t="shared" si="108"/>
        <v>74.660837999999998</v>
      </c>
    </row>
    <row r="303" spans="1:13" s="47" customFormat="1">
      <c r="A303" s="267" t="s">
        <v>2330</v>
      </c>
      <c r="B303" s="236" t="s">
        <v>907</v>
      </c>
      <c r="C303" s="237" t="s">
        <v>908</v>
      </c>
      <c r="D303" s="180" t="s">
        <v>2</v>
      </c>
      <c r="E303" s="281"/>
      <c r="F303" s="181">
        <v>2</v>
      </c>
      <c r="G303" s="139">
        <v>16.440000000000001</v>
      </c>
      <c r="H303" s="139">
        <v>2.5299999999999998</v>
      </c>
      <c r="I303" s="179">
        <f t="shared" si="106"/>
        <v>32.880000000000003</v>
      </c>
      <c r="J303" s="179">
        <f t="shared" si="107"/>
        <v>5.0599999999999996</v>
      </c>
      <c r="K303" s="179">
        <f t="shared" si="103"/>
        <v>40.051127999999999</v>
      </c>
      <c r="L303" s="179">
        <f t="shared" si="104"/>
        <v>6.3715519999999986</v>
      </c>
      <c r="M303" s="179">
        <f t="shared" si="108"/>
        <v>46.42268</v>
      </c>
    </row>
    <row r="304" spans="1:13" s="47" customFormat="1">
      <c r="A304" s="267" t="s">
        <v>2331</v>
      </c>
      <c r="B304" s="236">
        <v>89776</v>
      </c>
      <c r="C304" s="237" t="s">
        <v>909</v>
      </c>
      <c r="D304" s="180" t="s">
        <v>2</v>
      </c>
      <c r="E304" s="281"/>
      <c r="F304" s="181">
        <v>1</v>
      </c>
      <c r="G304" s="139">
        <v>10.53</v>
      </c>
      <c r="H304" s="139">
        <v>2.99</v>
      </c>
      <c r="I304" s="179">
        <f t="shared" si="106"/>
        <v>10.53</v>
      </c>
      <c r="J304" s="179">
        <f t="shared" si="107"/>
        <v>2.99</v>
      </c>
      <c r="K304" s="179">
        <f t="shared" si="103"/>
        <v>12.826592999999999</v>
      </c>
      <c r="L304" s="179">
        <f t="shared" si="104"/>
        <v>3.7650079999999999</v>
      </c>
      <c r="M304" s="179">
        <f t="shared" si="108"/>
        <v>16.591600999999997</v>
      </c>
    </row>
    <row r="305" spans="1:13" s="47" customFormat="1">
      <c r="A305" s="267" t="s">
        <v>2332</v>
      </c>
      <c r="B305" s="236">
        <v>89752</v>
      </c>
      <c r="C305" s="237" t="s">
        <v>910</v>
      </c>
      <c r="D305" s="180" t="s">
        <v>2</v>
      </c>
      <c r="E305" s="281"/>
      <c r="F305" s="181">
        <v>4</v>
      </c>
      <c r="G305" s="139">
        <v>2.68</v>
      </c>
      <c r="H305" s="139">
        <v>1.6</v>
      </c>
      <c r="I305" s="179">
        <f t="shared" si="106"/>
        <v>10.72</v>
      </c>
      <c r="J305" s="179">
        <f t="shared" si="107"/>
        <v>6.4</v>
      </c>
      <c r="K305" s="179">
        <f t="shared" si="103"/>
        <v>13.058032000000001</v>
      </c>
      <c r="L305" s="179">
        <f t="shared" si="104"/>
        <v>8.0588800000000003</v>
      </c>
      <c r="M305" s="179">
        <f t="shared" si="108"/>
        <v>21.116911999999999</v>
      </c>
    </row>
    <row r="306" spans="1:13" s="47" customFormat="1">
      <c r="A306" s="267" t="s">
        <v>2333</v>
      </c>
      <c r="B306" s="236">
        <v>89778</v>
      </c>
      <c r="C306" s="237" t="s">
        <v>911</v>
      </c>
      <c r="D306" s="180" t="s">
        <v>2</v>
      </c>
      <c r="E306" s="281"/>
      <c r="F306" s="181">
        <v>40</v>
      </c>
      <c r="G306" s="139">
        <v>8.629999999999999</v>
      </c>
      <c r="H306" s="139">
        <v>3.91</v>
      </c>
      <c r="I306" s="179">
        <f t="shared" si="106"/>
        <v>345.19999999999993</v>
      </c>
      <c r="J306" s="179">
        <f t="shared" si="107"/>
        <v>156.4</v>
      </c>
      <c r="K306" s="179">
        <f t="shared" si="103"/>
        <v>420.48811999999992</v>
      </c>
      <c r="L306" s="179">
        <f t="shared" si="104"/>
        <v>196.93887999999998</v>
      </c>
      <c r="M306" s="179">
        <f t="shared" si="108"/>
        <v>617.42699999999991</v>
      </c>
    </row>
    <row r="307" spans="1:13" s="47" customFormat="1">
      <c r="A307" s="267" t="s">
        <v>2334</v>
      </c>
      <c r="B307" s="236">
        <v>89774</v>
      </c>
      <c r="C307" s="237" t="s">
        <v>912</v>
      </c>
      <c r="D307" s="180" t="s">
        <v>2</v>
      </c>
      <c r="E307" s="281"/>
      <c r="F307" s="181">
        <v>20</v>
      </c>
      <c r="G307" s="139">
        <v>6.95</v>
      </c>
      <c r="H307" s="139">
        <v>2.99</v>
      </c>
      <c r="I307" s="179">
        <f t="shared" si="106"/>
        <v>139</v>
      </c>
      <c r="J307" s="179">
        <f t="shared" si="107"/>
        <v>59.800000000000004</v>
      </c>
      <c r="K307" s="179">
        <f t="shared" si="103"/>
        <v>169.3159</v>
      </c>
      <c r="L307" s="179">
        <f t="shared" si="104"/>
        <v>75.300159999999991</v>
      </c>
      <c r="M307" s="179">
        <f t="shared" si="108"/>
        <v>244.61606</v>
      </c>
    </row>
    <row r="308" spans="1:13" s="47" customFormat="1">
      <c r="A308" s="267" t="s">
        <v>2335</v>
      </c>
      <c r="B308" s="236">
        <v>89753</v>
      </c>
      <c r="C308" s="237" t="s">
        <v>913</v>
      </c>
      <c r="D308" s="180" t="s">
        <v>2</v>
      </c>
      <c r="E308" s="281"/>
      <c r="F308" s="181">
        <v>5</v>
      </c>
      <c r="G308" s="139">
        <v>4.18</v>
      </c>
      <c r="H308" s="139">
        <v>1.83</v>
      </c>
      <c r="I308" s="179">
        <f t="shared" si="106"/>
        <v>20.9</v>
      </c>
      <c r="J308" s="179">
        <f t="shared" si="107"/>
        <v>9.15</v>
      </c>
      <c r="K308" s="179">
        <f t="shared" si="103"/>
        <v>25.458289999999998</v>
      </c>
      <c r="L308" s="179">
        <f t="shared" si="104"/>
        <v>11.52168</v>
      </c>
      <c r="M308" s="179">
        <f t="shared" si="108"/>
        <v>36.979969999999994</v>
      </c>
    </row>
    <row r="309" spans="1:13" s="47" customFormat="1">
      <c r="A309" s="267" t="s">
        <v>2336</v>
      </c>
      <c r="B309" s="236" t="s">
        <v>751</v>
      </c>
      <c r="C309" s="237" t="s">
        <v>914</v>
      </c>
      <c r="D309" s="180" t="s">
        <v>2</v>
      </c>
      <c r="E309" s="281"/>
      <c r="F309" s="181">
        <v>4</v>
      </c>
      <c r="G309" s="139">
        <v>10.08</v>
      </c>
      <c r="H309" s="139">
        <v>3.91</v>
      </c>
      <c r="I309" s="179">
        <f t="shared" si="106"/>
        <v>40.32</v>
      </c>
      <c r="J309" s="179">
        <f t="shared" si="107"/>
        <v>15.64</v>
      </c>
      <c r="K309" s="179">
        <f t="shared" si="103"/>
        <v>49.113791999999997</v>
      </c>
      <c r="L309" s="179">
        <f t="shared" si="104"/>
        <v>19.693887999999998</v>
      </c>
      <c r="M309" s="179">
        <f t="shared" ref="M309:M314" si="109">SUM(K309:L309)</f>
        <v>68.807679999999991</v>
      </c>
    </row>
    <row r="310" spans="1:13" s="47" customFormat="1">
      <c r="A310" s="267" t="s">
        <v>2337</v>
      </c>
      <c r="B310" s="236">
        <v>89782</v>
      </c>
      <c r="C310" s="237" t="s">
        <v>915</v>
      </c>
      <c r="D310" s="180" t="s">
        <v>2</v>
      </c>
      <c r="E310" s="281"/>
      <c r="F310" s="181">
        <v>1</v>
      </c>
      <c r="G310" s="139">
        <v>4.91</v>
      </c>
      <c r="H310" s="139">
        <v>3.21</v>
      </c>
      <c r="I310" s="179">
        <f t="shared" si="106"/>
        <v>4.91</v>
      </c>
      <c r="J310" s="179">
        <f t="shared" si="107"/>
        <v>3.21</v>
      </c>
      <c r="K310" s="179">
        <f t="shared" si="103"/>
        <v>5.9808709999999996</v>
      </c>
      <c r="L310" s="179">
        <f t="shared" si="104"/>
        <v>4.0420319999999998</v>
      </c>
      <c r="M310" s="179">
        <f t="shared" si="109"/>
        <v>10.022902999999999</v>
      </c>
    </row>
    <row r="311" spans="1:13" s="47" customFormat="1">
      <c r="A311" s="267" t="s">
        <v>2338</v>
      </c>
      <c r="B311" s="236">
        <v>89512</v>
      </c>
      <c r="C311" s="237" t="s">
        <v>916</v>
      </c>
      <c r="D311" s="180" t="s">
        <v>78</v>
      </c>
      <c r="E311" s="281"/>
      <c r="F311" s="181">
        <v>90</v>
      </c>
      <c r="G311" s="139">
        <v>33.24</v>
      </c>
      <c r="H311" s="139">
        <v>10.24</v>
      </c>
      <c r="I311" s="179">
        <f t="shared" si="106"/>
        <v>2991.6000000000004</v>
      </c>
      <c r="J311" s="179">
        <f t="shared" si="107"/>
        <v>921.6</v>
      </c>
      <c r="K311" s="179">
        <f t="shared" si="103"/>
        <v>3644.0679600000003</v>
      </c>
      <c r="L311" s="179">
        <f t="shared" si="104"/>
        <v>1160.4787199999998</v>
      </c>
      <c r="M311" s="179">
        <f t="shared" si="109"/>
        <v>4804.5466800000004</v>
      </c>
    </row>
    <row r="312" spans="1:13" s="47" customFormat="1">
      <c r="A312" s="267" t="s">
        <v>2339</v>
      </c>
      <c r="B312" s="236">
        <v>89509</v>
      </c>
      <c r="C312" s="237" t="s">
        <v>917</v>
      </c>
      <c r="D312" s="180" t="s">
        <v>78</v>
      </c>
      <c r="E312" s="281"/>
      <c r="F312" s="181">
        <v>10</v>
      </c>
      <c r="G312" s="139">
        <v>13.7</v>
      </c>
      <c r="H312" s="139">
        <v>4.83</v>
      </c>
      <c r="I312" s="179">
        <f t="shared" si="106"/>
        <v>137</v>
      </c>
      <c r="J312" s="179">
        <f t="shared" si="107"/>
        <v>48.3</v>
      </c>
      <c r="K312" s="179">
        <f t="shared" si="103"/>
        <v>166.87969999999999</v>
      </c>
      <c r="L312" s="179">
        <f t="shared" si="104"/>
        <v>60.819359999999989</v>
      </c>
      <c r="M312" s="179">
        <f t="shared" si="109"/>
        <v>227.69905999999997</v>
      </c>
    </row>
    <row r="313" spans="1:13" s="47" customFormat="1">
      <c r="A313" s="267" t="s">
        <v>2340</v>
      </c>
      <c r="B313" s="236">
        <v>89511</v>
      </c>
      <c r="C313" s="237" t="s">
        <v>918</v>
      </c>
      <c r="D313" s="180" t="s">
        <v>78</v>
      </c>
      <c r="E313" s="281"/>
      <c r="F313" s="181">
        <v>35</v>
      </c>
      <c r="G313" s="139">
        <v>20.13</v>
      </c>
      <c r="H313" s="139">
        <v>7.48</v>
      </c>
      <c r="I313" s="179">
        <f t="shared" si="106"/>
        <v>704.55</v>
      </c>
      <c r="J313" s="179">
        <f t="shared" si="107"/>
        <v>261.8</v>
      </c>
      <c r="K313" s="179">
        <f t="shared" si="103"/>
        <v>858.21235499999989</v>
      </c>
      <c r="L313" s="179">
        <f t="shared" si="104"/>
        <v>329.65855999999997</v>
      </c>
      <c r="M313" s="179">
        <f t="shared" si="109"/>
        <v>1187.870915</v>
      </c>
    </row>
    <row r="314" spans="1:13" s="47" customFormat="1">
      <c r="A314" s="267" t="s">
        <v>2341</v>
      </c>
      <c r="B314" s="236">
        <v>89508</v>
      </c>
      <c r="C314" s="237" t="s">
        <v>919</v>
      </c>
      <c r="D314" s="180" t="s">
        <v>78</v>
      </c>
      <c r="E314" s="281"/>
      <c r="F314" s="181">
        <v>31</v>
      </c>
      <c r="G314" s="139">
        <v>9.67</v>
      </c>
      <c r="H314" s="139">
        <v>3.79</v>
      </c>
      <c r="I314" s="179">
        <f t="shared" si="106"/>
        <v>299.77</v>
      </c>
      <c r="J314" s="179">
        <f t="shared" si="107"/>
        <v>117.49</v>
      </c>
      <c r="K314" s="179">
        <f t="shared" si="103"/>
        <v>365.14983699999999</v>
      </c>
      <c r="L314" s="179">
        <f t="shared" si="104"/>
        <v>147.94340799999998</v>
      </c>
      <c r="M314" s="179">
        <f t="shared" si="109"/>
        <v>513.09324500000002</v>
      </c>
    </row>
    <row r="315" spans="1:13" s="47" customFormat="1">
      <c r="A315" s="267" t="s">
        <v>2342</v>
      </c>
      <c r="B315" s="236"/>
      <c r="C315" s="237" t="s">
        <v>920</v>
      </c>
      <c r="D315" s="180"/>
      <c r="E315" s="281"/>
      <c r="F315" s="181"/>
      <c r="G315" s="139"/>
      <c r="H315" s="139"/>
      <c r="I315" s="179"/>
      <c r="J315" s="179"/>
      <c r="K315" s="179"/>
      <c r="L315" s="179"/>
      <c r="M315" s="179"/>
    </row>
    <row r="316" spans="1:13" s="47" customFormat="1" ht="25.5">
      <c r="A316" s="267" t="s">
        <v>2343</v>
      </c>
      <c r="B316" s="236" t="s">
        <v>751</v>
      </c>
      <c r="C316" s="237" t="s">
        <v>552</v>
      </c>
      <c r="D316" s="180" t="s">
        <v>78</v>
      </c>
      <c r="E316" s="281"/>
      <c r="F316" s="181">
        <v>72.36</v>
      </c>
      <c r="G316" s="139">
        <v>4.33</v>
      </c>
      <c r="H316" s="139">
        <v>8.9</v>
      </c>
      <c r="I316" s="179">
        <f>$F316*$G316</f>
        <v>313.31880000000001</v>
      </c>
      <c r="J316" s="179">
        <f>$F316*$H316</f>
        <v>644.00400000000002</v>
      </c>
      <c r="K316" s="179">
        <f t="shared" ref="K316:K333" si="110">$I316*(1+BDI_MAT)</f>
        <v>381.65363028000002</v>
      </c>
      <c r="L316" s="179">
        <f t="shared" ref="L316:L333" si="111">$J316*(1+BDI_MDO)</f>
        <v>810.92983679999998</v>
      </c>
      <c r="M316" s="179">
        <f t="shared" ref="M316:M333" si="112">SUM(K316:L316)</f>
        <v>1192.58346708</v>
      </c>
    </row>
    <row r="317" spans="1:13" s="47" customFormat="1">
      <c r="A317" s="267" t="s">
        <v>2344</v>
      </c>
      <c r="B317" s="236">
        <v>97902</v>
      </c>
      <c r="C317" s="237" t="s">
        <v>921</v>
      </c>
      <c r="D317" s="180" t="s">
        <v>2</v>
      </c>
      <c r="E317" s="281"/>
      <c r="F317" s="181">
        <v>1</v>
      </c>
      <c r="G317" s="139">
        <v>203.71</v>
      </c>
      <c r="H317" s="139">
        <v>182.83</v>
      </c>
      <c r="I317" s="179">
        <f t="shared" ref="I317:I333" si="113">$F317*$G317</f>
        <v>203.71</v>
      </c>
      <c r="J317" s="179">
        <f t="shared" ref="J317:J333" si="114">$F317*$H317</f>
        <v>182.83</v>
      </c>
      <c r="K317" s="179">
        <f t="shared" si="110"/>
        <v>248.139151</v>
      </c>
      <c r="L317" s="179">
        <f t="shared" si="111"/>
        <v>230.21953600000001</v>
      </c>
      <c r="M317" s="179">
        <f t="shared" si="112"/>
        <v>478.35868700000003</v>
      </c>
    </row>
    <row r="318" spans="1:13" s="47" customFormat="1">
      <c r="A318" s="267" t="s">
        <v>2345</v>
      </c>
      <c r="B318" s="236">
        <v>97902</v>
      </c>
      <c r="C318" s="237" t="s">
        <v>922</v>
      </c>
      <c r="D318" s="180" t="s">
        <v>2</v>
      </c>
      <c r="E318" s="281"/>
      <c r="F318" s="181">
        <v>6</v>
      </c>
      <c r="G318" s="139">
        <v>203.71</v>
      </c>
      <c r="H318" s="139">
        <v>182.83</v>
      </c>
      <c r="I318" s="179">
        <f t="shared" si="113"/>
        <v>1222.26</v>
      </c>
      <c r="J318" s="179">
        <f t="shared" si="114"/>
        <v>1096.98</v>
      </c>
      <c r="K318" s="179">
        <f t="shared" si="110"/>
        <v>1488.834906</v>
      </c>
      <c r="L318" s="179">
        <f t="shared" si="111"/>
        <v>1381.3172159999999</v>
      </c>
      <c r="M318" s="179">
        <f t="shared" si="112"/>
        <v>2870.152122</v>
      </c>
    </row>
    <row r="319" spans="1:13" s="47" customFormat="1">
      <c r="A319" s="267" t="s">
        <v>2346</v>
      </c>
      <c r="B319" s="236">
        <v>89707</v>
      </c>
      <c r="C319" s="237" t="s">
        <v>2125</v>
      </c>
      <c r="D319" s="180" t="s">
        <v>2</v>
      </c>
      <c r="E319" s="281"/>
      <c r="F319" s="181">
        <v>1</v>
      </c>
      <c r="G319" s="139">
        <v>14.79</v>
      </c>
      <c r="H319" s="139">
        <v>5.75</v>
      </c>
      <c r="I319" s="179">
        <f t="shared" si="113"/>
        <v>14.79</v>
      </c>
      <c r="J319" s="179">
        <f t="shared" si="114"/>
        <v>5.75</v>
      </c>
      <c r="K319" s="179">
        <f t="shared" si="110"/>
        <v>18.015698999999998</v>
      </c>
      <c r="L319" s="179">
        <f t="shared" si="111"/>
        <v>7.2403999999999993</v>
      </c>
      <c r="M319" s="179">
        <f t="shared" ref="M319" si="115">SUM(K319:L319)</f>
        <v>25.256098999999999</v>
      </c>
    </row>
    <row r="320" spans="1:13" s="47" customFormat="1">
      <c r="A320" s="267" t="s">
        <v>2347</v>
      </c>
      <c r="B320" s="236">
        <v>89748</v>
      </c>
      <c r="C320" s="237" t="s">
        <v>893</v>
      </c>
      <c r="D320" s="180" t="s">
        <v>2</v>
      </c>
      <c r="E320" s="281"/>
      <c r="F320" s="181">
        <v>8</v>
      </c>
      <c r="G320" s="139">
        <v>19.14</v>
      </c>
      <c r="H320" s="139">
        <v>5.75</v>
      </c>
      <c r="I320" s="179">
        <f t="shared" si="113"/>
        <v>153.12</v>
      </c>
      <c r="J320" s="179">
        <f t="shared" si="114"/>
        <v>46</v>
      </c>
      <c r="K320" s="179">
        <f t="shared" si="110"/>
        <v>186.51547199999999</v>
      </c>
      <c r="L320" s="179">
        <f t="shared" si="111"/>
        <v>57.923199999999994</v>
      </c>
      <c r="M320" s="179">
        <f t="shared" si="112"/>
        <v>244.438672</v>
      </c>
    </row>
    <row r="321" spans="1:13" s="47" customFormat="1">
      <c r="A321" s="267" t="s">
        <v>2348</v>
      </c>
      <c r="B321" s="236">
        <v>89726</v>
      </c>
      <c r="C321" s="237" t="s">
        <v>896</v>
      </c>
      <c r="D321" s="180" t="s">
        <v>2</v>
      </c>
      <c r="E321" s="281"/>
      <c r="F321" s="181">
        <v>9</v>
      </c>
      <c r="G321" s="139">
        <v>2.79</v>
      </c>
      <c r="H321" s="139">
        <v>2.29</v>
      </c>
      <c r="I321" s="179">
        <f t="shared" si="113"/>
        <v>25.11</v>
      </c>
      <c r="J321" s="179">
        <f t="shared" si="114"/>
        <v>20.61</v>
      </c>
      <c r="K321" s="179">
        <f t="shared" si="110"/>
        <v>30.586490999999999</v>
      </c>
      <c r="L321" s="179">
        <f t="shared" si="111"/>
        <v>25.952111999999996</v>
      </c>
      <c r="M321" s="179">
        <f t="shared" si="112"/>
        <v>56.538602999999995</v>
      </c>
    </row>
    <row r="322" spans="1:13" s="47" customFormat="1">
      <c r="A322" s="267" t="s">
        <v>2349</v>
      </c>
      <c r="B322" s="236">
        <v>89746</v>
      </c>
      <c r="C322" s="237" t="s">
        <v>898</v>
      </c>
      <c r="D322" s="180" t="s">
        <v>2</v>
      </c>
      <c r="E322" s="281"/>
      <c r="F322" s="181">
        <v>7</v>
      </c>
      <c r="G322" s="139">
        <v>10.51</v>
      </c>
      <c r="H322" s="139">
        <v>5.75</v>
      </c>
      <c r="I322" s="179">
        <f t="shared" si="113"/>
        <v>73.569999999999993</v>
      </c>
      <c r="J322" s="179">
        <f t="shared" si="114"/>
        <v>40.25</v>
      </c>
      <c r="K322" s="179">
        <f t="shared" si="110"/>
        <v>89.615616999999986</v>
      </c>
      <c r="L322" s="179">
        <f t="shared" si="111"/>
        <v>50.682799999999993</v>
      </c>
      <c r="M322" s="179">
        <f t="shared" si="112"/>
        <v>140.29841699999997</v>
      </c>
    </row>
    <row r="323" spans="1:13" s="47" customFormat="1">
      <c r="A323" s="267" t="s">
        <v>2350</v>
      </c>
      <c r="B323" s="236">
        <v>89724</v>
      </c>
      <c r="C323" s="237" t="s">
        <v>900</v>
      </c>
      <c r="D323" s="180" t="s">
        <v>2</v>
      </c>
      <c r="E323" s="281"/>
      <c r="F323" s="181">
        <v>16</v>
      </c>
      <c r="G323" s="139">
        <v>4.42</v>
      </c>
      <c r="H323" s="139">
        <v>2.29</v>
      </c>
      <c r="I323" s="179">
        <f t="shared" si="113"/>
        <v>70.72</v>
      </c>
      <c r="J323" s="179">
        <f t="shared" si="114"/>
        <v>36.64</v>
      </c>
      <c r="K323" s="179">
        <f t="shared" si="110"/>
        <v>86.144031999999996</v>
      </c>
      <c r="L323" s="179">
        <f t="shared" si="111"/>
        <v>46.137087999999999</v>
      </c>
      <c r="M323" s="179">
        <f t="shared" si="112"/>
        <v>132.28111999999999</v>
      </c>
    </row>
    <row r="324" spans="1:13" s="47" customFormat="1">
      <c r="A324" s="267" t="s">
        <v>2351</v>
      </c>
      <c r="B324" s="236">
        <v>89744</v>
      </c>
      <c r="C324" s="237" t="s">
        <v>903</v>
      </c>
      <c r="D324" s="180" t="s">
        <v>2</v>
      </c>
      <c r="E324" s="281"/>
      <c r="F324" s="181">
        <v>1</v>
      </c>
      <c r="G324" s="139">
        <v>10.549999999999999</v>
      </c>
      <c r="H324" s="139">
        <v>5.75</v>
      </c>
      <c r="I324" s="179">
        <f t="shared" si="113"/>
        <v>10.549999999999999</v>
      </c>
      <c r="J324" s="179">
        <f t="shared" si="114"/>
        <v>5.75</v>
      </c>
      <c r="K324" s="179">
        <f t="shared" si="110"/>
        <v>12.850954999999999</v>
      </c>
      <c r="L324" s="179">
        <f t="shared" si="111"/>
        <v>7.2403999999999993</v>
      </c>
      <c r="M324" s="179">
        <f t="shared" si="112"/>
        <v>20.091355</v>
      </c>
    </row>
    <row r="325" spans="1:13" s="47" customFormat="1">
      <c r="A325" s="267" t="s">
        <v>2352</v>
      </c>
      <c r="B325" s="236" t="s">
        <v>751</v>
      </c>
      <c r="C325" s="237" t="s">
        <v>923</v>
      </c>
      <c r="D325" s="180" t="s">
        <v>2</v>
      </c>
      <c r="E325" s="281"/>
      <c r="F325" s="181">
        <v>2</v>
      </c>
      <c r="G325" s="139">
        <v>39.619999999999997</v>
      </c>
      <c r="H325" s="139">
        <v>5.75</v>
      </c>
      <c r="I325" s="179">
        <f t="shared" si="113"/>
        <v>79.239999999999995</v>
      </c>
      <c r="J325" s="179">
        <f t="shared" si="114"/>
        <v>11.5</v>
      </c>
      <c r="K325" s="179">
        <f t="shared" si="110"/>
        <v>96.522243999999986</v>
      </c>
      <c r="L325" s="179">
        <f t="shared" si="111"/>
        <v>14.480799999999999</v>
      </c>
      <c r="M325" s="179">
        <f t="shared" si="112"/>
        <v>111.00304399999999</v>
      </c>
    </row>
    <row r="326" spans="1:13" s="47" customFormat="1">
      <c r="A326" s="267" t="s">
        <v>2353</v>
      </c>
      <c r="B326" s="236" t="s">
        <v>751</v>
      </c>
      <c r="C326" s="237" t="s">
        <v>924</v>
      </c>
      <c r="D326" s="180" t="s">
        <v>2</v>
      </c>
      <c r="E326" s="281"/>
      <c r="F326" s="181">
        <v>4</v>
      </c>
      <c r="G326" s="139">
        <v>22.79</v>
      </c>
      <c r="H326" s="139">
        <v>7.6</v>
      </c>
      <c r="I326" s="179">
        <f t="shared" si="113"/>
        <v>91.16</v>
      </c>
      <c r="J326" s="179">
        <f t="shared" si="114"/>
        <v>30.4</v>
      </c>
      <c r="K326" s="179">
        <f t="shared" si="110"/>
        <v>111.041996</v>
      </c>
      <c r="L326" s="179">
        <f t="shared" si="111"/>
        <v>38.279679999999992</v>
      </c>
      <c r="M326" s="179">
        <f t="shared" si="112"/>
        <v>149.321676</v>
      </c>
    </row>
    <row r="327" spans="1:13" s="47" customFormat="1">
      <c r="A327" s="267" t="s">
        <v>2354</v>
      </c>
      <c r="B327" s="236" t="s">
        <v>907</v>
      </c>
      <c r="C327" s="237" t="s">
        <v>925</v>
      </c>
      <c r="D327" s="180" t="s">
        <v>2</v>
      </c>
      <c r="E327" s="281"/>
      <c r="F327" s="181">
        <v>6</v>
      </c>
      <c r="G327" s="139">
        <v>16.440000000000001</v>
      </c>
      <c r="H327" s="139">
        <v>2.5299999999999998</v>
      </c>
      <c r="I327" s="179">
        <f t="shared" si="113"/>
        <v>98.640000000000015</v>
      </c>
      <c r="J327" s="179">
        <f t="shared" si="114"/>
        <v>15.18</v>
      </c>
      <c r="K327" s="179">
        <f t="shared" si="110"/>
        <v>120.15338400000002</v>
      </c>
      <c r="L327" s="179">
        <f t="shared" si="111"/>
        <v>19.114655999999997</v>
      </c>
      <c r="M327" s="179">
        <f t="shared" si="112"/>
        <v>139.26804000000001</v>
      </c>
    </row>
    <row r="328" spans="1:13" s="47" customFormat="1">
      <c r="A328" s="267" t="s">
        <v>2355</v>
      </c>
      <c r="B328" s="236">
        <v>89778</v>
      </c>
      <c r="C328" s="237" t="s">
        <v>911</v>
      </c>
      <c r="D328" s="180" t="s">
        <v>2</v>
      </c>
      <c r="E328" s="281"/>
      <c r="F328" s="181">
        <v>41</v>
      </c>
      <c r="G328" s="139">
        <v>8.629999999999999</v>
      </c>
      <c r="H328" s="139">
        <v>3.91</v>
      </c>
      <c r="I328" s="179">
        <f t="shared" si="113"/>
        <v>353.83</v>
      </c>
      <c r="J328" s="179">
        <f t="shared" si="114"/>
        <v>160.31</v>
      </c>
      <c r="K328" s="179">
        <f t="shared" si="110"/>
        <v>431.00032299999998</v>
      </c>
      <c r="L328" s="179">
        <f t="shared" si="111"/>
        <v>201.86235199999999</v>
      </c>
      <c r="M328" s="179">
        <f t="shared" si="112"/>
        <v>632.86267499999997</v>
      </c>
    </row>
    <row r="329" spans="1:13" s="47" customFormat="1">
      <c r="A329" s="267" t="s">
        <v>2356</v>
      </c>
      <c r="B329" s="236">
        <v>89495</v>
      </c>
      <c r="C329" s="237" t="s">
        <v>926</v>
      </c>
      <c r="D329" s="180" t="s">
        <v>2</v>
      </c>
      <c r="E329" s="281"/>
      <c r="F329" s="181">
        <v>7</v>
      </c>
      <c r="G329" s="139">
        <v>5.57</v>
      </c>
      <c r="H329" s="139">
        <v>0.8</v>
      </c>
      <c r="I329" s="179">
        <f t="shared" si="113"/>
        <v>38.99</v>
      </c>
      <c r="J329" s="179">
        <f t="shared" si="114"/>
        <v>5.6000000000000005</v>
      </c>
      <c r="K329" s="179">
        <f t="shared" si="110"/>
        <v>47.493718999999999</v>
      </c>
      <c r="L329" s="179">
        <f t="shared" si="111"/>
        <v>7.05152</v>
      </c>
      <c r="M329" s="179">
        <f t="shared" si="112"/>
        <v>54.545238999999995</v>
      </c>
    </row>
    <row r="330" spans="1:13" s="47" customFormat="1">
      <c r="A330" s="267" t="s">
        <v>2357</v>
      </c>
      <c r="B330" s="236">
        <v>89833</v>
      </c>
      <c r="C330" s="237" t="s">
        <v>927</v>
      </c>
      <c r="D330" s="180" t="s">
        <v>2</v>
      </c>
      <c r="E330" s="281"/>
      <c r="F330" s="181">
        <v>1</v>
      </c>
      <c r="G330" s="139">
        <v>17.810000000000002</v>
      </c>
      <c r="H330" s="139">
        <v>3.67</v>
      </c>
      <c r="I330" s="179">
        <f t="shared" si="113"/>
        <v>17.810000000000002</v>
      </c>
      <c r="J330" s="179">
        <f t="shared" si="114"/>
        <v>3.67</v>
      </c>
      <c r="K330" s="179">
        <f t="shared" si="110"/>
        <v>21.694361000000001</v>
      </c>
      <c r="L330" s="179">
        <f t="shared" si="111"/>
        <v>4.6212639999999992</v>
      </c>
      <c r="M330" s="179">
        <f t="shared" si="112"/>
        <v>26.315625000000001</v>
      </c>
    </row>
    <row r="331" spans="1:13" s="47" customFormat="1">
      <c r="A331" s="267" t="s">
        <v>2358</v>
      </c>
      <c r="B331" s="236">
        <v>89714</v>
      </c>
      <c r="C331" s="237" t="s">
        <v>928</v>
      </c>
      <c r="D331" s="180" t="s">
        <v>78</v>
      </c>
      <c r="E331" s="281"/>
      <c r="F331" s="181">
        <v>63</v>
      </c>
      <c r="G331" s="139">
        <v>21.09</v>
      </c>
      <c r="H331" s="139">
        <v>17.04</v>
      </c>
      <c r="I331" s="179">
        <f t="shared" si="113"/>
        <v>1328.67</v>
      </c>
      <c r="J331" s="179">
        <f t="shared" si="114"/>
        <v>1073.52</v>
      </c>
      <c r="K331" s="179">
        <f t="shared" si="110"/>
        <v>1618.452927</v>
      </c>
      <c r="L331" s="179">
        <f t="shared" si="111"/>
        <v>1351.7763839999998</v>
      </c>
      <c r="M331" s="179">
        <f t="shared" si="112"/>
        <v>2970.2293110000001</v>
      </c>
    </row>
    <row r="332" spans="1:13" s="47" customFormat="1">
      <c r="A332" s="267" t="s">
        <v>2359</v>
      </c>
      <c r="B332" s="236">
        <v>89712</v>
      </c>
      <c r="C332" s="237" t="s">
        <v>929</v>
      </c>
      <c r="D332" s="180" t="s">
        <v>78</v>
      </c>
      <c r="E332" s="281"/>
      <c r="F332" s="181">
        <v>10</v>
      </c>
      <c r="G332" s="139">
        <v>10.69</v>
      </c>
      <c r="H332" s="139">
        <v>8.74</v>
      </c>
      <c r="I332" s="179">
        <f t="shared" si="113"/>
        <v>106.89999999999999</v>
      </c>
      <c r="J332" s="179">
        <f t="shared" si="114"/>
        <v>87.4</v>
      </c>
      <c r="K332" s="179">
        <f t="shared" si="110"/>
        <v>130.21489</v>
      </c>
      <c r="L332" s="179">
        <f t="shared" si="111"/>
        <v>110.05408</v>
      </c>
      <c r="M332" s="179">
        <f t="shared" si="112"/>
        <v>240.26897</v>
      </c>
    </row>
    <row r="333" spans="1:13" s="47" customFormat="1">
      <c r="A333" s="267" t="s">
        <v>2360</v>
      </c>
      <c r="B333" s="236">
        <v>89711</v>
      </c>
      <c r="C333" s="237" t="s">
        <v>930</v>
      </c>
      <c r="D333" s="180" t="s">
        <v>78</v>
      </c>
      <c r="E333" s="281"/>
      <c r="F333" s="181">
        <v>32</v>
      </c>
      <c r="G333" s="139">
        <v>6.1599999999999993</v>
      </c>
      <c r="H333" s="139">
        <v>6.9</v>
      </c>
      <c r="I333" s="179">
        <f t="shared" si="113"/>
        <v>197.11999999999998</v>
      </c>
      <c r="J333" s="179">
        <f t="shared" si="114"/>
        <v>220.8</v>
      </c>
      <c r="K333" s="179">
        <f t="shared" si="110"/>
        <v>240.11187199999998</v>
      </c>
      <c r="L333" s="179">
        <f t="shared" si="111"/>
        <v>278.03136000000001</v>
      </c>
      <c r="M333" s="179">
        <f t="shared" si="112"/>
        <v>518.14323200000001</v>
      </c>
    </row>
    <row r="334" spans="1:13" s="47" customFormat="1" ht="4.1500000000000004" customHeight="1">
      <c r="A334" s="272"/>
      <c r="B334" s="251"/>
      <c r="C334" s="252"/>
      <c r="D334" s="253"/>
      <c r="E334" s="253"/>
      <c r="F334" s="254"/>
      <c r="G334" s="255"/>
      <c r="H334" s="255"/>
      <c r="I334" s="179"/>
      <c r="J334" s="179"/>
      <c r="K334" s="179"/>
      <c r="L334" s="179"/>
      <c r="M334" s="179"/>
    </row>
    <row r="335" spans="1:13" s="47" customFormat="1" ht="4.1500000000000004" customHeight="1">
      <c r="A335" s="273"/>
      <c r="B335" s="257"/>
      <c r="C335" s="285" t="s">
        <v>288</v>
      </c>
      <c r="D335" s="258"/>
      <c r="E335" s="258"/>
      <c r="F335" s="259"/>
      <c r="G335" s="260"/>
      <c r="H335" s="260"/>
      <c r="I335" s="261"/>
      <c r="J335" s="261"/>
      <c r="K335" s="261"/>
      <c r="L335" s="261"/>
      <c r="M335" s="261"/>
    </row>
    <row r="336" spans="1:13" s="47" customFormat="1" ht="4.1500000000000004" customHeight="1">
      <c r="A336" s="274"/>
      <c r="B336" s="262"/>
      <c r="C336" s="263"/>
      <c r="D336" s="264"/>
      <c r="E336" s="264"/>
      <c r="F336" s="265"/>
      <c r="G336" s="266"/>
      <c r="H336" s="266"/>
      <c r="I336" s="266"/>
      <c r="J336" s="266"/>
      <c r="K336" s="266"/>
      <c r="L336" s="266"/>
      <c r="M336" s="266"/>
    </row>
    <row r="337" spans="1:13" s="47" customFormat="1">
      <c r="A337" s="349">
        <v>17</v>
      </c>
      <c r="B337" s="236"/>
      <c r="C337" s="237" t="s">
        <v>931</v>
      </c>
      <c r="D337" s="247"/>
      <c r="E337" s="309"/>
      <c r="F337" s="248"/>
      <c r="G337" s="249"/>
      <c r="H337" s="249"/>
      <c r="I337" s="249">
        <f>SUBTOTAL(9,I338:I347)</f>
        <v>818.27199999999993</v>
      </c>
      <c r="J337" s="249">
        <f>SUBTOTAL(9,J338:J347)</f>
        <v>301.90800000000002</v>
      </c>
      <c r="K337" s="249">
        <f>SUBTOTAL(9,K338:K347)</f>
        <v>996.73712319999993</v>
      </c>
      <c r="L337" s="249">
        <f>SUBTOTAL(9,L338:L347)</f>
        <v>380.16255359999997</v>
      </c>
      <c r="M337" s="249">
        <f>SUBTOTAL(9,M338:M347)</f>
        <v>1376.8996768</v>
      </c>
    </row>
    <row r="338" spans="1:13" s="47" customFormat="1" ht="25.5">
      <c r="A338" s="267" t="s">
        <v>2361</v>
      </c>
      <c r="B338" s="236" t="s">
        <v>751</v>
      </c>
      <c r="C338" s="237" t="s">
        <v>552</v>
      </c>
      <c r="D338" s="180" t="s">
        <v>78</v>
      </c>
      <c r="E338" s="281"/>
      <c r="F338" s="181">
        <v>16</v>
      </c>
      <c r="G338" s="139">
        <v>4.33</v>
      </c>
      <c r="H338" s="139">
        <v>8.9</v>
      </c>
      <c r="I338" s="179">
        <f>$F338*$G338</f>
        <v>69.28</v>
      </c>
      <c r="J338" s="179">
        <f>$F338*$H338</f>
        <v>142.4</v>
      </c>
      <c r="K338" s="179">
        <f t="shared" ref="K338:K345" si="116">$I338*(1+BDI_MAT)</f>
        <v>84.389967999999996</v>
      </c>
      <c r="L338" s="179">
        <f t="shared" ref="L338:L345" si="117">$J338*(1+BDI_MDO)</f>
        <v>179.31008</v>
      </c>
      <c r="M338" s="179">
        <f>SUM(K338:L338)</f>
        <v>263.70004799999998</v>
      </c>
    </row>
    <row r="339" spans="1:13" s="47" customFormat="1">
      <c r="A339" s="267" t="s">
        <v>2362</v>
      </c>
      <c r="B339" s="236">
        <v>92687</v>
      </c>
      <c r="C339" s="237" t="s">
        <v>2363</v>
      </c>
      <c r="D339" s="180" t="s">
        <v>78</v>
      </c>
      <c r="E339" s="281"/>
      <c r="F339" s="181">
        <v>17.600000000000001</v>
      </c>
      <c r="G339" s="250">
        <v>12.07</v>
      </c>
      <c r="H339" s="250">
        <v>3.98</v>
      </c>
      <c r="I339" s="179">
        <f t="shared" ref="I339:I345" si="118">$F339*$G339</f>
        <v>212.43200000000002</v>
      </c>
      <c r="J339" s="179">
        <f t="shared" ref="J339:J345" si="119">$F339*$H339</f>
        <v>70.048000000000002</v>
      </c>
      <c r="K339" s="179">
        <f t="shared" si="116"/>
        <v>258.76341919999999</v>
      </c>
      <c r="L339" s="179">
        <f t="shared" si="117"/>
        <v>88.204441599999996</v>
      </c>
      <c r="M339" s="179">
        <f t="shared" ref="M339:M345" si="120">SUM(K339:L339)</f>
        <v>346.96786079999998</v>
      </c>
    </row>
    <row r="340" spans="1:13" s="47" customFormat="1" ht="25.5">
      <c r="A340" s="267" t="s">
        <v>2364</v>
      </c>
      <c r="B340" s="236" t="s">
        <v>751</v>
      </c>
      <c r="C340" s="237" t="s">
        <v>2365</v>
      </c>
      <c r="D340" s="180" t="s">
        <v>2</v>
      </c>
      <c r="E340" s="281"/>
      <c r="F340" s="181">
        <v>4</v>
      </c>
      <c r="G340" s="250">
        <v>10.33</v>
      </c>
      <c r="H340" s="250">
        <v>5.17</v>
      </c>
      <c r="I340" s="179">
        <f t="shared" si="118"/>
        <v>41.32</v>
      </c>
      <c r="J340" s="179">
        <f t="shared" si="119"/>
        <v>20.68</v>
      </c>
      <c r="K340" s="179">
        <f t="shared" si="116"/>
        <v>50.331891999999996</v>
      </c>
      <c r="L340" s="179">
        <f t="shared" si="117"/>
        <v>26.040255999999996</v>
      </c>
      <c r="M340" s="179">
        <f t="shared" si="120"/>
        <v>76.372147999999996</v>
      </c>
    </row>
    <row r="341" spans="1:13" s="47" customFormat="1">
      <c r="A341" s="267" t="s">
        <v>2366</v>
      </c>
      <c r="B341" s="283" t="s">
        <v>751</v>
      </c>
      <c r="C341" s="280" t="s">
        <v>2129</v>
      </c>
      <c r="D341" s="281" t="s">
        <v>78</v>
      </c>
      <c r="E341" s="281"/>
      <c r="F341" s="308">
        <v>16</v>
      </c>
      <c r="G341" s="250">
        <v>2.63</v>
      </c>
      <c r="H341" s="250">
        <v>2.64</v>
      </c>
      <c r="I341" s="179">
        <f t="shared" si="118"/>
        <v>42.08</v>
      </c>
      <c r="J341" s="179">
        <f t="shared" si="119"/>
        <v>42.24</v>
      </c>
      <c r="K341" s="179">
        <f t="shared" si="116"/>
        <v>51.257647999999996</v>
      </c>
      <c r="L341" s="179">
        <f t="shared" si="117"/>
        <v>53.188607999999995</v>
      </c>
      <c r="M341" s="179">
        <f t="shared" ref="M341" si="121">SUM(K341:L341)</f>
        <v>104.44625599999999</v>
      </c>
    </row>
    <row r="342" spans="1:13" s="47" customFormat="1">
      <c r="A342" s="267" t="s">
        <v>2367</v>
      </c>
      <c r="B342" s="236" t="s">
        <v>751</v>
      </c>
      <c r="C342" s="237" t="s">
        <v>2130</v>
      </c>
      <c r="D342" s="180" t="s">
        <v>2</v>
      </c>
      <c r="E342" s="281"/>
      <c r="F342" s="181">
        <v>1</v>
      </c>
      <c r="G342" s="250">
        <v>55.239999999999995</v>
      </c>
      <c r="H342" s="250">
        <v>5.39</v>
      </c>
      <c r="I342" s="179">
        <f t="shared" si="118"/>
        <v>55.239999999999995</v>
      </c>
      <c r="J342" s="179">
        <f t="shared" si="119"/>
        <v>5.39</v>
      </c>
      <c r="K342" s="179">
        <f t="shared" si="116"/>
        <v>67.287843999999993</v>
      </c>
      <c r="L342" s="179">
        <f t="shared" si="117"/>
        <v>6.7870879999999989</v>
      </c>
      <c r="M342" s="179">
        <f t="shared" si="120"/>
        <v>74.07493199999999</v>
      </c>
    </row>
    <row r="343" spans="1:13" s="47" customFormat="1">
      <c r="A343" s="267" t="s">
        <v>2368</v>
      </c>
      <c r="B343" s="236" t="s">
        <v>751</v>
      </c>
      <c r="C343" s="237" t="s">
        <v>2369</v>
      </c>
      <c r="D343" s="180" t="s">
        <v>2</v>
      </c>
      <c r="E343" s="281"/>
      <c r="F343" s="181">
        <v>2</v>
      </c>
      <c r="G343" s="250">
        <v>0.67</v>
      </c>
      <c r="H343" s="250">
        <v>0.28000000000000003</v>
      </c>
      <c r="I343" s="179">
        <f t="shared" si="118"/>
        <v>1.34</v>
      </c>
      <c r="J343" s="179">
        <f t="shared" si="119"/>
        <v>0.56000000000000005</v>
      </c>
      <c r="K343" s="179">
        <f t="shared" si="116"/>
        <v>1.6322540000000001</v>
      </c>
      <c r="L343" s="179">
        <f t="shared" si="117"/>
        <v>0.705152</v>
      </c>
      <c r="M343" s="179">
        <f t="shared" si="120"/>
        <v>2.3374060000000001</v>
      </c>
    </row>
    <row r="344" spans="1:13" s="47" customFormat="1">
      <c r="A344" s="267" t="s">
        <v>2370</v>
      </c>
      <c r="B344" s="283" t="s">
        <v>751</v>
      </c>
      <c r="C344" s="280" t="s">
        <v>2131</v>
      </c>
      <c r="D344" s="281" t="s">
        <v>2</v>
      </c>
      <c r="E344" s="281"/>
      <c r="F344" s="308">
        <v>2</v>
      </c>
      <c r="G344" s="250">
        <v>182.55</v>
      </c>
      <c r="H344" s="250">
        <v>8.08</v>
      </c>
      <c r="I344" s="179">
        <f t="shared" si="118"/>
        <v>365.1</v>
      </c>
      <c r="J344" s="179">
        <f t="shared" si="119"/>
        <v>16.16</v>
      </c>
      <c r="K344" s="179">
        <f t="shared" si="116"/>
        <v>444.72831000000002</v>
      </c>
      <c r="L344" s="179">
        <f t="shared" si="117"/>
        <v>20.348671999999997</v>
      </c>
      <c r="M344" s="179">
        <f t="shared" ref="M344" si="122">SUM(K344:L344)</f>
        <v>465.07698200000004</v>
      </c>
    </row>
    <row r="345" spans="1:13" s="47" customFormat="1">
      <c r="A345" s="267" t="s">
        <v>2371</v>
      </c>
      <c r="B345" s="236" t="s">
        <v>751</v>
      </c>
      <c r="C345" s="237" t="s">
        <v>2372</v>
      </c>
      <c r="D345" s="180" t="s">
        <v>2</v>
      </c>
      <c r="E345" s="281"/>
      <c r="F345" s="181">
        <v>1</v>
      </c>
      <c r="G345" s="250">
        <v>31.48</v>
      </c>
      <c r="H345" s="250">
        <v>4.43</v>
      </c>
      <c r="I345" s="179">
        <f t="shared" si="118"/>
        <v>31.48</v>
      </c>
      <c r="J345" s="179">
        <f t="shared" si="119"/>
        <v>4.43</v>
      </c>
      <c r="K345" s="179">
        <f t="shared" si="116"/>
        <v>38.345787999999999</v>
      </c>
      <c r="L345" s="179">
        <f t="shared" si="117"/>
        <v>5.5782559999999988</v>
      </c>
      <c r="M345" s="179">
        <f t="shared" si="120"/>
        <v>43.924043999999995</v>
      </c>
    </row>
    <row r="346" spans="1:13" s="47" customFormat="1" ht="4.1500000000000004" customHeight="1">
      <c r="A346" s="272"/>
      <c r="B346" s="251"/>
      <c r="C346" s="252"/>
      <c r="D346" s="253"/>
      <c r="E346" s="253"/>
      <c r="F346" s="254"/>
      <c r="G346" s="255"/>
      <c r="H346" s="255"/>
      <c r="I346" s="256"/>
      <c r="J346" s="256"/>
      <c r="K346" s="256"/>
      <c r="L346" s="256"/>
      <c r="M346" s="256"/>
    </row>
    <row r="347" spans="1:13" s="47" customFormat="1" ht="4.1500000000000004" customHeight="1">
      <c r="A347" s="273"/>
      <c r="B347" s="257"/>
      <c r="C347" s="285" t="s">
        <v>289</v>
      </c>
      <c r="D347" s="258"/>
      <c r="E347" s="258"/>
      <c r="F347" s="259"/>
      <c r="G347" s="260"/>
      <c r="H347" s="260"/>
      <c r="I347" s="261"/>
      <c r="J347" s="261"/>
      <c r="K347" s="261"/>
      <c r="L347" s="261"/>
      <c r="M347" s="261"/>
    </row>
    <row r="348" spans="1:13" s="47" customFormat="1" ht="4.1500000000000004" customHeight="1">
      <c r="A348" s="274"/>
      <c r="B348" s="262"/>
      <c r="C348" s="263"/>
      <c r="D348" s="264"/>
      <c r="E348" s="264"/>
      <c r="F348" s="265"/>
      <c r="G348" s="266"/>
      <c r="H348" s="266"/>
      <c r="I348" s="266"/>
      <c r="J348" s="266"/>
      <c r="K348" s="266"/>
      <c r="L348" s="266"/>
      <c r="M348" s="266"/>
    </row>
    <row r="349" spans="1:13" s="47" customFormat="1">
      <c r="A349" s="349">
        <v>18</v>
      </c>
      <c r="B349" s="236"/>
      <c r="C349" s="237" t="s">
        <v>932</v>
      </c>
      <c r="D349" s="247"/>
      <c r="E349" s="309"/>
      <c r="F349" s="248"/>
      <c r="G349" s="249"/>
      <c r="H349" s="249"/>
      <c r="I349" s="249">
        <f>SUBTOTAL(9,I350:I425)</f>
        <v>60207.98</v>
      </c>
      <c r="J349" s="249">
        <f>SUBTOTAL(9,J350:J425)</f>
        <v>15185.46999999999</v>
      </c>
      <c r="K349" s="249">
        <f>SUBTOTAL(9,K350:K425)</f>
        <v>73339.340437999985</v>
      </c>
      <c r="L349" s="249">
        <f>SUBTOTAL(9,L350:L425)</f>
        <v>19121.543823999986</v>
      </c>
      <c r="M349" s="249">
        <f>SUBTOTAL(9,M350:M425)</f>
        <v>92460.884262000007</v>
      </c>
    </row>
    <row r="350" spans="1:13" s="47" customFormat="1">
      <c r="A350" s="267" t="s">
        <v>2373</v>
      </c>
      <c r="B350" s="236"/>
      <c r="C350" s="237" t="s">
        <v>933</v>
      </c>
      <c r="D350" s="180"/>
      <c r="E350" s="281"/>
      <c r="F350" s="181"/>
      <c r="G350" s="139"/>
      <c r="H350" s="139"/>
      <c r="I350" s="179"/>
      <c r="J350" s="179"/>
      <c r="K350" s="179"/>
      <c r="L350" s="179"/>
      <c r="M350" s="179"/>
    </row>
    <row r="351" spans="1:13" s="47" customFormat="1" ht="38.25">
      <c r="A351" s="267" t="s">
        <v>2374</v>
      </c>
      <c r="B351" s="236" t="s">
        <v>751</v>
      </c>
      <c r="C351" s="237" t="s">
        <v>2646</v>
      </c>
      <c r="D351" s="180" t="s">
        <v>2</v>
      </c>
      <c r="E351" s="281"/>
      <c r="F351" s="181">
        <v>13</v>
      </c>
      <c r="G351" s="139">
        <v>205.4</v>
      </c>
      <c r="H351" s="139">
        <v>13.99</v>
      </c>
      <c r="I351" s="179">
        <f>$F351*$G351</f>
        <v>2670.2000000000003</v>
      </c>
      <c r="J351" s="179">
        <f>$F351*$H351</f>
        <v>181.87</v>
      </c>
      <c r="K351" s="179">
        <f>$I351*(1+BDI_MAT)</f>
        <v>3252.5706200000004</v>
      </c>
      <c r="L351" s="179">
        <f>$J351*(1+BDI_MDO)</f>
        <v>229.01070399999998</v>
      </c>
      <c r="M351" s="179">
        <f>SUM(K351:L351)</f>
        <v>3481.5813240000002</v>
      </c>
    </row>
    <row r="352" spans="1:13" s="47" customFormat="1" ht="38.25">
      <c r="A352" s="267" t="s">
        <v>2375</v>
      </c>
      <c r="B352" s="236" t="s">
        <v>751</v>
      </c>
      <c r="C352" s="237" t="s">
        <v>2647</v>
      </c>
      <c r="D352" s="180" t="s">
        <v>2</v>
      </c>
      <c r="E352" s="281"/>
      <c r="F352" s="181">
        <v>80</v>
      </c>
      <c r="G352" s="250">
        <v>268.57</v>
      </c>
      <c r="H352" s="250">
        <v>13.99</v>
      </c>
      <c r="I352" s="179">
        <f t="shared" ref="I352:I423" si="123">$F352*$G352</f>
        <v>21485.599999999999</v>
      </c>
      <c r="J352" s="179">
        <f t="shared" ref="J352:J423" si="124">$F352*$H352</f>
        <v>1119.2</v>
      </c>
      <c r="K352" s="179">
        <f>$I352*(1+BDI_MAT)</f>
        <v>26171.609359999999</v>
      </c>
      <c r="L352" s="179">
        <f>$J352*(1+BDI_MDO)</f>
        <v>1409.29664</v>
      </c>
      <c r="M352" s="179">
        <f t="shared" ref="M352:M357" si="125">SUM(K352:L352)</f>
        <v>27580.905999999999</v>
      </c>
    </row>
    <row r="353" spans="1:13" s="47" customFormat="1" ht="38.25">
      <c r="A353" s="267" t="s">
        <v>2376</v>
      </c>
      <c r="B353" s="236">
        <v>97583</v>
      </c>
      <c r="C353" s="237" t="s">
        <v>2648</v>
      </c>
      <c r="D353" s="180" t="s">
        <v>2</v>
      </c>
      <c r="E353" s="281"/>
      <c r="F353" s="181">
        <v>12</v>
      </c>
      <c r="G353" s="250">
        <v>34.940000000000005</v>
      </c>
      <c r="H353" s="250">
        <v>6.45</v>
      </c>
      <c r="I353" s="179">
        <f t="shared" si="123"/>
        <v>419.28000000000009</v>
      </c>
      <c r="J353" s="179">
        <f t="shared" si="124"/>
        <v>77.400000000000006</v>
      </c>
      <c r="K353" s="179">
        <f>$I353*(1+BDI_MAT)</f>
        <v>510.7249680000001</v>
      </c>
      <c r="L353" s="179">
        <f>$J353*(1+BDI_MDO)</f>
        <v>97.46208</v>
      </c>
      <c r="M353" s="179">
        <f t="shared" si="125"/>
        <v>608.18704800000012</v>
      </c>
    </row>
    <row r="354" spans="1:13" s="47" customFormat="1" ht="25.5">
      <c r="A354" s="267" t="s">
        <v>2377</v>
      </c>
      <c r="B354" s="236">
        <v>97605</v>
      </c>
      <c r="C354" s="237" t="s">
        <v>2649</v>
      </c>
      <c r="D354" s="180" t="s">
        <v>2</v>
      </c>
      <c r="E354" s="281"/>
      <c r="F354" s="181">
        <v>20</v>
      </c>
      <c r="G354" s="250">
        <v>62.96</v>
      </c>
      <c r="H354" s="250">
        <v>8.3699999999999992</v>
      </c>
      <c r="I354" s="179">
        <f t="shared" si="123"/>
        <v>1259.2</v>
      </c>
      <c r="J354" s="179">
        <f t="shared" si="124"/>
        <v>167.39999999999998</v>
      </c>
      <c r="K354" s="179">
        <f>$I354*(1+BDI_MAT)</f>
        <v>1533.83152</v>
      </c>
      <c r="L354" s="179">
        <f>$J354*(1+BDI_MDO)</f>
        <v>210.79007999999996</v>
      </c>
      <c r="M354" s="179">
        <f t="shared" si="125"/>
        <v>1744.6215999999999</v>
      </c>
    </row>
    <row r="355" spans="1:13" s="47" customFormat="1" ht="51">
      <c r="A355" s="267" t="s">
        <v>2378</v>
      </c>
      <c r="B355" s="236" t="s">
        <v>934</v>
      </c>
      <c r="C355" s="237" t="s">
        <v>2650</v>
      </c>
      <c r="D355" s="180" t="s">
        <v>2</v>
      </c>
      <c r="E355" s="281"/>
      <c r="F355" s="181">
        <v>1</v>
      </c>
      <c r="G355" s="250">
        <v>227.88</v>
      </c>
      <c r="H355" s="250">
        <v>46.64</v>
      </c>
      <c r="I355" s="179">
        <f t="shared" si="123"/>
        <v>227.88</v>
      </c>
      <c r="J355" s="179">
        <f t="shared" si="124"/>
        <v>46.64</v>
      </c>
      <c r="K355" s="179">
        <f>$I355*(1+BDI_MAT)</f>
        <v>277.58062799999999</v>
      </c>
      <c r="L355" s="179">
        <f>$J355*(1+BDI_MDO)</f>
        <v>58.729087999999997</v>
      </c>
      <c r="M355" s="179">
        <f t="shared" si="125"/>
        <v>336.30971599999998</v>
      </c>
    </row>
    <row r="356" spans="1:13" s="47" customFormat="1">
      <c r="A356" s="267" t="s">
        <v>2379</v>
      </c>
      <c r="B356" s="236"/>
      <c r="C356" s="237" t="s">
        <v>935</v>
      </c>
      <c r="D356" s="180"/>
      <c r="E356" s="281"/>
      <c r="F356" s="181"/>
      <c r="G356" s="250"/>
      <c r="H356" s="250"/>
      <c r="I356" s="179"/>
      <c r="J356" s="179"/>
      <c r="K356" s="179"/>
      <c r="L356" s="179"/>
      <c r="M356" s="179"/>
    </row>
    <row r="357" spans="1:13" s="47" customFormat="1" ht="25.5">
      <c r="A357" s="267" t="s">
        <v>2380</v>
      </c>
      <c r="B357" s="236">
        <v>91170</v>
      </c>
      <c r="C357" s="237" t="s">
        <v>936</v>
      </c>
      <c r="D357" s="180" t="s">
        <v>78</v>
      </c>
      <c r="E357" s="281"/>
      <c r="F357" s="181">
        <v>52</v>
      </c>
      <c r="G357" s="250">
        <v>0.75</v>
      </c>
      <c r="H357" s="250">
        <v>1.02</v>
      </c>
      <c r="I357" s="179">
        <f t="shared" si="123"/>
        <v>39</v>
      </c>
      <c r="J357" s="179">
        <f t="shared" si="124"/>
        <v>53.04</v>
      </c>
      <c r="K357" s="179">
        <f t="shared" ref="K357:K423" si="126">$I357*(1+BDI_MAT)</f>
        <v>47.505899999999997</v>
      </c>
      <c r="L357" s="179">
        <f t="shared" ref="L357:L423" si="127">$J357*(1+BDI_MDO)</f>
        <v>66.787967999999992</v>
      </c>
      <c r="M357" s="179">
        <f t="shared" si="125"/>
        <v>114.29386799999999</v>
      </c>
    </row>
    <row r="358" spans="1:13" s="47" customFormat="1">
      <c r="A358" s="267" t="s">
        <v>2381</v>
      </c>
      <c r="B358" s="236">
        <v>90447</v>
      </c>
      <c r="C358" s="237" t="s">
        <v>937</v>
      </c>
      <c r="D358" s="180" t="s">
        <v>78</v>
      </c>
      <c r="E358" s="281"/>
      <c r="F358" s="181">
        <v>750</v>
      </c>
      <c r="G358" s="250">
        <v>1.07</v>
      </c>
      <c r="H358" s="250">
        <v>3.27</v>
      </c>
      <c r="I358" s="179">
        <f t="shared" si="123"/>
        <v>802.5</v>
      </c>
      <c r="J358" s="179">
        <f t="shared" si="124"/>
        <v>2452.5</v>
      </c>
      <c r="K358" s="179">
        <f t="shared" si="126"/>
        <v>977.52524999999991</v>
      </c>
      <c r="L358" s="179">
        <f t="shared" si="127"/>
        <v>3088.1879999999996</v>
      </c>
      <c r="M358" s="179">
        <f t="shared" ref="M358:M423" si="128">SUM(K358:L358)</f>
        <v>4065.7132499999998</v>
      </c>
    </row>
    <row r="359" spans="1:13" s="47" customFormat="1" ht="25.5">
      <c r="A359" s="267" t="s">
        <v>2382</v>
      </c>
      <c r="B359" s="236" t="s">
        <v>751</v>
      </c>
      <c r="C359" s="237" t="s">
        <v>938</v>
      </c>
      <c r="D359" s="180" t="s">
        <v>2</v>
      </c>
      <c r="E359" s="281"/>
      <c r="F359" s="181">
        <v>1</v>
      </c>
      <c r="G359" s="250">
        <v>118.15</v>
      </c>
      <c r="H359" s="250">
        <v>13.99</v>
      </c>
      <c r="I359" s="179">
        <f t="shared" si="123"/>
        <v>118.15</v>
      </c>
      <c r="J359" s="179">
        <f t="shared" si="124"/>
        <v>13.99</v>
      </c>
      <c r="K359" s="179">
        <f t="shared" si="126"/>
        <v>143.91851500000001</v>
      </c>
      <c r="L359" s="179">
        <f t="shared" si="127"/>
        <v>17.616207999999997</v>
      </c>
      <c r="M359" s="179">
        <f t="shared" si="128"/>
        <v>161.53472300000001</v>
      </c>
    </row>
    <row r="360" spans="1:13" s="47" customFormat="1">
      <c r="A360" s="267" t="s">
        <v>2383</v>
      </c>
      <c r="B360" s="236">
        <v>92016</v>
      </c>
      <c r="C360" s="237" t="s">
        <v>939</v>
      </c>
      <c r="D360" s="180" t="s">
        <v>2</v>
      </c>
      <c r="E360" s="281"/>
      <c r="F360" s="181">
        <v>25</v>
      </c>
      <c r="G360" s="250">
        <v>23.61</v>
      </c>
      <c r="H360" s="250">
        <v>15.28</v>
      </c>
      <c r="I360" s="179">
        <f t="shared" si="123"/>
        <v>590.25</v>
      </c>
      <c r="J360" s="179">
        <f t="shared" si="124"/>
        <v>382</v>
      </c>
      <c r="K360" s="179">
        <f t="shared" si="126"/>
        <v>718.98352499999999</v>
      </c>
      <c r="L360" s="179">
        <f t="shared" si="127"/>
        <v>481.01439999999997</v>
      </c>
      <c r="M360" s="179">
        <f t="shared" si="128"/>
        <v>1199.9979249999999</v>
      </c>
    </row>
    <row r="361" spans="1:13" s="47" customFormat="1">
      <c r="A361" s="267" t="s">
        <v>2384</v>
      </c>
      <c r="B361" s="236">
        <v>92004</v>
      </c>
      <c r="C361" s="237" t="s">
        <v>940</v>
      </c>
      <c r="D361" s="180" t="s">
        <v>2</v>
      </c>
      <c r="E361" s="281"/>
      <c r="F361" s="181">
        <v>50</v>
      </c>
      <c r="G361" s="250">
        <v>18.279999999999998</v>
      </c>
      <c r="H361" s="250">
        <v>14.63</v>
      </c>
      <c r="I361" s="179">
        <f t="shared" si="123"/>
        <v>913.99999999999989</v>
      </c>
      <c r="J361" s="179">
        <f t="shared" si="124"/>
        <v>731.5</v>
      </c>
      <c r="K361" s="179">
        <f t="shared" si="126"/>
        <v>1113.3433999999997</v>
      </c>
      <c r="L361" s="179">
        <f t="shared" si="127"/>
        <v>921.10479999999995</v>
      </c>
      <c r="M361" s="179">
        <f t="shared" si="128"/>
        <v>2034.4481999999998</v>
      </c>
    </row>
    <row r="362" spans="1:13" s="47" customFormat="1">
      <c r="A362" s="267" t="s">
        <v>2385</v>
      </c>
      <c r="B362" s="283">
        <v>92004</v>
      </c>
      <c r="C362" s="280" t="s">
        <v>2132</v>
      </c>
      <c r="D362" s="281" t="s">
        <v>2</v>
      </c>
      <c r="E362" s="281"/>
      <c r="F362" s="308">
        <v>28</v>
      </c>
      <c r="G362" s="250">
        <v>18.279999999999998</v>
      </c>
      <c r="H362" s="250">
        <v>14.63</v>
      </c>
      <c r="I362" s="179">
        <f t="shared" si="123"/>
        <v>511.83999999999992</v>
      </c>
      <c r="J362" s="179">
        <f t="shared" si="124"/>
        <v>409.64000000000004</v>
      </c>
      <c r="K362" s="179">
        <f t="shared" si="126"/>
        <v>623.47230399999989</v>
      </c>
      <c r="L362" s="179">
        <f t="shared" si="127"/>
        <v>515.81868799999995</v>
      </c>
      <c r="M362" s="179">
        <f t="shared" ref="M362" si="129">SUM(K362:L362)</f>
        <v>1139.2909919999997</v>
      </c>
    </row>
    <row r="363" spans="1:13" s="47" customFormat="1" ht="25.5">
      <c r="A363" s="267" t="s">
        <v>2386</v>
      </c>
      <c r="B363" s="236">
        <v>91992</v>
      </c>
      <c r="C363" s="237" t="s">
        <v>941</v>
      </c>
      <c r="D363" s="180" t="s">
        <v>2</v>
      </c>
      <c r="E363" s="281"/>
      <c r="F363" s="181">
        <v>11</v>
      </c>
      <c r="G363" s="250">
        <v>12.68</v>
      </c>
      <c r="H363" s="250">
        <v>13.26</v>
      </c>
      <c r="I363" s="179">
        <f t="shared" si="123"/>
        <v>139.47999999999999</v>
      </c>
      <c r="J363" s="179">
        <f t="shared" si="124"/>
        <v>145.85999999999999</v>
      </c>
      <c r="K363" s="179">
        <f t="shared" si="126"/>
        <v>169.90058799999997</v>
      </c>
      <c r="L363" s="179">
        <f t="shared" si="127"/>
        <v>183.66691199999997</v>
      </c>
      <c r="M363" s="179">
        <f t="shared" si="128"/>
        <v>353.56749999999994</v>
      </c>
    </row>
    <row r="364" spans="1:13" s="47" customFormat="1" ht="25.5">
      <c r="A364" s="267" t="s">
        <v>2387</v>
      </c>
      <c r="B364" s="236">
        <v>91993</v>
      </c>
      <c r="C364" s="237" t="s">
        <v>942</v>
      </c>
      <c r="D364" s="180" t="s">
        <v>2</v>
      </c>
      <c r="E364" s="281"/>
      <c r="F364" s="181">
        <v>12</v>
      </c>
      <c r="G364" s="250">
        <v>14.11</v>
      </c>
      <c r="H364" s="250">
        <v>13.26</v>
      </c>
      <c r="I364" s="179">
        <f t="shared" si="123"/>
        <v>169.32</v>
      </c>
      <c r="J364" s="179">
        <f t="shared" si="124"/>
        <v>159.12</v>
      </c>
      <c r="K364" s="179">
        <f t="shared" si="126"/>
        <v>206.24869199999998</v>
      </c>
      <c r="L364" s="179">
        <f t="shared" si="127"/>
        <v>200.36390399999999</v>
      </c>
      <c r="M364" s="179">
        <f t="shared" si="128"/>
        <v>406.61259599999994</v>
      </c>
    </row>
    <row r="365" spans="1:13" s="47" customFormat="1">
      <c r="A365" s="267" t="s">
        <v>2388</v>
      </c>
      <c r="B365" s="236">
        <v>91993</v>
      </c>
      <c r="C365" s="237" t="s">
        <v>943</v>
      </c>
      <c r="D365" s="180" t="s">
        <v>2</v>
      </c>
      <c r="E365" s="281"/>
      <c r="F365" s="181">
        <v>2</v>
      </c>
      <c r="G365" s="250">
        <v>14.11</v>
      </c>
      <c r="H365" s="250">
        <v>13.26</v>
      </c>
      <c r="I365" s="179">
        <f t="shared" si="123"/>
        <v>28.22</v>
      </c>
      <c r="J365" s="179">
        <f t="shared" si="124"/>
        <v>26.52</v>
      </c>
      <c r="K365" s="179">
        <f t="shared" si="126"/>
        <v>34.374781999999996</v>
      </c>
      <c r="L365" s="179">
        <f t="shared" si="127"/>
        <v>33.393983999999996</v>
      </c>
      <c r="M365" s="179">
        <f t="shared" si="128"/>
        <v>67.768765999999999</v>
      </c>
    </row>
    <row r="366" spans="1:13" s="47" customFormat="1">
      <c r="A366" s="267" t="s">
        <v>2389</v>
      </c>
      <c r="B366" s="236">
        <v>92023</v>
      </c>
      <c r="C366" s="237" t="s">
        <v>944</v>
      </c>
      <c r="D366" s="180" t="s">
        <v>2</v>
      </c>
      <c r="E366" s="281"/>
      <c r="F366" s="181">
        <v>3</v>
      </c>
      <c r="G366" s="250">
        <v>16.96</v>
      </c>
      <c r="H366" s="250">
        <v>12.7</v>
      </c>
      <c r="I366" s="179">
        <f t="shared" si="123"/>
        <v>50.88</v>
      </c>
      <c r="J366" s="179">
        <f t="shared" si="124"/>
        <v>38.099999999999994</v>
      </c>
      <c r="K366" s="179">
        <f t="shared" si="126"/>
        <v>61.976928000000001</v>
      </c>
      <c r="L366" s="179">
        <f t="shared" si="127"/>
        <v>47.975519999999989</v>
      </c>
      <c r="M366" s="179">
        <f t="shared" si="128"/>
        <v>109.95244799999999</v>
      </c>
    </row>
    <row r="367" spans="1:13" s="47" customFormat="1">
      <c r="A367" s="267" t="s">
        <v>2390</v>
      </c>
      <c r="B367" s="236">
        <v>91995</v>
      </c>
      <c r="C367" s="237" t="s">
        <v>945</v>
      </c>
      <c r="D367" s="180" t="s">
        <v>2</v>
      </c>
      <c r="E367" s="281"/>
      <c r="F367" s="181">
        <v>8</v>
      </c>
      <c r="G367" s="250">
        <v>9.129999999999999</v>
      </c>
      <c r="H367" s="250">
        <v>7.17</v>
      </c>
      <c r="I367" s="179">
        <f t="shared" si="123"/>
        <v>73.039999999999992</v>
      </c>
      <c r="J367" s="179">
        <f t="shared" si="124"/>
        <v>57.36</v>
      </c>
      <c r="K367" s="179">
        <f t="shared" si="126"/>
        <v>88.970023999999981</v>
      </c>
      <c r="L367" s="179">
        <f t="shared" si="127"/>
        <v>72.227711999999997</v>
      </c>
      <c r="M367" s="179">
        <f t="shared" si="128"/>
        <v>161.19773599999996</v>
      </c>
    </row>
    <row r="368" spans="1:13" s="47" customFormat="1">
      <c r="A368" s="267" t="s">
        <v>2391</v>
      </c>
      <c r="B368" s="236">
        <v>97596</v>
      </c>
      <c r="C368" s="237" t="s">
        <v>946</v>
      </c>
      <c r="D368" s="180" t="s">
        <v>2</v>
      </c>
      <c r="E368" s="281"/>
      <c r="F368" s="181">
        <v>2</v>
      </c>
      <c r="G368" s="250">
        <v>25</v>
      </c>
      <c r="H368" s="250">
        <v>6.64</v>
      </c>
      <c r="I368" s="179">
        <f t="shared" si="123"/>
        <v>50</v>
      </c>
      <c r="J368" s="179">
        <f t="shared" si="124"/>
        <v>13.28</v>
      </c>
      <c r="K368" s="179">
        <f t="shared" si="126"/>
        <v>60.905000000000001</v>
      </c>
      <c r="L368" s="179">
        <f t="shared" si="127"/>
        <v>16.722175999999997</v>
      </c>
      <c r="M368" s="179">
        <f t="shared" si="128"/>
        <v>77.627175999999992</v>
      </c>
    </row>
    <row r="369" spans="1:13" s="47" customFormat="1">
      <c r="A369" s="267" t="s">
        <v>2392</v>
      </c>
      <c r="B369" s="236" t="s">
        <v>751</v>
      </c>
      <c r="C369" s="237" t="s">
        <v>947</v>
      </c>
      <c r="D369" s="180" t="s">
        <v>2</v>
      </c>
      <c r="E369" s="281"/>
      <c r="F369" s="181">
        <v>31</v>
      </c>
      <c r="G369" s="250">
        <v>2.71</v>
      </c>
      <c r="H369" s="250">
        <v>4.66</v>
      </c>
      <c r="I369" s="179">
        <f t="shared" si="123"/>
        <v>84.01</v>
      </c>
      <c r="J369" s="179">
        <f t="shared" si="124"/>
        <v>144.46</v>
      </c>
      <c r="K369" s="179">
        <f t="shared" si="126"/>
        <v>102.332581</v>
      </c>
      <c r="L369" s="179">
        <f t="shared" si="127"/>
        <v>181.904032</v>
      </c>
      <c r="M369" s="179">
        <f t="shared" si="128"/>
        <v>284.23661300000003</v>
      </c>
    </row>
    <row r="370" spans="1:13" s="47" customFormat="1">
      <c r="A370" s="267" t="s">
        <v>2393</v>
      </c>
      <c r="B370" s="236" t="s">
        <v>751</v>
      </c>
      <c r="C370" s="237" t="s">
        <v>948</v>
      </c>
      <c r="D370" s="180" t="s">
        <v>2</v>
      </c>
      <c r="E370" s="281"/>
      <c r="F370" s="181">
        <v>1</v>
      </c>
      <c r="G370" s="250">
        <v>25.04</v>
      </c>
      <c r="H370" s="250">
        <v>6.99</v>
      </c>
      <c r="I370" s="179">
        <f t="shared" si="123"/>
        <v>25.04</v>
      </c>
      <c r="J370" s="179">
        <f t="shared" si="124"/>
        <v>6.99</v>
      </c>
      <c r="K370" s="179">
        <f t="shared" si="126"/>
        <v>30.501223999999997</v>
      </c>
      <c r="L370" s="179">
        <f t="shared" si="127"/>
        <v>8.8018079999999994</v>
      </c>
      <c r="M370" s="179">
        <f t="shared" si="128"/>
        <v>39.303031999999995</v>
      </c>
    </row>
    <row r="371" spans="1:13" s="47" customFormat="1">
      <c r="A371" s="267" t="s">
        <v>2394</v>
      </c>
      <c r="B371" s="236" t="s">
        <v>751</v>
      </c>
      <c r="C371" s="237" t="s">
        <v>949</v>
      </c>
      <c r="D371" s="180" t="s">
        <v>2</v>
      </c>
      <c r="E371" s="281"/>
      <c r="F371" s="181">
        <v>2</v>
      </c>
      <c r="G371" s="250">
        <v>40.580000000000005</v>
      </c>
      <c r="H371" s="250">
        <v>6.99</v>
      </c>
      <c r="I371" s="179">
        <f t="shared" si="123"/>
        <v>81.160000000000011</v>
      </c>
      <c r="J371" s="179">
        <f t="shared" si="124"/>
        <v>13.98</v>
      </c>
      <c r="K371" s="179">
        <f t="shared" si="126"/>
        <v>98.860996000000014</v>
      </c>
      <c r="L371" s="179">
        <f t="shared" si="127"/>
        <v>17.603615999999999</v>
      </c>
      <c r="M371" s="179">
        <f t="shared" si="128"/>
        <v>116.46461200000002</v>
      </c>
    </row>
    <row r="372" spans="1:13" s="47" customFormat="1">
      <c r="A372" s="267" t="s">
        <v>2395</v>
      </c>
      <c r="B372" s="236">
        <v>91996</v>
      </c>
      <c r="C372" s="237" t="s">
        <v>950</v>
      </c>
      <c r="D372" s="180" t="s">
        <v>2</v>
      </c>
      <c r="E372" s="281"/>
      <c r="F372" s="181">
        <v>1</v>
      </c>
      <c r="G372" s="250">
        <v>11.1</v>
      </c>
      <c r="H372" s="250">
        <v>8.8699999999999992</v>
      </c>
      <c r="I372" s="179">
        <f t="shared" si="123"/>
        <v>11.1</v>
      </c>
      <c r="J372" s="179">
        <f t="shared" si="124"/>
        <v>8.8699999999999992</v>
      </c>
      <c r="K372" s="179">
        <f t="shared" si="126"/>
        <v>13.520909999999999</v>
      </c>
      <c r="L372" s="179">
        <f t="shared" si="127"/>
        <v>11.169103999999997</v>
      </c>
      <c r="M372" s="179">
        <f t="shared" si="128"/>
        <v>24.690013999999998</v>
      </c>
    </row>
    <row r="373" spans="1:13" s="47" customFormat="1">
      <c r="A373" s="267" t="s">
        <v>2396</v>
      </c>
      <c r="B373" s="236" t="s">
        <v>951</v>
      </c>
      <c r="C373" s="237" t="s">
        <v>2133</v>
      </c>
      <c r="D373" s="180" t="s">
        <v>2</v>
      </c>
      <c r="E373" s="281"/>
      <c r="F373" s="181">
        <v>1</v>
      </c>
      <c r="G373" s="250">
        <v>513.85</v>
      </c>
      <c r="H373" s="250">
        <v>9.32</v>
      </c>
      <c r="I373" s="179">
        <f t="shared" si="123"/>
        <v>513.85</v>
      </c>
      <c r="J373" s="179">
        <f t="shared" si="124"/>
        <v>9.32</v>
      </c>
      <c r="K373" s="179">
        <f t="shared" si="126"/>
        <v>625.92068500000005</v>
      </c>
      <c r="L373" s="179">
        <f t="shared" si="127"/>
        <v>11.735743999999999</v>
      </c>
      <c r="M373" s="179">
        <f t="shared" si="128"/>
        <v>637.656429</v>
      </c>
    </row>
    <row r="374" spans="1:13" s="47" customFormat="1">
      <c r="A374" s="267" t="s">
        <v>2397</v>
      </c>
      <c r="B374" s="236" t="s">
        <v>951</v>
      </c>
      <c r="C374" s="237" t="s">
        <v>952</v>
      </c>
      <c r="D374" s="180" t="s">
        <v>2</v>
      </c>
      <c r="E374" s="281"/>
      <c r="F374" s="181">
        <v>1</v>
      </c>
      <c r="G374" s="250">
        <v>513.85</v>
      </c>
      <c r="H374" s="250">
        <v>9.32</v>
      </c>
      <c r="I374" s="179">
        <f t="shared" si="123"/>
        <v>513.85</v>
      </c>
      <c r="J374" s="179">
        <f t="shared" si="124"/>
        <v>9.32</v>
      </c>
      <c r="K374" s="179">
        <f t="shared" si="126"/>
        <v>625.92068500000005</v>
      </c>
      <c r="L374" s="179">
        <f t="shared" si="127"/>
        <v>11.735743999999999</v>
      </c>
      <c r="M374" s="179">
        <f t="shared" si="128"/>
        <v>637.656429</v>
      </c>
    </row>
    <row r="375" spans="1:13" s="47" customFormat="1">
      <c r="A375" s="267" t="s">
        <v>2398</v>
      </c>
      <c r="B375" s="236" t="s">
        <v>953</v>
      </c>
      <c r="C375" s="237" t="s">
        <v>954</v>
      </c>
      <c r="D375" s="180" t="s">
        <v>2</v>
      </c>
      <c r="E375" s="281"/>
      <c r="F375" s="181">
        <v>1</v>
      </c>
      <c r="G375" s="250">
        <v>324.01</v>
      </c>
      <c r="H375" s="250">
        <v>9.32</v>
      </c>
      <c r="I375" s="179">
        <f t="shared" si="123"/>
        <v>324.01</v>
      </c>
      <c r="J375" s="179">
        <f t="shared" si="124"/>
        <v>9.32</v>
      </c>
      <c r="K375" s="179">
        <f t="shared" si="126"/>
        <v>394.676581</v>
      </c>
      <c r="L375" s="179">
        <f t="shared" si="127"/>
        <v>11.735743999999999</v>
      </c>
      <c r="M375" s="179">
        <f t="shared" si="128"/>
        <v>406.41232500000001</v>
      </c>
    </row>
    <row r="376" spans="1:13" s="47" customFormat="1">
      <c r="A376" s="267" t="s">
        <v>2399</v>
      </c>
      <c r="B376" s="236" t="s">
        <v>955</v>
      </c>
      <c r="C376" s="237" t="s">
        <v>956</v>
      </c>
      <c r="D376" s="180" t="s">
        <v>2</v>
      </c>
      <c r="E376" s="281"/>
      <c r="F376" s="181">
        <v>1</v>
      </c>
      <c r="G376" s="250">
        <v>105.91</v>
      </c>
      <c r="H376" s="250">
        <v>9.32</v>
      </c>
      <c r="I376" s="179">
        <f t="shared" si="123"/>
        <v>105.91</v>
      </c>
      <c r="J376" s="179">
        <f t="shared" si="124"/>
        <v>9.32</v>
      </c>
      <c r="K376" s="179">
        <f t="shared" si="126"/>
        <v>129.008971</v>
      </c>
      <c r="L376" s="179">
        <f t="shared" si="127"/>
        <v>11.735743999999999</v>
      </c>
      <c r="M376" s="179">
        <f t="shared" si="128"/>
        <v>140.74471500000001</v>
      </c>
    </row>
    <row r="377" spans="1:13" s="47" customFormat="1">
      <c r="A377" s="267" t="s">
        <v>2400</v>
      </c>
      <c r="B377" s="236" t="s">
        <v>955</v>
      </c>
      <c r="C377" s="237" t="s">
        <v>957</v>
      </c>
      <c r="D377" s="180" t="s">
        <v>2</v>
      </c>
      <c r="E377" s="281"/>
      <c r="F377" s="181">
        <v>1</v>
      </c>
      <c r="G377" s="250">
        <v>105.91</v>
      </c>
      <c r="H377" s="250">
        <v>9.32</v>
      </c>
      <c r="I377" s="179">
        <f t="shared" si="123"/>
        <v>105.91</v>
      </c>
      <c r="J377" s="179">
        <f t="shared" si="124"/>
        <v>9.32</v>
      </c>
      <c r="K377" s="179">
        <f t="shared" si="126"/>
        <v>129.008971</v>
      </c>
      <c r="L377" s="179">
        <f t="shared" si="127"/>
        <v>11.735743999999999</v>
      </c>
      <c r="M377" s="179">
        <f t="shared" si="128"/>
        <v>140.74471500000001</v>
      </c>
    </row>
    <row r="378" spans="1:13" s="47" customFormat="1">
      <c r="A378" s="267" t="s">
        <v>2401</v>
      </c>
      <c r="B378" s="236" t="s">
        <v>751</v>
      </c>
      <c r="C378" s="237" t="s">
        <v>958</v>
      </c>
      <c r="D378" s="180" t="s">
        <v>2</v>
      </c>
      <c r="E378" s="281"/>
      <c r="F378" s="181">
        <v>1</v>
      </c>
      <c r="G378" s="250">
        <v>92.88</v>
      </c>
      <c r="H378" s="250">
        <v>9.32</v>
      </c>
      <c r="I378" s="179">
        <f t="shared" si="123"/>
        <v>92.88</v>
      </c>
      <c r="J378" s="179">
        <f t="shared" si="124"/>
        <v>9.32</v>
      </c>
      <c r="K378" s="179">
        <f t="shared" si="126"/>
        <v>113.13712799999999</v>
      </c>
      <c r="L378" s="179">
        <f t="shared" si="127"/>
        <v>11.735743999999999</v>
      </c>
      <c r="M378" s="179">
        <f t="shared" si="128"/>
        <v>124.87287199999999</v>
      </c>
    </row>
    <row r="379" spans="1:13" s="47" customFormat="1">
      <c r="A379" s="267" t="s">
        <v>2402</v>
      </c>
      <c r="B379" s="236" t="s">
        <v>751</v>
      </c>
      <c r="C379" s="237" t="s">
        <v>959</v>
      </c>
      <c r="D379" s="180" t="s">
        <v>2</v>
      </c>
      <c r="E379" s="281"/>
      <c r="F379" s="181">
        <v>1</v>
      </c>
      <c r="G379" s="250">
        <v>133.34</v>
      </c>
      <c r="H379" s="250">
        <v>6.99</v>
      </c>
      <c r="I379" s="179">
        <f t="shared" si="123"/>
        <v>133.34</v>
      </c>
      <c r="J379" s="179">
        <f t="shared" si="124"/>
        <v>6.99</v>
      </c>
      <c r="K379" s="179">
        <f t="shared" si="126"/>
        <v>162.42145400000001</v>
      </c>
      <c r="L379" s="179">
        <f t="shared" si="127"/>
        <v>8.8018079999999994</v>
      </c>
      <c r="M379" s="179">
        <f t="shared" si="128"/>
        <v>171.22326200000001</v>
      </c>
    </row>
    <row r="380" spans="1:13" s="47" customFormat="1">
      <c r="A380" s="267" t="s">
        <v>2403</v>
      </c>
      <c r="B380" s="236">
        <v>93655</v>
      </c>
      <c r="C380" s="237" t="s">
        <v>960</v>
      </c>
      <c r="D380" s="180" t="s">
        <v>2</v>
      </c>
      <c r="E380" s="281"/>
      <c r="F380" s="181">
        <v>39</v>
      </c>
      <c r="G380" s="250">
        <v>9.66</v>
      </c>
      <c r="H380" s="250">
        <v>1.53</v>
      </c>
      <c r="I380" s="179">
        <f t="shared" si="123"/>
        <v>376.74</v>
      </c>
      <c r="J380" s="179">
        <f t="shared" si="124"/>
        <v>59.67</v>
      </c>
      <c r="K380" s="179">
        <f t="shared" si="126"/>
        <v>458.906994</v>
      </c>
      <c r="L380" s="179">
        <f t="shared" si="127"/>
        <v>75.136463999999989</v>
      </c>
      <c r="M380" s="179">
        <f t="shared" si="128"/>
        <v>534.04345799999999</v>
      </c>
    </row>
    <row r="381" spans="1:13" s="47" customFormat="1">
      <c r="A381" s="267" t="s">
        <v>2404</v>
      </c>
      <c r="B381" s="236">
        <v>93656</v>
      </c>
      <c r="C381" s="237" t="s">
        <v>961</v>
      </c>
      <c r="D381" s="180" t="s">
        <v>2</v>
      </c>
      <c r="E381" s="281"/>
      <c r="F381" s="181">
        <v>15</v>
      </c>
      <c r="G381" s="250">
        <v>9.66</v>
      </c>
      <c r="H381" s="250">
        <v>1.53</v>
      </c>
      <c r="I381" s="179">
        <f t="shared" si="123"/>
        <v>144.9</v>
      </c>
      <c r="J381" s="179">
        <f t="shared" si="124"/>
        <v>22.95</v>
      </c>
      <c r="K381" s="179">
        <f t="shared" si="126"/>
        <v>176.50269</v>
      </c>
      <c r="L381" s="179">
        <f t="shared" si="127"/>
        <v>28.898639999999997</v>
      </c>
      <c r="M381" s="179">
        <f t="shared" si="128"/>
        <v>205.40133</v>
      </c>
    </row>
    <row r="382" spans="1:13" s="47" customFormat="1">
      <c r="A382" s="267" t="s">
        <v>2405</v>
      </c>
      <c r="B382" s="236" t="s">
        <v>751</v>
      </c>
      <c r="C382" s="237" t="s">
        <v>2732</v>
      </c>
      <c r="D382" s="180" t="s">
        <v>2</v>
      </c>
      <c r="E382" s="281"/>
      <c r="F382" s="181">
        <v>3</v>
      </c>
      <c r="G382" s="250">
        <v>142.59</v>
      </c>
      <c r="H382" s="250">
        <v>13.24</v>
      </c>
      <c r="I382" s="179">
        <f t="shared" si="123"/>
        <v>427.77</v>
      </c>
      <c r="J382" s="179">
        <f t="shared" si="124"/>
        <v>39.72</v>
      </c>
      <c r="K382" s="179">
        <f t="shared" si="126"/>
        <v>521.06663700000001</v>
      </c>
      <c r="L382" s="179">
        <f t="shared" si="127"/>
        <v>50.015423999999996</v>
      </c>
      <c r="M382" s="179">
        <f t="shared" si="128"/>
        <v>571.08206100000007</v>
      </c>
    </row>
    <row r="383" spans="1:13" s="47" customFormat="1">
      <c r="A383" s="267" t="s">
        <v>2406</v>
      </c>
      <c r="B383" s="236" t="s">
        <v>751</v>
      </c>
      <c r="C383" s="237" t="s">
        <v>2733</v>
      </c>
      <c r="D383" s="180" t="s">
        <v>2</v>
      </c>
      <c r="E383" s="281"/>
      <c r="F383" s="181">
        <v>4</v>
      </c>
      <c r="G383" s="250">
        <v>142.59</v>
      </c>
      <c r="H383" s="250">
        <v>13.24</v>
      </c>
      <c r="I383" s="179">
        <f t="shared" si="123"/>
        <v>570.36</v>
      </c>
      <c r="J383" s="179">
        <f t="shared" si="124"/>
        <v>52.96</v>
      </c>
      <c r="K383" s="179">
        <f t="shared" si="126"/>
        <v>694.75551599999994</v>
      </c>
      <c r="L383" s="179">
        <f t="shared" si="127"/>
        <v>66.687231999999995</v>
      </c>
      <c r="M383" s="179">
        <f t="shared" ref="M383:M385" si="130">SUM(K383:L383)</f>
        <v>761.44274799999994</v>
      </c>
    </row>
    <row r="384" spans="1:13" s="47" customFormat="1">
      <c r="A384" s="267" t="s">
        <v>2407</v>
      </c>
      <c r="B384" s="236" t="s">
        <v>751</v>
      </c>
      <c r="C384" s="237" t="s">
        <v>2734</v>
      </c>
      <c r="D384" s="180" t="s">
        <v>2</v>
      </c>
      <c r="E384" s="281"/>
      <c r="F384" s="181">
        <v>2</v>
      </c>
      <c r="G384" s="250">
        <v>142.59</v>
      </c>
      <c r="H384" s="250">
        <v>13.24</v>
      </c>
      <c r="I384" s="179">
        <f t="shared" si="123"/>
        <v>285.18</v>
      </c>
      <c r="J384" s="179">
        <f t="shared" si="124"/>
        <v>26.48</v>
      </c>
      <c r="K384" s="179">
        <f t="shared" si="126"/>
        <v>347.37775799999997</v>
      </c>
      <c r="L384" s="179">
        <f t="shared" si="127"/>
        <v>33.343615999999997</v>
      </c>
      <c r="M384" s="179">
        <f t="shared" si="130"/>
        <v>380.72137399999997</v>
      </c>
    </row>
    <row r="385" spans="1:13" s="47" customFormat="1">
      <c r="A385" s="267" t="s">
        <v>2408</v>
      </c>
      <c r="B385" s="236" t="s">
        <v>751</v>
      </c>
      <c r="C385" s="237" t="s">
        <v>962</v>
      </c>
      <c r="D385" s="180" t="s">
        <v>78</v>
      </c>
      <c r="E385" s="281"/>
      <c r="F385" s="181">
        <v>27</v>
      </c>
      <c r="G385" s="250">
        <v>10.719999999999999</v>
      </c>
      <c r="H385" s="250">
        <v>9.32</v>
      </c>
      <c r="I385" s="179">
        <f t="shared" si="123"/>
        <v>289.43999999999994</v>
      </c>
      <c r="J385" s="179">
        <f t="shared" si="124"/>
        <v>251.64000000000001</v>
      </c>
      <c r="K385" s="179">
        <f t="shared" si="126"/>
        <v>352.5668639999999</v>
      </c>
      <c r="L385" s="179">
        <f t="shared" si="127"/>
        <v>316.86508800000001</v>
      </c>
      <c r="M385" s="179">
        <f t="shared" si="130"/>
        <v>669.43195199999991</v>
      </c>
    </row>
    <row r="386" spans="1:13" s="47" customFormat="1">
      <c r="A386" s="267" t="s">
        <v>2409</v>
      </c>
      <c r="B386" s="236" t="s">
        <v>751</v>
      </c>
      <c r="C386" s="237" t="s">
        <v>963</v>
      </c>
      <c r="D386" s="180" t="s">
        <v>78</v>
      </c>
      <c r="E386" s="281"/>
      <c r="F386" s="181">
        <v>25</v>
      </c>
      <c r="G386" s="250">
        <v>17.080000000000002</v>
      </c>
      <c r="H386" s="250">
        <v>9.32</v>
      </c>
      <c r="I386" s="179">
        <f t="shared" si="123"/>
        <v>427.00000000000006</v>
      </c>
      <c r="J386" s="179">
        <f t="shared" si="124"/>
        <v>233</v>
      </c>
      <c r="K386" s="179">
        <f t="shared" si="126"/>
        <v>520.12870000000009</v>
      </c>
      <c r="L386" s="179">
        <f t="shared" si="127"/>
        <v>293.39359999999999</v>
      </c>
      <c r="M386" s="179">
        <f t="shared" si="128"/>
        <v>813.52230000000009</v>
      </c>
    </row>
    <row r="387" spans="1:13" s="47" customFormat="1">
      <c r="A387" s="267" t="s">
        <v>2410</v>
      </c>
      <c r="B387" s="236">
        <v>91868</v>
      </c>
      <c r="C387" s="237" t="s">
        <v>964</v>
      </c>
      <c r="D387" s="180" t="s">
        <v>78</v>
      </c>
      <c r="E387" s="281"/>
      <c r="F387" s="181">
        <v>730</v>
      </c>
      <c r="G387" s="250">
        <v>4.34</v>
      </c>
      <c r="H387" s="250">
        <v>2.93</v>
      </c>
      <c r="I387" s="179">
        <f t="shared" si="123"/>
        <v>3168.2</v>
      </c>
      <c r="J387" s="179">
        <f t="shared" si="124"/>
        <v>2138.9</v>
      </c>
      <c r="K387" s="179">
        <f t="shared" si="126"/>
        <v>3859.1844199999996</v>
      </c>
      <c r="L387" s="179">
        <f t="shared" si="127"/>
        <v>2693.3028799999997</v>
      </c>
      <c r="M387" s="179">
        <f t="shared" si="128"/>
        <v>6552.4872999999989</v>
      </c>
    </row>
    <row r="388" spans="1:13" s="47" customFormat="1">
      <c r="A388" s="267" t="s">
        <v>2411</v>
      </c>
      <c r="B388" s="236">
        <v>95802</v>
      </c>
      <c r="C388" s="237" t="s">
        <v>965</v>
      </c>
      <c r="D388" s="180" t="s">
        <v>78</v>
      </c>
      <c r="E388" s="281"/>
      <c r="F388" s="181">
        <v>50</v>
      </c>
      <c r="G388" s="250">
        <v>26.150000000000002</v>
      </c>
      <c r="H388" s="250">
        <v>4.95</v>
      </c>
      <c r="I388" s="179">
        <f t="shared" si="123"/>
        <v>1307.5</v>
      </c>
      <c r="J388" s="179">
        <f t="shared" si="124"/>
        <v>247.5</v>
      </c>
      <c r="K388" s="179">
        <f t="shared" si="126"/>
        <v>1592.6657499999999</v>
      </c>
      <c r="L388" s="179">
        <f t="shared" si="127"/>
        <v>311.65199999999999</v>
      </c>
      <c r="M388" s="179">
        <f t="shared" si="128"/>
        <v>1904.3177499999999</v>
      </c>
    </row>
    <row r="389" spans="1:13" s="47" customFormat="1">
      <c r="A389" s="267" t="s">
        <v>2412</v>
      </c>
      <c r="B389" s="236">
        <v>91926</v>
      </c>
      <c r="C389" s="237" t="s">
        <v>966</v>
      </c>
      <c r="D389" s="180" t="s">
        <v>78</v>
      </c>
      <c r="E389" s="281"/>
      <c r="F389" s="181">
        <v>3426</v>
      </c>
      <c r="G389" s="250">
        <v>1.7</v>
      </c>
      <c r="H389" s="250">
        <v>0.69</v>
      </c>
      <c r="I389" s="179">
        <f t="shared" si="123"/>
        <v>5824.2</v>
      </c>
      <c r="J389" s="179">
        <f t="shared" si="124"/>
        <v>2363.9399999999996</v>
      </c>
      <c r="K389" s="179">
        <f t="shared" si="126"/>
        <v>7094.4580199999991</v>
      </c>
      <c r="L389" s="179">
        <f t="shared" si="127"/>
        <v>2976.6732479999991</v>
      </c>
      <c r="M389" s="179">
        <f t="shared" si="128"/>
        <v>10071.131267999997</v>
      </c>
    </row>
    <row r="390" spans="1:13" s="47" customFormat="1">
      <c r="A390" s="267" t="s">
        <v>2413</v>
      </c>
      <c r="B390" s="236">
        <v>91928</v>
      </c>
      <c r="C390" s="237" t="s">
        <v>967</v>
      </c>
      <c r="D390" s="180" t="s">
        <v>78</v>
      </c>
      <c r="E390" s="281"/>
      <c r="F390" s="181">
        <v>818</v>
      </c>
      <c r="G390" s="250">
        <v>2.92</v>
      </c>
      <c r="H390" s="250">
        <v>0.92</v>
      </c>
      <c r="I390" s="179">
        <f t="shared" si="123"/>
        <v>2388.56</v>
      </c>
      <c r="J390" s="179">
        <f t="shared" si="124"/>
        <v>752.56000000000006</v>
      </c>
      <c r="K390" s="179">
        <f t="shared" si="126"/>
        <v>2909.5049359999998</v>
      </c>
      <c r="L390" s="179">
        <f t="shared" si="127"/>
        <v>947.62355200000002</v>
      </c>
      <c r="M390" s="179">
        <f t="shared" si="128"/>
        <v>3857.1284879999998</v>
      </c>
    </row>
    <row r="391" spans="1:13" s="47" customFormat="1">
      <c r="A391" s="267" t="s">
        <v>2655</v>
      </c>
      <c r="B391" s="236">
        <v>92985</v>
      </c>
      <c r="C391" s="237" t="s">
        <v>968</v>
      </c>
      <c r="D391" s="180" t="s">
        <v>78</v>
      </c>
      <c r="E391" s="281"/>
      <c r="F391" s="181">
        <v>200</v>
      </c>
      <c r="G391" s="250">
        <v>18.43</v>
      </c>
      <c r="H391" s="250">
        <v>1.7</v>
      </c>
      <c r="I391" s="179">
        <f t="shared" si="123"/>
        <v>3686</v>
      </c>
      <c r="J391" s="179">
        <f t="shared" si="124"/>
        <v>340</v>
      </c>
      <c r="K391" s="179">
        <f t="shared" si="126"/>
        <v>4489.9165999999996</v>
      </c>
      <c r="L391" s="179">
        <f t="shared" si="127"/>
        <v>428.12799999999993</v>
      </c>
      <c r="M391" s="179">
        <f t="shared" si="128"/>
        <v>4918.0445999999993</v>
      </c>
    </row>
    <row r="392" spans="1:13" s="47" customFormat="1">
      <c r="A392" s="267" t="s">
        <v>2656</v>
      </c>
      <c r="B392" s="236">
        <v>91933</v>
      </c>
      <c r="C392" s="237" t="s">
        <v>2699</v>
      </c>
      <c r="D392" s="180" t="s">
        <v>78</v>
      </c>
      <c r="E392" s="281"/>
      <c r="F392" s="181">
        <v>60</v>
      </c>
      <c r="G392" s="250">
        <v>7.36</v>
      </c>
      <c r="H392" s="250">
        <v>1.79</v>
      </c>
      <c r="I392" s="179">
        <f t="shared" si="123"/>
        <v>441.6</v>
      </c>
      <c r="J392" s="179">
        <f t="shared" si="124"/>
        <v>107.4</v>
      </c>
      <c r="K392" s="179">
        <f t="shared" si="126"/>
        <v>537.91296</v>
      </c>
      <c r="L392" s="179">
        <f t="shared" si="127"/>
        <v>135.23808</v>
      </c>
      <c r="M392" s="179">
        <f t="shared" si="128"/>
        <v>673.15103999999997</v>
      </c>
    </row>
    <row r="393" spans="1:13" s="47" customFormat="1">
      <c r="A393" s="267" t="s">
        <v>2657</v>
      </c>
      <c r="B393" s="236">
        <v>92982</v>
      </c>
      <c r="C393" s="237" t="s">
        <v>2700</v>
      </c>
      <c r="D393" s="180" t="s">
        <v>78</v>
      </c>
      <c r="E393" s="281"/>
      <c r="F393" s="181">
        <v>75</v>
      </c>
      <c r="G393" s="250">
        <v>9.02</v>
      </c>
      <c r="H393" s="250">
        <v>0.28999999999999998</v>
      </c>
      <c r="I393" s="179">
        <f t="shared" si="123"/>
        <v>676.5</v>
      </c>
      <c r="J393" s="179">
        <f t="shared" si="124"/>
        <v>21.75</v>
      </c>
      <c r="K393" s="179">
        <f t="shared" si="126"/>
        <v>824.04464999999993</v>
      </c>
      <c r="L393" s="179">
        <f t="shared" si="127"/>
        <v>27.387599999999999</v>
      </c>
      <c r="M393" s="179">
        <f t="shared" ref="M393:M399" si="131">SUM(K393:L393)</f>
        <v>851.43224999999995</v>
      </c>
    </row>
    <row r="394" spans="1:13" s="47" customFormat="1">
      <c r="A394" s="267" t="s">
        <v>2658</v>
      </c>
      <c r="B394" s="236">
        <v>92984</v>
      </c>
      <c r="C394" s="237" t="s">
        <v>2701</v>
      </c>
      <c r="D394" s="180" t="s">
        <v>78</v>
      </c>
      <c r="E394" s="281"/>
      <c r="F394" s="181">
        <v>70</v>
      </c>
      <c r="G394" s="250">
        <v>13.89</v>
      </c>
      <c r="H394" s="250">
        <v>1.48</v>
      </c>
      <c r="I394" s="179">
        <f t="shared" si="123"/>
        <v>972.30000000000007</v>
      </c>
      <c r="J394" s="179">
        <f t="shared" si="124"/>
        <v>103.6</v>
      </c>
      <c r="K394" s="179">
        <f t="shared" si="126"/>
        <v>1184.3586299999999</v>
      </c>
      <c r="L394" s="179">
        <f t="shared" si="127"/>
        <v>130.45311999999998</v>
      </c>
      <c r="M394" s="179">
        <f t="shared" si="131"/>
        <v>1314.8117499999998</v>
      </c>
    </row>
    <row r="395" spans="1:13" s="47" customFormat="1">
      <c r="A395" s="267" t="s">
        <v>2659</v>
      </c>
      <c r="B395" s="236">
        <v>91953</v>
      </c>
      <c r="C395" s="237" t="s">
        <v>2698</v>
      </c>
      <c r="D395" s="180" t="s">
        <v>2</v>
      </c>
      <c r="E395" s="281"/>
      <c r="F395" s="181">
        <v>10</v>
      </c>
      <c r="G395" s="250">
        <v>9.7799999999999994</v>
      </c>
      <c r="H395" s="250">
        <v>6.94</v>
      </c>
      <c r="I395" s="179">
        <f t="shared" si="123"/>
        <v>97.8</v>
      </c>
      <c r="J395" s="179">
        <f t="shared" si="124"/>
        <v>69.400000000000006</v>
      </c>
      <c r="K395" s="179">
        <f t="shared" si="126"/>
        <v>119.13018</v>
      </c>
      <c r="L395" s="179">
        <f t="shared" si="127"/>
        <v>87.388480000000001</v>
      </c>
      <c r="M395" s="179">
        <f t="shared" si="131"/>
        <v>206.51866000000001</v>
      </c>
    </row>
    <row r="396" spans="1:13" s="47" customFormat="1">
      <c r="A396" s="267" t="s">
        <v>2660</v>
      </c>
      <c r="B396" s="236" t="s">
        <v>751</v>
      </c>
      <c r="C396" s="237" t="s">
        <v>2754</v>
      </c>
      <c r="D396" s="180" t="s">
        <v>78</v>
      </c>
      <c r="E396" s="281"/>
      <c r="F396" s="181">
        <v>100</v>
      </c>
      <c r="G396" s="250">
        <v>4.08</v>
      </c>
      <c r="H396" s="250">
        <v>0.69</v>
      </c>
      <c r="I396" s="179">
        <f t="shared" si="123"/>
        <v>408</v>
      </c>
      <c r="J396" s="179">
        <f t="shared" si="124"/>
        <v>69</v>
      </c>
      <c r="K396" s="179">
        <f t="shared" si="126"/>
        <v>496.98480000000001</v>
      </c>
      <c r="L396" s="179">
        <f t="shared" si="127"/>
        <v>86.884799999999984</v>
      </c>
      <c r="M396" s="179">
        <f t="shared" si="131"/>
        <v>583.86959999999999</v>
      </c>
    </row>
    <row r="397" spans="1:13" s="47" customFormat="1">
      <c r="A397" s="267" t="s">
        <v>2661</v>
      </c>
      <c r="B397" s="236">
        <v>91994</v>
      </c>
      <c r="C397" s="237" t="s">
        <v>2712</v>
      </c>
      <c r="D397" s="180" t="s">
        <v>2</v>
      </c>
      <c r="E397" s="281"/>
      <c r="F397" s="181">
        <v>36</v>
      </c>
      <c r="G397" s="250">
        <v>7.6999999999999993</v>
      </c>
      <c r="H397" s="250">
        <v>7.17</v>
      </c>
      <c r="I397" s="179">
        <f t="shared" si="123"/>
        <v>277.2</v>
      </c>
      <c r="J397" s="179">
        <f t="shared" si="124"/>
        <v>258.12</v>
      </c>
      <c r="K397" s="179">
        <f t="shared" si="126"/>
        <v>337.65731999999997</v>
      </c>
      <c r="L397" s="179">
        <f t="shared" si="127"/>
        <v>325.02470399999999</v>
      </c>
      <c r="M397" s="179">
        <f t="shared" ref="M397" si="132">SUM(K397:L397)</f>
        <v>662.68202399999996</v>
      </c>
    </row>
    <row r="398" spans="1:13" s="47" customFormat="1">
      <c r="A398" s="267" t="s">
        <v>2662</v>
      </c>
      <c r="B398" s="236" t="s">
        <v>751</v>
      </c>
      <c r="C398" s="237" t="s">
        <v>2711</v>
      </c>
      <c r="D398" s="180" t="s">
        <v>2</v>
      </c>
      <c r="E398" s="281"/>
      <c r="F398" s="181">
        <v>1</v>
      </c>
      <c r="G398" s="250">
        <v>362.58000000000004</v>
      </c>
      <c r="H398" s="250">
        <v>34.979999999999997</v>
      </c>
      <c r="I398" s="179">
        <f t="shared" si="123"/>
        <v>362.58000000000004</v>
      </c>
      <c r="J398" s="179">
        <f t="shared" si="124"/>
        <v>34.979999999999997</v>
      </c>
      <c r="K398" s="179">
        <f t="shared" si="126"/>
        <v>441.65869800000002</v>
      </c>
      <c r="L398" s="179">
        <f t="shared" si="127"/>
        <v>44.046815999999993</v>
      </c>
      <c r="M398" s="179">
        <f t="shared" ref="M398" si="133">SUM(K398:L398)</f>
        <v>485.70551399999999</v>
      </c>
    </row>
    <row r="399" spans="1:13" s="47" customFormat="1">
      <c r="A399" s="267" t="s">
        <v>2663</v>
      </c>
      <c r="B399" s="236" t="s">
        <v>751</v>
      </c>
      <c r="C399" s="237" t="s">
        <v>2755</v>
      </c>
      <c r="D399" s="180" t="s">
        <v>78</v>
      </c>
      <c r="E399" s="281"/>
      <c r="F399" s="181">
        <v>6</v>
      </c>
      <c r="G399" s="250">
        <v>39.35</v>
      </c>
      <c r="H399" s="250">
        <v>4.66</v>
      </c>
      <c r="I399" s="179">
        <f t="shared" si="123"/>
        <v>236.10000000000002</v>
      </c>
      <c r="J399" s="179">
        <f t="shared" si="124"/>
        <v>27.96</v>
      </c>
      <c r="K399" s="179">
        <f t="shared" si="126"/>
        <v>287.59341000000001</v>
      </c>
      <c r="L399" s="179">
        <f t="shared" si="127"/>
        <v>35.207231999999998</v>
      </c>
      <c r="M399" s="179">
        <f t="shared" si="131"/>
        <v>322.80064199999998</v>
      </c>
    </row>
    <row r="400" spans="1:13" s="47" customFormat="1">
      <c r="A400" s="267" t="s">
        <v>2664</v>
      </c>
      <c r="B400" s="236" t="s">
        <v>751</v>
      </c>
      <c r="C400" s="237" t="s">
        <v>2679</v>
      </c>
      <c r="D400" s="180" t="s">
        <v>2</v>
      </c>
      <c r="E400" s="281"/>
      <c r="F400" s="181">
        <v>1</v>
      </c>
      <c r="G400" s="250">
        <v>24.3</v>
      </c>
      <c r="H400" s="250">
        <v>13.99</v>
      </c>
      <c r="I400" s="179">
        <f t="shared" si="123"/>
        <v>24.3</v>
      </c>
      <c r="J400" s="179">
        <f t="shared" si="124"/>
        <v>13.99</v>
      </c>
      <c r="K400" s="179">
        <f t="shared" si="126"/>
        <v>29.599830000000001</v>
      </c>
      <c r="L400" s="179">
        <f t="shared" si="127"/>
        <v>17.616207999999997</v>
      </c>
      <c r="M400" s="179">
        <f t="shared" si="128"/>
        <v>47.216037999999998</v>
      </c>
    </row>
    <row r="401" spans="1:13" s="47" customFormat="1">
      <c r="A401" s="267" t="s">
        <v>2665</v>
      </c>
      <c r="B401" s="236" t="s">
        <v>751</v>
      </c>
      <c r="C401" s="237" t="s">
        <v>2680</v>
      </c>
      <c r="D401" s="180" t="s">
        <v>2</v>
      </c>
      <c r="E401" s="281"/>
      <c r="F401" s="181">
        <v>6</v>
      </c>
      <c r="G401" s="250">
        <v>50.12</v>
      </c>
      <c r="H401" s="250">
        <v>13.99</v>
      </c>
      <c r="I401" s="179">
        <f t="shared" si="123"/>
        <v>300.71999999999997</v>
      </c>
      <c r="J401" s="179">
        <f t="shared" si="124"/>
        <v>83.94</v>
      </c>
      <c r="K401" s="179">
        <f t="shared" si="126"/>
        <v>366.30703199999994</v>
      </c>
      <c r="L401" s="179">
        <f t="shared" si="127"/>
        <v>105.69724799999999</v>
      </c>
      <c r="M401" s="179">
        <f t="shared" si="128"/>
        <v>472.00427999999994</v>
      </c>
    </row>
    <row r="402" spans="1:13" s="47" customFormat="1" ht="25.5">
      <c r="A402" s="267" t="s">
        <v>2666</v>
      </c>
      <c r="B402" s="236" t="s">
        <v>751</v>
      </c>
      <c r="C402" s="237" t="s">
        <v>2756</v>
      </c>
      <c r="D402" s="180" t="s">
        <v>2</v>
      </c>
      <c r="E402" s="281"/>
      <c r="F402" s="181">
        <v>2</v>
      </c>
      <c r="G402" s="250">
        <v>403.77</v>
      </c>
      <c r="H402" s="250">
        <v>18.649999999999999</v>
      </c>
      <c r="I402" s="179">
        <f t="shared" si="123"/>
        <v>807.54</v>
      </c>
      <c r="J402" s="179">
        <f t="shared" si="124"/>
        <v>37.299999999999997</v>
      </c>
      <c r="K402" s="179">
        <f t="shared" si="126"/>
        <v>983.66447399999993</v>
      </c>
      <c r="L402" s="179">
        <f t="shared" si="127"/>
        <v>46.96815999999999</v>
      </c>
      <c r="M402" s="179">
        <f t="shared" si="128"/>
        <v>1030.6326339999998</v>
      </c>
    </row>
    <row r="403" spans="1:13" s="47" customFormat="1" ht="25.5">
      <c r="A403" s="267" t="s">
        <v>2667</v>
      </c>
      <c r="B403" s="236" t="s">
        <v>751</v>
      </c>
      <c r="C403" s="237" t="s">
        <v>2757</v>
      </c>
      <c r="D403" s="180" t="s">
        <v>2</v>
      </c>
      <c r="E403" s="281"/>
      <c r="F403" s="181">
        <v>1</v>
      </c>
      <c r="G403" s="250">
        <v>566.41999999999996</v>
      </c>
      <c r="H403" s="250">
        <v>18.649999999999999</v>
      </c>
      <c r="I403" s="179">
        <f t="shared" si="123"/>
        <v>566.41999999999996</v>
      </c>
      <c r="J403" s="179">
        <f t="shared" si="124"/>
        <v>18.649999999999999</v>
      </c>
      <c r="K403" s="179">
        <f t="shared" si="126"/>
        <v>689.95620199999996</v>
      </c>
      <c r="L403" s="179">
        <f t="shared" si="127"/>
        <v>23.484079999999995</v>
      </c>
      <c r="M403" s="179">
        <f t="shared" si="128"/>
        <v>713.44028199999991</v>
      </c>
    </row>
    <row r="404" spans="1:13" s="47" customFormat="1" ht="25.5">
      <c r="A404" s="267" t="s">
        <v>2668</v>
      </c>
      <c r="B404" s="236" t="s">
        <v>751</v>
      </c>
      <c r="C404" s="237" t="s">
        <v>2758</v>
      </c>
      <c r="D404" s="180" t="s">
        <v>2</v>
      </c>
      <c r="E404" s="281"/>
      <c r="F404" s="181">
        <v>1</v>
      </c>
      <c r="G404" s="250">
        <v>663.20999999999992</v>
      </c>
      <c r="H404" s="250">
        <v>18.649999999999999</v>
      </c>
      <c r="I404" s="179">
        <f t="shared" si="123"/>
        <v>663.20999999999992</v>
      </c>
      <c r="J404" s="179">
        <f t="shared" si="124"/>
        <v>18.649999999999999</v>
      </c>
      <c r="K404" s="179">
        <f t="shared" si="126"/>
        <v>807.85610099999985</v>
      </c>
      <c r="L404" s="179">
        <f t="shared" si="127"/>
        <v>23.484079999999995</v>
      </c>
      <c r="M404" s="179">
        <f t="shared" si="128"/>
        <v>831.3401809999998</v>
      </c>
    </row>
    <row r="405" spans="1:13" s="47" customFormat="1" ht="25.5">
      <c r="A405" s="267" t="s">
        <v>2669</v>
      </c>
      <c r="B405" s="236" t="s">
        <v>751</v>
      </c>
      <c r="C405" s="237" t="s">
        <v>2759</v>
      </c>
      <c r="D405" s="180" t="s">
        <v>78</v>
      </c>
      <c r="E405" s="281"/>
      <c r="F405" s="181">
        <v>8</v>
      </c>
      <c r="G405" s="250">
        <v>44.3</v>
      </c>
      <c r="H405" s="250">
        <v>3.49</v>
      </c>
      <c r="I405" s="179">
        <f t="shared" si="123"/>
        <v>354.4</v>
      </c>
      <c r="J405" s="179">
        <f t="shared" si="124"/>
        <v>27.92</v>
      </c>
      <c r="K405" s="179">
        <f t="shared" si="126"/>
        <v>431.69463999999994</v>
      </c>
      <c r="L405" s="179">
        <f t="shared" si="127"/>
        <v>35.156863999999999</v>
      </c>
      <c r="M405" s="179">
        <f t="shared" si="128"/>
        <v>466.85150399999992</v>
      </c>
    </row>
    <row r="406" spans="1:13" s="47" customFormat="1" ht="25.5">
      <c r="A406" s="267" t="s">
        <v>2670</v>
      </c>
      <c r="B406" s="236">
        <v>93655</v>
      </c>
      <c r="C406" s="237" t="s">
        <v>2760</v>
      </c>
      <c r="D406" s="180" t="s">
        <v>2</v>
      </c>
      <c r="E406" s="281"/>
      <c r="F406" s="181">
        <v>42</v>
      </c>
      <c r="G406" s="250">
        <v>9.66</v>
      </c>
      <c r="H406" s="250">
        <v>1.53</v>
      </c>
      <c r="I406" s="179">
        <f t="shared" si="123"/>
        <v>405.72</v>
      </c>
      <c r="J406" s="179">
        <f t="shared" si="124"/>
        <v>64.260000000000005</v>
      </c>
      <c r="K406" s="179">
        <f t="shared" si="126"/>
        <v>494.20753200000001</v>
      </c>
      <c r="L406" s="179">
        <f t="shared" si="127"/>
        <v>80.916191999999995</v>
      </c>
      <c r="M406" s="179">
        <f t="shared" si="128"/>
        <v>575.12372400000004</v>
      </c>
    </row>
    <row r="407" spans="1:13" s="47" customFormat="1" ht="25.5">
      <c r="A407" s="267" t="s">
        <v>2671</v>
      </c>
      <c r="B407" s="236">
        <v>93656</v>
      </c>
      <c r="C407" s="237" t="s">
        <v>2761</v>
      </c>
      <c r="D407" s="180" t="s">
        <v>2</v>
      </c>
      <c r="E407" s="281"/>
      <c r="F407" s="181">
        <v>16</v>
      </c>
      <c r="G407" s="250">
        <v>9.66</v>
      </c>
      <c r="H407" s="250">
        <v>1.53</v>
      </c>
      <c r="I407" s="179">
        <f t="shared" si="123"/>
        <v>154.56</v>
      </c>
      <c r="J407" s="179">
        <f t="shared" si="124"/>
        <v>24.48</v>
      </c>
      <c r="K407" s="179">
        <f t="shared" si="126"/>
        <v>188.26953599999999</v>
      </c>
      <c r="L407" s="179">
        <f t="shared" si="127"/>
        <v>30.825215999999998</v>
      </c>
      <c r="M407" s="179">
        <f t="shared" si="128"/>
        <v>219.09475199999997</v>
      </c>
    </row>
    <row r="408" spans="1:13" s="47" customFormat="1" ht="25.5">
      <c r="A408" s="267" t="s">
        <v>2672</v>
      </c>
      <c r="B408" s="236">
        <v>93659</v>
      </c>
      <c r="C408" s="237" t="s">
        <v>2762</v>
      </c>
      <c r="D408" s="180" t="s">
        <v>2</v>
      </c>
      <c r="E408" s="281"/>
      <c r="F408" s="181">
        <v>3</v>
      </c>
      <c r="G408" s="250">
        <v>15.07</v>
      </c>
      <c r="H408" s="250">
        <v>4.3899999999999997</v>
      </c>
      <c r="I408" s="179">
        <f t="shared" si="123"/>
        <v>45.21</v>
      </c>
      <c r="J408" s="179">
        <f t="shared" si="124"/>
        <v>13.169999999999998</v>
      </c>
      <c r="K408" s="179">
        <f t="shared" si="126"/>
        <v>55.070301000000001</v>
      </c>
      <c r="L408" s="179">
        <f t="shared" si="127"/>
        <v>16.583663999999995</v>
      </c>
      <c r="M408" s="179">
        <f t="shared" si="128"/>
        <v>71.653964999999999</v>
      </c>
    </row>
    <row r="409" spans="1:13" s="47" customFormat="1">
      <c r="A409" s="267" t="s">
        <v>2673</v>
      </c>
      <c r="B409" s="236" t="s">
        <v>751</v>
      </c>
      <c r="C409" s="237" t="s">
        <v>2763</v>
      </c>
      <c r="D409" s="180" t="s">
        <v>2</v>
      </c>
      <c r="E409" s="281"/>
      <c r="F409" s="181">
        <v>2</v>
      </c>
      <c r="G409" s="250">
        <v>142.59</v>
      </c>
      <c r="H409" s="250">
        <v>13.24</v>
      </c>
      <c r="I409" s="179">
        <f t="shared" si="123"/>
        <v>285.18</v>
      </c>
      <c r="J409" s="179">
        <f t="shared" si="124"/>
        <v>26.48</v>
      </c>
      <c r="K409" s="179">
        <f t="shared" si="126"/>
        <v>347.37775799999997</v>
      </c>
      <c r="L409" s="179">
        <f t="shared" si="127"/>
        <v>33.343615999999997</v>
      </c>
      <c r="M409" s="179">
        <f t="shared" si="128"/>
        <v>380.72137399999997</v>
      </c>
    </row>
    <row r="410" spans="1:13" s="47" customFormat="1" ht="25.5">
      <c r="A410" s="267" t="s">
        <v>2674</v>
      </c>
      <c r="B410" s="236">
        <v>93673</v>
      </c>
      <c r="C410" s="237" t="s">
        <v>2764</v>
      </c>
      <c r="D410" s="180" t="s">
        <v>2</v>
      </c>
      <c r="E410" s="281"/>
      <c r="F410" s="181">
        <v>2</v>
      </c>
      <c r="G410" s="250">
        <v>66.760000000000005</v>
      </c>
      <c r="H410" s="250">
        <v>13.24</v>
      </c>
      <c r="I410" s="179">
        <f t="shared" si="123"/>
        <v>133.52000000000001</v>
      </c>
      <c r="J410" s="179">
        <f t="shared" si="124"/>
        <v>26.48</v>
      </c>
      <c r="K410" s="179">
        <f t="shared" si="126"/>
        <v>162.64071200000001</v>
      </c>
      <c r="L410" s="179">
        <f t="shared" si="127"/>
        <v>33.343615999999997</v>
      </c>
      <c r="M410" s="179">
        <f t="shared" ref="M410:M414" si="134">SUM(K410:L410)</f>
        <v>195.984328</v>
      </c>
    </row>
    <row r="411" spans="1:13" s="47" customFormat="1">
      <c r="A411" s="267" t="s">
        <v>2675</v>
      </c>
      <c r="B411" s="236" t="s">
        <v>751</v>
      </c>
      <c r="C411" s="237" t="s">
        <v>2765</v>
      </c>
      <c r="D411" s="180" t="s">
        <v>2</v>
      </c>
      <c r="E411" s="281"/>
      <c r="F411" s="181">
        <v>2</v>
      </c>
      <c r="G411" s="250">
        <v>142.59</v>
      </c>
      <c r="H411" s="250">
        <v>13.24</v>
      </c>
      <c r="I411" s="179">
        <f t="shared" si="123"/>
        <v>285.18</v>
      </c>
      <c r="J411" s="179">
        <f t="shared" si="124"/>
        <v>26.48</v>
      </c>
      <c r="K411" s="179">
        <f t="shared" si="126"/>
        <v>347.37775799999997</v>
      </c>
      <c r="L411" s="179">
        <f t="shared" si="127"/>
        <v>33.343615999999997</v>
      </c>
      <c r="M411" s="179">
        <f t="shared" si="134"/>
        <v>380.72137399999997</v>
      </c>
    </row>
    <row r="412" spans="1:13" s="47" customFormat="1">
      <c r="A412" s="267" t="s">
        <v>2676</v>
      </c>
      <c r="B412" s="236" t="s">
        <v>2766</v>
      </c>
      <c r="C412" s="237" t="s">
        <v>2767</v>
      </c>
      <c r="D412" s="180" t="s">
        <v>2</v>
      </c>
      <c r="E412" s="281"/>
      <c r="F412" s="181">
        <v>4</v>
      </c>
      <c r="G412" s="250">
        <v>95.190000000000012</v>
      </c>
      <c r="H412" s="250">
        <v>13.99</v>
      </c>
      <c r="I412" s="179">
        <f t="shared" si="123"/>
        <v>380.76000000000005</v>
      </c>
      <c r="J412" s="179">
        <f t="shared" si="124"/>
        <v>55.96</v>
      </c>
      <c r="K412" s="179">
        <f t="shared" si="126"/>
        <v>463.80375600000002</v>
      </c>
      <c r="L412" s="179">
        <f t="shared" si="127"/>
        <v>70.464831999999987</v>
      </c>
      <c r="M412" s="179">
        <f t="shared" si="134"/>
        <v>534.26858800000002</v>
      </c>
    </row>
    <row r="413" spans="1:13" s="47" customFormat="1">
      <c r="A413" s="267" t="s">
        <v>2677</v>
      </c>
      <c r="B413" s="236" t="s">
        <v>751</v>
      </c>
      <c r="C413" s="237" t="s">
        <v>2768</v>
      </c>
      <c r="D413" s="180" t="s">
        <v>2</v>
      </c>
      <c r="E413" s="281"/>
      <c r="F413" s="181">
        <v>4</v>
      </c>
      <c r="G413" s="250">
        <v>132.26</v>
      </c>
      <c r="H413" s="250">
        <v>9.32</v>
      </c>
      <c r="I413" s="179">
        <f t="shared" si="123"/>
        <v>529.04</v>
      </c>
      <c r="J413" s="179">
        <f t="shared" si="124"/>
        <v>37.28</v>
      </c>
      <c r="K413" s="179">
        <f t="shared" si="126"/>
        <v>644.4236239999999</v>
      </c>
      <c r="L413" s="179">
        <f t="shared" si="127"/>
        <v>46.942975999999994</v>
      </c>
      <c r="M413" s="179">
        <f t="shared" si="134"/>
        <v>691.36659999999995</v>
      </c>
    </row>
    <row r="414" spans="1:13" s="47" customFormat="1">
      <c r="A414" s="267" t="s">
        <v>2678</v>
      </c>
      <c r="B414" s="236" t="s">
        <v>751</v>
      </c>
      <c r="C414" s="237" t="s">
        <v>2769</v>
      </c>
      <c r="D414" s="180" t="s">
        <v>2</v>
      </c>
      <c r="E414" s="281"/>
      <c r="F414" s="181">
        <v>22</v>
      </c>
      <c r="G414" s="250">
        <v>3.87</v>
      </c>
      <c r="H414" s="250">
        <v>0.76</v>
      </c>
      <c r="I414" s="179">
        <f t="shared" si="123"/>
        <v>85.14</v>
      </c>
      <c r="J414" s="179">
        <f t="shared" si="124"/>
        <v>16.72</v>
      </c>
      <c r="K414" s="179">
        <f t="shared" si="126"/>
        <v>103.709034</v>
      </c>
      <c r="L414" s="179">
        <f t="shared" si="127"/>
        <v>21.053823999999995</v>
      </c>
      <c r="M414" s="179">
        <f t="shared" si="134"/>
        <v>124.76285799999999</v>
      </c>
    </row>
    <row r="415" spans="1:13" s="47" customFormat="1">
      <c r="A415" s="267" t="s">
        <v>2702</v>
      </c>
      <c r="B415" s="236" t="s">
        <v>751</v>
      </c>
      <c r="C415" s="237" t="s">
        <v>2770</v>
      </c>
      <c r="D415" s="180" t="s">
        <v>2</v>
      </c>
      <c r="E415" s="281"/>
      <c r="F415" s="181">
        <v>8</v>
      </c>
      <c r="G415" s="250">
        <v>11.51</v>
      </c>
      <c r="H415" s="250">
        <v>0.76</v>
      </c>
      <c r="I415" s="179">
        <f t="shared" si="123"/>
        <v>92.08</v>
      </c>
      <c r="J415" s="179">
        <f t="shared" si="124"/>
        <v>6.08</v>
      </c>
      <c r="K415" s="179">
        <f t="shared" si="126"/>
        <v>112.16264799999999</v>
      </c>
      <c r="L415" s="179">
        <f t="shared" si="127"/>
        <v>7.6559359999999996</v>
      </c>
      <c r="M415" s="179">
        <f t="shared" ref="M415:M419" si="135">SUM(K415:L415)</f>
        <v>119.81858399999999</v>
      </c>
    </row>
    <row r="416" spans="1:13" s="47" customFormat="1">
      <c r="A416" s="267" t="s">
        <v>2703</v>
      </c>
      <c r="B416" s="236" t="s">
        <v>751</v>
      </c>
      <c r="C416" s="237" t="s">
        <v>2771</v>
      </c>
      <c r="D416" s="180" t="s">
        <v>2</v>
      </c>
      <c r="E416" s="281"/>
      <c r="F416" s="181">
        <v>197</v>
      </c>
      <c r="G416" s="250">
        <v>0.32</v>
      </c>
      <c r="H416" s="250">
        <v>0.28000000000000003</v>
      </c>
      <c r="I416" s="179">
        <f t="shared" si="123"/>
        <v>63.04</v>
      </c>
      <c r="J416" s="179">
        <f t="shared" si="124"/>
        <v>55.160000000000004</v>
      </c>
      <c r="K416" s="179">
        <f t="shared" si="126"/>
        <v>76.789023999999998</v>
      </c>
      <c r="L416" s="179">
        <f t="shared" si="127"/>
        <v>69.457471999999996</v>
      </c>
      <c r="M416" s="179">
        <f t="shared" si="135"/>
        <v>146.24649599999998</v>
      </c>
    </row>
    <row r="417" spans="1:13" s="47" customFormat="1">
      <c r="A417" s="267" t="s">
        <v>2704</v>
      </c>
      <c r="B417" s="236" t="s">
        <v>751</v>
      </c>
      <c r="C417" s="237" t="s">
        <v>2689</v>
      </c>
      <c r="D417" s="180" t="s">
        <v>2</v>
      </c>
      <c r="E417" s="281"/>
      <c r="F417" s="181">
        <v>42</v>
      </c>
      <c r="G417" s="250">
        <v>8.7100000000000009</v>
      </c>
      <c r="H417" s="250">
        <v>2.33</v>
      </c>
      <c r="I417" s="179">
        <f t="shared" si="123"/>
        <v>365.82000000000005</v>
      </c>
      <c r="J417" s="179">
        <f t="shared" si="124"/>
        <v>97.86</v>
      </c>
      <c r="K417" s="179">
        <f t="shared" si="126"/>
        <v>445.60534200000006</v>
      </c>
      <c r="L417" s="179">
        <f t="shared" si="127"/>
        <v>123.22531199999999</v>
      </c>
      <c r="M417" s="179">
        <f t="shared" si="135"/>
        <v>568.8306540000001</v>
      </c>
    </row>
    <row r="418" spans="1:13" s="47" customFormat="1" ht="25.5">
      <c r="A418" s="267" t="s">
        <v>2705</v>
      </c>
      <c r="B418" s="236">
        <v>72259</v>
      </c>
      <c r="C418" s="237" t="s">
        <v>2772</v>
      </c>
      <c r="D418" s="180" t="s">
        <v>2</v>
      </c>
      <c r="E418" s="281"/>
      <c r="F418" s="181">
        <v>35</v>
      </c>
      <c r="G418" s="250">
        <v>5.4499999999999993</v>
      </c>
      <c r="H418" s="250">
        <v>6.99</v>
      </c>
      <c r="I418" s="179">
        <f t="shared" si="123"/>
        <v>190.74999999999997</v>
      </c>
      <c r="J418" s="179">
        <f t="shared" si="124"/>
        <v>244.65</v>
      </c>
      <c r="K418" s="179">
        <f t="shared" si="126"/>
        <v>232.35257499999994</v>
      </c>
      <c r="L418" s="179">
        <f t="shared" si="127"/>
        <v>308.06327999999996</v>
      </c>
      <c r="M418" s="179">
        <f t="shared" si="135"/>
        <v>540.41585499999997</v>
      </c>
    </row>
    <row r="419" spans="1:13" s="47" customFormat="1" ht="25.5">
      <c r="A419" s="267" t="s">
        <v>2706</v>
      </c>
      <c r="B419" s="236">
        <v>72260</v>
      </c>
      <c r="C419" s="237" t="s">
        <v>2773</v>
      </c>
      <c r="D419" s="180" t="s">
        <v>2</v>
      </c>
      <c r="E419" s="281"/>
      <c r="F419" s="181">
        <v>12</v>
      </c>
      <c r="G419" s="250">
        <v>5.3999999999999995</v>
      </c>
      <c r="H419" s="250">
        <v>6.99</v>
      </c>
      <c r="I419" s="179">
        <f t="shared" si="123"/>
        <v>64.8</v>
      </c>
      <c r="J419" s="179">
        <f t="shared" si="124"/>
        <v>83.88</v>
      </c>
      <c r="K419" s="179">
        <f t="shared" si="126"/>
        <v>78.932879999999997</v>
      </c>
      <c r="L419" s="179">
        <f t="shared" si="127"/>
        <v>105.62169599999999</v>
      </c>
      <c r="M419" s="179">
        <f t="shared" si="135"/>
        <v>184.554576</v>
      </c>
    </row>
    <row r="420" spans="1:13" s="47" customFormat="1">
      <c r="A420" s="267" t="s">
        <v>2707</v>
      </c>
      <c r="B420" s="236" t="s">
        <v>751</v>
      </c>
      <c r="C420" s="237" t="s">
        <v>2774</v>
      </c>
      <c r="D420" s="180" t="s">
        <v>2</v>
      </c>
      <c r="E420" s="281"/>
      <c r="F420" s="181">
        <v>160</v>
      </c>
      <c r="G420" s="250">
        <v>0.93</v>
      </c>
      <c r="H420" s="250">
        <v>1.85</v>
      </c>
      <c r="I420" s="179">
        <f t="shared" si="123"/>
        <v>148.80000000000001</v>
      </c>
      <c r="J420" s="179">
        <f t="shared" si="124"/>
        <v>296</v>
      </c>
      <c r="K420" s="179">
        <f t="shared" si="126"/>
        <v>181.25328000000002</v>
      </c>
      <c r="L420" s="179">
        <f t="shared" si="127"/>
        <v>372.72319999999996</v>
      </c>
      <c r="M420" s="179">
        <f t="shared" si="128"/>
        <v>553.97648000000004</v>
      </c>
    </row>
    <row r="421" spans="1:13" s="47" customFormat="1" ht="25.5">
      <c r="A421" s="267" t="s">
        <v>3533</v>
      </c>
      <c r="B421" s="236">
        <v>72262</v>
      </c>
      <c r="C421" s="237" t="s">
        <v>2775</v>
      </c>
      <c r="D421" s="180" t="s">
        <v>2</v>
      </c>
      <c r="E421" s="281"/>
      <c r="F421" s="181">
        <v>20</v>
      </c>
      <c r="G421" s="250">
        <v>6.2299999999999995</v>
      </c>
      <c r="H421" s="250">
        <v>6.99</v>
      </c>
      <c r="I421" s="179">
        <f t="shared" si="123"/>
        <v>124.6</v>
      </c>
      <c r="J421" s="179">
        <f t="shared" si="124"/>
        <v>139.80000000000001</v>
      </c>
      <c r="K421" s="179">
        <f t="shared" si="126"/>
        <v>151.77525999999997</v>
      </c>
      <c r="L421" s="179">
        <f t="shared" si="127"/>
        <v>176.03616</v>
      </c>
      <c r="M421" s="179">
        <f t="shared" si="128"/>
        <v>327.81142</v>
      </c>
    </row>
    <row r="422" spans="1:13" s="47" customFormat="1">
      <c r="A422" s="267" t="s">
        <v>3534</v>
      </c>
      <c r="B422" s="236" t="s">
        <v>751</v>
      </c>
      <c r="C422" s="237" t="s">
        <v>2776</v>
      </c>
      <c r="D422" s="180" t="s">
        <v>2</v>
      </c>
      <c r="E422" s="281"/>
      <c r="F422" s="181">
        <v>110</v>
      </c>
      <c r="G422" s="250">
        <v>1.38</v>
      </c>
      <c r="H422" s="250">
        <v>1.85</v>
      </c>
      <c r="I422" s="179">
        <f t="shared" si="123"/>
        <v>151.79999999999998</v>
      </c>
      <c r="J422" s="179">
        <f t="shared" si="124"/>
        <v>203.5</v>
      </c>
      <c r="K422" s="179">
        <f t="shared" si="126"/>
        <v>184.90757999999997</v>
      </c>
      <c r="L422" s="179">
        <f t="shared" si="127"/>
        <v>256.24719999999996</v>
      </c>
      <c r="M422" s="179">
        <f t="shared" si="128"/>
        <v>441.15477999999996</v>
      </c>
    </row>
    <row r="423" spans="1:13" s="47" customFormat="1">
      <c r="A423" s="267" t="s">
        <v>3535</v>
      </c>
      <c r="B423" s="236" t="s">
        <v>751</v>
      </c>
      <c r="C423" s="237" t="s">
        <v>2777</v>
      </c>
      <c r="D423" s="180" t="s">
        <v>78</v>
      </c>
      <c r="E423" s="281"/>
      <c r="F423" s="181">
        <v>7</v>
      </c>
      <c r="G423" s="250">
        <v>11.08</v>
      </c>
      <c r="H423" s="250">
        <v>4.66</v>
      </c>
      <c r="I423" s="179">
        <f t="shared" si="123"/>
        <v>77.56</v>
      </c>
      <c r="J423" s="179">
        <f t="shared" si="124"/>
        <v>32.620000000000005</v>
      </c>
      <c r="K423" s="179">
        <f t="shared" si="126"/>
        <v>94.475836000000001</v>
      </c>
      <c r="L423" s="179">
        <f t="shared" si="127"/>
        <v>41.075104000000003</v>
      </c>
      <c r="M423" s="179">
        <f t="shared" si="128"/>
        <v>135.55094</v>
      </c>
    </row>
    <row r="424" spans="1:13" s="47" customFormat="1" ht="4.1500000000000004" customHeight="1">
      <c r="A424" s="267"/>
      <c r="B424" s="251"/>
      <c r="C424" s="252"/>
      <c r="D424" s="253"/>
      <c r="E424" s="253"/>
      <c r="F424" s="254"/>
      <c r="G424" s="255"/>
      <c r="H424" s="255"/>
      <c r="I424" s="256"/>
      <c r="J424" s="256"/>
      <c r="K424" s="256"/>
      <c r="L424" s="256"/>
      <c r="M424" s="256"/>
    </row>
    <row r="425" spans="1:13" s="47" customFormat="1" ht="4.1500000000000004" customHeight="1">
      <c r="A425" s="273"/>
      <c r="B425" s="257"/>
      <c r="C425" s="285" t="s">
        <v>553</v>
      </c>
      <c r="D425" s="258"/>
      <c r="E425" s="258"/>
      <c r="F425" s="259"/>
      <c r="G425" s="260"/>
      <c r="H425" s="260"/>
      <c r="I425" s="261"/>
      <c r="J425" s="261"/>
      <c r="K425" s="261"/>
      <c r="L425" s="261"/>
      <c r="M425" s="261"/>
    </row>
    <row r="426" spans="1:13" s="47" customFormat="1" ht="4.1500000000000004" customHeight="1">
      <c r="A426" s="274"/>
      <c r="B426" s="262"/>
      <c r="C426" s="263"/>
      <c r="D426" s="264"/>
      <c r="E426" s="264"/>
      <c r="F426" s="265"/>
      <c r="G426" s="266"/>
      <c r="H426" s="266"/>
      <c r="I426" s="266"/>
      <c r="J426" s="266"/>
      <c r="K426" s="266"/>
      <c r="L426" s="266"/>
      <c r="M426" s="266"/>
    </row>
    <row r="427" spans="1:13" s="47" customFormat="1">
      <c r="A427" s="349">
        <v>19</v>
      </c>
      <c r="B427" s="236"/>
      <c r="C427" s="237" t="s">
        <v>2778</v>
      </c>
      <c r="D427" s="247"/>
      <c r="E427" s="309"/>
      <c r="F427" s="248"/>
      <c r="G427" s="249"/>
      <c r="H427" s="249"/>
      <c r="I427" s="249">
        <f>SUBTOTAL(9,I428:I473)</f>
        <v>24605.7798</v>
      </c>
      <c r="J427" s="249">
        <f>SUBTOTAL(9,J428:J473)</f>
        <v>5633.5425999999998</v>
      </c>
      <c r="K427" s="249">
        <f>SUBTOTAL(9,K428:K473)</f>
        <v>29972.300374380004</v>
      </c>
      <c r="L427" s="249">
        <f>SUBTOTAL(9,L428:L473)</f>
        <v>7093.7568419199988</v>
      </c>
      <c r="M427" s="249">
        <f>SUBTOTAL(9,M428:M473)</f>
        <v>37066.057216300003</v>
      </c>
    </row>
    <row r="428" spans="1:13" s="47" customFormat="1" ht="25.5">
      <c r="A428" s="267" t="s">
        <v>2414</v>
      </c>
      <c r="B428" s="236">
        <v>91186</v>
      </c>
      <c r="C428" s="237" t="s">
        <v>969</v>
      </c>
      <c r="D428" s="180" t="s">
        <v>78</v>
      </c>
      <c r="E428" s="281"/>
      <c r="F428" s="181">
        <v>57</v>
      </c>
      <c r="G428" s="139">
        <v>1.42</v>
      </c>
      <c r="H428" s="139">
        <v>2.59</v>
      </c>
      <c r="I428" s="179">
        <f t="shared" ref="I428:I471" si="136">$F428*$G428</f>
        <v>80.94</v>
      </c>
      <c r="J428" s="179">
        <f t="shared" ref="J428:J471" si="137">$F428*$H428</f>
        <v>147.63</v>
      </c>
      <c r="K428" s="179">
        <f t="shared" ref="K428:K471" si="138">$I428*(1+BDI_MAT)</f>
        <v>98.593013999999997</v>
      </c>
      <c r="L428" s="179">
        <f t="shared" ref="L428:L471" si="139">$J428*(1+BDI_MDO)</f>
        <v>185.89569599999999</v>
      </c>
      <c r="M428" s="179">
        <f t="shared" ref="M428" si="140">SUM(K428:L428)</f>
        <v>284.48870999999997</v>
      </c>
    </row>
    <row r="429" spans="1:13" s="47" customFormat="1" ht="25.5">
      <c r="A429" s="267" t="s">
        <v>2415</v>
      </c>
      <c r="B429" s="236">
        <v>91170</v>
      </c>
      <c r="C429" s="237" t="s">
        <v>936</v>
      </c>
      <c r="D429" s="180" t="s">
        <v>78</v>
      </c>
      <c r="E429" s="281"/>
      <c r="F429" s="181">
        <v>65.06</v>
      </c>
      <c r="G429" s="139">
        <v>0.75</v>
      </c>
      <c r="H429" s="139">
        <v>1.02</v>
      </c>
      <c r="I429" s="179">
        <f t="shared" si="136"/>
        <v>48.795000000000002</v>
      </c>
      <c r="J429" s="179">
        <f t="shared" si="137"/>
        <v>66.361199999999997</v>
      </c>
      <c r="K429" s="179">
        <f t="shared" si="138"/>
        <v>59.437189500000002</v>
      </c>
      <c r="L429" s="179">
        <f t="shared" si="139"/>
        <v>83.562023039999985</v>
      </c>
      <c r="M429" s="179">
        <f t="shared" ref="M429:M443" si="141">SUM(K429:L429)</f>
        <v>142.99921253999997</v>
      </c>
    </row>
    <row r="430" spans="1:13" s="47" customFormat="1">
      <c r="A430" s="267" t="s">
        <v>2416</v>
      </c>
      <c r="B430" s="236">
        <v>91222</v>
      </c>
      <c r="C430" s="237" t="s">
        <v>937</v>
      </c>
      <c r="D430" s="180" t="s">
        <v>78</v>
      </c>
      <c r="E430" s="281"/>
      <c r="F430" s="181">
        <v>72.599999999999994</v>
      </c>
      <c r="G430" s="139">
        <v>2.36</v>
      </c>
      <c r="H430" s="139">
        <v>7.23</v>
      </c>
      <c r="I430" s="179">
        <f t="shared" si="136"/>
        <v>171.33599999999998</v>
      </c>
      <c r="J430" s="179">
        <f t="shared" si="137"/>
        <v>524.89800000000002</v>
      </c>
      <c r="K430" s="179">
        <f t="shared" si="138"/>
        <v>208.70438159999998</v>
      </c>
      <c r="L430" s="179">
        <f t="shared" si="139"/>
        <v>660.95156159999999</v>
      </c>
      <c r="M430" s="179">
        <f t="shared" si="141"/>
        <v>869.65594319999991</v>
      </c>
    </row>
    <row r="431" spans="1:13" s="47" customFormat="1">
      <c r="A431" s="267" t="s">
        <v>2417</v>
      </c>
      <c r="B431" s="236" t="s">
        <v>970</v>
      </c>
      <c r="C431" s="237" t="s">
        <v>971</v>
      </c>
      <c r="D431" s="180" t="s">
        <v>2</v>
      </c>
      <c r="E431" s="281"/>
      <c r="F431" s="181">
        <v>2</v>
      </c>
      <c r="G431" s="139">
        <v>106.46000000000001</v>
      </c>
      <c r="H431" s="139">
        <v>61.05</v>
      </c>
      <c r="I431" s="179">
        <f t="shared" si="136"/>
        <v>212.92000000000002</v>
      </c>
      <c r="J431" s="179">
        <f t="shared" si="137"/>
        <v>122.1</v>
      </c>
      <c r="K431" s="179">
        <f t="shared" si="138"/>
        <v>259.35785200000004</v>
      </c>
      <c r="L431" s="179">
        <f t="shared" si="139"/>
        <v>153.74831999999998</v>
      </c>
      <c r="M431" s="179">
        <f t="shared" si="141"/>
        <v>413.10617200000002</v>
      </c>
    </row>
    <row r="432" spans="1:13" s="47" customFormat="1">
      <c r="A432" s="267" t="s">
        <v>2418</v>
      </c>
      <c r="B432" s="236" t="s">
        <v>751</v>
      </c>
      <c r="C432" s="237" t="s">
        <v>972</v>
      </c>
      <c r="D432" s="180" t="s">
        <v>2</v>
      </c>
      <c r="E432" s="281"/>
      <c r="F432" s="181">
        <v>1</v>
      </c>
      <c r="G432" s="139">
        <v>47.57</v>
      </c>
      <c r="H432" s="139">
        <v>23.57</v>
      </c>
      <c r="I432" s="179">
        <f t="shared" si="136"/>
        <v>47.57</v>
      </c>
      <c r="J432" s="179">
        <f t="shared" si="137"/>
        <v>23.57</v>
      </c>
      <c r="K432" s="179">
        <f t="shared" si="138"/>
        <v>57.945017</v>
      </c>
      <c r="L432" s="179">
        <f t="shared" si="139"/>
        <v>29.679343999999997</v>
      </c>
      <c r="M432" s="179">
        <f t="shared" si="141"/>
        <v>87.624360999999993</v>
      </c>
    </row>
    <row r="433" spans="1:13" s="47" customFormat="1">
      <c r="A433" s="267" t="s">
        <v>2419</v>
      </c>
      <c r="B433" s="236">
        <v>98307</v>
      </c>
      <c r="C433" s="237" t="s">
        <v>2779</v>
      </c>
      <c r="D433" s="180" t="s">
        <v>2</v>
      </c>
      <c r="E433" s="281"/>
      <c r="F433" s="181">
        <v>9</v>
      </c>
      <c r="G433" s="139">
        <v>25.040000000000003</v>
      </c>
      <c r="H433" s="139">
        <v>4.8</v>
      </c>
      <c r="I433" s="179">
        <f t="shared" si="136"/>
        <v>225.36</v>
      </c>
      <c r="J433" s="179">
        <f t="shared" si="137"/>
        <v>43.199999999999996</v>
      </c>
      <c r="K433" s="179">
        <f t="shared" si="138"/>
        <v>274.51101599999998</v>
      </c>
      <c r="L433" s="179">
        <f t="shared" si="139"/>
        <v>54.397439999999989</v>
      </c>
      <c r="M433" s="179">
        <f t="shared" si="141"/>
        <v>328.908456</v>
      </c>
    </row>
    <row r="434" spans="1:13" s="47" customFormat="1">
      <c r="A434" s="267" t="s">
        <v>2420</v>
      </c>
      <c r="B434" s="236">
        <v>98307</v>
      </c>
      <c r="C434" s="237" t="s">
        <v>973</v>
      </c>
      <c r="D434" s="180" t="s">
        <v>2</v>
      </c>
      <c r="E434" s="281"/>
      <c r="F434" s="181">
        <v>19</v>
      </c>
      <c r="G434" s="139">
        <v>25.040000000000003</v>
      </c>
      <c r="H434" s="139">
        <v>4.8</v>
      </c>
      <c r="I434" s="179">
        <f t="shared" si="136"/>
        <v>475.76000000000005</v>
      </c>
      <c r="J434" s="179">
        <f t="shared" si="137"/>
        <v>91.2</v>
      </c>
      <c r="K434" s="179">
        <f t="shared" si="138"/>
        <v>579.52325600000006</v>
      </c>
      <c r="L434" s="179">
        <f t="shared" si="139"/>
        <v>114.83904</v>
      </c>
      <c r="M434" s="179">
        <f t="shared" si="141"/>
        <v>694.36229600000001</v>
      </c>
    </row>
    <row r="435" spans="1:13" s="47" customFormat="1">
      <c r="A435" s="267" t="s">
        <v>2421</v>
      </c>
      <c r="B435" s="236">
        <v>98307</v>
      </c>
      <c r="C435" s="237" t="s">
        <v>974</v>
      </c>
      <c r="D435" s="180" t="s">
        <v>2</v>
      </c>
      <c r="E435" s="281"/>
      <c r="F435" s="181">
        <v>8</v>
      </c>
      <c r="G435" s="139">
        <v>25.040000000000003</v>
      </c>
      <c r="H435" s="139">
        <v>4.8</v>
      </c>
      <c r="I435" s="179">
        <f t="shared" si="136"/>
        <v>200.32000000000002</v>
      </c>
      <c r="J435" s="179">
        <f t="shared" si="137"/>
        <v>38.4</v>
      </c>
      <c r="K435" s="179">
        <f t="shared" si="138"/>
        <v>244.009792</v>
      </c>
      <c r="L435" s="179">
        <f t="shared" si="139"/>
        <v>48.353279999999991</v>
      </c>
      <c r="M435" s="179">
        <f t="shared" si="141"/>
        <v>292.36307199999999</v>
      </c>
    </row>
    <row r="436" spans="1:13" s="47" customFormat="1">
      <c r="A436" s="267" t="s">
        <v>2422</v>
      </c>
      <c r="B436" s="236">
        <v>98307</v>
      </c>
      <c r="C436" s="237" t="s">
        <v>975</v>
      </c>
      <c r="D436" s="180" t="s">
        <v>2</v>
      </c>
      <c r="E436" s="281"/>
      <c r="F436" s="181">
        <v>8</v>
      </c>
      <c r="G436" s="139">
        <v>25.040000000000003</v>
      </c>
      <c r="H436" s="139">
        <v>4.8</v>
      </c>
      <c r="I436" s="179">
        <f t="shared" si="136"/>
        <v>200.32000000000002</v>
      </c>
      <c r="J436" s="179">
        <f t="shared" si="137"/>
        <v>38.4</v>
      </c>
      <c r="K436" s="179">
        <f t="shared" si="138"/>
        <v>244.009792</v>
      </c>
      <c r="L436" s="179">
        <f t="shared" si="139"/>
        <v>48.353279999999991</v>
      </c>
      <c r="M436" s="179">
        <f t="shared" si="141"/>
        <v>292.36307199999999</v>
      </c>
    </row>
    <row r="437" spans="1:13" s="47" customFormat="1">
      <c r="A437" s="267" t="s">
        <v>2423</v>
      </c>
      <c r="B437" s="236">
        <v>91873</v>
      </c>
      <c r="C437" s="237" t="s">
        <v>976</v>
      </c>
      <c r="D437" s="180" t="s">
        <v>78</v>
      </c>
      <c r="E437" s="281"/>
      <c r="F437" s="181">
        <v>7.4</v>
      </c>
      <c r="G437" s="139">
        <v>6.22</v>
      </c>
      <c r="H437" s="139">
        <v>5.14</v>
      </c>
      <c r="I437" s="179">
        <f t="shared" si="136"/>
        <v>46.027999999999999</v>
      </c>
      <c r="J437" s="179">
        <f t="shared" si="137"/>
        <v>38.036000000000001</v>
      </c>
      <c r="K437" s="179">
        <f t="shared" si="138"/>
        <v>56.066706799999999</v>
      </c>
      <c r="L437" s="179">
        <f t="shared" si="139"/>
        <v>47.894931199999995</v>
      </c>
      <c r="M437" s="179">
        <f t="shared" si="141"/>
        <v>103.96163799999999</v>
      </c>
    </row>
    <row r="438" spans="1:13" s="47" customFormat="1">
      <c r="A438" s="267" t="s">
        <v>2424</v>
      </c>
      <c r="B438" s="236">
        <v>91873</v>
      </c>
      <c r="C438" s="237" t="s">
        <v>977</v>
      </c>
      <c r="D438" s="180" t="s">
        <v>78</v>
      </c>
      <c r="E438" s="281"/>
      <c r="F438" s="181">
        <v>3</v>
      </c>
      <c r="G438" s="139">
        <v>6.22</v>
      </c>
      <c r="H438" s="139">
        <v>5.14</v>
      </c>
      <c r="I438" s="179">
        <f t="shared" si="136"/>
        <v>18.66</v>
      </c>
      <c r="J438" s="179">
        <f t="shared" si="137"/>
        <v>15.419999999999998</v>
      </c>
      <c r="K438" s="179">
        <f t="shared" si="138"/>
        <v>22.729745999999999</v>
      </c>
      <c r="L438" s="179">
        <f t="shared" si="139"/>
        <v>19.416863999999997</v>
      </c>
      <c r="M438" s="179">
        <f t="shared" si="141"/>
        <v>42.146609999999995</v>
      </c>
    </row>
    <row r="439" spans="1:13" s="47" customFormat="1">
      <c r="A439" s="267" t="s">
        <v>2425</v>
      </c>
      <c r="B439" s="236">
        <v>95730</v>
      </c>
      <c r="C439" s="237" t="s">
        <v>978</v>
      </c>
      <c r="D439" s="180" t="s">
        <v>78</v>
      </c>
      <c r="E439" s="281"/>
      <c r="F439" s="181">
        <v>28.05</v>
      </c>
      <c r="G439" s="139">
        <v>2.68</v>
      </c>
      <c r="H439" s="139">
        <v>2.92</v>
      </c>
      <c r="I439" s="179">
        <f t="shared" si="136"/>
        <v>75.174000000000007</v>
      </c>
      <c r="J439" s="179">
        <f t="shared" si="137"/>
        <v>81.906000000000006</v>
      </c>
      <c r="K439" s="179">
        <f t="shared" si="138"/>
        <v>91.569449400000011</v>
      </c>
      <c r="L439" s="179">
        <f t="shared" si="139"/>
        <v>103.13603519999999</v>
      </c>
      <c r="M439" s="179">
        <f t="shared" si="141"/>
        <v>194.70548460000001</v>
      </c>
    </row>
    <row r="440" spans="1:13" s="47" customFormat="1">
      <c r="A440" s="267" t="s">
        <v>2426</v>
      </c>
      <c r="B440" s="236">
        <v>95730</v>
      </c>
      <c r="C440" s="237" t="s">
        <v>979</v>
      </c>
      <c r="D440" s="180" t="s">
        <v>78</v>
      </c>
      <c r="E440" s="281"/>
      <c r="F440" s="181">
        <v>69.599999999999994</v>
      </c>
      <c r="G440" s="139">
        <v>2.68</v>
      </c>
      <c r="H440" s="139">
        <v>2.92</v>
      </c>
      <c r="I440" s="179">
        <f t="shared" si="136"/>
        <v>186.52799999999999</v>
      </c>
      <c r="J440" s="179">
        <f t="shared" si="137"/>
        <v>203.23199999999997</v>
      </c>
      <c r="K440" s="179">
        <f t="shared" si="138"/>
        <v>227.20975679999998</v>
      </c>
      <c r="L440" s="179">
        <f t="shared" si="139"/>
        <v>255.90973439999993</v>
      </c>
      <c r="M440" s="179">
        <f t="shared" si="141"/>
        <v>483.11949119999991</v>
      </c>
    </row>
    <row r="441" spans="1:13" s="47" customFormat="1">
      <c r="A441" s="267" t="s">
        <v>2427</v>
      </c>
      <c r="B441" s="236">
        <v>95730</v>
      </c>
      <c r="C441" s="237" t="s">
        <v>980</v>
      </c>
      <c r="D441" s="180" t="s">
        <v>78</v>
      </c>
      <c r="E441" s="281"/>
      <c r="F441" s="181">
        <v>57</v>
      </c>
      <c r="G441" s="139">
        <v>2.68</v>
      </c>
      <c r="H441" s="139">
        <v>2.92</v>
      </c>
      <c r="I441" s="179">
        <f t="shared" si="136"/>
        <v>152.76000000000002</v>
      </c>
      <c r="J441" s="179">
        <f t="shared" si="137"/>
        <v>166.44</v>
      </c>
      <c r="K441" s="179">
        <f t="shared" si="138"/>
        <v>186.07695600000002</v>
      </c>
      <c r="L441" s="179">
        <f t="shared" si="139"/>
        <v>209.58124799999999</v>
      </c>
      <c r="M441" s="179">
        <f t="shared" si="141"/>
        <v>395.65820400000001</v>
      </c>
    </row>
    <row r="442" spans="1:13" s="47" customFormat="1">
      <c r="A442" s="267" t="s">
        <v>2428</v>
      </c>
      <c r="B442" s="236" t="s">
        <v>751</v>
      </c>
      <c r="C442" s="237" t="s">
        <v>981</v>
      </c>
      <c r="D442" s="180" t="s">
        <v>2</v>
      </c>
      <c r="E442" s="281"/>
      <c r="F442" s="181">
        <v>66</v>
      </c>
      <c r="G442" s="139">
        <v>1.28</v>
      </c>
      <c r="H442" s="139">
        <v>0.56999999999999995</v>
      </c>
      <c r="I442" s="179">
        <f t="shared" si="136"/>
        <v>84.48</v>
      </c>
      <c r="J442" s="179">
        <f t="shared" si="137"/>
        <v>37.619999999999997</v>
      </c>
      <c r="K442" s="179">
        <f t="shared" si="138"/>
        <v>102.90508800000001</v>
      </c>
      <c r="L442" s="179">
        <f t="shared" si="139"/>
        <v>47.371103999999995</v>
      </c>
      <c r="M442" s="179">
        <f t="shared" si="141"/>
        <v>150.27619200000001</v>
      </c>
    </row>
    <row r="443" spans="1:13" s="47" customFormat="1">
      <c r="A443" s="267" t="s">
        <v>2429</v>
      </c>
      <c r="B443" s="236">
        <v>91914</v>
      </c>
      <c r="C443" s="237" t="s">
        <v>982</v>
      </c>
      <c r="D443" s="180" t="s">
        <v>2</v>
      </c>
      <c r="E443" s="281"/>
      <c r="F443" s="181">
        <v>64</v>
      </c>
      <c r="G443" s="139">
        <v>3.5399999999999996</v>
      </c>
      <c r="H443" s="139">
        <v>5.56</v>
      </c>
      <c r="I443" s="179">
        <f t="shared" si="136"/>
        <v>226.55999999999997</v>
      </c>
      <c r="J443" s="179">
        <f t="shared" si="137"/>
        <v>355.84</v>
      </c>
      <c r="K443" s="179">
        <f t="shared" si="138"/>
        <v>275.97273599999994</v>
      </c>
      <c r="L443" s="179">
        <f t="shared" si="139"/>
        <v>448.0737279999999</v>
      </c>
      <c r="M443" s="179">
        <f t="shared" si="141"/>
        <v>724.04646399999979</v>
      </c>
    </row>
    <row r="444" spans="1:13" s="47" customFormat="1">
      <c r="A444" s="267" t="s">
        <v>2430</v>
      </c>
      <c r="B444" s="236">
        <v>91896</v>
      </c>
      <c r="C444" s="237" t="s">
        <v>983</v>
      </c>
      <c r="D444" s="180" t="s">
        <v>2</v>
      </c>
      <c r="E444" s="281"/>
      <c r="F444" s="181">
        <v>2</v>
      </c>
      <c r="G444" s="139">
        <v>4.8199999999999994</v>
      </c>
      <c r="H444" s="139">
        <v>6.14</v>
      </c>
      <c r="I444" s="179">
        <f t="shared" si="136"/>
        <v>9.6399999999999988</v>
      </c>
      <c r="J444" s="179">
        <f t="shared" si="137"/>
        <v>12.28</v>
      </c>
      <c r="K444" s="179">
        <f t="shared" si="138"/>
        <v>11.742483999999997</v>
      </c>
      <c r="L444" s="179">
        <f t="shared" si="139"/>
        <v>15.462975999999998</v>
      </c>
      <c r="M444" s="179">
        <f t="shared" ref="M444:M467" si="142">SUM(K444:L444)</f>
        <v>27.205459999999995</v>
      </c>
    </row>
    <row r="445" spans="1:13" s="47" customFormat="1">
      <c r="A445" s="267" t="s">
        <v>2431</v>
      </c>
      <c r="B445" s="236" t="s">
        <v>751</v>
      </c>
      <c r="C445" s="237" t="s">
        <v>984</v>
      </c>
      <c r="D445" s="180" t="s">
        <v>78</v>
      </c>
      <c r="E445" s="281"/>
      <c r="F445" s="181">
        <v>28.17</v>
      </c>
      <c r="G445" s="139">
        <v>17.43</v>
      </c>
      <c r="H445" s="139">
        <v>6.99</v>
      </c>
      <c r="I445" s="179">
        <f t="shared" si="136"/>
        <v>491.00310000000002</v>
      </c>
      <c r="J445" s="179">
        <f t="shared" si="137"/>
        <v>196.90830000000003</v>
      </c>
      <c r="K445" s="179">
        <f t="shared" si="138"/>
        <v>598.09087610999995</v>
      </c>
      <c r="L445" s="179">
        <f t="shared" si="139"/>
        <v>247.94693136000001</v>
      </c>
      <c r="M445" s="179">
        <f t="shared" si="142"/>
        <v>846.03780746999996</v>
      </c>
    </row>
    <row r="446" spans="1:13" s="47" customFormat="1">
      <c r="A446" s="267" t="s">
        <v>2432</v>
      </c>
      <c r="B446" s="236" t="s">
        <v>751</v>
      </c>
      <c r="C446" s="237" t="s">
        <v>985</v>
      </c>
      <c r="D446" s="180" t="s">
        <v>78</v>
      </c>
      <c r="E446" s="281"/>
      <c r="F446" s="181">
        <v>36.89</v>
      </c>
      <c r="G446" s="139">
        <v>13.03</v>
      </c>
      <c r="H446" s="139">
        <v>6.99</v>
      </c>
      <c r="I446" s="179">
        <f t="shared" si="136"/>
        <v>480.67669999999998</v>
      </c>
      <c r="J446" s="179">
        <f t="shared" si="137"/>
        <v>257.86110000000002</v>
      </c>
      <c r="K446" s="179">
        <f t="shared" si="138"/>
        <v>585.51228827</v>
      </c>
      <c r="L446" s="179">
        <f t="shared" si="139"/>
        <v>324.69869712000002</v>
      </c>
      <c r="M446" s="179">
        <f t="shared" si="142"/>
        <v>910.21098539000002</v>
      </c>
    </row>
    <row r="447" spans="1:13" s="47" customFormat="1">
      <c r="A447" s="267" t="s">
        <v>2433</v>
      </c>
      <c r="B447" s="236" t="s">
        <v>751</v>
      </c>
      <c r="C447" s="237" t="s">
        <v>986</v>
      </c>
      <c r="D447" s="180" t="s">
        <v>2</v>
      </c>
      <c r="E447" s="281"/>
      <c r="F447" s="181">
        <v>1</v>
      </c>
      <c r="G447" s="139">
        <v>12.94</v>
      </c>
      <c r="H447" s="139">
        <v>4.66</v>
      </c>
      <c r="I447" s="179">
        <f t="shared" si="136"/>
        <v>12.94</v>
      </c>
      <c r="J447" s="179">
        <f t="shared" si="137"/>
        <v>4.66</v>
      </c>
      <c r="K447" s="179">
        <f t="shared" si="138"/>
        <v>15.762213999999998</v>
      </c>
      <c r="L447" s="179">
        <f t="shared" si="139"/>
        <v>5.8678719999999993</v>
      </c>
      <c r="M447" s="179">
        <f t="shared" si="142"/>
        <v>21.630085999999999</v>
      </c>
    </row>
    <row r="448" spans="1:13" s="47" customFormat="1">
      <c r="A448" s="267" t="s">
        <v>2434</v>
      </c>
      <c r="B448" s="236" t="s">
        <v>751</v>
      </c>
      <c r="C448" s="237" t="s">
        <v>987</v>
      </c>
      <c r="D448" s="180" t="s">
        <v>2</v>
      </c>
      <c r="E448" s="281"/>
      <c r="F448" s="181">
        <v>5</v>
      </c>
      <c r="G448" s="139">
        <v>18.78</v>
      </c>
      <c r="H448" s="139">
        <v>4.66</v>
      </c>
      <c r="I448" s="179">
        <f t="shared" si="136"/>
        <v>93.9</v>
      </c>
      <c r="J448" s="179">
        <f t="shared" si="137"/>
        <v>23.3</v>
      </c>
      <c r="K448" s="179">
        <f t="shared" si="138"/>
        <v>114.37959000000001</v>
      </c>
      <c r="L448" s="179">
        <f t="shared" si="139"/>
        <v>29.339359999999999</v>
      </c>
      <c r="M448" s="179">
        <f t="shared" ref="M448:M460" si="143">SUM(K448:L448)</f>
        <v>143.71895000000001</v>
      </c>
    </row>
    <row r="449" spans="1:13" s="47" customFormat="1">
      <c r="A449" s="267" t="s">
        <v>2435</v>
      </c>
      <c r="B449" s="236" t="s">
        <v>751</v>
      </c>
      <c r="C449" s="237" t="s">
        <v>988</v>
      </c>
      <c r="D449" s="180" t="s">
        <v>2</v>
      </c>
      <c r="E449" s="281"/>
      <c r="F449" s="181">
        <v>1</v>
      </c>
      <c r="G449" s="139">
        <v>23.16</v>
      </c>
      <c r="H449" s="139">
        <v>4.66</v>
      </c>
      <c r="I449" s="179">
        <f t="shared" si="136"/>
        <v>23.16</v>
      </c>
      <c r="J449" s="179">
        <f t="shared" si="137"/>
        <v>4.66</v>
      </c>
      <c r="K449" s="179">
        <f t="shared" si="138"/>
        <v>28.211195999999997</v>
      </c>
      <c r="L449" s="179">
        <f t="shared" si="139"/>
        <v>5.8678719999999993</v>
      </c>
      <c r="M449" s="179">
        <f t="shared" si="143"/>
        <v>34.079067999999999</v>
      </c>
    </row>
    <row r="450" spans="1:13" s="47" customFormat="1">
      <c r="A450" s="267" t="s">
        <v>2436</v>
      </c>
      <c r="B450" s="236" t="s">
        <v>751</v>
      </c>
      <c r="C450" s="237" t="s">
        <v>989</v>
      </c>
      <c r="D450" s="180" t="s">
        <v>2</v>
      </c>
      <c r="E450" s="281"/>
      <c r="F450" s="181">
        <v>7</v>
      </c>
      <c r="G450" s="139">
        <v>11.41</v>
      </c>
      <c r="H450" s="139">
        <v>4.66</v>
      </c>
      <c r="I450" s="179">
        <f t="shared" si="136"/>
        <v>79.87</v>
      </c>
      <c r="J450" s="179">
        <f t="shared" si="137"/>
        <v>32.620000000000005</v>
      </c>
      <c r="K450" s="179">
        <f t="shared" si="138"/>
        <v>97.289647000000002</v>
      </c>
      <c r="L450" s="179">
        <f t="shared" si="139"/>
        <v>41.075104000000003</v>
      </c>
      <c r="M450" s="179">
        <f t="shared" si="143"/>
        <v>138.36475100000001</v>
      </c>
    </row>
    <row r="451" spans="1:13" s="47" customFormat="1">
      <c r="A451" s="267" t="s">
        <v>2437</v>
      </c>
      <c r="B451" s="236" t="s">
        <v>751</v>
      </c>
      <c r="C451" s="237" t="s">
        <v>990</v>
      </c>
      <c r="D451" s="180" t="s">
        <v>2</v>
      </c>
      <c r="E451" s="281"/>
      <c r="F451" s="181">
        <v>9</v>
      </c>
      <c r="G451" s="139">
        <v>3.6799999999999997</v>
      </c>
      <c r="H451" s="139">
        <v>3.49</v>
      </c>
      <c r="I451" s="179">
        <f t="shared" si="136"/>
        <v>33.119999999999997</v>
      </c>
      <c r="J451" s="179">
        <f t="shared" si="137"/>
        <v>31.410000000000004</v>
      </c>
      <c r="K451" s="179">
        <f t="shared" si="138"/>
        <v>40.343471999999998</v>
      </c>
      <c r="L451" s="179">
        <f t="shared" si="139"/>
        <v>39.551472000000004</v>
      </c>
      <c r="M451" s="179">
        <f t="shared" si="143"/>
        <v>79.89494400000001</v>
      </c>
    </row>
    <row r="452" spans="1:13" s="47" customFormat="1">
      <c r="A452" s="267" t="s">
        <v>2438</v>
      </c>
      <c r="B452" s="236" t="s">
        <v>751</v>
      </c>
      <c r="C452" s="237" t="s">
        <v>991</v>
      </c>
      <c r="D452" s="180" t="s">
        <v>2</v>
      </c>
      <c r="E452" s="281"/>
      <c r="F452" s="181">
        <v>12</v>
      </c>
      <c r="G452" s="139">
        <v>2.96</v>
      </c>
      <c r="H452" s="139">
        <v>3.49</v>
      </c>
      <c r="I452" s="179">
        <f t="shared" si="136"/>
        <v>35.519999999999996</v>
      </c>
      <c r="J452" s="179">
        <f t="shared" si="137"/>
        <v>41.88</v>
      </c>
      <c r="K452" s="179">
        <f t="shared" si="138"/>
        <v>43.266911999999991</v>
      </c>
      <c r="L452" s="179">
        <f t="shared" si="139"/>
        <v>52.735295999999998</v>
      </c>
      <c r="M452" s="179">
        <f t="shared" si="143"/>
        <v>96.002207999999996</v>
      </c>
    </row>
    <row r="453" spans="1:13" s="47" customFormat="1">
      <c r="A453" s="267" t="s">
        <v>2439</v>
      </c>
      <c r="B453" s="236">
        <v>91940</v>
      </c>
      <c r="C453" s="237" t="s">
        <v>992</v>
      </c>
      <c r="D453" s="180" t="s">
        <v>2</v>
      </c>
      <c r="E453" s="281"/>
      <c r="F453" s="181">
        <v>35</v>
      </c>
      <c r="G453" s="139">
        <v>3.67</v>
      </c>
      <c r="H453" s="139">
        <v>5.81</v>
      </c>
      <c r="I453" s="179">
        <f t="shared" si="136"/>
        <v>128.44999999999999</v>
      </c>
      <c r="J453" s="179">
        <f t="shared" si="137"/>
        <v>203.35</v>
      </c>
      <c r="K453" s="179">
        <f t="shared" si="138"/>
        <v>156.46494499999997</v>
      </c>
      <c r="L453" s="179">
        <f t="shared" si="139"/>
        <v>256.05831999999998</v>
      </c>
      <c r="M453" s="179">
        <f t="shared" si="143"/>
        <v>412.52326499999992</v>
      </c>
    </row>
    <row r="454" spans="1:13" s="47" customFormat="1">
      <c r="A454" s="267" t="s">
        <v>2440</v>
      </c>
      <c r="B454" s="236">
        <v>98297</v>
      </c>
      <c r="C454" s="237" t="s">
        <v>993</v>
      </c>
      <c r="D454" s="180" t="s">
        <v>78</v>
      </c>
      <c r="E454" s="281"/>
      <c r="F454" s="181">
        <v>1300.7</v>
      </c>
      <c r="G454" s="139">
        <v>2.27</v>
      </c>
      <c r="H454" s="139">
        <v>0.1</v>
      </c>
      <c r="I454" s="179">
        <f t="shared" si="136"/>
        <v>2952.5889999999999</v>
      </c>
      <c r="J454" s="179">
        <f t="shared" si="137"/>
        <v>130.07000000000002</v>
      </c>
      <c r="K454" s="179">
        <f t="shared" si="138"/>
        <v>3596.5486609</v>
      </c>
      <c r="L454" s="179">
        <f t="shared" si="139"/>
        <v>163.784144</v>
      </c>
      <c r="M454" s="179">
        <f t="shared" si="143"/>
        <v>3760.3328049000002</v>
      </c>
    </row>
    <row r="455" spans="1:13" s="47" customFormat="1">
      <c r="A455" s="267" t="s">
        <v>2441</v>
      </c>
      <c r="B455" s="236" t="s">
        <v>751</v>
      </c>
      <c r="C455" s="237" t="s">
        <v>994</v>
      </c>
      <c r="D455" s="180" t="s">
        <v>2</v>
      </c>
      <c r="E455" s="281"/>
      <c r="F455" s="181">
        <v>1</v>
      </c>
      <c r="G455" s="139">
        <v>94.26</v>
      </c>
      <c r="H455" s="139">
        <v>52.46</v>
      </c>
      <c r="I455" s="179">
        <f t="shared" si="136"/>
        <v>94.26</v>
      </c>
      <c r="J455" s="179">
        <f t="shared" si="137"/>
        <v>52.46</v>
      </c>
      <c r="K455" s="179">
        <f t="shared" si="138"/>
        <v>114.818106</v>
      </c>
      <c r="L455" s="179">
        <f t="shared" si="139"/>
        <v>66.057631999999998</v>
      </c>
      <c r="M455" s="179">
        <f t="shared" si="143"/>
        <v>180.87573800000001</v>
      </c>
    </row>
    <row r="456" spans="1:13" s="47" customFormat="1">
      <c r="A456" s="267" t="s">
        <v>2442</v>
      </c>
      <c r="B456" s="236" t="s">
        <v>751</v>
      </c>
      <c r="C456" s="237" t="s">
        <v>2651</v>
      </c>
      <c r="D456" s="180" t="s">
        <v>2</v>
      </c>
      <c r="E456" s="281"/>
      <c r="F456" s="181">
        <v>1</v>
      </c>
      <c r="G456" s="139">
        <v>6962.81</v>
      </c>
      <c r="H456" s="139">
        <v>93.28</v>
      </c>
      <c r="I456" s="179">
        <f t="shared" si="136"/>
        <v>6962.81</v>
      </c>
      <c r="J456" s="179">
        <f t="shared" si="137"/>
        <v>93.28</v>
      </c>
      <c r="K456" s="179">
        <f t="shared" si="138"/>
        <v>8481.3988609999997</v>
      </c>
      <c r="L456" s="179">
        <f t="shared" si="139"/>
        <v>117.45817599999999</v>
      </c>
      <c r="M456" s="179">
        <f t="shared" si="143"/>
        <v>8598.8570369999998</v>
      </c>
    </row>
    <row r="457" spans="1:13" s="47" customFormat="1" ht="25.5">
      <c r="A457" s="267" t="s">
        <v>2443</v>
      </c>
      <c r="B457" s="236" t="s">
        <v>751</v>
      </c>
      <c r="C457" s="237" t="s">
        <v>2444</v>
      </c>
      <c r="D457" s="180" t="s">
        <v>2</v>
      </c>
      <c r="E457" s="281"/>
      <c r="F457" s="181">
        <v>1</v>
      </c>
      <c r="G457" s="139">
        <v>72.78</v>
      </c>
      <c r="H457" s="139">
        <v>88.31</v>
      </c>
      <c r="I457" s="179">
        <f t="shared" si="136"/>
        <v>72.78</v>
      </c>
      <c r="J457" s="179">
        <f t="shared" si="137"/>
        <v>88.31</v>
      </c>
      <c r="K457" s="179">
        <f t="shared" si="138"/>
        <v>88.653317999999999</v>
      </c>
      <c r="L457" s="179">
        <f t="shared" si="139"/>
        <v>111.199952</v>
      </c>
      <c r="M457" s="179">
        <f t="shared" si="143"/>
        <v>199.85327000000001</v>
      </c>
    </row>
    <row r="458" spans="1:13" s="47" customFormat="1" ht="25.5">
      <c r="A458" s="267" t="s">
        <v>2445</v>
      </c>
      <c r="B458" s="236" t="s">
        <v>2448</v>
      </c>
      <c r="C458" s="237" t="s">
        <v>2137</v>
      </c>
      <c r="D458" s="180" t="s">
        <v>2</v>
      </c>
      <c r="E458" s="281"/>
      <c r="F458" s="181">
        <v>6</v>
      </c>
      <c r="G458" s="139">
        <v>461.40999999999997</v>
      </c>
      <c r="H458" s="139">
        <v>287.39</v>
      </c>
      <c r="I458" s="179">
        <f t="shared" si="136"/>
        <v>2768.46</v>
      </c>
      <c r="J458" s="179">
        <f t="shared" si="137"/>
        <v>1724.34</v>
      </c>
      <c r="K458" s="179">
        <f t="shared" si="138"/>
        <v>3372.2611259999999</v>
      </c>
      <c r="L458" s="179">
        <f t="shared" si="139"/>
        <v>2171.2889279999995</v>
      </c>
      <c r="M458" s="179">
        <f t="shared" si="143"/>
        <v>5543.5500539999994</v>
      </c>
    </row>
    <row r="459" spans="1:13" s="47" customFormat="1">
      <c r="A459" s="267" t="s">
        <v>2446</v>
      </c>
      <c r="B459" s="236" t="s">
        <v>751</v>
      </c>
      <c r="C459" s="237" t="s">
        <v>2138</v>
      </c>
      <c r="D459" s="180" t="s">
        <v>2</v>
      </c>
      <c r="E459" s="281"/>
      <c r="F459" s="181">
        <v>2</v>
      </c>
      <c r="G459" s="139">
        <v>889.98</v>
      </c>
      <c r="H459" s="139">
        <v>9.32</v>
      </c>
      <c r="I459" s="179">
        <f t="shared" si="136"/>
        <v>1779.96</v>
      </c>
      <c r="J459" s="179">
        <f t="shared" si="137"/>
        <v>18.64</v>
      </c>
      <c r="K459" s="179">
        <f t="shared" si="138"/>
        <v>2168.1692760000001</v>
      </c>
      <c r="L459" s="179">
        <f t="shared" si="139"/>
        <v>23.471487999999997</v>
      </c>
      <c r="M459" s="179">
        <f t="shared" si="143"/>
        <v>2191.6407640000002</v>
      </c>
    </row>
    <row r="460" spans="1:13" s="47" customFormat="1">
      <c r="A460" s="267" t="s">
        <v>2447</v>
      </c>
      <c r="B460" s="236" t="s">
        <v>751</v>
      </c>
      <c r="C460" s="237" t="s">
        <v>2451</v>
      </c>
      <c r="D460" s="180" t="s">
        <v>2</v>
      </c>
      <c r="E460" s="281"/>
      <c r="F460" s="181">
        <v>3</v>
      </c>
      <c r="G460" s="139">
        <v>23.430000000000003</v>
      </c>
      <c r="H460" s="139">
        <v>4.66</v>
      </c>
      <c r="I460" s="179">
        <f t="shared" si="136"/>
        <v>70.290000000000006</v>
      </c>
      <c r="J460" s="179">
        <f t="shared" si="137"/>
        <v>13.98</v>
      </c>
      <c r="K460" s="179">
        <f t="shared" si="138"/>
        <v>85.620249000000001</v>
      </c>
      <c r="L460" s="179">
        <f t="shared" si="139"/>
        <v>17.603615999999999</v>
      </c>
      <c r="M460" s="179">
        <f t="shared" si="143"/>
        <v>103.223865</v>
      </c>
    </row>
    <row r="461" spans="1:13" s="47" customFormat="1">
      <c r="A461" s="267" t="s">
        <v>2449</v>
      </c>
      <c r="B461" s="236" t="s">
        <v>751</v>
      </c>
      <c r="C461" s="237" t="s">
        <v>2452</v>
      </c>
      <c r="D461" s="180" t="s">
        <v>2</v>
      </c>
      <c r="E461" s="281"/>
      <c r="F461" s="181">
        <v>1</v>
      </c>
      <c r="G461" s="139">
        <v>47.72</v>
      </c>
      <c r="H461" s="139">
        <v>3.38</v>
      </c>
      <c r="I461" s="179">
        <f t="shared" si="136"/>
        <v>47.72</v>
      </c>
      <c r="J461" s="179">
        <f t="shared" si="137"/>
        <v>3.38</v>
      </c>
      <c r="K461" s="179">
        <f t="shared" si="138"/>
        <v>58.127731999999995</v>
      </c>
      <c r="L461" s="179">
        <f t="shared" si="139"/>
        <v>4.2560959999999994</v>
      </c>
      <c r="M461" s="179">
        <f t="shared" si="142"/>
        <v>62.383827999999994</v>
      </c>
    </row>
    <row r="462" spans="1:13" s="47" customFormat="1">
      <c r="A462" s="267" t="s">
        <v>2450</v>
      </c>
      <c r="B462" s="236" t="s">
        <v>751</v>
      </c>
      <c r="C462" s="237" t="s">
        <v>2691</v>
      </c>
      <c r="D462" s="180" t="s">
        <v>2</v>
      </c>
      <c r="E462" s="281"/>
      <c r="F462" s="181">
        <v>44</v>
      </c>
      <c r="G462" s="139">
        <v>13.37</v>
      </c>
      <c r="H462" s="139">
        <v>0</v>
      </c>
      <c r="I462" s="179">
        <f t="shared" si="136"/>
        <v>588.28</v>
      </c>
      <c r="J462" s="179">
        <f t="shared" si="137"/>
        <v>0</v>
      </c>
      <c r="K462" s="179">
        <f t="shared" si="138"/>
        <v>716.58386799999994</v>
      </c>
      <c r="L462" s="179">
        <f t="shared" si="139"/>
        <v>0</v>
      </c>
      <c r="M462" s="179">
        <f t="shared" si="142"/>
        <v>716.58386799999994</v>
      </c>
    </row>
    <row r="463" spans="1:13" s="47" customFormat="1">
      <c r="A463" s="267" t="s">
        <v>3536</v>
      </c>
      <c r="B463" s="236" t="s">
        <v>751</v>
      </c>
      <c r="C463" s="237" t="s">
        <v>2780</v>
      </c>
      <c r="D463" s="180" t="s">
        <v>2</v>
      </c>
      <c r="E463" s="281"/>
      <c r="F463" s="181">
        <v>40</v>
      </c>
      <c r="G463" s="139">
        <v>43.8</v>
      </c>
      <c r="H463" s="139">
        <v>1.92</v>
      </c>
      <c r="I463" s="179">
        <f t="shared" si="136"/>
        <v>1752</v>
      </c>
      <c r="J463" s="179">
        <f t="shared" si="137"/>
        <v>76.8</v>
      </c>
      <c r="K463" s="179">
        <f t="shared" si="138"/>
        <v>2134.1111999999998</v>
      </c>
      <c r="L463" s="179">
        <f t="shared" si="139"/>
        <v>96.706559999999982</v>
      </c>
      <c r="M463" s="179">
        <f t="shared" si="142"/>
        <v>2230.8177599999999</v>
      </c>
    </row>
    <row r="464" spans="1:13" s="47" customFormat="1">
      <c r="A464" s="267" t="s">
        <v>3537</v>
      </c>
      <c r="B464" s="236" t="s">
        <v>751</v>
      </c>
      <c r="C464" s="237" t="s">
        <v>2781</v>
      </c>
      <c r="D464" s="180" t="s">
        <v>2</v>
      </c>
      <c r="E464" s="281"/>
      <c r="F464" s="181">
        <v>20</v>
      </c>
      <c r="G464" s="139">
        <v>12.78</v>
      </c>
      <c r="H464" s="139">
        <v>1.92</v>
      </c>
      <c r="I464" s="179">
        <f t="shared" si="136"/>
        <v>255.6</v>
      </c>
      <c r="J464" s="179">
        <f t="shared" si="137"/>
        <v>38.4</v>
      </c>
      <c r="K464" s="179">
        <f t="shared" si="138"/>
        <v>311.34636</v>
      </c>
      <c r="L464" s="179">
        <f t="shared" si="139"/>
        <v>48.353279999999991</v>
      </c>
      <c r="M464" s="179">
        <f t="shared" si="142"/>
        <v>359.69963999999999</v>
      </c>
    </row>
    <row r="465" spans="1:13" s="47" customFormat="1">
      <c r="A465" s="267" t="s">
        <v>3538</v>
      </c>
      <c r="B465" s="236" t="s">
        <v>751</v>
      </c>
      <c r="C465" s="237" t="s">
        <v>2692</v>
      </c>
      <c r="D465" s="180" t="s">
        <v>78</v>
      </c>
      <c r="E465" s="281"/>
      <c r="F465" s="181">
        <v>70</v>
      </c>
      <c r="G465" s="139">
        <v>3.63</v>
      </c>
      <c r="H465" s="139">
        <v>1.39</v>
      </c>
      <c r="I465" s="179">
        <f t="shared" si="136"/>
        <v>254.1</v>
      </c>
      <c r="J465" s="179">
        <f t="shared" si="137"/>
        <v>97.3</v>
      </c>
      <c r="K465" s="179">
        <f t="shared" si="138"/>
        <v>309.51920999999999</v>
      </c>
      <c r="L465" s="179">
        <f t="shared" si="139"/>
        <v>122.52015999999999</v>
      </c>
      <c r="M465" s="179">
        <f t="shared" si="142"/>
        <v>432.03936999999996</v>
      </c>
    </row>
    <row r="466" spans="1:13" s="47" customFormat="1">
      <c r="A466" s="267" t="s">
        <v>3539</v>
      </c>
      <c r="B466" s="236" t="s">
        <v>2782</v>
      </c>
      <c r="C466" s="237" t="s">
        <v>2693</v>
      </c>
      <c r="D466" s="180" t="s">
        <v>2</v>
      </c>
      <c r="E466" s="281"/>
      <c r="F466" s="181">
        <v>2</v>
      </c>
      <c r="G466" s="139">
        <v>27.85</v>
      </c>
      <c r="H466" s="139">
        <v>3.49</v>
      </c>
      <c r="I466" s="179">
        <f t="shared" si="136"/>
        <v>55.7</v>
      </c>
      <c r="J466" s="179">
        <f t="shared" si="137"/>
        <v>6.98</v>
      </c>
      <c r="K466" s="179">
        <f t="shared" si="138"/>
        <v>67.848169999999996</v>
      </c>
      <c r="L466" s="179">
        <f t="shared" si="139"/>
        <v>8.7892159999999997</v>
      </c>
      <c r="M466" s="179">
        <f t="shared" si="142"/>
        <v>76.637385999999992</v>
      </c>
    </row>
    <row r="467" spans="1:13" s="47" customFormat="1">
      <c r="A467" s="267" t="s">
        <v>3540</v>
      </c>
      <c r="B467" s="236" t="s">
        <v>2782</v>
      </c>
      <c r="C467" s="237" t="s">
        <v>2694</v>
      </c>
      <c r="D467" s="180" t="s">
        <v>2</v>
      </c>
      <c r="E467" s="281"/>
      <c r="F467" s="181">
        <v>2</v>
      </c>
      <c r="G467" s="139">
        <v>27.53</v>
      </c>
      <c r="H467" s="139">
        <v>3.49</v>
      </c>
      <c r="I467" s="179">
        <f t="shared" si="136"/>
        <v>55.06</v>
      </c>
      <c r="J467" s="179">
        <f t="shared" si="137"/>
        <v>6.98</v>
      </c>
      <c r="K467" s="179">
        <f t="shared" si="138"/>
        <v>67.068585999999996</v>
      </c>
      <c r="L467" s="179">
        <f t="shared" si="139"/>
        <v>8.7892159999999997</v>
      </c>
      <c r="M467" s="179">
        <f t="shared" si="142"/>
        <v>75.857801999999992</v>
      </c>
    </row>
    <row r="468" spans="1:13" s="47" customFormat="1">
      <c r="A468" s="267" t="s">
        <v>3541</v>
      </c>
      <c r="B468" s="236" t="s">
        <v>751</v>
      </c>
      <c r="C468" s="237" t="s">
        <v>2695</v>
      </c>
      <c r="D468" s="180" t="s">
        <v>78</v>
      </c>
      <c r="E468" s="281"/>
      <c r="F468" s="181">
        <v>60</v>
      </c>
      <c r="G468" s="139">
        <v>2.35</v>
      </c>
      <c r="H468" s="139">
        <v>1.39</v>
      </c>
      <c r="I468" s="179">
        <f t="shared" si="136"/>
        <v>141</v>
      </c>
      <c r="J468" s="179">
        <f t="shared" si="137"/>
        <v>83.399999999999991</v>
      </c>
      <c r="K468" s="179">
        <f t="shared" si="138"/>
        <v>171.75209999999998</v>
      </c>
      <c r="L468" s="179">
        <f t="shared" si="139"/>
        <v>105.01727999999999</v>
      </c>
      <c r="M468" s="179">
        <f t="shared" ref="M468" si="144">SUM(K468:L468)</f>
        <v>276.76937999999996</v>
      </c>
    </row>
    <row r="469" spans="1:13" s="47" customFormat="1" ht="25.5">
      <c r="A469" s="267" t="s">
        <v>3542</v>
      </c>
      <c r="B469" s="236">
        <v>95730</v>
      </c>
      <c r="C469" s="237" t="s">
        <v>2783</v>
      </c>
      <c r="D469" s="180" t="s">
        <v>78</v>
      </c>
      <c r="E469" s="281"/>
      <c r="F469" s="181">
        <v>130</v>
      </c>
      <c r="G469" s="139">
        <v>2.68</v>
      </c>
      <c r="H469" s="139">
        <v>2.92</v>
      </c>
      <c r="I469" s="179">
        <f t="shared" si="136"/>
        <v>348.40000000000003</v>
      </c>
      <c r="J469" s="179">
        <f t="shared" si="137"/>
        <v>379.59999999999997</v>
      </c>
      <c r="K469" s="179">
        <f t="shared" si="138"/>
        <v>424.38604000000004</v>
      </c>
      <c r="L469" s="179">
        <f t="shared" si="139"/>
        <v>477.99231999999989</v>
      </c>
      <c r="M469" s="179">
        <f t="shared" ref="M469:M471" si="145">SUM(K469:L469)</f>
        <v>902.37835999999993</v>
      </c>
    </row>
    <row r="470" spans="1:13" s="47" customFormat="1" ht="25.5">
      <c r="A470" s="267" t="s">
        <v>3543</v>
      </c>
      <c r="B470" s="236" t="s">
        <v>751</v>
      </c>
      <c r="C470" s="237" t="s">
        <v>2696</v>
      </c>
      <c r="D470" s="180" t="s">
        <v>2</v>
      </c>
      <c r="E470" s="281"/>
      <c r="F470" s="181">
        <v>1</v>
      </c>
      <c r="G470" s="139">
        <v>736.73</v>
      </c>
      <c r="H470" s="139">
        <v>8.2200000000000006</v>
      </c>
      <c r="I470" s="179">
        <f t="shared" si="136"/>
        <v>736.73</v>
      </c>
      <c r="J470" s="179">
        <f t="shared" si="137"/>
        <v>8.2200000000000006</v>
      </c>
      <c r="K470" s="179">
        <f t="shared" si="138"/>
        <v>897.41081299999996</v>
      </c>
      <c r="L470" s="179">
        <f t="shared" si="139"/>
        <v>10.350624</v>
      </c>
      <c r="M470" s="179">
        <f t="shared" ref="M470" si="146">SUM(K470:L470)</f>
        <v>907.761437</v>
      </c>
    </row>
    <row r="471" spans="1:13" s="47" customFormat="1">
      <c r="A471" s="267" t="s">
        <v>3544</v>
      </c>
      <c r="B471" s="236" t="s">
        <v>751</v>
      </c>
      <c r="C471" s="237" t="s">
        <v>2697</v>
      </c>
      <c r="D471" s="180" t="s">
        <v>2</v>
      </c>
      <c r="E471" s="281"/>
      <c r="F471" s="181">
        <v>1</v>
      </c>
      <c r="G471" s="139">
        <v>1828.25</v>
      </c>
      <c r="H471" s="139">
        <v>8.2200000000000006</v>
      </c>
      <c r="I471" s="179">
        <f t="shared" si="136"/>
        <v>1828.25</v>
      </c>
      <c r="J471" s="179">
        <f t="shared" si="137"/>
        <v>8.2200000000000006</v>
      </c>
      <c r="K471" s="179">
        <f t="shared" si="138"/>
        <v>2226.991325</v>
      </c>
      <c r="L471" s="179">
        <f t="shared" si="139"/>
        <v>10.350624</v>
      </c>
      <c r="M471" s="179">
        <f t="shared" si="145"/>
        <v>2237.3419490000001</v>
      </c>
    </row>
    <row r="472" spans="1:13" s="47" customFormat="1" ht="4.1500000000000004" customHeight="1">
      <c r="A472" s="272"/>
      <c r="B472" s="251"/>
      <c r="C472" s="252"/>
      <c r="D472" s="253"/>
      <c r="E472" s="253"/>
      <c r="F472" s="254"/>
      <c r="G472" s="255"/>
      <c r="H472" s="255"/>
      <c r="I472" s="256"/>
      <c r="J472" s="256"/>
      <c r="K472" s="256"/>
      <c r="L472" s="256"/>
      <c r="M472" s="256"/>
    </row>
    <row r="473" spans="1:13" s="47" customFormat="1" ht="4.1500000000000004" customHeight="1">
      <c r="A473" s="273"/>
      <c r="B473" s="257"/>
      <c r="C473" s="285" t="s">
        <v>995</v>
      </c>
      <c r="D473" s="258"/>
      <c r="E473" s="258"/>
      <c r="F473" s="259"/>
      <c r="G473" s="260"/>
      <c r="H473" s="260"/>
      <c r="I473" s="261"/>
      <c r="J473" s="261"/>
      <c r="K473" s="261"/>
      <c r="L473" s="261"/>
      <c r="M473" s="261"/>
    </row>
    <row r="474" spans="1:13" s="47" customFormat="1" ht="4.1500000000000004" customHeight="1">
      <c r="A474" s="274"/>
      <c r="B474" s="262"/>
      <c r="C474" s="263"/>
      <c r="D474" s="264"/>
      <c r="E474" s="264"/>
      <c r="F474" s="265"/>
      <c r="G474" s="266"/>
      <c r="H474" s="266"/>
      <c r="I474" s="266"/>
      <c r="J474" s="266"/>
      <c r="K474" s="266"/>
      <c r="L474" s="266"/>
      <c r="M474" s="266"/>
    </row>
    <row r="475" spans="1:13" s="47" customFormat="1">
      <c r="A475" s="349">
        <v>20</v>
      </c>
      <c r="B475" s="236"/>
      <c r="C475" s="316" t="s">
        <v>749</v>
      </c>
      <c r="D475" s="247"/>
      <c r="E475" s="309"/>
      <c r="F475" s="248"/>
      <c r="G475" s="249"/>
      <c r="H475" s="249"/>
      <c r="I475" s="249">
        <f>SUBTOTAL(9,I476:I487)</f>
        <v>2161.0752000000002</v>
      </c>
      <c r="J475" s="249">
        <f>SUBTOTAL(9,J476:J487)</f>
        <v>1278.0344</v>
      </c>
      <c r="K475" s="249">
        <f>SUBTOTAL(9,K476:K487)</f>
        <v>2632.4057011200002</v>
      </c>
      <c r="L475" s="249">
        <f>SUBTOTAL(9,L476:L487)</f>
        <v>1609.3009164799998</v>
      </c>
      <c r="M475" s="249">
        <f>SUBTOTAL(9,M476:M487)</f>
        <v>4241.7066175999989</v>
      </c>
    </row>
    <row r="476" spans="1:13" s="47" customFormat="1">
      <c r="A476" s="267" t="s">
        <v>2453</v>
      </c>
      <c r="B476" s="236">
        <v>91186</v>
      </c>
      <c r="C476" s="237" t="s">
        <v>996</v>
      </c>
      <c r="D476" s="180" t="s">
        <v>78</v>
      </c>
      <c r="E476" s="281"/>
      <c r="F476" s="180">
        <v>25.6</v>
      </c>
      <c r="G476" s="139">
        <v>1.42</v>
      </c>
      <c r="H476" s="139">
        <v>2.59</v>
      </c>
      <c r="I476" s="179">
        <f t="shared" ref="I476:I485" si="147">$F476*$G476</f>
        <v>36.351999999999997</v>
      </c>
      <c r="J476" s="179">
        <f t="shared" ref="J476:J485" si="148">$F476*$H476</f>
        <v>66.304000000000002</v>
      </c>
      <c r="K476" s="179">
        <f t="shared" ref="K476:K485" si="149">$I476*(1+BDI_MAT)</f>
        <v>44.280371199999998</v>
      </c>
      <c r="L476" s="179">
        <f t="shared" ref="L476:L485" si="150">$J476*(1+BDI_MDO)</f>
        <v>83.4899968</v>
      </c>
      <c r="M476" s="179">
        <f t="shared" ref="M476" si="151">SUM(K476:L476)</f>
        <v>127.77036799999999</v>
      </c>
    </row>
    <row r="477" spans="1:13" s="47" customFormat="1">
      <c r="A477" s="267" t="s">
        <v>2454</v>
      </c>
      <c r="B477" s="236">
        <v>91222</v>
      </c>
      <c r="C477" s="237" t="s">
        <v>997</v>
      </c>
      <c r="D477" s="180" t="s">
        <v>78</v>
      </c>
      <c r="E477" s="281"/>
      <c r="F477" s="180">
        <v>12.3</v>
      </c>
      <c r="G477" s="139">
        <v>2.36</v>
      </c>
      <c r="H477" s="139">
        <v>7.23</v>
      </c>
      <c r="I477" s="179">
        <f t="shared" si="147"/>
        <v>29.027999999999999</v>
      </c>
      <c r="J477" s="179">
        <f t="shared" si="148"/>
        <v>88.929000000000016</v>
      </c>
      <c r="K477" s="179">
        <f t="shared" si="149"/>
        <v>35.359006799999996</v>
      </c>
      <c r="L477" s="179">
        <f t="shared" si="150"/>
        <v>111.9793968</v>
      </c>
      <c r="M477" s="179">
        <f t="shared" ref="M477:M485" si="152">SUM(K477:L477)</f>
        <v>147.33840359999999</v>
      </c>
    </row>
    <row r="478" spans="1:13" s="47" customFormat="1">
      <c r="A478" s="267" t="s">
        <v>2455</v>
      </c>
      <c r="B478" s="236">
        <v>95730</v>
      </c>
      <c r="C478" s="237" t="s">
        <v>998</v>
      </c>
      <c r="D478" s="180" t="s">
        <v>78</v>
      </c>
      <c r="E478" s="281"/>
      <c r="F478" s="180">
        <v>12.3</v>
      </c>
      <c r="G478" s="139">
        <v>2.68</v>
      </c>
      <c r="H478" s="139">
        <v>2.92</v>
      </c>
      <c r="I478" s="179">
        <f t="shared" si="147"/>
        <v>32.964000000000006</v>
      </c>
      <c r="J478" s="179">
        <f t="shared" si="148"/>
        <v>35.916000000000004</v>
      </c>
      <c r="K478" s="179">
        <f t="shared" si="149"/>
        <v>40.153448400000009</v>
      </c>
      <c r="L478" s="179">
        <f t="shared" si="150"/>
        <v>45.225427199999999</v>
      </c>
      <c r="M478" s="179">
        <f t="shared" si="152"/>
        <v>85.378875600000015</v>
      </c>
    </row>
    <row r="479" spans="1:13" s="47" customFormat="1">
      <c r="A479" s="267" t="s">
        <v>2456</v>
      </c>
      <c r="B479" s="236">
        <v>95727</v>
      </c>
      <c r="C479" s="237" t="s">
        <v>999</v>
      </c>
      <c r="D479" s="180" t="s">
        <v>78</v>
      </c>
      <c r="E479" s="281"/>
      <c r="F479" s="180">
        <v>25.6</v>
      </c>
      <c r="G479" s="139">
        <v>2.34</v>
      </c>
      <c r="H479" s="139">
        <v>1.92</v>
      </c>
      <c r="I479" s="179">
        <f t="shared" si="147"/>
        <v>59.903999999999996</v>
      </c>
      <c r="J479" s="179">
        <f t="shared" si="148"/>
        <v>49.152000000000001</v>
      </c>
      <c r="K479" s="179">
        <f t="shared" si="149"/>
        <v>72.969062399999999</v>
      </c>
      <c r="L479" s="179">
        <f t="shared" si="150"/>
        <v>61.892198399999998</v>
      </c>
      <c r="M479" s="179">
        <f t="shared" si="152"/>
        <v>134.8612608</v>
      </c>
    </row>
    <row r="480" spans="1:13" s="47" customFormat="1">
      <c r="A480" s="267" t="s">
        <v>2457</v>
      </c>
      <c r="B480" s="236" t="s">
        <v>751</v>
      </c>
      <c r="C480" s="237" t="s">
        <v>1000</v>
      </c>
      <c r="D480" s="180" t="s">
        <v>78</v>
      </c>
      <c r="E480" s="281"/>
      <c r="F480" s="180">
        <v>67.540000000000006</v>
      </c>
      <c r="G480" s="139">
        <v>6.48</v>
      </c>
      <c r="H480" s="139">
        <v>0.21</v>
      </c>
      <c r="I480" s="179">
        <f t="shared" si="147"/>
        <v>437.65920000000006</v>
      </c>
      <c r="J480" s="179">
        <f t="shared" si="148"/>
        <v>14.183400000000001</v>
      </c>
      <c r="K480" s="179">
        <f t="shared" si="149"/>
        <v>533.11267152000005</v>
      </c>
      <c r="L480" s="179">
        <f t="shared" si="150"/>
        <v>17.859737279999997</v>
      </c>
      <c r="M480" s="179">
        <f t="shared" si="152"/>
        <v>550.97240880000004</v>
      </c>
    </row>
    <row r="481" spans="1:13" s="47" customFormat="1">
      <c r="A481" s="267" t="s">
        <v>2458</v>
      </c>
      <c r="B481" s="236" t="s">
        <v>751</v>
      </c>
      <c r="C481" s="237" t="s">
        <v>1001</v>
      </c>
      <c r="D481" s="180" t="s">
        <v>2</v>
      </c>
      <c r="E481" s="281"/>
      <c r="F481" s="180">
        <v>9</v>
      </c>
      <c r="G481" s="139">
        <v>5.26</v>
      </c>
      <c r="H481" s="139">
        <v>3.49</v>
      </c>
      <c r="I481" s="179">
        <f t="shared" si="147"/>
        <v>47.339999999999996</v>
      </c>
      <c r="J481" s="179">
        <f t="shared" si="148"/>
        <v>31.410000000000004</v>
      </c>
      <c r="K481" s="179">
        <f t="shared" si="149"/>
        <v>57.664853999999991</v>
      </c>
      <c r="L481" s="179">
        <f t="shared" si="150"/>
        <v>39.551472000000004</v>
      </c>
      <c r="M481" s="179">
        <f t="shared" si="152"/>
        <v>97.216325999999995</v>
      </c>
    </row>
    <row r="482" spans="1:13" s="47" customFormat="1">
      <c r="A482" s="267" t="s">
        <v>2459</v>
      </c>
      <c r="B482" s="236">
        <v>98288</v>
      </c>
      <c r="C482" s="237" t="s">
        <v>1002</v>
      </c>
      <c r="D482" s="180" t="s">
        <v>78</v>
      </c>
      <c r="E482" s="281"/>
      <c r="F482" s="180">
        <v>375.4</v>
      </c>
      <c r="G482" s="139">
        <v>0.87</v>
      </c>
      <c r="H482" s="139">
        <v>0.4</v>
      </c>
      <c r="I482" s="179">
        <f t="shared" si="147"/>
        <v>326.59799999999996</v>
      </c>
      <c r="J482" s="179">
        <f t="shared" si="148"/>
        <v>150.16</v>
      </c>
      <c r="K482" s="179">
        <f t="shared" si="149"/>
        <v>397.82902379999996</v>
      </c>
      <c r="L482" s="179">
        <f t="shared" si="150"/>
        <v>189.08147199999999</v>
      </c>
      <c r="M482" s="179">
        <f t="shared" si="152"/>
        <v>586.91049579999992</v>
      </c>
    </row>
    <row r="483" spans="1:13" s="47" customFormat="1">
      <c r="A483" s="267" t="s">
        <v>2460</v>
      </c>
      <c r="B483" s="236" t="s">
        <v>751</v>
      </c>
      <c r="C483" s="237" t="s">
        <v>1003</v>
      </c>
      <c r="D483" s="180" t="s">
        <v>2</v>
      </c>
      <c r="E483" s="281"/>
      <c r="F483" s="180">
        <v>15</v>
      </c>
      <c r="G483" s="139">
        <v>5.25</v>
      </c>
      <c r="H483" s="139">
        <v>5.81</v>
      </c>
      <c r="I483" s="179">
        <f t="shared" si="147"/>
        <v>78.75</v>
      </c>
      <c r="J483" s="179">
        <f t="shared" si="148"/>
        <v>87.149999999999991</v>
      </c>
      <c r="K483" s="179">
        <f t="shared" si="149"/>
        <v>95.925375000000003</v>
      </c>
      <c r="L483" s="179">
        <f t="shared" si="150"/>
        <v>109.73927999999998</v>
      </c>
      <c r="M483" s="179">
        <f t="shared" si="152"/>
        <v>205.66465499999998</v>
      </c>
    </row>
    <row r="484" spans="1:13" s="47" customFormat="1">
      <c r="A484" s="267" t="s">
        <v>2461</v>
      </c>
      <c r="B484" s="236" t="s">
        <v>751</v>
      </c>
      <c r="C484" s="237" t="s">
        <v>1004</v>
      </c>
      <c r="D484" s="180" t="s">
        <v>2</v>
      </c>
      <c r="E484" s="281"/>
      <c r="F484" s="180">
        <v>15</v>
      </c>
      <c r="G484" s="139">
        <v>1.28</v>
      </c>
      <c r="H484" s="139">
        <v>0.56999999999999995</v>
      </c>
      <c r="I484" s="179">
        <f t="shared" si="147"/>
        <v>19.2</v>
      </c>
      <c r="J484" s="179">
        <f t="shared" si="148"/>
        <v>8.5499999999999989</v>
      </c>
      <c r="K484" s="179">
        <f t="shared" si="149"/>
        <v>23.387519999999999</v>
      </c>
      <c r="L484" s="179">
        <f t="shared" si="150"/>
        <v>10.766159999999998</v>
      </c>
      <c r="M484" s="179">
        <f t="shared" si="152"/>
        <v>34.153679999999994</v>
      </c>
    </row>
    <row r="485" spans="1:13" s="47" customFormat="1" ht="102">
      <c r="A485" s="267" t="s">
        <v>2462</v>
      </c>
      <c r="B485" s="236" t="s">
        <v>751</v>
      </c>
      <c r="C485" s="237" t="s">
        <v>1005</v>
      </c>
      <c r="D485" s="180" t="s">
        <v>772</v>
      </c>
      <c r="E485" s="281"/>
      <c r="F485" s="180">
        <v>1</v>
      </c>
      <c r="G485" s="139">
        <v>1093.28</v>
      </c>
      <c r="H485" s="139">
        <v>746.28</v>
      </c>
      <c r="I485" s="179">
        <f t="shared" si="147"/>
        <v>1093.28</v>
      </c>
      <c r="J485" s="179">
        <f t="shared" si="148"/>
        <v>746.28</v>
      </c>
      <c r="K485" s="179">
        <f t="shared" si="149"/>
        <v>1331.7243679999999</v>
      </c>
      <c r="L485" s="179">
        <f t="shared" si="150"/>
        <v>939.71577599999989</v>
      </c>
      <c r="M485" s="179">
        <f t="shared" si="152"/>
        <v>2271.4401439999997</v>
      </c>
    </row>
    <row r="486" spans="1:13" s="47" customFormat="1" ht="4.1500000000000004" customHeight="1">
      <c r="A486" s="272"/>
      <c r="B486" s="251"/>
      <c r="C486" s="252"/>
      <c r="D486" s="253"/>
      <c r="E486" s="253"/>
      <c r="F486" s="254"/>
      <c r="G486" s="255"/>
      <c r="H486" s="255"/>
      <c r="I486" s="256"/>
      <c r="J486" s="256"/>
      <c r="K486" s="256"/>
      <c r="L486" s="256"/>
      <c r="M486" s="256"/>
    </row>
    <row r="487" spans="1:13" s="47" customFormat="1" ht="4.1500000000000004" customHeight="1">
      <c r="A487" s="273"/>
      <c r="B487" s="257"/>
      <c r="C487" s="285" t="s">
        <v>1006</v>
      </c>
      <c r="D487" s="258"/>
      <c r="E487" s="258"/>
      <c r="F487" s="259"/>
      <c r="G487" s="260"/>
      <c r="H487" s="260"/>
      <c r="I487" s="261"/>
      <c r="J487" s="261"/>
      <c r="K487" s="261"/>
      <c r="L487" s="261"/>
      <c r="M487" s="261"/>
    </row>
    <row r="488" spans="1:13" s="47" customFormat="1" ht="4.1500000000000004" customHeight="1">
      <c r="A488" s="274"/>
      <c r="B488" s="262"/>
      <c r="C488" s="263"/>
      <c r="D488" s="264"/>
      <c r="E488" s="264"/>
      <c r="F488" s="265"/>
      <c r="G488" s="266"/>
      <c r="H488" s="266"/>
      <c r="I488" s="266"/>
      <c r="J488" s="266"/>
      <c r="K488" s="266"/>
      <c r="L488" s="266"/>
      <c r="M488" s="266"/>
    </row>
    <row r="489" spans="1:13" s="47" customFormat="1">
      <c r="A489" s="349">
        <v>21</v>
      </c>
      <c r="B489" s="236"/>
      <c r="C489" s="316" t="s">
        <v>750</v>
      </c>
      <c r="D489" s="247"/>
      <c r="E489" s="309"/>
      <c r="F489" s="248"/>
      <c r="G489" s="249"/>
      <c r="H489" s="249"/>
      <c r="I489" s="249">
        <f>SUBTOTAL(9,I490:I512)</f>
        <v>13685.8668</v>
      </c>
      <c r="J489" s="249">
        <f>SUBTOTAL(9,J490:J512)</f>
        <v>7550.4223999999995</v>
      </c>
      <c r="K489" s="249">
        <f>SUBTOTAL(9,K490:K512)</f>
        <v>16670.754349080002</v>
      </c>
      <c r="L489" s="249">
        <f>SUBTOTAL(9,L490:L512)</f>
        <v>9507.4918860799989</v>
      </c>
      <c r="M489" s="249">
        <f>SUBTOTAL(9,M490:M512)</f>
        <v>26178.246235160001</v>
      </c>
    </row>
    <row r="490" spans="1:13" s="47" customFormat="1">
      <c r="A490" s="267" t="s">
        <v>2463</v>
      </c>
      <c r="B490" s="236" t="s">
        <v>751</v>
      </c>
      <c r="C490" s="237" t="s">
        <v>1007</v>
      </c>
      <c r="D490" s="180" t="s">
        <v>78</v>
      </c>
      <c r="E490" s="281"/>
      <c r="F490" s="180">
        <v>133.12</v>
      </c>
      <c r="G490" s="139">
        <v>4.33</v>
      </c>
      <c r="H490" s="139">
        <v>8.9</v>
      </c>
      <c r="I490" s="179">
        <f t="shared" ref="I490:I510" si="153">$F490*$G490</f>
        <v>576.40960000000007</v>
      </c>
      <c r="J490" s="179">
        <f t="shared" ref="J490:J510" si="154">$F490*$H490</f>
        <v>1184.768</v>
      </c>
      <c r="K490" s="179">
        <f t="shared" ref="K490:K510" si="155">$I490*(1+BDI_MAT)</f>
        <v>702.12453376000008</v>
      </c>
      <c r="L490" s="179">
        <f t="shared" ref="L490:L510" si="156">$J490*(1+BDI_MDO)</f>
        <v>1491.8598655999999</v>
      </c>
      <c r="M490" s="179">
        <f t="shared" ref="M490" si="157">SUM(K490:L490)</f>
        <v>2193.9843993599998</v>
      </c>
    </row>
    <row r="491" spans="1:13" s="47" customFormat="1" ht="25.5">
      <c r="A491" s="267" t="s">
        <v>2464</v>
      </c>
      <c r="B491" s="236">
        <v>72253</v>
      </c>
      <c r="C491" s="237" t="s">
        <v>1008</v>
      </c>
      <c r="D491" s="180" t="s">
        <v>78</v>
      </c>
      <c r="E491" s="281"/>
      <c r="F491" s="180">
        <v>189.37</v>
      </c>
      <c r="G491" s="139">
        <v>19.060000000000002</v>
      </c>
      <c r="H491" s="139">
        <v>4.8899999999999997</v>
      </c>
      <c r="I491" s="179">
        <f t="shared" si="153"/>
        <v>3609.3922000000007</v>
      </c>
      <c r="J491" s="179">
        <f t="shared" si="154"/>
        <v>926.01929999999993</v>
      </c>
      <c r="K491" s="179">
        <f t="shared" si="155"/>
        <v>4396.6006388200003</v>
      </c>
      <c r="L491" s="179">
        <f t="shared" si="156"/>
        <v>1166.0435025599998</v>
      </c>
      <c r="M491" s="179">
        <f t="shared" ref="M491:M510" si="158">SUM(K491:L491)</f>
        <v>5562.6441413800003</v>
      </c>
    </row>
    <row r="492" spans="1:13" s="47" customFormat="1" ht="25.5">
      <c r="A492" s="267" t="s">
        <v>2465</v>
      </c>
      <c r="B492" s="236">
        <v>72253</v>
      </c>
      <c r="C492" s="237" t="s">
        <v>1009</v>
      </c>
      <c r="D492" s="180" t="s">
        <v>78</v>
      </c>
      <c r="E492" s="281"/>
      <c r="F492" s="180">
        <v>49.83</v>
      </c>
      <c r="G492" s="139">
        <v>19.060000000000002</v>
      </c>
      <c r="H492" s="139">
        <v>4.8899999999999997</v>
      </c>
      <c r="I492" s="179">
        <f t="shared" si="153"/>
        <v>949.75980000000004</v>
      </c>
      <c r="J492" s="179">
        <f t="shared" si="154"/>
        <v>243.66869999999997</v>
      </c>
      <c r="K492" s="179">
        <f t="shared" si="155"/>
        <v>1156.90241238</v>
      </c>
      <c r="L492" s="179">
        <f t="shared" si="156"/>
        <v>306.82762703999992</v>
      </c>
      <c r="M492" s="179">
        <f t="shared" si="158"/>
        <v>1463.7300394199999</v>
      </c>
    </row>
    <row r="493" spans="1:13" s="47" customFormat="1" ht="25.5">
      <c r="A493" s="267" t="s">
        <v>2466</v>
      </c>
      <c r="B493" s="236">
        <v>72254</v>
      </c>
      <c r="C493" s="237" t="s">
        <v>1010</v>
      </c>
      <c r="D493" s="180" t="s">
        <v>78</v>
      </c>
      <c r="E493" s="281"/>
      <c r="F493" s="180">
        <v>133.12</v>
      </c>
      <c r="G493" s="139">
        <v>26.71</v>
      </c>
      <c r="H493" s="139">
        <v>7.22</v>
      </c>
      <c r="I493" s="179">
        <f t="shared" si="153"/>
        <v>3555.6352000000002</v>
      </c>
      <c r="J493" s="179">
        <f t="shared" si="154"/>
        <v>961.12639999999999</v>
      </c>
      <c r="K493" s="179">
        <f t="shared" si="155"/>
        <v>4331.1192371200004</v>
      </c>
      <c r="L493" s="179">
        <f t="shared" si="156"/>
        <v>1210.2503628799998</v>
      </c>
      <c r="M493" s="179">
        <f t="shared" si="158"/>
        <v>5541.3696</v>
      </c>
    </row>
    <row r="494" spans="1:13" s="47" customFormat="1" ht="25.5">
      <c r="A494" s="267" t="s">
        <v>2467</v>
      </c>
      <c r="B494" s="236" t="s">
        <v>751</v>
      </c>
      <c r="C494" s="237" t="s">
        <v>1011</v>
      </c>
      <c r="D494" s="180" t="s">
        <v>2</v>
      </c>
      <c r="E494" s="281"/>
      <c r="F494" s="180">
        <v>71</v>
      </c>
      <c r="G494" s="139">
        <v>28.82</v>
      </c>
      <c r="H494" s="139">
        <v>46.64</v>
      </c>
      <c r="I494" s="179">
        <f t="shared" si="153"/>
        <v>2046.22</v>
      </c>
      <c r="J494" s="179">
        <f t="shared" si="154"/>
        <v>3311.44</v>
      </c>
      <c r="K494" s="179">
        <f t="shared" si="155"/>
        <v>2492.5005820000001</v>
      </c>
      <c r="L494" s="179">
        <f t="shared" si="156"/>
        <v>4169.7652479999997</v>
      </c>
      <c r="M494" s="179">
        <f t="shared" si="158"/>
        <v>6662.2658300000003</v>
      </c>
    </row>
    <row r="495" spans="1:13" s="47" customFormat="1" ht="25.5">
      <c r="A495" s="267" t="s">
        <v>2468</v>
      </c>
      <c r="B495" s="236" t="s">
        <v>751</v>
      </c>
      <c r="C495" s="237" t="s">
        <v>1012</v>
      </c>
      <c r="D495" s="180" t="s">
        <v>2</v>
      </c>
      <c r="E495" s="281"/>
      <c r="F495" s="180">
        <v>102</v>
      </c>
      <c r="G495" s="139">
        <v>2.57</v>
      </c>
      <c r="H495" s="139">
        <v>0.76</v>
      </c>
      <c r="I495" s="179">
        <f t="shared" si="153"/>
        <v>262.14</v>
      </c>
      <c r="J495" s="179">
        <f t="shared" si="154"/>
        <v>77.52</v>
      </c>
      <c r="K495" s="179">
        <f t="shared" si="155"/>
        <v>319.31273399999998</v>
      </c>
      <c r="L495" s="179">
        <f t="shared" si="156"/>
        <v>97.61318399999999</v>
      </c>
      <c r="M495" s="179">
        <f t="shared" si="158"/>
        <v>416.92591799999997</v>
      </c>
    </row>
    <row r="496" spans="1:13" s="47" customFormat="1" ht="25.5">
      <c r="A496" s="267" t="s">
        <v>2469</v>
      </c>
      <c r="B496" s="236" t="s">
        <v>751</v>
      </c>
      <c r="C496" s="237" t="s">
        <v>1013</v>
      </c>
      <c r="D496" s="180" t="s">
        <v>2</v>
      </c>
      <c r="E496" s="281"/>
      <c r="F496" s="180">
        <v>72</v>
      </c>
      <c r="G496" s="139">
        <v>2.48</v>
      </c>
      <c r="H496" s="139">
        <v>1.39</v>
      </c>
      <c r="I496" s="179">
        <f t="shared" si="153"/>
        <v>178.56</v>
      </c>
      <c r="J496" s="179">
        <f t="shared" si="154"/>
        <v>100.08</v>
      </c>
      <c r="K496" s="179">
        <f t="shared" si="155"/>
        <v>217.50393599999998</v>
      </c>
      <c r="L496" s="179">
        <f t="shared" si="156"/>
        <v>126.02073599999999</v>
      </c>
      <c r="M496" s="179">
        <f t="shared" si="158"/>
        <v>343.52467199999995</v>
      </c>
    </row>
    <row r="497" spans="1:13" s="47" customFormat="1" ht="25.5">
      <c r="A497" s="267" t="s">
        <v>2470</v>
      </c>
      <c r="B497" s="236" t="s">
        <v>751</v>
      </c>
      <c r="C497" s="237" t="s">
        <v>1014</v>
      </c>
      <c r="D497" s="180" t="s">
        <v>2</v>
      </c>
      <c r="E497" s="281"/>
      <c r="F497" s="180">
        <v>12</v>
      </c>
      <c r="G497" s="139">
        <v>50.36</v>
      </c>
      <c r="H497" s="139">
        <v>13.3</v>
      </c>
      <c r="I497" s="179">
        <f t="shared" si="153"/>
        <v>604.31999999999994</v>
      </c>
      <c r="J497" s="179">
        <f t="shared" si="154"/>
        <v>159.60000000000002</v>
      </c>
      <c r="K497" s="179">
        <f t="shared" si="155"/>
        <v>736.12219199999993</v>
      </c>
      <c r="L497" s="179">
        <f t="shared" si="156"/>
        <v>200.96832000000001</v>
      </c>
      <c r="M497" s="179">
        <f t="shared" si="158"/>
        <v>937.09051199999999</v>
      </c>
    </row>
    <row r="498" spans="1:13" s="47" customFormat="1">
      <c r="A498" s="267" t="s">
        <v>2471</v>
      </c>
      <c r="B498" s="236" t="s">
        <v>1015</v>
      </c>
      <c r="C498" s="237" t="s">
        <v>1016</v>
      </c>
      <c r="D498" s="180" t="s">
        <v>2</v>
      </c>
      <c r="E498" s="281"/>
      <c r="F498" s="180">
        <v>12</v>
      </c>
      <c r="G498" s="139">
        <v>29.630000000000003</v>
      </c>
      <c r="H498" s="139">
        <v>5.89</v>
      </c>
      <c r="I498" s="179">
        <f t="shared" si="153"/>
        <v>355.56000000000006</v>
      </c>
      <c r="J498" s="179">
        <f t="shared" si="154"/>
        <v>70.679999999999993</v>
      </c>
      <c r="K498" s="179">
        <f t="shared" si="155"/>
        <v>433.10763600000007</v>
      </c>
      <c r="L498" s="179">
        <f t="shared" si="156"/>
        <v>89.000255999999979</v>
      </c>
      <c r="M498" s="179">
        <f t="shared" si="158"/>
        <v>522.10789199999999</v>
      </c>
    </row>
    <row r="499" spans="1:13" s="47" customFormat="1" ht="25.5">
      <c r="A499" s="267" t="s">
        <v>2472</v>
      </c>
      <c r="B499" s="236">
        <v>72315</v>
      </c>
      <c r="C499" s="237" t="s">
        <v>1017</v>
      </c>
      <c r="D499" s="180" t="s">
        <v>2</v>
      </c>
      <c r="E499" s="281"/>
      <c r="F499" s="180">
        <v>20</v>
      </c>
      <c r="G499" s="139">
        <v>13.629999999999999</v>
      </c>
      <c r="H499" s="139">
        <v>11.66</v>
      </c>
      <c r="I499" s="179">
        <f t="shared" si="153"/>
        <v>272.59999999999997</v>
      </c>
      <c r="J499" s="179">
        <f t="shared" si="154"/>
        <v>233.2</v>
      </c>
      <c r="K499" s="179">
        <f t="shared" si="155"/>
        <v>332.05405999999994</v>
      </c>
      <c r="L499" s="179">
        <f t="shared" si="156"/>
        <v>293.64543999999995</v>
      </c>
      <c r="M499" s="179">
        <f t="shared" si="158"/>
        <v>625.69949999999994</v>
      </c>
    </row>
    <row r="500" spans="1:13" s="47" customFormat="1">
      <c r="A500" s="267" t="s">
        <v>2473</v>
      </c>
      <c r="B500" s="236" t="s">
        <v>751</v>
      </c>
      <c r="C500" s="237" t="s">
        <v>1018</v>
      </c>
      <c r="D500" s="180" t="s">
        <v>2</v>
      </c>
      <c r="E500" s="281"/>
      <c r="F500" s="180">
        <v>20</v>
      </c>
      <c r="G500" s="139">
        <v>14.97</v>
      </c>
      <c r="H500" s="139">
        <v>1.85</v>
      </c>
      <c r="I500" s="179">
        <f t="shared" si="153"/>
        <v>299.40000000000003</v>
      </c>
      <c r="J500" s="179">
        <f t="shared" si="154"/>
        <v>37</v>
      </c>
      <c r="K500" s="179">
        <f t="shared" si="155"/>
        <v>364.69914000000006</v>
      </c>
      <c r="L500" s="179">
        <f t="shared" si="156"/>
        <v>46.590399999999995</v>
      </c>
      <c r="M500" s="179">
        <f t="shared" si="158"/>
        <v>411.28954000000004</v>
      </c>
    </row>
    <row r="501" spans="1:13" s="47" customFormat="1">
      <c r="A501" s="267" t="s">
        <v>2474</v>
      </c>
      <c r="B501" s="236" t="s">
        <v>751</v>
      </c>
      <c r="C501" s="237" t="s">
        <v>1019</v>
      </c>
      <c r="D501" s="180" t="s">
        <v>2</v>
      </c>
      <c r="E501" s="281"/>
      <c r="F501" s="180">
        <v>20</v>
      </c>
      <c r="G501" s="139">
        <v>0.5</v>
      </c>
      <c r="H501" s="139">
        <v>0.09</v>
      </c>
      <c r="I501" s="179">
        <f t="shared" si="153"/>
        <v>10</v>
      </c>
      <c r="J501" s="179">
        <f t="shared" si="154"/>
        <v>1.7999999999999998</v>
      </c>
      <c r="K501" s="179">
        <f t="shared" si="155"/>
        <v>12.180999999999999</v>
      </c>
      <c r="L501" s="179">
        <f t="shared" si="156"/>
        <v>2.2665599999999997</v>
      </c>
      <c r="M501" s="179">
        <f t="shared" si="158"/>
        <v>14.447559999999999</v>
      </c>
    </row>
    <row r="502" spans="1:13" s="47" customFormat="1">
      <c r="A502" s="267" t="s">
        <v>2475</v>
      </c>
      <c r="B502" s="236">
        <v>96989</v>
      </c>
      <c r="C502" s="237" t="s">
        <v>1020</v>
      </c>
      <c r="D502" s="180" t="s">
        <v>2</v>
      </c>
      <c r="E502" s="281"/>
      <c r="F502" s="180">
        <v>1</v>
      </c>
      <c r="G502" s="139">
        <v>90.38</v>
      </c>
      <c r="H502" s="139">
        <v>2.94</v>
      </c>
      <c r="I502" s="179">
        <f t="shared" si="153"/>
        <v>90.38</v>
      </c>
      <c r="J502" s="179">
        <f t="shared" si="154"/>
        <v>2.94</v>
      </c>
      <c r="K502" s="179">
        <f t="shared" si="155"/>
        <v>110.09187799999999</v>
      </c>
      <c r="L502" s="179">
        <f t="shared" si="156"/>
        <v>3.7020479999999996</v>
      </c>
      <c r="M502" s="179">
        <f t="shared" si="158"/>
        <v>113.793926</v>
      </c>
    </row>
    <row r="503" spans="1:13" s="47" customFormat="1">
      <c r="A503" s="267" t="s">
        <v>2476</v>
      </c>
      <c r="B503" s="236">
        <v>96988</v>
      </c>
      <c r="C503" s="237" t="s">
        <v>1021</v>
      </c>
      <c r="D503" s="180" t="s">
        <v>2</v>
      </c>
      <c r="E503" s="281"/>
      <c r="F503" s="180">
        <v>1</v>
      </c>
      <c r="G503" s="139">
        <v>138.16</v>
      </c>
      <c r="H503" s="139">
        <v>3.68</v>
      </c>
      <c r="I503" s="179">
        <f t="shared" si="153"/>
        <v>138.16</v>
      </c>
      <c r="J503" s="179">
        <f t="shared" si="154"/>
        <v>3.68</v>
      </c>
      <c r="K503" s="179">
        <f t="shared" si="155"/>
        <v>168.29269599999998</v>
      </c>
      <c r="L503" s="179">
        <f t="shared" si="156"/>
        <v>4.6338559999999998</v>
      </c>
      <c r="M503" s="179">
        <f t="shared" si="158"/>
        <v>172.92655199999999</v>
      </c>
    </row>
    <row r="504" spans="1:13" s="47" customFormat="1">
      <c r="A504" s="267" t="s">
        <v>2477</v>
      </c>
      <c r="B504" s="236" t="s">
        <v>751</v>
      </c>
      <c r="C504" s="237" t="s">
        <v>1022</v>
      </c>
      <c r="D504" s="180" t="s">
        <v>2</v>
      </c>
      <c r="E504" s="281"/>
      <c r="F504" s="180">
        <v>1</v>
      </c>
      <c r="G504" s="139">
        <v>183.78</v>
      </c>
      <c r="H504" s="139">
        <v>4.66</v>
      </c>
      <c r="I504" s="179">
        <f t="shared" si="153"/>
        <v>183.78</v>
      </c>
      <c r="J504" s="179">
        <f t="shared" si="154"/>
        <v>4.66</v>
      </c>
      <c r="K504" s="179">
        <f t="shared" si="155"/>
        <v>223.86241799999999</v>
      </c>
      <c r="L504" s="179">
        <f t="shared" si="156"/>
        <v>5.8678719999999993</v>
      </c>
      <c r="M504" s="179">
        <f t="shared" si="158"/>
        <v>229.73029</v>
      </c>
    </row>
    <row r="505" spans="1:13" s="47" customFormat="1">
      <c r="A505" s="267" t="s">
        <v>2478</v>
      </c>
      <c r="B505" s="236" t="s">
        <v>751</v>
      </c>
      <c r="C505" s="237" t="s">
        <v>1023</v>
      </c>
      <c r="D505" s="180" t="s">
        <v>2</v>
      </c>
      <c r="E505" s="281"/>
      <c r="F505" s="180">
        <v>3</v>
      </c>
      <c r="G505" s="139">
        <v>88.320000000000007</v>
      </c>
      <c r="H505" s="139">
        <v>46.64</v>
      </c>
      <c r="I505" s="179">
        <f t="shared" si="153"/>
        <v>264.96000000000004</v>
      </c>
      <c r="J505" s="179">
        <f t="shared" si="154"/>
        <v>139.92000000000002</v>
      </c>
      <c r="K505" s="179">
        <f t="shared" si="155"/>
        <v>322.74777600000004</v>
      </c>
      <c r="L505" s="179">
        <f t="shared" si="156"/>
        <v>176.187264</v>
      </c>
      <c r="M505" s="179">
        <f t="shared" si="158"/>
        <v>498.93504000000007</v>
      </c>
    </row>
    <row r="506" spans="1:13" s="47" customFormat="1">
      <c r="A506" s="267" t="s">
        <v>2479</v>
      </c>
      <c r="B506" s="236" t="s">
        <v>751</v>
      </c>
      <c r="C506" s="237" t="s">
        <v>1024</v>
      </c>
      <c r="D506" s="180" t="s">
        <v>2</v>
      </c>
      <c r="E506" s="281"/>
      <c r="F506" s="180">
        <v>2</v>
      </c>
      <c r="G506" s="139">
        <v>2.1800000000000002</v>
      </c>
      <c r="H506" s="139">
        <v>0.95</v>
      </c>
      <c r="I506" s="179">
        <f t="shared" si="153"/>
        <v>4.3600000000000003</v>
      </c>
      <c r="J506" s="179">
        <f t="shared" si="154"/>
        <v>1.9</v>
      </c>
      <c r="K506" s="179">
        <f t="shared" si="155"/>
        <v>5.3109160000000006</v>
      </c>
      <c r="L506" s="179">
        <f t="shared" si="156"/>
        <v>2.3924799999999995</v>
      </c>
      <c r="M506" s="179">
        <f t="shared" si="158"/>
        <v>7.7033959999999997</v>
      </c>
    </row>
    <row r="507" spans="1:13" s="47" customFormat="1">
      <c r="A507" s="267" t="s">
        <v>2480</v>
      </c>
      <c r="B507" s="236">
        <v>96987</v>
      </c>
      <c r="C507" s="237" t="s">
        <v>1025</v>
      </c>
      <c r="D507" s="180" t="s">
        <v>2</v>
      </c>
      <c r="E507" s="281"/>
      <c r="F507" s="180">
        <v>1</v>
      </c>
      <c r="G507" s="139">
        <v>69.289999999999992</v>
      </c>
      <c r="H507" s="139">
        <v>26.4</v>
      </c>
      <c r="I507" s="179">
        <f t="shared" si="153"/>
        <v>69.289999999999992</v>
      </c>
      <c r="J507" s="179">
        <f t="shared" si="154"/>
        <v>26.4</v>
      </c>
      <c r="K507" s="179">
        <f t="shared" si="155"/>
        <v>84.402148999999994</v>
      </c>
      <c r="L507" s="179">
        <f t="shared" si="156"/>
        <v>33.242879999999992</v>
      </c>
      <c r="M507" s="179">
        <f t="shared" si="158"/>
        <v>117.64502899999999</v>
      </c>
    </row>
    <row r="508" spans="1:13" s="47" customFormat="1">
      <c r="A508" s="267" t="s">
        <v>2481</v>
      </c>
      <c r="B508" s="236" t="s">
        <v>751</v>
      </c>
      <c r="C508" s="237" t="s">
        <v>1026</v>
      </c>
      <c r="D508" s="180" t="s">
        <v>2</v>
      </c>
      <c r="E508" s="281"/>
      <c r="F508" s="180">
        <v>10</v>
      </c>
      <c r="G508" s="139">
        <v>0.5</v>
      </c>
      <c r="H508" s="139">
        <v>0.09</v>
      </c>
      <c r="I508" s="179">
        <f t="shared" si="153"/>
        <v>5</v>
      </c>
      <c r="J508" s="179">
        <f t="shared" si="154"/>
        <v>0.89999999999999991</v>
      </c>
      <c r="K508" s="179">
        <f t="shared" si="155"/>
        <v>6.0904999999999996</v>
      </c>
      <c r="L508" s="179">
        <f t="shared" si="156"/>
        <v>1.1332799999999998</v>
      </c>
      <c r="M508" s="179">
        <f t="shared" ref="M508:M509" si="159">SUM(K508:L508)</f>
        <v>7.2237799999999996</v>
      </c>
    </row>
    <row r="509" spans="1:13" s="47" customFormat="1">
      <c r="A509" s="267" t="s">
        <v>2708</v>
      </c>
      <c r="B509" s="236">
        <v>72251</v>
      </c>
      <c r="C509" s="237" t="s">
        <v>2784</v>
      </c>
      <c r="D509" s="180" t="s">
        <v>78</v>
      </c>
      <c r="E509" s="281"/>
      <c r="F509" s="180">
        <v>15</v>
      </c>
      <c r="G509" s="139">
        <v>8.07</v>
      </c>
      <c r="H509" s="139">
        <v>3.03</v>
      </c>
      <c r="I509" s="179">
        <f t="shared" si="153"/>
        <v>121.05000000000001</v>
      </c>
      <c r="J509" s="179">
        <f t="shared" si="154"/>
        <v>45.449999999999996</v>
      </c>
      <c r="K509" s="179">
        <f t="shared" si="155"/>
        <v>147.45100500000001</v>
      </c>
      <c r="L509" s="179">
        <f t="shared" si="156"/>
        <v>57.230639999999987</v>
      </c>
      <c r="M509" s="179">
        <f t="shared" si="159"/>
        <v>204.681645</v>
      </c>
    </row>
    <row r="510" spans="1:13" s="47" customFormat="1" ht="25.5">
      <c r="A510" s="267" t="s">
        <v>2709</v>
      </c>
      <c r="B510" s="236">
        <v>96985</v>
      </c>
      <c r="C510" s="237" t="s">
        <v>2785</v>
      </c>
      <c r="D510" s="180" t="s">
        <v>2</v>
      </c>
      <c r="E510" s="281"/>
      <c r="F510" s="180">
        <v>3</v>
      </c>
      <c r="G510" s="139">
        <v>29.630000000000003</v>
      </c>
      <c r="H510" s="139">
        <v>5.89</v>
      </c>
      <c r="I510" s="179">
        <f t="shared" si="153"/>
        <v>88.890000000000015</v>
      </c>
      <c r="J510" s="179">
        <f t="shared" si="154"/>
        <v>17.669999999999998</v>
      </c>
      <c r="K510" s="179">
        <f t="shared" si="155"/>
        <v>108.27690900000002</v>
      </c>
      <c r="L510" s="179">
        <f t="shared" si="156"/>
        <v>22.250063999999995</v>
      </c>
      <c r="M510" s="179">
        <f t="shared" si="158"/>
        <v>130.526973</v>
      </c>
    </row>
    <row r="511" spans="1:13" s="47" customFormat="1" ht="4.1500000000000004" customHeight="1">
      <c r="A511" s="272"/>
      <c r="B511" s="251"/>
      <c r="C511" s="252"/>
      <c r="D511" s="253"/>
      <c r="E511" s="253"/>
      <c r="F511" s="254"/>
      <c r="G511" s="255"/>
      <c r="H511" s="255"/>
      <c r="I511" s="256"/>
      <c r="J511" s="256"/>
      <c r="K511" s="256"/>
      <c r="L511" s="256"/>
      <c r="M511" s="256"/>
    </row>
    <row r="512" spans="1:13" s="47" customFormat="1" ht="4.1500000000000004" customHeight="1">
      <c r="A512" s="273"/>
      <c r="B512" s="257"/>
      <c r="C512" s="285" t="s">
        <v>1027</v>
      </c>
      <c r="D512" s="258"/>
      <c r="E512" s="258"/>
      <c r="F512" s="259"/>
      <c r="G512" s="260"/>
      <c r="H512" s="260"/>
      <c r="I512" s="261"/>
      <c r="J512" s="261"/>
      <c r="K512" s="261"/>
      <c r="L512" s="261"/>
      <c r="M512" s="261"/>
    </row>
    <row r="513" spans="1:13" s="47" customFormat="1" ht="4.1500000000000004" customHeight="1">
      <c r="A513" s="274"/>
      <c r="B513" s="262"/>
      <c r="C513" s="263"/>
      <c r="D513" s="264"/>
      <c r="E513" s="264"/>
      <c r="F513" s="265"/>
      <c r="G513" s="266"/>
      <c r="H513" s="266"/>
      <c r="I513" s="266"/>
      <c r="J513" s="266"/>
      <c r="K513" s="266"/>
      <c r="L513" s="266"/>
      <c r="M513" s="266"/>
    </row>
    <row r="514" spans="1:13" s="47" customFormat="1">
      <c r="A514" s="349">
        <v>22</v>
      </c>
      <c r="B514" s="236"/>
      <c r="C514" s="316" t="s">
        <v>1028</v>
      </c>
      <c r="D514" s="247"/>
      <c r="E514" s="309"/>
      <c r="F514" s="248"/>
      <c r="G514" s="249"/>
      <c r="H514" s="249"/>
      <c r="I514" s="249">
        <f>SUBTOTAL(9,I515:I520)</f>
        <v>3839.65</v>
      </c>
      <c r="J514" s="249">
        <f>SUBTOTAL(9,J515:J520)</f>
        <v>219.52200000000002</v>
      </c>
      <c r="K514" s="249">
        <f>SUBTOTAL(9,K515:K520)</f>
        <v>4677.0776649999998</v>
      </c>
      <c r="L514" s="249">
        <f>SUBTOTAL(9,L515:L520)</f>
        <v>276.42210239999997</v>
      </c>
      <c r="M514" s="249">
        <f>SUBTOTAL(9,M515:M520)</f>
        <v>4953.4997674000006</v>
      </c>
    </row>
    <row r="515" spans="1:13" s="47" customFormat="1">
      <c r="A515" s="267" t="s">
        <v>2652</v>
      </c>
      <c r="B515" s="236">
        <v>97334</v>
      </c>
      <c r="C515" s="237" t="s">
        <v>2126</v>
      </c>
      <c r="D515" s="180" t="s">
        <v>78</v>
      </c>
      <c r="E515" s="281"/>
      <c r="F515" s="180">
        <v>34.6</v>
      </c>
      <c r="G515" s="139">
        <v>42.75</v>
      </c>
      <c r="H515" s="139">
        <v>1.72</v>
      </c>
      <c r="I515" s="179">
        <f t="shared" ref="I515:I518" si="160">$F515*$G515</f>
        <v>1479.15</v>
      </c>
      <c r="J515" s="179">
        <f t="shared" ref="J515:J518" si="161">$F515*$H515</f>
        <v>59.512</v>
      </c>
      <c r="K515" s="179">
        <f>$I515*(1+BDI_MAT)</f>
        <v>1801.7526150000001</v>
      </c>
      <c r="L515" s="179">
        <f>$J515*(1+BDI_MDO)</f>
        <v>74.937510399999994</v>
      </c>
      <c r="M515" s="179">
        <f t="shared" ref="M515:M517" si="162">SUM(K515:L515)</f>
        <v>1876.6901254000002</v>
      </c>
    </row>
    <row r="516" spans="1:13" s="47" customFormat="1">
      <c r="A516" s="267" t="s">
        <v>2653</v>
      </c>
      <c r="B516" s="236" t="s">
        <v>751</v>
      </c>
      <c r="C516" s="237" t="s">
        <v>2127</v>
      </c>
      <c r="D516" s="180" t="s">
        <v>78</v>
      </c>
      <c r="E516" s="281"/>
      <c r="F516" s="180">
        <v>8</v>
      </c>
      <c r="G516" s="139">
        <v>85.25</v>
      </c>
      <c r="H516" s="139">
        <v>1.72</v>
      </c>
      <c r="I516" s="179">
        <f t="shared" si="160"/>
        <v>682</v>
      </c>
      <c r="J516" s="179">
        <f t="shared" si="161"/>
        <v>13.76</v>
      </c>
      <c r="K516" s="179">
        <f>$I516*(1+BDI_MAT)</f>
        <v>830.74419999999998</v>
      </c>
      <c r="L516" s="179">
        <f>$J516*(1+BDI_MDO)</f>
        <v>17.326591999999998</v>
      </c>
      <c r="M516" s="179">
        <f t="shared" si="162"/>
        <v>848.07079199999998</v>
      </c>
    </row>
    <row r="517" spans="1:13" s="47" customFormat="1">
      <c r="A517" s="267" t="s">
        <v>2654</v>
      </c>
      <c r="B517" s="236">
        <v>97328</v>
      </c>
      <c r="C517" s="237" t="s">
        <v>2128</v>
      </c>
      <c r="D517" s="180" t="s">
        <v>78</v>
      </c>
      <c r="E517" s="281"/>
      <c r="F517" s="180">
        <v>42.6</v>
      </c>
      <c r="G517" s="139">
        <v>28.15</v>
      </c>
      <c r="H517" s="139">
        <v>1.3</v>
      </c>
      <c r="I517" s="179">
        <f t="shared" si="160"/>
        <v>1199.19</v>
      </c>
      <c r="J517" s="179">
        <f t="shared" si="161"/>
        <v>55.38</v>
      </c>
      <c r="K517" s="179">
        <f>$I517*(1+BDI_MAT)</f>
        <v>1460.7333390000001</v>
      </c>
      <c r="L517" s="179">
        <f>$J517*(1+BDI_MDO)</f>
        <v>69.734495999999993</v>
      </c>
      <c r="M517" s="179">
        <f t="shared" si="162"/>
        <v>1530.4678350000002</v>
      </c>
    </row>
    <row r="518" spans="1:13" s="47" customFormat="1" ht="25.5">
      <c r="A518" s="267" t="s">
        <v>2482</v>
      </c>
      <c r="B518" s="236" t="s">
        <v>751</v>
      </c>
      <c r="C518" s="237" t="s">
        <v>2786</v>
      </c>
      <c r="D518" s="180" t="s">
        <v>2</v>
      </c>
      <c r="E518" s="281"/>
      <c r="F518" s="180">
        <v>13</v>
      </c>
      <c r="G518" s="139">
        <v>36.870000000000005</v>
      </c>
      <c r="H518" s="139">
        <v>6.99</v>
      </c>
      <c r="I518" s="179">
        <f t="shared" si="160"/>
        <v>479.31000000000006</v>
      </c>
      <c r="J518" s="179">
        <f t="shared" si="161"/>
        <v>90.87</v>
      </c>
      <c r="K518" s="179">
        <f>$I518*(1+BDI_MAT)</f>
        <v>583.84751100000005</v>
      </c>
      <c r="L518" s="179">
        <f>$J518*(1+BDI_MDO)</f>
        <v>114.42350399999999</v>
      </c>
      <c r="M518" s="179">
        <f t="shared" ref="M518" si="163">SUM(K518:L518)</f>
        <v>698.27101500000003</v>
      </c>
    </row>
    <row r="519" spans="1:13" s="47" customFormat="1" ht="4.1500000000000004" customHeight="1">
      <c r="A519" s="272"/>
      <c r="B519" s="251"/>
      <c r="C519" s="252"/>
      <c r="D519" s="253"/>
      <c r="E519" s="253"/>
      <c r="F519" s="254"/>
      <c r="G519" s="255"/>
      <c r="H519" s="255"/>
      <c r="I519" s="256"/>
      <c r="J519" s="256"/>
      <c r="K519" s="256"/>
      <c r="L519" s="256"/>
      <c r="M519" s="256"/>
    </row>
    <row r="520" spans="1:13" s="47" customFormat="1" ht="4.1500000000000004" customHeight="1">
      <c r="A520" s="273"/>
      <c r="B520" s="257"/>
      <c r="C520" s="285" t="s">
        <v>1029</v>
      </c>
      <c r="D520" s="258"/>
      <c r="E520" s="258"/>
      <c r="F520" s="259"/>
      <c r="G520" s="260"/>
      <c r="H520" s="260"/>
      <c r="I520" s="261"/>
      <c r="J520" s="261"/>
      <c r="K520" s="261"/>
      <c r="L520" s="261"/>
      <c r="M520" s="261"/>
    </row>
    <row r="521" spans="1:13" s="47" customFormat="1" ht="4.1500000000000004" customHeight="1">
      <c r="A521" s="274"/>
      <c r="B521" s="262"/>
      <c r="C521" s="263"/>
      <c r="D521" s="264"/>
      <c r="E521" s="264"/>
      <c r="F521" s="265"/>
      <c r="G521" s="266"/>
      <c r="H521" s="266"/>
      <c r="I521" s="266"/>
      <c r="J521" s="266"/>
      <c r="K521" s="266"/>
      <c r="L521" s="266"/>
      <c r="M521" s="266"/>
    </row>
    <row r="522" spans="1:13" s="47" customFormat="1">
      <c r="A522" s="349">
        <v>23</v>
      </c>
      <c r="B522" s="236"/>
      <c r="C522" s="316" t="s">
        <v>2134</v>
      </c>
      <c r="D522" s="247"/>
      <c r="E522" s="309"/>
      <c r="F522" s="248"/>
      <c r="G522" s="249"/>
      <c r="H522" s="249"/>
      <c r="I522" s="249">
        <f>SUBTOTAL(9,I523:I529)</f>
        <v>2858.78</v>
      </c>
      <c r="J522" s="249">
        <f>SUBTOTAL(9,J523:J529)</f>
        <v>199.89</v>
      </c>
      <c r="K522" s="249">
        <f>SUBTOTAL(9,K523:K529)</f>
        <v>3482.2799179999997</v>
      </c>
      <c r="L522" s="249">
        <f>SUBTOTAL(9,L523:L529)</f>
        <v>251.70148799999996</v>
      </c>
      <c r="M522" s="249">
        <f>SUBTOTAL(9,M523:M529)</f>
        <v>3733.9814059999999</v>
      </c>
    </row>
    <row r="523" spans="1:13" s="47" customFormat="1" ht="25.5">
      <c r="A523" s="267" t="s">
        <v>2483</v>
      </c>
      <c r="B523" s="236" t="s">
        <v>751</v>
      </c>
      <c r="C523" s="237" t="s">
        <v>2484</v>
      </c>
      <c r="D523" s="180" t="s">
        <v>2</v>
      </c>
      <c r="E523" s="281"/>
      <c r="F523" s="180">
        <v>2</v>
      </c>
      <c r="G523" s="139">
        <v>224.53</v>
      </c>
      <c r="H523" s="139">
        <v>6.63</v>
      </c>
      <c r="I523" s="179">
        <f t="shared" ref="I523:I527" si="164">$F523*$G523</f>
        <v>449.06</v>
      </c>
      <c r="J523" s="179">
        <f t="shared" ref="J523:J527" si="165">$F523*$H523</f>
        <v>13.26</v>
      </c>
      <c r="K523" s="179">
        <f>$I523*(1+BDI_MAT)</f>
        <v>546.99998600000004</v>
      </c>
      <c r="L523" s="179">
        <f>$J523*(1+BDI_MDO)</f>
        <v>16.696991999999998</v>
      </c>
      <c r="M523" s="179">
        <f t="shared" ref="M523:M527" si="166">SUM(K523:L523)</f>
        <v>563.69697800000006</v>
      </c>
    </row>
    <row r="524" spans="1:13" s="47" customFormat="1" ht="25.5">
      <c r="A524" s="267" t="s">
        <v>2485</v>
      </c>
      <c r="B524" s="236" t="s">
        <v>2486</v>
      </c>
      <c r="C524" s="237" t="s">
        <v>2487</v>
      </c>
      <c r="D524" s="180" t="s">
        <v>2</v>
      </c>
      <c r="E524" s="281"/>
      <c r="F524" s="180">
        <v>2</v>
      </c>
      <c r="G524" s="139">
        <v>144.22999999999999</v>
      </c>
      <c r="H524" s="139">
        <v>11.08</v>
      </c>
      <c r="I524" s="179">
        <f t="shared" si="164"/>
        <v>288.45999999999998</v>
      </c>
      <c r="J524" s="179">
        <f t="shared" si="165"/>
        <v>22.16</v>
      </c>
      <c r="K524" s="179">
        <f>$I524*(1+BDI_MAT)</f>
        <v>351.37312599999996</v>
      </c>
      <c r="L524" s="179">
        <f>$J524*(1+BDI_MDO)</f>
        <v>27.903871999999996</v>
      </c>
      <c r="M524" s="179">
        <f t="shared" si="166"/>
        <v>379.27699799999994</v>
      </c>
    </row>
    <row r="525" spans="1:13" s="47" customFormat="1">
      <c r="A525" s="267" t="s">
        <v>2488</v>
      </c>
      <c r="B525" s="236">
        <v>72554</v>
      </c>
      <c r="C525" s="237" t="s">
        <v>2489</v>
      </c>
      <c r="D525" s="180" t="s">
        <v>2</v>
      </c>
      <c r="E525" s="281"/>
      <c r="F525" s="180">
        <v>2</v>
      </c>
      <c r="G525" s="139">
        <v>483</v>
      </c>
      <c r="H525" s="139">
        <v>6.63</v>
      </c>
      <c r="I525" s="179">
        <f t="shared" si="164"/>
        <v>966</v>
      </c>
      <c r="J525" s="179">
        <f t="shared" si="165"/>
        <v>13.26</v>
      </c>
      <c r="K525" s="179">
        <f>$I525*(1+BDI_MAT)</f>
        <v>1176.6846</v>
      </c>
      <c r="L525" s="179">
        <f>$J525*(1+BDI_MDO)</f>
        <v>16.696991999999998</v>
      </c>
      <c r="M525" s="179">
        <f t="shared" si="166"/>
        <v>1193.381592</v>
      </c>
    </row>
    <row r="526" spans="1:13" s="47" customFormat="1" ht="38.25">
      <c r="A526" s="267" t="s">
        <v>2490</v>
      </c>
      <c r="B526" s="236" t="s">
        <v>751</v>
      </c>
      <c r="C526" s="237" t="s">
        <v>2491</v>
      </c>
      <c r="D526" s="180" t="s">
        <v>2</v>
      </c>
      <c r="E526" s="281"/>
      <c r="F526" s="180">
        <v>27</v>
      </c>
      <c r="G526" s="139">
        <v>31.48</v>
      </c>
      <c r="H526" s="139">
        <v>4.43</v>
      </c>
      <c r="I526" s="179">
        <f t="shared" si="164"/>
        <v>849.96</v>
      </c>
      <c r="J526" s="179">
        <f t="shared" si="165"/>
        <v>119.60999999999999</v>
      </c>
      <c r="K526" s="179">
        <f>$I526*(1+BDI_MAT)</f>
        <v>1035.336276</v>
      </c>
      <c r="L526" s="179">
        <f>$J526*(1+BDI_MDO)</f>
        <v>150.61291199999997</v>
      </c>
      <c r="M526" s="179">
        <f t="shared" ref="M526" si="167">SUM(K526:L526)</f>
        <v>1185.949188</v>
      </c>
    </row>
    <row r="527" spans="1:13" s="47" customFormat="1">
      <c r="A527" s="267" t="s">
        <v>2710</v>
      </c>
      <c r="B527" s="236">
        <v>97599</v>
      </c>
      <c r="C527" s="237" t="s">
        <v>2787</v>
      </c>
      <c r="D527" s="180" t="s">
        <v>2</v>
      </c>
      <c r="E527" s="281"/>
      <c r="F527" s="180">
        <v>10</v>
      </c>
      <c r="G527" s="139">
        <v>30.53</v>
      </c>
      <c r="H527" s="139">
        <v>3.16</v>
      </c>
      <c r="I527" s="179">
        <f t="shared" si="164"/>
        <v>305.3</v>
      </c>
      <c r="J527" s="179">
        <f t="shared" si="165"/>
        <v>31.6</v>
      </c>
      <c r="K527" s="179">
        <f>$I527*(1+BDI_MAT)</f>
        <v>371.88592999999997</v>
      </c>
      <c r="L527" s="179">
        <f>$J527*(1+BDI_MDO)</f>
        <v>39.79072</v>
      </c>
      <c r="M527" s="179">
        <f t="shared" si="166"/>
        <v>411.67665</v>
      </c>
    </row>
    <row r="528" spans="1:13" s="47" customFormat="1" ht="4.1500000000000004" customHeight="1">
      <c r="A528" s="272"/>
      <c r="B528" s="251"/>
      <c r="C528" s="252"/>
      <c r="D528" s="253"/>
      <c r="E528" s="253"/>
      <c r="F528" s="254"/>
      <c r="G528" s="255"/>
      <c r="H528" s="255"/>
      <c r="I528" s="256"/>
      <c r="J528" s="256"/>
      <c r="K528" s="256"/>
      <c r="L528" s="256"/>
      <c r="M528" s="256"/>
    </row>
    <row r="529" spans="1:13" s="47" customFormat="1" ht="4.1500000000000004" customHeight="1">
      <c r="A529" s="273"/>
      <c r="B529" s="257"/>
      <c r="C529" s="285" t="s">
        <v>1037</v>
      </c>
      <c r="D529" s="258"/>
      <c r="E529" s="258"/>
      <c r="F529" s="259"/>
      <c r="G529" s="260"/>
      <c r="H529" s="260"/>
      <c r="I529" s="261"/>
      <c r="J529" s="261"/>
      <c r="K529" s="261"/>
      <c r="L529" s="261"/>
      <c r="M529" s="261"/>
    </row>
    <row r="530" spans="1:13" s="47" customFormat="1" ht="4.1500000000000004" customHeight="1">
      <c r="A530" s="274"/>
      <c r="B530" s="262"/>
      <c r="C530" s="263"/>
      <c r="D530" s="264"/>
      <c r="E530" s="264"/>
      <c r="F530" s="265"/>
      <c r="G530" s="266"/>
      <c r="H530" s="266"/>
      <c r="I530" s="266"/>
      <c r="J530" s="266"/>
      <c r="K530" s="266"/>
      <c r="L530" s="266"/>
      <c r="M530" s="266"/>
    </row>
    <row r="531" spans="1:13" s="47" customFormat="1">
      <c r="A531" s="349">
        <v>24</v>
      </c>
      <c r="B531" s="236"/>
      <c r="C531" s="316" t="s">
        <v>539</v>
      </c>
      <c r="D531" s="247"/>
      <c r="E531" s="309"/>
      <c r="F531" s="248"/>
      <c r="G531" s="249"/>
      <c r="H531" s="249"/>
      <c r="I531" s="249">
        <f>SUBTOTAL(9,I532:I542)</f>
        <v>8423.7050000000017</v>
      </c>
      <c r="J531" s="249">
        <f>SUBTOTAL(9,J532:J542)</f>
        <v>192.09750000000003</v>
      </c>
      <c r="K531" s="249">
        <f>SUBTOTAL(9,K532:K542)</f>
        <v>10260.915060500001</v>
      </c>
      <c r="L531" s="249">
        <f>SUBTOTAL(9,L532:L542)</f>
        <v>241.88917199999992</v>
      </c>
      <c r="M531" s="249">
        <f>SUBTOTAL(9,M532:M542)</f>
        <v>10502.804232499999</v>
      </c>
    </row>
    <row r="532" spans="1:13" s="47" customFormat="1" ht="25.5">
      <c r="A532" s="267" t="s">
        <v>2492</v>
      </c>
      <c r="B532" s="236" t="s">
        <v>751</v>
      </c>
      <c r="C532" s="237" t="s">
        <v>1030</v>
      </c>
      <c r="D532" s="180" t="s">
        <v>2</v>
      </c>
      <c r="E532" s="281"/>
      <c r="F532" s="180">
        <v>3</v>
      </c>
      <c r="G532" s="139">
        <v>106.78</v>
      </c>
      <c r="H532" s="139">
        <v>2.58</v>
      </c>
      <c r="I532" s="179">
        <f t="shared" ref="I532:I540" si="168">$F532*$G532</f>
        <v>320.34000000000003</v>
      </c>
      <c r="J532" s="179">
        <f t="shared" ref="J532:J540" si="169">$F532*$H532</f>
        <v>7.74</v>
      </c>
      <c r="K532" s="179">
        <f t="shared" ref="K532:K540" si="170">$I532*(1+BDI_MAT)</f>
        <v>390.20615400000003</v>
      </c>
      <c r="L532" s="179">
        <f t="shared" ref="L532:L540" si="171">$J532*(1+BDI_MDO)</f>
        <v>9.7462079999999993</v>
      </c>
      <c r="M532" s="179">
        <f t="shared" ref="M532" si="172">SUM(K532:L532)</f>
        <v>399.95236200000005</v>
      </c>
    </row>
    <row r="533" spans="1:13" s="47" customFormat="1" ht="25.5">
      <c r="A533" s="267" t="s">
        <v>2493</v>
      </c>
      <c r="B533" s="236" t="s">
        <v>751</v>
      </c>
      <c r="C533" s="237" t="s">
        <v>1031</v>
      </c>
      <c r="D533" s="180" t="s">
        <v>2</v>
      </c>
      <c r="E533" s="281"/>
      <c r="F533" s="180">
        <v>33</v>
      </c>
      <c r="G533" s="139">
        <v>71.240000000000009</v>
      </c>
      <c r="H533" s="139">
        <v>2.59</v>
      </c>
      <c r="I533" s="179">
        <f t="shared" si="168"/>
        <v>2350.92</v>
      </c>
      <c r="J533" s="179">
        <f t="shared" si="169"/>
        <v>85.47</v>
      </c>
      <c r="K533" s="179">
        <f t="shared" si="170"/>
        <v>2863.6556519999999</v>
      </c>
      <c r="L533" s="179">
        <f t="shared" si="171"/>
        <v>107.62382399999998</v>
      </c>
      <c r="M533" s="179">
        <f t="shared" ref="M533:M540" si="173">SUM(K533:L533)</f>
        <v>2971.2794759999997</v>
      </c>
    </row>
    <row r="534" spans="1:13" s="47" customFormat="1" ht="25.5">
      <c r="A534" s="267" t="s">
        <v>2494</v>
      </c>
      <c r="B534" s="236" t="s">
        <v>751</v>
      </c>
      <c r="C534" s="237" t="s">
        <v>1032</v>
      </c>
      <c r="D534" s="180" t="s">
        <v>2</v>
      </c>
      <c r="E534" s="281"/>
      <c r="F534" s="180">
        <v>15</v>
      </c>
      <c r="G534" s="139">
        <v>41.519999999999996</v>
      </c>
      <c r="H534" s="139">
        <v>2.59</v>
      </c>
      <c r="I534" s="179">
        <f t="shared" si="168"/>
        <v>622.79999999999995</v>
      </c>
      <c r="J534" s="179">
        <f t="shared" si="169"/>
        <v>38.849999999999994</v>
      </c>
      <c r="K534" s="179">
        <f t="shared" si="170"/>
        <v>758.63267999999994</v>
      </c>
      <c r="L534" s="179">
        <f t="shared" si="171"/>
        <v>48.919919999999991</v>
      </c>
      <c r="M534" s="179">
        <f t="shared" si="173"/>
        <v>807.55259999999998</v>
      </c>
    </row>
    <row r="535" spans="1:13" s="47" customFormat="1" ht="25.5">
      <c r="A535" s="267" t="s">
        <v>2495</v>
      </c>
      <c r="B535" s="236" t="s">
        <v>751</v>
      </c>
      <c r="C535" s="237" t="s">
        <v>1033</v>
      </c>
      <c r="D535" s="180" t="s">
        <v>2</v>
      </c>
      <c r="E535" s="281"/>
      <c r="F535" s="180">
        <v>15</v>
      </c>
      <c r="G535" s="139">
        <v>57.019999999999996</v>
      </c>
      <c r="H535" s="139">
        <v>2.59</v>
      </c>
      <c r="I535" s="179">
        <f t="shared" si="168"/>
        <v>855.3</v>
      </c>
      <c r="J535" s="179">
        <f t="shared" si="169"/>
        <v>38.849999999999994</v>
      </c>
      <c r="K535" s="179">
        <f t="shared" si="170"/>
        <v>1041.8409299999998</v>
      </c>
      <c r="L535" s="179">
        <f t="shared" si="171"/>
        <v>48.919919999999991</v>
      </c>
      <c r="M535" s="179">
        <f t="shared" si="173"/>
        <v>1090.7608499999999</v>
      </c>
    </row>
    <row r="536" spans="1:13" s="47" customFormat="1" ht="25.5">
      <c r="A536" s="267" t="s">
        <v>2496</v>
      </c>
      <c r="B536" s="236" t="s">
        <v>751</v>
      </c>
      <c r="C536" s="237" t="s">
        <v>1034</v>
      </c>
      <c r="D536" s="180" t="s">
        <v>2</v>
      </c>
      <c r="E536" s="281"/>
      <c r="F536" s="180">
        <v>1</v>
      </c>
      <c r="G536" s="139">
        <v>3627.6000000000004</v>
      </c>
      <c r="H536" s="139">
        <v>2.59</v>
      </c>
      <c r="I536" s="179">
        <f t="shared" si="168"/>
        <v>3627.6000000000004</v>
      </c>
      <c r="J536" s="179">
        <f t="shared" si="169"/>
        <v>2.59</v>
      </c>
      <c r="K536" s="179">
        <f t="shared" si="170"/>
        <v>4418.7795599999999</v>
      </c>
      <c r="L536" s="179">
        <f t="shared" si="171"/>
        <v>3.2613279999999993</v>
      </c>
      <c r="M536" s="179">
        <f t="shared" si="173"/>
        <v>4422.0408879999995</v>
      </c>
    </row>
    <row r="537" spans="1:13" s="47" customFormat="1" ht="51">
      <c r="A537" s="267" t="s">
        <v>2497</v>
      </c>
      <c r="B537" s="236" t="s">
        <v>751</v>
      </c>
      <c r="C537" s="237" t="s">
        <v>1035</v>
      </c>
      <c r="D537" s="180" t="s">
        <v>2</v>
      </c>
      <c r="E537" s="281"/>
      <c r="F537" s="180">
        <v>1</v>
      </c>
      <c r="G537" s="139">
        <v>119.28</v>
      </c>
      <c r="H537" s="139">
        <v>5.19</v>
      </c>
      <c r="I537" s="179">
        <f t="shared" si="168"/>
        <v>119.28</v>
      </c>
      <c r="J537" s="179">
        <f t="shared" si="169"/>
        <v>5.19</v>
      </c>
      <c r="K537" s="179">
        <f t="shared" si="170"/>
        <v>145.29496799999998</v>
      </c>
      <c r="L537" s="179">
        <f t="shared" si="171"/>
        <v>6.5352480000000002</v>
      </c>
      <c r="M537" s="179">
        <f t="shared" si="173"/>
        <v>151.83021599999998</v>
      </c>
    </row>
    <row r="538" spans="1:13" s="47" customFormat="1" ht="38.25">
      <c r="A538" s="267" t="s">
        <v>2498</v>
      </c>
      <c r="B538" s="236" t="s">
        <v>751</v>
      </c>
      <c r="C538" s="237" t="s">
        <v>1036</v>
      </c>
      <c r="D538" s="180" t="s">
        <v>78</v>
      </c>
      <c r="E538" s="281"/>
      <c r="F538" s="180">
        <v>3.65</v>
      </c>
      <c r="G538" s="139">
        <v>68.06</v>
      </c>
      <c r="H538" s="139">
        <v>1.73</v>
      </c>
      <c r="I538" s="179">
        <f t="shared" si="168"/>
        <v>248.41900000000001</v>
      </c>
      <c r="J538" s="179">
        <f t="shared" si="169"/>
        <v>6.3144999999999998</v>
      </c>
      <c r="K538" s="179">
        <f t="shared" si="170"/>
        <v>302.59918390000001</v>
      </c>
      <c r="L538" s="179">
        <f t="shared" si="171"/>
        <v>7.9512183999999992</v>
      </c>
      <c r="M538" s="179">
        <f t="shared" si="173"/>
        <v>310.55040230000003</v>
      </c>
    </row>
    <row r="539" spans="1:13" s="47" customFormat="1" ht="38.25">
      <c r="A539" s="267" t="s">
        <v>2499</v>
      </c>
      <c r="B539" s="236" t="s">
        <v>751</v>
      </c>
      <c r="C539" s="237" t="s">
        <v>1036</v>
      </c>
      <c r="D539" s="180" t="s">
        <v>78</v>
      </c>
      <c r="E539" s="281"/>
      <c r="F539" s="180">
        <v>3.02</v>
      </c>
      <c r="G539" s="139">
        <v>68.06</v>
      </c>
      <c r="H539" s="139">
        <v>1.73</v>
      </c>
      <c r="I539" s="179">
        <f t="shared" si="168"/>
        <v>205.5412</v>
      </c>
      <c r="J539" s="179">
        <f t="shared" si="169"/>
        <v>5.2245999999999997</v>
      </c>
      <c r="K539" s="179">
        <f t="shared" si="170"/>
        <v>250.36973571999999</v>
      </c>
      <c r="L539" s="179">
        <f t="shared" si="171"/>
        <v>6.5788163199999987</v>
      </c>
      <c r="M539" s="179">
        <f t="shared" si="173"/>
        <v>256.94855203999998</v>
      </c>
    </row>
    <row r="540" spans="1:13" s="47" customFormat="1" ht="38.25">
      <c r="A540" s="267" t="s">
        <v>2500</v>
      </c>
      <c r="B540" s="236" t="s">
        <v>751</v>
      </c>
      <c r="C540" s="237" t="s">
        <v>1036</v>
      </c>
      <c r="D540" s="180" t="s">
        <v>78</v>
      </c>
      <c r="E540" s="281"/>
      <c r="F540" s="180">
        <v>1.08</v>
      </c>
      <c r="G540" s="139">
        <v>68.06</v>
      </c>
      <c r="H540" s="139">
        <v>1.73</v>
      </c>
      <c r="I540" s="179">
        <f t="shared" si="168"/>
        <v>73.504800000000003</v>
      </c>
      <c r="J540" s="179">
        <f t="shared" si="169"/>
        <v>1.8684000000000001</v>
      </c>
      <c r="K540" s="179">
        <f t="shared" si="170"/>
        <v>89.536196880000006</v>
      </c>
      <c r="L540" s="179">
        <f t="shared" si="171"/>
        <v>2.3526892799999999</v>
      </c>
      <c r="M540" s="179">
        <f t="shared" si="173"/>
        <v>91.888886159999998</v>
      </c>
    </row>
    <row r="541" spans="1:13" s="47" customFormat="1" ht="4.1500000000000004" customHeight="1">
      <c r="A541" s="272"/>
      <c r="B541" s="251"/>
      <c r="C541" s="252"/>
      <c r="D541" s="253"/>
      <c r="E541" s="253"/>
      <c r="F541" s="254"/>
      <c r="G541" s="255"/>
      <c r="H541" s="255"/>
      <c r="I541" s="256"/>
      <c r="J541" s="256"/>
      <c r="K541" s="256"/>
      <c r="L541" s="256"/>
      <c r="M541" s="256"/>
    </row>
    <row r="542" spans="1:13" s="47" customFormat="1" ht="4.1500000000000004" customHeight="1">
      <c r="A542" s="273"/>
      <c r="B542" s="257"/>
      <c r="C542" s="285" t="s">
        <v>1043</v>
      </c>
      <c r="D542" s="258"/>
      <c r="E542" s="258"/>
      <c r="F542" s="259"/>
      <c r="G542" s="260"/>
      <c r="H542" s="260"/>
      <c r="I542" s="261"/>
      <c r="J542" s="261"/>
      <c r="K542" s="261"/>
      <c r="L542" s="261"/>
      <c r="M542" s="261"/>
    </row>
    <row r="543" spans="1:13" s="47" customFormat="1" ht="4.1500000000000004" customHeight="1">
      <c r="A543" s="274"/>
      <c r="B543" s="262"/>
      <c r="C543" s="263"/>
      <c r="D543" s="264"/>
      <c r="E543" s="264"/>
      <c r="F543" s="265"/>
      <c r="G543" s="266"/>
      <c r="H543" s="266"/>
      <c r="I543" s="266"/>
      <c r="J543" s="266"/>
      <c r="K543" s="266"/>
      <c r="L543" s="266"/>
      <c r="M543" s="266"/>
    </row>
    <row r="544" spans="1:13" s="47" customFormat="1">
      <c r="A544" s="349">
        <v>25</v>
      </c>
      <c r="B544" s="236"/>
      <c r="C544" s="316" t="s">
        <v>1038</v>
      </c>
      <c r="D544" s="247"/>
      <c r="E544" s="309"/>
      <c r="F544" s="248"/>
      <c r="G544" s="249"/>
      <c r="H544" s="249"/>
      <c r="I544" s="249">
        <f>SUBTOTAL(9,I545:I550)</f>
        <v>5457.09</v>
      </c>
      <c r="J544" s="249">
        <f>SUBTOTAL(9,J545:J550)</f>
        <v>703.94039999999995</v>
      </c>
      <c r="K544" s="249">
        <f>SUBTOTAL(9,K545:K550)</f>
        <v>6647.2813289999995</v>
      </c>
      <c r="L544" s="249">
        <f>SUBTOTAL(9,L545:L550)</f>
        <v>886.40175167999996</v>
      </c>
      <c r="M544" s="249">
        <f>SUBTOTAL(9,M545:M550)</f>
        <v>7533.6830806800008</v>
      </c>
    </row>
    <row r="545" spans="1:14" s="47" customFormat="1">
      <c r="A545" s="267" t="s">
        <v>2501</v>
      </c>
      <c r="B545" s="236">
        <v>98509</v>
      </c>
      <c r="C545" s="237" t="s">
        <v>1039</v>
      </c>
      <c r="D545" s="180" t="s">
        <v>2</v>
      </c>
      <c r="E545" s="281"/>
      <c r="F545" s="180">
        <v>59</v>
      </c>
      <c r="G545" s="139">
        <v>18.350000000000001</v>
      </c>
      <c r="H545" s="139">
        <v>1.2</v>
      </c>
      <c r="I545" s="179">
        <f t="shared" ref="I545:I548" si="174">$F545*$G545</f>
        <v>1082.6500000000001</v>
      </c>
      <c r="J545" s="179">
        <f t="shared" ref="J545:J548" si="175">$F545*$H545</f>
        <v>70.8</v>
      </c>
      <c r="K545" s="179">
        <f>$I545*(1+BDI_MAT)</f>
        <v>1318.775965</v>
      </c>
      <c r="L545" s="179">
        <f>$J545*(1+BDI_MDO)</f>
        <v>89.151359999999983</v>
      </c>
      <c r="M545" s="179">
        <f t="shared" ref="M545:M548" si="176">SUM(K545:L545)</f>
        <v>1407.9273250000001</v>
      </c>
    </row>
    <row r="546" spans="1:14" s="47" customFormat="1">
      <c r="A546" s="267" t="s">
        <v>2502</v>
      </c>
      <c r="B546" s="236">
        <v>98509</v>
      </c>
      <c r="C546" s="237" t="s">
        <v>1040</v>
      </c>
      <c r="D546" s="180" t="s">
        <v>2</v>
      </c>
      <c r="E546" s="281"/>
      <c r="F546" s="180">
        <v>13</v>
      </c>
      <c r="G546" s="139">
        <v>18.350000000000001</v>
      </c>
      <c r="H546" s="139">
        <v>1.2</v>
      </c>
      <c r="I546" s="179">
        <f t="shared" si="174"/>
        <v>238.55</v>
      </c>
      <c r="J546" s="179">
        <f t="shared" si="175"/>
        <v>15.6</v>
      </c>
      <c r="K546" s="179">
        <f>$I546*(1+BDI_MAT)</f>
        <v>290.57775500000002</v>
      </c>
      <c r="L546" s="179">
        <f>$J546*(1+BDI_MDO)</f>
        <v>19.643519999999999</v>
      </c>
      <c r="M546" s="179">
        <f t="shared" si="176"/>
        <v>310.22127500000005</v>
      </c>
    </row>
    <row r="547" spans="1:14" s="47" customFormat="1">
      <c r="A547" s="267" t="s">
        <v>2503</v>
      </c>
      <c r="B547" s="236" t="s">
        <v>751</v>
      </c>
      <c r="C547" s="237" t="s">
        <v>1041</v>
      </c>
      <c r="D547" s="180" t="s">
        <v>93</v>
      </c>
      <c r="E547" s="281"/>
      <c r="F547" s="180">
        <v>20.92</v>
      </c>
      <c r="G547" s="139">
        <v>113.85</v>
      </c>
      <c r="H547" s="139">
        <v>9.81</v>
      </c>
      <c r="I547" s="179">
        <f t="shared" si="174"/>
        <v>2381.7420000000002</v>
      </c>
      <c r="J547" s="179">
        <f t="shared" si="175"/>
        <v>205.22520000000003</v>
      </c>
      <c r="K547" s="179">
        <f>$I547*(1+BDI_MAT)</f>
        <v>2901.1999301999999</v>
      </c>
      <c r="L547" s="179">
        <f>$J547*(1+BDI_MDO)</f>
        <v>258.41957184</v>
      </c>
      <c r="M547" s="179">
        <f t="shared" si="176"/>
        <v>3159.61950204</v>
      </c>
    </row>
    <row r="548" spans="1:14" s="47" customFormat="1">
      <c r="A548" s="267" t="s">
        <v>2504</v>
      </c>
      <c r="B548" s="236">
        <v>98503</v>
      </c>
      <c r="C548" s="237" t="s">
        <v>1042</v>
      </c>
      <c r="D548" s="180" t="s">
        <v>76</v>
      </c>
      <c r="E548" s="281"/>
      <c r="F548" s="180">
        <v>180.84</v>
      </c>
      <c r="G548" s="139">
        <v>9.6999999999999993</v>
      </c>
      <c r="H548" s="139">
        <v>2.2799999999999998</v>
      </c>
      <c r="I548" s="179">
        <f t="shared" si="174"/>
        <v>1754.1479999999999</v>
      </c>
      <c r="J548" s="179">
        <f t="shared" si="175"/>
        <v>412.31519999999995</v>
      </c>
      <c r="K548" s="179">
        <f>$I548*(1+BDI_MAT)</f>
        <v>2136.7276787999999</v>
      </c>
      <c r="L548" s="179">
        <f>$J548*(1+BDI_MDO)</f>
        <v>519.18729983999992</v>
      </c>
      <c r="M548" s="179">
        <f t="shared" si="176"/>
        <v>2655.9149786399998</v>
      </c>
    </row>
    <row r="549" spans="1:14" s="47" customFormat="1" ht="4.1500000000000004" customHeight="1">
      <c r="A549" s="272"/>
      <c r="B549" s="251"/>
      <c r="C549" s="252"/>
      <c r="D549" s="253"/>
      <c r="E549" s="253"/>
      <c r="F549" s="254"/>
      <c r="G549" s="255"/>
      <c r="H549" s="255"/>
      <c r="I549" s="256"/>
      <c r="J549" s="256"/>
      <c r="K549" s="256"/>
      <c r="L549" s="256"/>
      <c r="M549" s="256"/>
    </row>
    <row r="550" spans="1:14" s="47" customFormat="1" ht="4.1500000000000004" customHeight="1">
      <c r="A550" s="273"/>
      <c r="B550" s="257"/>
      <c r="C550" s="285" t="s">
        <v>2505</v>
      </c>
      <c r="D550" s="258"/>
      <c r="E550" s="258"/>
      <c r="F550" s="259"/>
      <c r="G550" s="260"/>
      <c r="H550" s="260"/>
      <c r="I550" s="261"/>
      <c r="J550" s="261"/>
      <c r="K550" s="261"/>
      <c r="L550" s="261"/>
      <c r="M550" s="261"/>
    </row>
    <row r="551" spans="1:14" s="47" customFormat="1" ht="4.1500000000000004" customHeight="1">
      <c r="A551" s="274"/>
      <c r="B551" s="262"/>
      <c r="C551" s="263"/>
      <c r="D551" s="264"/>
      <c r="E551" s="264"/>
      <c r="F551" s="265"/>
      <c r="G551" s="266"/>
      <c r="H551" s="266"/>
      <c r="I551" s="266"/>
      <c r="J551" s="266"/>
      <c r="K551" s="266"/>
      <c r="L551" s="266"/>
      <c r="M551" s="266"/>
    </row>
    <row r="552" spans="1:14" s="47" customFormat="1">
      <c r="A552" s="349">
        <v>26</v>
      </c>
      <c r="B552" s="245"/>
      <c r="C552" s="246" t="s">
        <v>96</v>
      </c>
      <c r="D552" s="247"/>
      <c r="E552" s="309"/>
      <c r="F552" s="248"/>
      <c r="G552" s="249"/>
      <c r="H552" s="249"/>
      <c r="I552" s="249">
        <f t="shared" ref="I552:M552" si="177">SUBTOTAL(9,I553:I555)</f>
        <v>1365.5871</v>
      </c>
      <c r="J552" s="249">
        <f t="shared" si="177"/>
        <v>2293.9156000000003</v>
      </c>
      <c r="K552" s="249">
        <f t="shared" si="177"/>
        <v>1663.4216465099998</v>
      </c>
      <c r="L552" s="249">
        <f t="shared" si="177"/>
        <v>2888.4985235199997</v>
      </c>
      <c r="M552" s="249">
        <f t="shared" si="177"/>
        <v>4551.9201700299991</v>
      </c>
    </row>
    <row r="553" spans="1:14" s="47" customFormat="1">
      <c r="A553" s="267" t="s">
        <v>2506</v>
      </c>
      <c r="B553" s="236">
        <v>9537</v>
      </c>
      <c r="C553" s="237" t="s">
        <v>79</v>
      </c>
      <c r="D553" s="180" t="s">
        <v>76</v>
      </c>
      <c r="E553" s="281"/>
      <c r="F553" s="181">
        <v>784.43</v>
      </c>
      <c r="G553" s="139">
        <v>0.72</v>
      </c>
      <c r="H553" s="139">
        <v>1.3</v>
      </c>
      <c r="I553" s="179">
        <f>$F553*$G553</f>
        <v>564.78959999999995</v>
      </c>
      <c r="J553" s="179">
        <f>$F553*$H553</f>
        <v>1019.759</v>
      </c>
      <c r="K553" s="179">
        <f>$I553*(1+BDI_MAT)</f>
        <v>687.97021175999987</v>
      </c>
      <c r="L553" s="179">
        <f>$J553*(1+BDI_MDO)</f>
        <v>1284.0805327999999</v>
      </c>
      <c r="M553" s="179">
        <f>SUM(K553:L553)</f>
        <v>1972.0507445599997</v>
      </c>
    </row>
    <row r="554" spans="1:14" s="47" customFormat="1" ht="25.5">
      <c r="A554" s="267" t="s">
        <v>2507</v>
      </c>
      <c r="B554" s="236" t="s">
        <v>751</v>
      </c>
      <c r="C554" s="237" t="s">
        <v>3772</v>
      </c>
      <c r="D554" s="180" t="s">
        <v>76</v>
      </c>
      <c r="E554" s="281"/>
      <c r="F554" s="181">
        <v>784.43</v>
      </c>
      <c r="G554" s="139">
        <v>0.25</v>
      </c>
      <c r="H554" s="139">
        <v>1.62</v>
      </c>
      <c r="I554" s="179">
        <f>$F554*$G554</f>
        <v>196.10749999999999</v>
      </c>
      <c r="J554" s="179">
        <f>$F554*$H554</f>
        <v>1270.7765999999999</v>
      </c>
      <c r="K554" s="179">
        <f>$I554*(1+BDI_MAT)</f>
        <v>238.87854574999997</v>
      </c>
      <c r="L554" s="179">
        <f>$J554*(1+BDI_MDO)</f>
        <v>1600.1618947199997</v>
      </c>
      <c r="M554" s="179">
        <f>SUM(K554:L554)</f>
        <v>1839.0404404699998</v>
      </c>
    </row>
    <row r="555" spans="1:14" s="47" customFormat="1">
      <c r="A555" s="267" t="s">
        <v>2508</v>
      </c>
      <c r="B555" s="236" t="s">
        <v>751</v>
      </c>
      <c r="C555" s="237" t="s">
        <v>197</v>
      </c>
      <c r="D555" s="180" t="s">
        <v>2</v>
      </c>
      <c r="E555" s="281"/>
      <c r="F555" s="181">
        <v>1</v>
      </c>
      <c r="G555" s="139">
        <v>604.69000000000005</v>
      </c>
      <c r="H555" s="139">
        <v>3.38</v>
      </c>
      <c r="I555" s="179">
        <f>$F555*$G555</f>
        <v>604.69000000000005</v>
      </c>
      <c r="J555" s="179">
        <f>$F555*$H555</f>
        <v>3.38</v>
      </c>
      <c r="K555" s="179">
        <f>$I555*(1+BDI_MAT)</f>
        <v>736.57288900000003</v>
      </c>
      <c r="L555" s="179">
        <f>$J555*(1+BDI_MDO)</f>
        <v>4.2560959999999994</v>
      </c>
      <c r="M555" s="179">
        <f>SUM(K555:L555)</f>
        <v>740.82898499999999</v>
      </c>
    </row>
    <row r="556" spans="1:14" s="47" customFormat="1">
      <c r="A556" s="268"/>
      <c r="B556" s="178"/>
      <c r="C556" s="286"/>
      <c r="D556" s="180"/>
      <c r="E556" s="281"/>
      <c r="F556" s="181"/>
      <c r="G556" s="179"/>
      <c r="H556" s="179"/>
      <c r="I556" s="179"/>
      <c r="J556" s="179"/>
      <c r="K556" s="179"/>
      <c r="L556" s="179"/>
      <c r="M556" s="179"/>
    </row>
    <row r="557" spans="1:14" s="47" customFormat="1">
      <c r="A557" s="269"/>
      <c r="B557" s="116"/>
      <c r="C557" s="116"/>
      <c r="D557" s="117"/>
      <c r="E557" s="117"/>
      <c r="F557" s="118"/>
      <c r="G557" s="140"/>
      <c r="H557" s="141"/>
      <c r="I557" s="139"/>
      <c r="J557" s="139"/>
      <c r="K557" s="139"/>
      <c r="L557" s="139"/>
      <c r="M557" s="139"/>
    </row>
    <row r="558" spans="1:14" s="33" customFormat="1">
      <c r="A558" s="437" t="s">
        <v>82</v>
      </c>
      <c r="B558" s="438"/>
      <c r="C558" s="438"/>
      <c r="D558" s="438"/>
      <c r="E558" s="439"/>
      <c r="F558" s="438"/>
      <c r="G558" s="438"/>
      <c r="H558" s="440" t="s">
        <v>81</v>
      </c>
      <c r="I558" s="138">
        <f>SUBTOTAL(9,I7:I557)</f>
        <v>557255.29920000012</v>
      </c>
      <c r="J558" s="138">
        <f>SUBTOTAL(9,J7:J557)</f>
        <v>217650.60979999992</v>
      </c>
      <c r="K558" s="138">
        <f>SUBTOTAL(9,K7:K557)</f>
        <v>678792.67995552102</v>
      </c>
      <c r="L558" s="138">
        <f>SUBTOTAL(9,L7:L557)</f>
        <v>274065.64786015963</v>
      </c>
      <c r="M558" s="138">
        <f>SUBTOTAL(9,M7:M557)</f>
        <v>952858.32781567983</v>
      </c>
      <c r="N558" s="350"/>
    </row>
    <row r="559" spans="1:14" s="33" customFormat="1">
      <c r="A559" s="437" t="s">
        <v>24</v>
      </c>
      <c r="B559" s="438"/>
      <c r="C559" s="438"/>
      <c r="D559" s="438"/>
      <c r="E559" s="439"/>
      <c r="F559" s="438"/>
      <c r="G559" s="438"/>
      <c r="H559" s="440"/>
      <c r="I559" s="446">
        <f>SUM(I558:J558)</f>
        <v>774905.90899999999</v>
      </c>
      <c r="J559" s="447"/>
      <c r="K559" s="138"/>
      <c r="L559" s="138"/>
      <c r="M559" s="138"/>
      <c r="N559" s="350"/>
    </row>
    <row r="560" spans="1:14" s="33" customFormat="1">
      <c r="A560" s="437" t="s">
        <v>25</v>
      </c>
      <c r="B560" s="438"/>
      <c r="C560" s="438"/>
      <c r="D560" s="438"/>
      <c r="E560" s="439"/>
      <c r="F560" s="438"/>
      <c r="G560" s="438"/>
      <c r="H560" s="440"/>
      <c r="I560" s="34">
        <v>0.21809999999999999</v>
      </c>
      <c r="J560" s="34">
        <v>0.25919999999999999</v>
      </c>
      <c r="K560" s="138"/>
      <c r="L560" s="138"/>
      <c r="M560" s="138"/>
    </row>
    <row r="561" spans="1:13" s="33" customFormat="1">
      <c r="A561" s="437" t="s">
        <v>26</v>
      </c>
      <c r="B561" s="438"/>
      <c r="C561" s="438"/>
      <c r="D561" s="438"/>
      <c r="E561" s="439"/>
      <c r="F561" s="438"/>
      <c r="G561" s="438"/>
      <c r="H561" s="440"/>
      <c r="I561" s="138">
        <f>I558*I560</f>
        <v>121537.38075552002</v>
      </c>
      <c r="J561" s="138">
        <f>J558*J560</f>
        <v>56415.038060159975</v>
      </c>
      <c r="K561" s="138"/>
      <c r="L561" s="138"/>
      <c r="M561" s="138"/>
    </row>
    <row r="562" spans="1:13" s="33" customFormat="1">
      <c r="A562" s="437" t="s">
        <v>27</v>
      </c>
      <c r="B562" s="438"/>
      <c r="C562" s="438"/>
      <c r="D562" s="438"/>
      <c r="E562" s="439"/>
      <c r="F562" s="438"/>
      <c r="G562" s="438"/>
      <c r="H562" s="440"/>
      <c r="I562" s="138">
        <f>I558+I561</f>
        <v>678792.6799555202</v>
      </c>
      <c r="J562" s="138">
        <f>J558+J561</f>
        <v>274065.64786015986</v>
      </c>
      <c r="K562" s="138"/>
      <c r="L562" s="138"/>
      <c r="M562" s="138"/>
    </row>
    <row r="563" spans="1:13" s="33" customFormat="1">
      <c r="A563" s="437" t="s">
        <v>11</v>
      </c>
      <c r="B563" s="438"/>
      <c r="C563" s="438"/>
      <c r="D563" s="438"/>
      <c r="E563" s="439"/>
      <c r="F563" s="438"/>
      <c r="G563" s="438"/>
      <c r="H563" s="440"/>
      <c r="I563" s="446">
        <f>SUM(I562:J562)</f>
        <v>952858.32781568007</v>
      </c>
      <c r="J563" s="447"/>
      <c r="K563" s="138"/>
      <c r="L563" s="138"/>
      <c r="M563" s="138"/>
    </row>
    <row r="564" spans="1:13" s="53" customFormat="1" ht="14.25">
      <c r="A564" s="270"/>
      <c r="B564" s="50"/>
      <c r="C564" s="27"/>
      <c r="D564" s="51"/>
      <c r="E564" s="51"/>
      <c r="F564" s="52"/>
      <c r="G564" s="142"/>
      <c r="H564" s="142"/>
      <c r="I564" s="142"/>
      <c r="J564" s="142"/>
      <c r="K564" s="42"/>
      <c r="L564" s="42"/>
      <c r="M564" s="42"/>
    </row>
    <row r="565" spans="1:13" s="53" customFormat="1" ht="14.25">
      <c r="A565" s="270"/>
      <c r="B565" s="50"/>
      <c r="C565" s="27"/>
      <c r="D565" s="51"/>
      <c r="E565" s="51"/>
      <c r="F565" s="52"/>
      <c r="G565" s="142"/>
      <c r="H565" s="142"/>
      <c r="I565" s="142"/>
      <c r="J565" s="142"/>
      <c r="K565" s="55">
        <f>I563/I559-1</f>
        <v>0.22964390482623109</v>
      </c>
      <c r="L565" s="42" t="s">
        <v>74</v>
      </c>
      <c r="M565" s="42"/>
    </row>
    <row r="566" spans="1:13" s="53" customFormat="1" ht="14.25">
      <c r="A566" s="270"/>
      <c r="B566" s="50"/>
      <c r="C566" s="27"/>
      <c r="D566" s="51"/>
      <c r="E566" s="51"/>
      <c r="F566" s="52"/>
      <c r="G566" s="142"/>
      <c r="H566" s="142"/>
      <c r="I566" s="142"/>
      <c r="J566" s="142"/>
      <c r="K566" s="42"/>
      <c r="L566" s="42"/>
      <c r="M566" s="42"/>
    </row>
    <row r="567" spans="1:13" s="53" customFormat="1" ht="14.25">
      <c r="A567" s="270"/>
      <c r="B567" s="50"/>
      <c r="C567" s="27"/>
      <c r="D567" s="51"/>
      <c r="E567" s="51"/>
      <c r="F567" s="52"/>
      <c r="G567" s="142"/>
      <c r="H567" s="142"/>
      <c r="I567" s="142"/>
      <c r="J567" s="142"/>
      <c r="K567" s="42"/>
      <c r="L567" s="42"/>
      <c r="M567" s="42"/>
    </row>
    <row r="568" spans="1:13" s="53" customFormat="1" ht="14.25">
      <c r="A568" s="270"/>
      <c r="B568" s="50"/>
      <c r="C568" s="27"/>
      <c r="D568" s="51"/>
      <c r="E568" s="51"/>
      <c r="F568" s="52"/>
      <c r="G568" s="142"/>
      <c r="H568" s="142"/>
      <c r="I568" s="142"/>
      <c r="J568" s="142"/>
      <c r="K568" s="42"/>
      <c r="L568" s="42"/>
      <c r="M568" s="42"/>
    </row>
    <row r="569" spans="1:13" s="53" customFormat="1" ht="14.25">
      <c r="A569" s="270"/>
      <c r="B569" s="50"/>
      <c r="C569" s="27"/>
      <c r="D569" s="51"/>
      <c r="E569" s="51"/>
      <c r="F569" s="52"/>
      <c r="G569" s="142"/>
      <c r="H569" s="142"/>
      <c r="I569" s="142"/>
      <c r="J569" s="42"/>
      <c r="K569" s="42"/>
      <c r="L569" s="42"/>
      <c r="M569" s="42"/>
    </row>
    <row r="570" spans="1:13" s="53" customFormat="1" ht="14.25">
      <c r="A570" s="270"/>
      <c r="B570" s="50"/>
      <c r="C570" s="27"/>
      <c r="D570" s="51"/>
      <c r="E570" s="51"/>
      <c r="F570" s="52"/>
      <c r="G570" s="142"/>
      <c r="H570" s="142"/>
      <c r="I570" s="142"/>
      <c r="J570" s="142"/>
      <c r="K570" s="42"/>
      <c r="L570" s="42"/>
      <c r="M570" s="42"/>
    </row>
    <row r="571" spans="1:13" s="53" customFormat="1" ht="14.25">
      <c r="A571" s="270"/>
      <c r="B571" s="50"/>
      <c r="C571" s="27"/>
      <c r="D571" s="51"/>
      <c r="E571" s="51"/>
      <c r="F571" s="52"/>
      <c r="G571" s="142"/>
      <c r="H571" s="142"/>
      <c r="I571" s="142"/>
      <c r="J571" s="142"/>
      <c r="K571" s="42"/>
      <c r="L571" s="42"/>
      <c r="M571" s="42"/>
    </row>
    <row r="572" spans="1:13" s="53" customFormat="1" ht="14.25">
      <c r="A572" s="270"/>
      <c r="B572" s="50"/>
      <c r="C572" s="27"/>
      <c r="D572" s="51"/>
      <c r="E572" s="51"/>
      <c r="F572" s="52"/>
      <c r="G572" s="142"/>
      <c r="H572" s="142"/>
      <c r="I572" s="142"/>
      <c r="J572" s="142"/>
      <c r="K572" s="42"/>
      <c r="L572" s="42"/>
      <c r="M572" s="42"/>
    </row>
    <row r="573" spans="1:13" s="53" customFormat="1" ht="14.25">
      <c r="A573" s="270"/>
      <c r="B573" s="50"/>
      <c r="C573" s="27"/>
      <c r="D573" s="51"/>
      <c r="E573" s="51"/>
      <c r="F573" s="52"/>
      <c r="G573" s="142"/>
      <c r="H573" s="142"/>
      <c r="I573" s="142"/>
      <c r="J573" s="142"/>
      <c r="K573" s="42"/>
      <c r="L573" s="42"/>
      <c r="M573" s="42"/>
    </row>
    <row r="574" spans="1:13" s="53" customFormat="1" ht="14.25">
      <c r="A574" s="270"/>
      <c r="B574" s="50"/>
      <c r="C574" s="27"/>
      <c r="D574" s="51"/>
      <c r="E574" s="51"/>
      <c r="F574" s="52"/>
      <c r="G574" s="142"/>
      <c r="H574" s="142"/>
      <c r="I574" s="142"/>
      <c r="J574" s="142"/>
      <c r="K574" s="42"/>
      <c r="L574" s="42"/>
      <c r="M574" s="42"/>
    </row>
  </sheetData>
  <autoFilter ref="A6:M555" xr:uid="{00000000-0009-0000-0000-000001000000}"/>
  <mergeCells count="20">
    <mergeCell ref="I559:J559"/>
    <mergeCell ref="I563:J563"/>
    <mergeCell ref="A561:H561"/>
    <mergeCell ref="A562:H562"/>
    <mergeCell ref="A563:H563"/>
    <mergeCell ref="A559:H559"/>
    <mergeCell ref="A560:H560"/>
    <mergeCell ref="A1:C3"/>
    <mergeCell ref="D1:J1"/>
    <mergeCell ref="D2:I3"/>
    <mergeCell ref="A558:H558"/>
    <mergeCell ref="M4:M5"/>
    <mergeCell ref="I4:J4"/>
    <mergeCell ref="K4:L4"/>
    <mergeCell ref="A4:A5"/>
    <mergeCell ref="B4:B5"/>
    <mergeCell ref="C4:C5"/>
    <mergeCell ref="D4:D5"/>
    <mergeCell ref="F4:F5"/>
    <mergeCell ref="G4:H4"/>
  </mergeCells>
  <conditionalFormatting sqref="B7 D7:XFD7 B8:XFD62 A65:XFD557">
    <cfRule type="expression" dxfId="156" priority="984">
      <formula>IF(AND($A7&lt;&gt;"",$B7=""),TRUE,FALSE)</formula>
    </cfRule>
  </conditionalFormatting>
  <conditionalFormatting sqref="C7">
    <cfRule type="expression" dxfId="155" priority="5">
      <formula>IF(AND($A7&lt;&gt;"",$B7=""),TRUE,FALSE)</formula>
    </cfRule>
  </conditionalFormatting>
  <conditionalFormatting sqref="A7:A62">
    <cfRule type="expression" dxfId="154" priority="4">
      <formula>IF(AND($A7&lt;&gt;"",$B7=""),TRUE,FALSE)</formula>
    </cfRule>
  </conditionalFormatting>
  <conditionalFormatting sqref="B63:XFD63 B64:J64 M64:XFD64">
    <cfRule type="expression" dxfId="153" priority="3">
      <formula>IF(AND($A63&lt;&gt;"",$B63=""),TRUE,FALSE)</formula>
    </cfRule>
  </conditionalFormatting>
  <conditionalFormatting sqref="A63:A64">
    <cfRule type="expression" dxfId="152" priority="2">
      <formula>IF(AND($A63&lt;&gt;"",$B63=""),TRUE,FALSE)</formula>
    </cfRule>
  </conditionalFormatting>
  <conditionalFormatting sqref="K64:L64">
    <cfRule type="expression" dxfId="151" priority="1">
      <formula>IF(AND($A64&lt;&gt;"",$B64=""),TRUE,FALSE)</formula>
    </cfRule>
  </conditionalFormatting>
  <printOptions horizontalCentered="1"/>
  <pageMargins left="0.23622047244094491" right="0.23622047244094491" top="0.74803149606299213" bottom="0.74803149606299213" header="0.31496062992125984" footer="0.31496062992125984"/>
  <pageSetup paperSize="9" scale="74" fitToHeight="0" orientation="landscape" horizontalDpi="300" verticalDpi="300" r:id="rId1"/>
  <rowBreaks count="1" manualBreakCount="1">
    <brk id="551" max="9" man="1"/>
  </rowBreaks>
  <ignoredErrors>
    <ignoredError sqref="B6:D6 A6 F6:M6"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2">
    <tabColor rgb="FF00B0F0"/>
    <pageSetUpPr fitToPage="1"/>
  </sheetPr>
  <dimension ref="A2:P144"/>
  <sheetViews>
    <sheetView zoomScale="70" zoomScaleNormal="70" zoomScaleSheetLayoutView="70" zoomScalePageLayoutView="55" workbookViewId="0"/>
  </sheetViews>
  <sheetFormatPr defaultColWidth="8.7109375" defaultRowHeight="12.75"/>
  <cols>
    <col min="1" max="1" width="2.5703125" style="24" customWidth="1"/>
    <col min="2" max="2" width="8.7109375" style="24" customWidth="1"/>
    <col min="3" max="3" width="83" style="24" customWidth="1"/>
    <col min="4" max="4" width="17.85546875" style="24" customWidth="1"/>
    <col min="5" max="5" width="15.85546875" style="24" customWidth="1"/>
    <col min="6" max="6" width="6.85546875" style="24" customWidth="1"/>
    <col min="7" max="7" width="19.85546875" style="24" customWidth="1"/>
    <col min="8" max="8" width="19.85546875" style="24" hidden="1" customWidth="1"/>
    <col min="9" max="12" width="19.85546875" style="24" customWidth="1"/>
    <col min="13" max="13" width="4.5703125" style="24" customWidth="1"/>
    <col min="14" max="15" width="25.5703125" style="31" customWidth="1"/>
    <col min="16" max="16" width="15.85546875" style="24" bestFit="1" customWidth="1"/>
    <col min="17" max="17" width="14.42578125" style="24" bestFit="1" customWidth="1"/>
    <col min="18" max="16384" width="8.7109375" style="24"/>
  </cols>
  <sheetData>
    <row r="2" spans="1:16" customFormat="1" ht="15.75">
      <c r="B2" s="451" t="s">
        <v>30</v>
      </c>
      <c r="C2" s="451"/>
      <c r="D2" s="451"/>
      <c r="E2" s="451"/>
      <c r="F2" s="451"/>
      <c r="G2" s="448" t="s">
        <v>31</v>
      </c>
      <c r="H2" s="449"/>
      <c r="I2" s="450"/>
      <c r="J2" s="450"/>
      <c r="K2" s="450"/>
      <c r="L2" s="448"/>
      <c r="M2" s="57"/>
    </row>
    <row r="3" spans="1:16" customFormat="1" ht="15">
      <c r="B3" s="451"/>
      <c r="C3" s="451"/>
      <c r="D3" s="451"/>
      <c r="E3" s="451"/>
      <c r="F3" s="451"/>
      <c r="G3" s="452" t="str">
        <f>'01_SINTETICO'!D2</f>
        <v>OBRA: REFORMA COM ACRÉSCIMO NA VARA DO TRABALHO DE FORMOSA / GO</v>
      </c>
      <c r="H3" s="453"/>
      <c r="I3" s="243"/>
      <c r="J3" s="243"/>
      <c r="K3" s="243"/>
      <c r="L3" s="54">
        <f>'CAPA-DADOS'!E13</f>
        <v>43565</v>
      </c>
      <c r="N3" t="s">
        <v>88</v>
      </c>
      <c r="O3" s="71"/>
      <c r="P3" s="71"/>
    </row>
    <row r="4" spans="1:16" customFormat="1" ht="33" customHeight="1">
      <c r="B4" s="451"/>
      <c r="C4" s="451"/>
      <c r="D4" s="451"/>
      <c r="E4" s="451"/>
      <c r="F4" s="451"/>
      <c r="G4" s="454"/>
      <c r="H4" s="455"/>
      <c r="I4" s="244"/>
      <c r="J4" s="244"/>
      <c r="K4" s="244"/>
      <c r="L4" s="106" t="str">
        <f>'01_SINTETICO'!J3</f>
        <v>SINAPI-FEV/2018</v>
      </c>
      <c r="N4" t="s">
        <v>193</v>
      </c>
    </row>
    <row r="5" spans="1:16" s="5" customFormat="1" ht="15">
      <c r="B5" s="6"/>
      <c r="C5" s="6"/>
      <c r="D5" s="7"/>
      <c r="E5" s="7"/>
      <c r="F5" s="8"/>
      <c r="G5" s="10"/>
      <c r="H5" s="10"/>
      <c r="I5" s="10"/>
      <c r="J5" s="10"/>
      <c r="K5" s="10"/>
      <c r="L5" s="10"/>
      <c r="M5" s="10"/>
      <c r="N5" s="11"/>
      <c r="O5" s="12"/>
    </row>
    <row r="6" spans="1:16" s="4" customFormat="1" ht="15">
      <c r="B6" s="458" t="s">
        <v>3</v>
      </c>
      <c r="C6" s="463" t="s">
        <v>90</v>
      </c>
      <c r="D6" s="464"/>
      <c r="E6" s="464"/>
      <c r="F6" s="465"/>
      <c r="G6" s="461" t="s">
        <v>194</v>
      </c>
      <c r="H6" s="461"/>
      <c r="I6" s="461"/>
      <c r="J6" s="461"/>
      <c r="K6" s="461"/>
      <c r="L6" s="461"/>
      <c r="M6" s="39"/>
      <c r="N6" s="28"/>
      <c r="O6" s="17"/>
    </row>
    <row r="7" spans="1:16" s="4" customFormat="1" ht="15">
      <c r="A7" s="77"/>
      <c r="B7" s="459"/>
      <c r="C7" s="466"/>
      <c r="D7" s="467"/>
      <c r="E7" s="467"/>
      <c r="F7" s="467"/>
      <c r="G7" s="290" t="s">
        <v>33</v>
      </c>
      <c r="H7" s="290"/>
      <c r="I7" s="290" t="s">
        <v>102</v>
      </c>
      <c r="J7" s="290" t="s">
        <v>103</v>
      </c>
      <c r="K7" s="290" t="s">
        <v>263</v>
      </c>
      <c r="L7" s="290" t="s">
        <v>264</v>
      </c>
      <c r="M7" s="78"/>
      <c r="N7" s="79"/>
      <c r="O7" s="80"/>
      <c r="P7" s="77"/>
    </row>
    <row r="8" spans="1:16" s="4" customFormat="1" ht="15">
      <c r="A8" s="77"/>
      <c r="B8" s="460"/>
      <c r="C8" s="466"/>
      <c r="D8" s="467"/>
      <c r="E8" s="467"/>
      <c r="F8" s="467"/>
      <c r="G8" s="276" t="s">
        <v>104</v>
      </c>
      <c r="H8" s="276"/>
      <c r="I8" s="276" t="s">
        <v>105</v>
      </c>
      <c r="J8" s="276" t="s">
        <v>106</v>
      </c>
      <c r="K8" s="276" t="s">
        <v>265</v>
      </c>
      <c r="L8" s="276" t="s">
        <v>266</v>
      </c>
      <c r="M8" s="81"/>
      <c r="N8" s="462" t="s">
        <v>40</v>
      </c>
      <c r="O8" s="462"/>
      <c r="P8" s="77"/>
    </row>
    <row r="9" spans="1:16" s="5" customFormat="1" ht="15">
      <c r="A9" s="82"/>
      <c r="B9" s="83"/>
      <c r="C9" s="84"/>
      <c r="D9" s="85"/>
      <c r="E9" s="85"/>
      <c r="F9" s="289"/>
      <c r="G9" s="291"/>
      <c r="H9" s="115"/>
      <c r="I9" s="115"/>
      <c r="J9" s="115"/>
      <c r="K9" s="115"/>
      <c r="L9" s="292"/>
      <c r="M9" s="86"/>
      <c r="N9" s="87"/>
      <c r="O9" s="88"/>
      <c r="P9" s="82"/>
    </row>
    <row r="10" spans="1:16" s="95" customFormat="1" ht="15">
      <c r="B10" s="100">
        <v>1</v>
      </c>
      <c r="C10" s="311" t="str">
        <f>VLOOKUP($B10,'01_SINTETICO'!A:M,3,FALSE)</f>
        <v>ADMINISTRAÇÃO LOCAL</v>
      </c>
      <c r="D10" s="15">
        <f>VLOOKUP($B10,'01_SINTETICO'!A:M,13,FALSE)</f>
        <v>77418.831154499989</v>
      </c>
      <c r="E10" s="16">
        <f>D10/$D$63</f>
        <v>8.1249047098086349E-2</v>
      </c>
      <c r="F10" s="48" t="s">
        <v>32</v>
      </c>
      <c r="G10" s="310">
        <f t="shared" ref="G10:L10" si="0">(G15+G17+G19+G21+G23+G25+G27+G29+G31+G33+G35+G47+G49+G51+G57+G61+G37+G41+G43+G45+G53+G55+G59+G39)/($D$63-$D$10-$D$12)</f>
        <v>0.10929983109400455</v>
      </c>
      <c r="H10" s="310">
        <f t="shared" si="0"/>
        <v>0</v>
      </c>
      <c r="I10" s="310">
        <f t="shared" si="0"/>
        <v>0.22251149232942849</v>
      </c>
      <c r="J10" s="310">
        <f t="shared" si="0"/>
        <v>0.26173026305095448</v>
      </c>
      <c r="K10" s="310">
        <f t="shared" si="0"/>
        <v>0.26388387135083302</v>
      </c>
      <c r="L10" s="310">
        <f t="shared" si="0"/>
        <v>0.14257454217477972</v>
      </c>
      <c r="M10" s="47"/>
      <c r="N10" s="21">
        <f t="shared" ref="N10:N41" si="1">SUM(G10:L10)</f>
        <v>1.0000000000000004</v>
      </c>
      <c r="O10" s="22" t="b">
        <f>N10=1</f>
        <v>1</v>
      </c>
    </row>
    <row r="11" spans="1:16" s="95" customFormat="1" ht="15">
      <c r="B11" s="98"/>
      <c r="C11" s="312" t="s">
        <v>80</v>
      </c>
      <c r="D11" s="14"/>
      <c r="E11" s="14"/>
      <c r="F11" s="49" t="s">
        <v>34</v>
      </c>
      <c r="G11" s="189">
        <f t="shared" ref="G11:L11" si="2">G10*$D10</f>
        <v>8461.8651686821067</v>
      </c>
      <c r="H11" s="190"/>
      <c r="I11" s="190">
        <f t="shared" si="2"/>
        <v>17226.579654587844</v>
      </c>
      <c r="J11" s="190">
        <f t="shared" si="2"/>
        <v>20262.851043164712</v>
      </c>
      <c r="K11" s="190">
        <f t="shared" si="2"/>
        <v>20429.580880505939</v>
      </c>
      <c r="L11" s="191">
        <f t="shared" si="2"/>
        <v>11037.954407559409</v>
      </c>
      <c r="M11" s="47"/>
      <c r="N11" s="11">
        <f t="shared" si="1"/>
        <v>77418.831154500018</v>
      </c>
      <c r="O11" s="97" t="b">
        <f>N11=D10</f>
        <v>1</v>
      </c>
    </row>
    <row r="12" spans="1:16" s="95" customFormat="1" ht="15">
      <c r="B12" s="100">
        <v>2</v>
      </c>
      <c r="C12" s="311" t="str">
        <f>VLOOKUP($B12,'01_SINTETICO'!A:M,3,FALSE)</f>
        <v>CANTEIRO DE OBRAS</v>
      </c>
      <c r="D12" s="15">
        <f>VLOOKUP($B12,'01_SINTETICO'!A:M,13,FALSE)</f>
        <v>33910.842208000002</v>
      </c>
      <c r="E12" s="16">
        <f>D12/$D$63</f>
        <v>3.558854576601831E-2</v>
      </c>
      <c r="F12" s="48" t="s">
        <v>32</v>
      </c>
      <c r="G12" s="310">
        <f t="shared" ref="G12:L12" si="3">G10</f>
        <v>0.10929983109400455</v>
      </c>
      <c r="H12" s="310"/>
      <c r="I12" s="310">
        <f t="shared" si="3"/>
        <v>0.22251149232942849</v>
      </c>
      <c r="J12" s="310">
        <f t="shared" si="3"/>
        <v>0.26173026305095448</v>
      </c>
      <c r="K12" s="310">
        <f t="shared" si="3"/>
        <v>0.26388387135083302</v>
      </c>
      <c r="L12" s="310">
        <f t="shared" si="3"/>
        <v>0.14257454217477972</v>
      </c>
      <c r="M12" s="47"/>
      <c r="N12" s="21">
        <f t="shared" si="1"/>
        <v>1.0000000000000004</v>
      </c>
      <c r="O12" s="22" t="b">
        <f>N12=1</f>
        <v>1</v>
      </c>
    </row>
    <row r="13" spans="1:16" s="95" customFormat="1" ht="15">
      <c r="B13" s="98"/>
      <c r="C13" s="312" t="s">
        <v>80</v>
      </c>
      <c r="D13" s="14"/>
      <c r="E13" s="14"/>
      <c r="F13" s="49" t="s">
        <v>34</v>
      </c>
      <c r="G13" s="189">
        <f t="shared" ref="G13:L13" si="4">G12*$D12</f>
        <v>3706.4493255898406</v>
      </c>
      <c r="H13" s="190"/>
      <c r="I13" s="190">
        <f t="shared" si="4"/>
        <v>7545.5521058498525</v>
      </c>
      <c r="J13" s="190">
        <f t="shared" si="4"/>
        <v>8875.4936513792509</v>
      </c>
      <c r="K13" s="190">
        <f t="shared" si="4"/>
        <v>8948.5243226142702</v>
      </c>
      <c r="L13" s="191">
        <f t="shared" si="4"/>
        <v>4834.8228025667968</v>
      </c>
      <c r="M13" s="47"/>
      <c r="N13" s="11">
        <f t="shared" si="1"/>
        <v>33910.842208000016</v>
      </c>
      <c r="O13" s="97" t="b">
        <f>N13=D12</f>
        <v>1</v>
      </c>
    </row>
    <row r="14" spans="1:16" s="95" customFormat="1" ht="15">
      <c r="B14" s="100">
        <v>3</v>
      </c>
      <c r="C14" s="101" t="str">
        <f>VLOOKUP($B14,'01_SINTETICO'!A:M,3,FALSE)</f>
        <v>ANDAIMES E PROTEÇÕES</v>
      </c>
      <c r="D14" s="15">
        <f>VLOOKUP($B14,'01_SINTETICO'!A:M,13,FALSE)</f>
        <v>19664.937511589997</v>
      </c>
      <c r="E14" s="16">
        <f>D14/$D$63</f>
        <v>2.0637839789541059E-2</v>
      </c>
      <c r="F14" s="48" t="s">
        <v>32</v>
      </c>
      <c r="G14" s="293">
        <v>1</v>
      </c>
      <c r="H14" s="192"/>
      <c r="I14" s="278"/>
      <c r="J14" s="278"/>
      <c r="K14" s="278"/>
      <c r="L14" s="193"/>
      <c r="M14" s="47"/>
      <c r="N14" s="21">
        <f t="shared" si="1"/>
        <v>1</v>
      </c>
      <c r="O14" s="22" t="b">
        <f>N14=1</f>
        <v>1</v>
      </c>
    </row>
    <row r="15" spans="1:16" s="95" customFormat="1" ht="15">
      <c r="B15" s="98"/>
      <c r="C15" s="99"/>
      <c r="D15" s="14"/>
      <c r="E15" s="14"/>
      <c r="F15" s="49" t="s">
        <v>34</v>
      </c>
      <c r="G15" s="189">
        <f>G14*$D14</f>
        <v>19664.937511589997</v>
      </c>
      <c r="H15" s="189"/>
      <c r="I15" s="189">
        <f t="shared" ref="I15:L15" si="5">I14*$D14</f>
        <v>0</v>
      </c>
      <c r="J15" s="189">
        <f t="shared" si="5"/>
        <v>0</v>
      </c>
      <c r="K15" s="189">
        <f t="shared" si="5"/>
        <v>0</v>
      </c>
      <c r="L15" s="294">
        <f t="shared" si="5"/>
        <v>0</v>
      </c>
      <c r="M15" s="47"/>
      <c r="N15" s="11">
        <f t="shared" si="1"/>
        <v>19664.937511589997</v>
      </c>
      <c r="O15" s="97" t="b">
        <f>N15=D14</f>
        <v>1</v>
      </c>
    </row>
    <row r="16" spans="1:16" s="95" customFormat="1" ht="15">
      <c r="B16" s="130">
        <v>4</v>
      </c>
      <c r="C16" s="101" t="str">
        <f>VLOOKUP($B16,'01_SINTETICO'!A:M,3,FALSE)</f>
        <v>SERVIÇOS PRELIMINARES</v>
      </c>
      <c r="D16" s="15">
        <f>VLOOKUP($B16,'01_SINTETICO'!A:M,13,FALSE)</f>
        <v>51675.639551309992</v>
      </c>
      <c r="E16" s="16">
        <f>D16/$D$63</f>
        <v>5.4232237933807596E-2</v>
      </c>
      <c r="F16" s="48" t="s">
        <v>32</v>
      </c>
      <c r="G16" s="293">
        <v>1</v>
      </c>
      <c r="H16" s="192"/>
      <c r="I16" s="278"/>
      <c r="J16" s="278"/>
      <c r="K16" s="278"/>
      <c r="L16" s="193"/>
      <c r="M16" s="47"/>
      <c r="N16" s="21">
        <f t="shared" si="1"/>
        <v>1</v>
      </c>
      <c r="O16" s="22" t="b">
        <f>N16=1</f>
        <v>1</v>
      </c>
    </row>
    <row r="17" spans="2:15" s="95" customFormat="1" ht="15">
      <c r="B17" s="131"/>
      <c r="C17" s="99"/>
      <c r="D17" s="14"/>
      <c r="E17" s="14"/>
      <c r="F17" s="49" t="s">
        <v>34</v>
      </c>
      <c r="G17" s="189">
        <f>G16*$D16</f>
        <v>51675.639551309992</v>
      </c>
      <c r="H17" s="189"/>
      <c r="I17" s="189">
        <f t="shared" ref="I17:L17" si="6">I16*$D16</f>
        <v>0</v>
      </c>
      <c r="J17" s="189">
        <f t="shared" si="6"/>
        <v>0</v>
      </c>
      <c r="K17" s="189">
        <f t="shared" si="6"/>
        <v>0</v>
      </c>
      <c r="L17" s="294">
        <f t="shared" si="6"/>
        <v>0</v>
      </c>
      <c r="M17" s="47"/>
      <c r="N17" s="11">
        <f t="shared" si="1"/>
        <v>51675.639551309992</v>
      </c>
      <c r="O17" s="97" t="b">
        <f>N17=D16</f>
        <v>1</v>
      </c>
    </row>
    <row r="18" spans="2:15" s="95" customFormat="1" ht="15">
      <c r="B18" s="130">
        <v>5</v>
      </c>
      <c r="C18" s="101" t="str">
        <f>VLOOKUP($B18,'01_SINTETICO'!A:M,3,FALSE)</f>
        <v>INFRA-ESTRUTURA / FUNDAÇÃO DE CONCRETO ARMADO</v>
      </c>
      <c r="D18" s="15">
        <f>VLOOKUP($B18,'01_SINTETICO'!A:M,13,FALSE)</f>
        <v>43762.865111279993</v>
      </c>
      <c r="E18" s="16">
        <f>D18/$D$63</f>
        <v>4.5927987229330738E-2</v>
      </c>
      <c r="F18" s="48" t="s">
        <v>32</v>
      </c>
      <c r="G18" s="295"/>
      <c r="H18" s="194"/>
      <c r="I18" s="279">
        <v>1</v>
      </c>
      <c r="J18" s="278"/>
      <c r="K18" s="278"/>
      <c r="L18" s="193"/>
      <c r="M18" s="47"/>
      <c r="N18" s="21">
        <f t="shared" si="1"/>
        <v>1</v>
      </c>
      <c r="O18" s="22" t="b">
        <f>N18=1</f>
        <v>1</v>
      </c>
    </row>
    <row r="19" spans="2:15" s="95" customFormat="1" ht="15">
      <c r="B19" s="131"/>
      <c r="C19" s="99"/>
      <c r="D19" s="14"/>
      <c r="E19" s="14"/>
      <c r="F19" s="49" t="s">
        <v>34</v>
      </c>
      <c r="G19" s="189">
        <f>G18*$D18</f>
        <v>0</v>
      </c>
      <c r="H19" s="190"/>
      <c r="I19" s="190">
        <f t="shared" ref="I19:L19" si="7">I18*$D18</f>
        <v>43762.865111279993</v>
      </c>
      <c r="J19" s="190">
        <f t="shared" si="7"/>
        <v>0</v>
      </c>
      <c r="K19" s="190">
        <f t="shared" si="7"/>
        <v>0</v>
      </c>
      <c r="L19" s="191">
        <f t="shared" si="7"/>
        <v>0</v>
      </c>
      <c r="M19" s="47"/>
      <c r="N19" s="11">
        <f t="shared" si="1"/>
        <v>43762.865111279993</v>
      </c>
      <c r="O19" s="97" t="b">
        <f>N19=D18</f>
        <v>1</v>
      </c>
    </row>
    <row r="20" spans="2:15" s="95" customFormat="1" ht="15">
      <c r="B20" s="130">
        <v>6</v>
      </c>
      <c r="C20" s="101" t="str">
        <f>VLOOKUP($B20,'01_SINTETICO'!A:M,3,FALSE)</f>
        <v>SUPRA-ESTRUTURA DE CONCRETO ARMADO</v>
      </c>
      <c r="D20" s="15">
        <f>VLOOKUP($B20,'01_SINTETICO'!A:M,13,FALSE)</f>
        <v>82553.450918390008</v>
      </c>
      <c r="E20" s="16">
        <f>D20/$D$63</f>
        <v>8.6637696820716745E-2</v>
      </c>
      <c r="F20" s="48" t="s">
        <v>32</v>
      </c>
      <c r="G20" s="293">
        <v>0.25</v>
      </c>
      <c r="H20" s="194"/>
      <c r="I20" s="279">
        <v>0.55000000000000004</v>
      </c>
      <c r="J20" s="279">
        <v>0.2</v>
      </c>
      <c r="K20" s="278"/>
      <c r="L20" s="193"/>
      <c r="M20" s="47"/>
      <c r="N20" s="21">
        <f t="shared" si="1"/>
        <v>1</v>
      </c>
      <c r="O20" s="22" t="b">
        <f>N20=1</f>
        <v>1</v>
      </c>
    </row>
    <row r="21" spans="2:15" s="95" customFormat="1" ht="15">
      <c r="B21" s="131"/>
      <c r="C21" s="99"/>
      <c r="D21" s="14"/>
      <c r="E21" s="14"/>
      <c r="F21" s="49" t="s">
        <v>34</v>
      </c>
      <c r="G21" s="189">
        <f>G20*$D20</f>
        <v>20638.362729597502</v>
      </c>
      <c r="H21" s="190"/>
      <c r="I21" s="190">
        <f t="shared" ref="I21:M21" si="8">I20*$D20</f>
        <v>45404.398005114512</v>
      </c>
      <c r="J21" s="190">
        <f t="shared" si="8"/>
        <v>16510.690183678002</v>
      </c>
      <c r="K21" s="190">
        <f t="shared" si="8"/>
        <v>0</v>
      </c>
      <c r="L21" s="191">
        <f t="shared" si="8"/>
        <v>0</v>
      </c>
      <c r="M21" s="288">
        <f t="shared" si="8"/>
        <v>0</v>
      </c>
      <c r="N21" s="11">
        <f t="shared" si="1"/>
        <v>82553.450918390008</v>
      </c>
      <c r="O21" s="97" t="b">
        <f>N21=D20</f>
        <v>1</v>
      </c>
    </row>
    <row r="22" spans="2:15" s="95" customFormat="1" ht="15">
      <c r="B22" s="130">
        <v>7</v>
      </c>
      <c r="C22" s="101" t="str">
        <f>VLOOKUP($B22,'01_SINTETICO'!A:M,3,FALSE)</f>
        <v>COBERTURA E IMPERMEABILIZAÇÕES</v>
      </c>
      <c r="D22" s="15">
        <f>VLOOKUP($B22,'01_SINTETICO'!A:M,13,FALSE)</f>
        <v>82219.144927300003</v>
      </c>
      <c r="E22" s="16">
        <f>D22/$D$63</f>
        <v>8.6286851389312094E-2</v>
      </c>
      <c r="F22" s="48" t="s">
        <v>32</v>
      </c>
      <c r="G22" s="295"/>
      <c r="H22" s="192"/>
      <c r="I22" s="278"/>
      <c r="J22" s="279">
        <v>0.5</v>
      </c>
      <c r="K22" s="279">
        <v>0.5</v>
      </c>
      <c r="L22" s="193"/>
      <c r="M22" s="47"/>
      <c r="N22" s="21">
        <f t="shared" si="1"/>
        <v>1</v>
      </c>
      <c r="O22" s="22" t="b">
        <f>N22=1</f>
        <v>1</v>
      </c>
    </row>
    <row r="23" spans="2:15" s="95" customFormat="1" ht="15">
      <c r="B23" s="131"/>
      <c r="C23" s="99"/>
      <c r="D23" s="14"/>
      <c r="E23" s="14"/>
      <c r="F23" s="49" t="s">
        <v>34</v>
      </c>
      <c r="G23" s="189">
        <f>G22*$D22</f>
        <v>0</v>
      </c>
      <c r="H23" s="190"/>
      <c r="I23" s="277"/>
      <c r="J23" s="277">
        <f t="shared" ref="J23" si="9">J22*$D$22</f>
        <v>41109.572463650002</v>
      </c>
      <c r="K23" s="277">
        <f>K22*$D$22</f>
        <v>41109.572463650002</v>
      </c>
      <c r="L23" s="191">
        <f>L22*$D22</f>
        <v>0</v>
      </c>
      <c r="M23" s="47"/>
      <c r="N23" s="11">
        <f t="shared" si="1"/>
        <v>82219.144927300003</v>
      </c>
      <c r="O23" s="97" t="b">
        <f>N23=D22</f>
        <v>1</v>
      </c>
    </row>
    <row r="24" spans="2:15" s="95" customFormat="1" ht="15">
      <c r="B24" s="130">
        <v>8</v>
      </c>
      <c r="C24" s="101" t="str">
        <f>VLOOKUP($B24,'01_SINTETICO'!A:M,3,FALSE)</f>
        <v>ALVENARIA E FECHAMENTOS</v>
      </c>
      <c r="D24" s="15">
        <f>VLOOKUP($B24,'01_SINTETICO'!A:M,13,FALSE)</f>
        <v>25080.12421106</v>
      </c>
      <c r="E24" s="16">
        <f>D24/$D$63</f>
        <v>2.6320937204330628E-2</v>
      </c>
      <c r="F24" s="48" t="s">
        <v>32</v>
      </c>
      <c r="G24" s="296">
        <f>G23*$D23</f>
        <v>0</v>
      </c>
      <c r="H24" s="196"/>
      <c r="I24" s="195">
        <v>0.3</v>
      </c>
      <c r="J24" s="195">
        <v>0.4</v>
      </c>
      <c r="K24" s="195">
        <v>0.3</v>
      </c>
      <c r="L24" s="193"/>
      <c r="M24" s="47"/>
      <c r="N24" s="21">
        <f t="shared" si="1"/>
        <v>1</v>
      </c>
      <c r="O24" s="22" t="b">
        <f>N24=1</f>
        <v>1</v>
      </c>
    </row>
    <row r="25" spans="2:15" s="95" customFormat="1" ht="15">
      <c r="B25" s="131"/>
      <c r="C25" s="99"/>
      <c r="D25" s="14"/>
      <c r="E25" s="14"/>
      <c r="F25" s="49" t="s">
        <v>34</v>
      </c>
      <c r="G25" s="189">
        <f t="shared" ref="G25:L25" si="10">G24*$D24</f>
        <v>0</v>
      </c>
      <c r="H25" s="190"/>
      <c r="I25" s="277">
        <f t="shared" ref="I25:J25" si="11">I24*$D$24</f>
        <v>7524.0372633179995</v>
      </c>
      <c r="J25" s="277">
        <f t="shared" si="11"/>
        <v>10032.049684424001</v>
      </c>
      <c r="K25" s="277">
        <f>K24*$D$24</f>
        <v>7524.0372633179995</v>
      </c>
      <c r="L25" s="191">
        <f t="shared" si="10"/>
        <v>0</v>
      </c>
      <c r="M25" s="47"/>
      <c r="N25" s="11">
        <f t="shared" si="1"/>
        <v>25080.12421106</v>
      </c>
      <c r="O25" s="97" t="b">
        <f>N25=D24</f>
        <v>1</v>
      </c>
    </row>
    <row r="26" spans="2:15" s="95" customFormat="1" ht="15">
      <c r="B26" s="130">
        <v>9</v>
      </c>
      <c r="C26" s="101" t="str">
        <f>VLOOKUP($B26,'01_SINTETICO'!A:M,3,FALSE)</f>
        <v>REVESTIMENTOS</v>
      </c>
      <c r="D26" s="15">
        <f>VLOOKUP($B26,'01_SINTETICO'!A:M,13,FALSE)</f>
        <v>48580.151202519999</v>
      </c>
      <c r="E26" s="16">
        <f>D26/$D$63</f>
        <v>5.098360352675356E-2</v>
      </c>
      <c r="F26" s="48" t="s">
        <v>32</v>
      </c>
      <c r="G26" s="295"/>
      <c r="H26" s="192"/>
      <c r="I26" s="279">
        <v>0.3</v>
      </c>
      <c r="J26" s="279">
        <v>0.3</v>
      </c>
      <c r="K26" s="279">
        <v>0.25</v>
      </c>
      <c r="L26" s="195">
        <v>0.15</v>
      </c>
      <c r="M26" s="47"/>
      <c r="N26" s="21">
        <f t="shared" si="1"/>
        <v>1</v>
      </c>
      <c r="O26" s="22" t="b">
        <f>N26=1</f>
        <v>1</v>
      </c>
    </row>
    <row r="27" spans="2:15" s="95" customFormat="1" ht="15">
      <c r="B27" s="131"/>
      <c r="C27" s="99"/>
      <c r="D27" s="14"/>
      <c r="E27" s="14"/>
      <c r="F27" s="49" t="s">
        <v>34</v>
      </c>
      <c r="G27" s="189"/>
      <c r="H27" s="190"/>
      <c r="I27" s="191">
        <f t="shared" ref="I27:K27" si="12">I26*$D26</f>
        <v>14574.045360755999</v>
      </c>
      <c r="J27" s="191">
        <f t="shared" si="12"/>
        <v>14574.045360755999</v>
      </c>
      <c r="K27" s="191">
        <f t="shared" si="12"/>
        <v>12145.03780063</v>
      </c>
      <c r="L27" s="191">
        <f>L26*$D26</f>
        <v>7287.0226803779997</v>
      </c>
      <c r="M27" s="47"/>
      <c r="N27" s="11">
        <f t="shared" si="1"/>
        <v>48580.151202519999</v>
      </c>
      <c r="O27" s="97" t="b">
        <f>N27=D26</f>
        <v>1</v>
      </c>
    </row>
    <row r="28" spans="2:15" s="95" customFormat="1" ht="15">
      <c r="B28" s="130">
        <v>10</v>
      </c>
      <c r="C28" s="101" t="str">
        <f>VLOOKUP($B28,'01_SINTETICO'!A:M,3,FALSE)</f>
        <v>PISOS</v>
      </c>
      <c r="D28" s="15">
        <f>VLOOKUP($B28,'01_SINTETICO'!A:M,13,FALSE)</f>
        <v>87673.199913149991</v>
      </c>
      <c r="E28" s="16">
        <f>D28/$D$63</f>
        <v>9.2010740058420748E-2</v>
      </c>
      <c r="F28" s="48" t="s">
        <v>32</v>
      </c>
      <c r="G28" s="295"/>
      <c r="H28" s="192"/>
      <c r="I28" s="278"/>
      <c r="J28" s="279">
        <v>0.5</v>
      </c>
      <c r="K28" s="279">
        <v>0.5</v>
      </c>
      <c r="L28" s="193"/>
      <c r="M28" s="47"/>
      <c r="N28" s="21">
        <f t="shared" si="1"/>
        <v>1</v>
      </c>
      <c r="O28" s="22" t="b">
        <f>N28=1</f>
        <v>1</v>
      </c>
    </row>
    <row r="29" spans="2:15" s="95" customFormat="1" ht="15">
      <c r="B29" s="131"/>
      <c r="C29" s="99"/>
      <c r="D29" s="14"/>
      <c r="E29" s="14"/>
      <c r="F29" s="49" t="s">
        <v>34</v>
      </c>
      <c r="G29" s="189">
        <f>G28*$D28</f>
        <v>0</v>
      </c>
      <c r="H29" s="190"/>
      <c r="I29" s="277"/>
      <c r="J29" s="277">
        <f>J28*$D$28</f>
        <v>43836.599956574995</v>
      </c>
      <c r="K29" s="277">
        <f>K28*$D$28</f>
        <v>43836.599956574995</v>
      </c>
      <c r="L29" s="191">
        <f>L28*$D28</f>
        <v>0</v>
      </c>
      <c r="M29" s="47"/>
      <c r="N29" s="11">
        <f t="shared" si="1"/>
        <v>87673.199913149991</v>
      </c>
      <c r="O29" s="97" t="b">
        <f>N29=D28</f>
        <v>1</v>
      </c>
    </row>
    <row r="30" spans="2:15" s="95" customFormat="1" ht="15">
      <c r="B30" s="130">
        <v>11</v>
      </c>
      <c r="C30" s="101" t="str">
        <f>VLOOKUP($B30,'01_SINTETICO'!A:M,3,FALSE)</f>
        <v>PEITORIS , SOLEIRAS E RODAPÉS</v>
      </c>
      <c r="D30" s="15">
        <f>VLOOKUP($B30,'01_SINTETICO'!A:M,13,FALSE)</f>
        <v>7971.7157304499997</v>
      </c>
      <c r="E30" s="16">
        <f>D30/$D$63</f>
        <v>8.3661080537798908E-3</v>
      </c>
      <c r="F30" s="48" t="s">
        <v>32</v>
      </c>
      <c r="G30" s="295"/>
      <c r="H30" s="192"/>
      <c r="I30" s="278"/>
      <c r="J30" s="279">
        <v>0.2</v>
      </c>
      <c r="K30" s="279">
        <v>0.4</v>
      </c>
      <c r="L30" s="195">
        <v>0.4</v>
      </c>
      <c r="M30" s="47"/>
      <c r="N30" s="21">
        <f t="shared" si="1"/>
        <v>1</v>
      </c>
      <c r="O30" s="22" t="b">
        <f>N30=1</f>
        <v>1</v>
      </c>
    </row>
    <row r="31" spans="2:15" s="95" customFormat="1" ht="15">
      <c r="B31" s="131"/>
      <c r="C31" s="99"/>
      <c r="D31" s="14"/>
      <c r="E31" s="14"/>
      <c r="F31" s="49" t="s">
        <v>34</v>
      </c>
      <c r="G31" s="189">
        <f>G30*$D30</f>
        <v>0</v>
      </c>
      <c r="H31" s="190"/>
      <c r="I31" s="277"/>
      <c r="J31" s="191">
        <f t="shared" ref="J31:K31" si="13">J30*$D30</f>
        <v>1594.3431460900001</v>
      </c>
      <c r="K31" s="191">
        <f t="shared" si="13"/>
        <v>3188.6862921800002</v>
      </c>
      <c r="L31" s="191">
        <f>L30*$D30</f>
        <v>3188.6862921800002</v>
      </c>
      <c r="M31" s="47"/>
      <c r="N31" s="11">
        <f t="shared" si="1"/>
        <v>7971.7157304500006</v>
      </c>
      <c r="O31" s="97" t="b">
        <f>N31=D30</f>
        <v>1</v>
      </c>
    </row>
    <row r="32" spans="2:15" s="95" customFormat="1" ht="15">
      <c r="B32" s="130">
        <v>12</v>
      </c>
      <c r="C32" s="101" t="str">
        <f>VLOOKUP($B32,'01_SINTETICO'!A:M,3,FALSE)</f>
        <v>ESQUADRIAS</v>
      </c>
      <c r="D32" s="15">
        <f>VLOOKUP($B32,'01_SINTETICO'!A:M,13,FALSE)</f>
        <v>90221.382151339989</v>
      </c>
      <c r="E32" s="16">
        <f>D32/$D$63</f>
        <v>9.4684990955751322E-2</v>
      </c>
      <c r="F32" s="48" t="s">
        <v>32</v>
      </c>
      <c r="G32" s="295"/>
      <c r="H32" s="192"/>
      <c r="I32" s="195">
        <v>0.3</v>
      </c>
      <c r="J32" s="195">
        <v>0.4</v>
      </c>
      <c r="K32" s="195">
        <v>0.3</v>
      </c>
      <c r="L32" s="193"/>
      <c r="M32" s="47"/>
      <c r="N32" s="21">
        <f t="shared" si="1"/>
        <v>1</v>
      </c>
      <c r="O32" s="22" t="b">
        <f>N32=1</f>
        <v>1</v>
      </c>
    </row>
    <row r="33" spans="2:15" s="95" customFormat="1" ht="15">
      <c r="B33" s="131"/>
      <c r="C33" s="99"/>
      <c r="D33" s="14"/>
      <c r="E33" s="14"/>
      <c r="F33" s="49" t="s">
        <v>34</v>
      </c>
      <c r="G33" s="189">
        <f>G32*$D32</f>
        <v>0</v>
      </c>
      <c r="H33" s="190"/>
      <c r="I33" s="191">
        <f t="shared" ref="I33:J33" si="14">I32*$D32</f>
        <v>27066.414645401997</v>
      </c>
      <c r="J33" s="191">
        <f t="shared" si="14"/>
        <v>36088.552860535994</v>
      </c>
      <c r="K33" s="191">
        <f>K32*$D32</f>
        <v>27066.414645401997</v>
      </c>
      <c r="L33" s="191">
        <f>L32*$D32</f>
        <v>0</v>
      </c>
      <c r="M33" s="47"/>
      <c r="N33" s="11">
        <f t="shared" si="1"/>
        <v>90221.382151339989</v>
      </c>
      <c r="O33" s="97" t="b">
        <f>N33=D32</f>
        <v>1</v>
      </c>
    </row>
    <row r="34" spans="2:15" s="95" customFormat="1" ht="15">
      <c r="B34" s="130">
        <v>13</v>
      </c>
      <c r="C34" s="101" t="str">
        <f>VLOOKUP($B34,'01_SINTETICO'!A:M,3,FALSE)</f>
        <v>FORROS</v>
      </c>
      <c r="D34" s="15">
        <f>VLOOKUP($B34,'01_SINTETICO'!A:M,13,FALSE)</f>
        <v>15179.252169509999</v>
      </c>
      <c r="E34" s="16">
        <f>D34/$D$63</f>
        <v>1.5930229842569272E-2</v>
      </c>
      <c r="F34" s="48" t="s">
        <v>32</v>
      </c>
      <c r="G34" s="295"/>
      <c r="H34" s="192"/>
      <c r="I34" s="278"/>
      <c r="J34" s="195">
        <v>0.5</v>
      </c>
      <c r="K34" s="195">
        <v>0.5</v>
      </c>
      <c r="L34" s="193"/>
      <c r="M34" s="47"/>
      <c r="N34" s="21">
        <f t="shared" si="1"/>
        <v>1</v>
      </c>
      <c r="O34" s="22" t="b">
        <f>N34=1</f>
        <v>1</v>
      </c>
    </row>
    <row r="35" spans="2:15" s="95" customFormat="1" ht="15">
      <c r="B35" s="131"/>
      <c r="C35" s="99"/>
      <c r="D35" s="14"/>
      <c r="E35" s="14"/>
      <c r="F35" s="49" t="s">
        <v>34</v>
      </c>
      <c r="G35" s="189">
        <f>G34*$D34</f>
        <v>0</v>
      </c>
      <c r="H35" s="190"/>
      <c r="I35" s="277"/>
      <c r="J35" s="191">
        <f>J34*$D34</f>
        <v>7589.6260847549993</v>
      </c>
      <c r="K35" s="191">
        <f>K34*$D34</f>
        <v>7589.6260847549993</v>
      </c>
      <c r="L35" s="191">
        <f>L34*$D34</f>
        <v>0</v>
      </c>
      <c r="M35" s="47"/>
      <c r="N35" s="11">
        <f t="shared" si="1"/>
        <v>15179.252169509999</v>
      </c>
      <c r="O35" s="97" t="b">
        <f>N35=D34</f>
        <v>1</v>
      </c>
    </row>
    <row r="36" spans="2:15" s="95" customFormat="1" ht="15">
      <c r="B36" s="130">
        <v>14</v>
      </c>
      <c r="C36" s="101" t="str">
        <f>VLOOKUP($B36,'01_SINTETICO'!A:M,3,FALSE)</f>
        <v>PINTURA</v>
      </c>
      <c r="D36" s="15">
        <f>VLOOKUP($B36,'01_SINTETICO'!A:M,13,FALSE)</f>
        <v>37429.940008510006</v>
      </c>
      <c r="E36" s="16">
        <f>D36/$D$63</f>
        <v>3.92817472607013E-2</v>
      </c>
      <c r="F36" s="48" t="s">
        <v>32</v>
      </c>
      <c r="G36" s="295"/>
      <c r="H36" s="192"/>
      <c r="I36" s="278"/>
      <c r="J36" s="278"/>
      <c r="K36" s="279">
        <v>0.5</v>
      </c>
      <c r="L36" s="195">
        <v>0.5</v>
      </c>
      <c r="M36" s="47"/>
      <c r="N36" s="21">
        <f t="shared" si="1"/>
        <v>1</v>
      </c>
      <c r="O36" s="22" t="b">
        <f t="shared" ref="O36" si="15">N36=1</f>
        <v>1</v>
      </c>
    </row>
    <row r="37" spans="2:15" s="95" customFormat="1" ht="15">
      <c r="B37" s="131"/>
      <c r="C37" s="99"/>
      <c r="D37" s="14"/>
      <c r="E37" s="14"/>
      <c r="F37" s="49" t="s">
        <v>34</v>
      </c>
      <c r="G37" s="189">
        <f t="shared" ref="G37" si="16">G36*$D36</f>
        <v>0</v>
      </c>
      <c r="H37" s="190"/>
      <c r="I37" s="277"/>
      <c r="J37" s="277"/>
      <c r="K37" s="277">
        <f>K36*D36</f>
        <v>18714.970004255003</v>
      </c>
      <c r="L37" s="191">
        <f t="shared" ref="L37" si="17">L36*$D36</f>
        <v>18714.970004255003</v>
      </c>
      <c r="M37" s="47"/>
      <c r="N37" s="11">
        <f t="shared" si="1"/>
        <v>37429.940008510006</v>
      </c>
      <c r="O37" s="97" t="b">
        <f>N37=D36</f>
        <v>1</v>
      </c>
    </row>
    <row r="38" spans="2:15" s="95" customFormat="1" ht="15">
      <c r="B38" s="130">
        <v>15</v>
      </c>
      <c r="C38" s="101" t="str">
        <f>VLOOKUP($B38,'01_SINTETICO'!A:M,3,FALSE)</f>
        <v>LOUÇAS, METAIS, ACESSÓRIOS E BANCADAS</v>
      </c>
      <c r="D38" s="15">
        <f>VLOOKUP($B38,'01_SINTETICO'!A:M,13,FALSE)</f>
        <v>21191.917295429997</v>
      </c>
      <c r="E38" s="16">
        <f>D38/$D$63</f>
        <v>2.2240365305942252E-2</v>
      </c>
      <c r="F38" s="48" t="s">
        <v>32</v>
      </c>
      <c r="G38" s="295"/>
      <c r="H38" s="192"/>
      <c r="I38" s="192"/>
      <c r="J38" s="192"/>
      <c r="K38" s="194">
        <v>0.5</v>
      </c>
      <c r="L38" s="195">
        <v>0.5</v>
      </c>
      <c r="M38" s="47"/>
      <c r="N38" s="21">
        <f t="shared" si="1"/>
        <v>1</v>
      </c>
      <c r="O38" s="22" t="b">
        <f t="shared" ref="O38" si="18">N38=1</f>
        <v>1</v>
      </c>
    </row>
    <row r="39" spans="2:15" s="95" customFormat="1" ht="15">
      <c r="B39" s="131"/>
      <c r="C39" s="99"/>
      <c r="D39" s="14"/>
      <c r="E39" s="14"/>
      <c r="F39" s="49" t="s">
        <v>34</v>
      </c>
      <c r="G39" s="189">
        <f t="shared" ref="G39:L39" si="19">G38*$D38</f>
        <v>0</v>
      </c>
      <c r="H39" s="190"/>
      <c r="I39" s="190"/>
      <c r="J39" s="190"/>
      <c r="K39" s="190">
        <f t="shared" si="19"/>
        <v>10595.958647714999</v>
      </c>
      <c r="L39" s="191">
        <f t="shared" si="19"/>
        <v>10595.958647714999</v>
      </c>
      <c r="M39" s="47"/>
      <c r="N39" s="11">
        <f t="shared" si="1"/>
        <v>21191.917295429997</v>
      </c>
      <c r="O39" s="97" t="b">
        <f>N39=D38</f>
        <v>1</v>
      </c>
    </row>
    <row r="40" spans="2:15" s="95" customFormat="1" ht="15">
      <c r="B40" s="130">
        <v>16</v>
      </c>
      <c r="C40" s="101" t="str">
        <f>VLOOKUP($B40,'01_SINTETICO'!A:M,3,FALSE)</f>
        <v>INSTALAÇÕES ÁGUA FRIA, PLUVIAL, ESGOTO</v>
      </c>
      <c r="D40" s="15">
        <f>VLOOKUP($B40,'01_SINTETICO'!A:M,13,FALSE)</f>
        <v>35725.25108686999</v>
      </c>
      <c r="E40" s="16">
        <f>D40/$D$63</f>
        <v>3.7492720632212019E-2</v>
      </c>
      <c r="F40" s="48" t="s">
        <v>32</v>
      </c>
      <c r="G40" s="295"/>
      <c r="H40" s="192"/>
      <c r="I40" s="194">
        <v>0.25</v>
      </c>
      <c r="J40" s="194">
        <v>0.25</v>
      </c>
      <c r="K40" s="194">
        <v>0.25</v>
      </c>
      <c r="L40" s="195">
        <v>0.25</v>
      </c>
      <c r="M40" s="47"/>
      <c r="N40" s="21">
        <f t="shared" si="1"/>
        <v>1</v>
      </c>
      <c r="O40" s="22" t="b">
        <f t="shared" ref="O40" si="20">N40=1</f>
        <v>1</v>
      </c>
    </row>
    <row r="41" spans="2:15" s="95" customFormat="1" ht="15">
      <c r="B41" s="131"/>
      <c r="C41" s="99"/>
      <c r="D41" s="14"/>
      <c r="E41" s="14"/>
      <c r="F41" s="49" t="s">
        <v>34</v>
      </c>
      <c r="G41" s="189">
        <f t="shared" ref="G41:K41" si="21">G40*$D40</f>
        <v>0</v>
      </c>
      <c r="H41" s="190"/>
      <c r="I41" s="191">
        <f t="shared" si="21"/>
        <v>8931.3127717174975</v>
      </c>
      <c r="J41" s="191">
        <f t="shared" si="21"/>
        <v>8931.3127717174975</v>
      </c>
      <c r="K41" s="191">
        <f t="shared" si="21"/>
        <v>8931.3127717174975</v>
      </c>
      <c r="L41" s="191">
        <f t="shared" ref="L41" si="22">L40*$D40</f>
        <v>8931.3127717174975</v>
      </c>
      <c r="M41" s="47"/>
      <c r="N41" s="11">
        <f t="shared" si="1"/>
        <v>35725.25108686999</v>
      </c>
      <c r="O41" s="97" t="b">
        <f>N41=D40</f>
        <v>1</v>
      </c>
    </row>
    <row r="42" spans="2:15" s="95" customFormat="1" ht="15">
      <c r="B42" s="130">
        <v>17</v>
      </c>
      <c r="C42" s="101" t="str">
        <f>VLOOKUP($B42,'01_SINTETICO'!A:M,3,FALSE)</f>
        <v>INSTALAÇÕES GLP</v>
      </c>
      <c r="D42" s="15">
        <f>VLOOKUP($B42,'01_SINTETICO'!A:M,13,FALSE)</f>
        <v>1376.8996768</v>
      </c>
      <c r="E42" s="16">
        <f>D42/$D$63</f>
        <v>1.4450203525600567E-3</v>
      </c>
      <c r="F42" s="48" t="s">
        <v>32</v>
      </c>
      <c r="G42" s="295"/>
      <c r="H42" s="192"/>
      <c r="I42" s="278"/>
      <c r="J42" s="278"/>
      <c r="K42" s="279">
        <v>1</v>
      </c>
      <c r="L42" s="193"/>
      <c r="M42" s="47"/>
      <c r="N42" s="21">
        <f t="shared" ref="N42:N61" si="23">SUM(G42:L42)</f>
        <v>1</v>
      </c>
      <c r="O42" s="22" t="b">
        <f t="shared" ref="O42" si="24">N42=1</f>
        <v>1</v>
      </c>
    </row>
    <row r="43" spans="2:15" s="95" customFormat="1" ht="15">
      <c r="B43" s="131"/>
      <c r="C43" s="99"/>
      <c r="D43" s="14"/>
      <c r="E43" s="14"/>
      <c r="F43" s="49" t="s">
        <v>34</v>
      </c>
      <c r="G43" s="189">
        <f t="shared" ref="G43" si="25">G42*$D42</f>
        <v>0</v>
      </c>
      <c r="H43" s="190"/>
      <c r="I43" s="277"/>
      <c r="J43" s="277"/>
      <c r="K43" s="191">
        <f>K42*$D42</f>
        <v>1376.8996768</v>
      </c>
      <c r="L43" s="191">
        <f>L42*$D42</f>
        <v>0</v>
      </c>
      <c r="M43" s="47"/>
      <c r="N43" s="11">
        <f t="shared" si="23"/>
        <v>1376.8996768</v>
      </c>
      <c r="O43" s="97" t="b">
        <f>N43=D42</f>
        <v>1</v>
      </c>
    </row>
    <row r="44" spans="2:15" s="95" customFormat="1" ht="15">
      <c r="B44" s="130">
        <v>18</v>
      </c>
      <c r="C44" s="101" t="str">
        <f>VLOOKUP($B44,'01_SINTETICO'!A:M,3,FALSE)</f>
        <v>INSTALAÇÕES ELÉTRICAS</v>
      </c>
      <c r="D44" s="15">
        <f>VLOOKUP($B44,'01_SINTETICO'!A:M,13,FALSE)</f>
        <v>92460.884262000007</v>
      </c>
      <c r="E44" s="16">
        <f>D44/$D$63</f>
        <v>9.7035290098115776E-2</v>
      </c>
      <c r="F44" s="48" t="s">
        <v>32</v>
      </c>
      <c r="G44" s="295"/>
      <c r="H44" s="192"/>
      <c r="I44" s="194">
        <v>0.25</v>
      </c>
      <c r="J44" s="194">
        <v>0.25</v>
      </c>
      <c r="K44" s="194">
        <v>0.25</v>
      </c>
      <c r="L44" s="195">
        <v>0.25</v>
      </c>
      <c r="M44" s="47"/>
      <c r="N44" s="21">
        <f t="shared" si="23"/>
        <v>1</v>
      </c>
      <c r="O44" s="22" t="b">
        <f t="shared" ref="O44" si="26">N44=1</f>
        <v>1</v>
      </c>
    </row>
    <row r="45" spans="2:15" s="95" customFormat="1" ht="15">
      <c r="B45" s="131"/>
      <c r="C45" s="99"/>
      <c r="D45" s="14"/>
      <c r="E45" s="14"/>
      <c r="F45" s="49" t="s">
        <v>34</v>
      </c>
      <c r="G45" s="189">
        <f t="shared" ref="G45" si="27">G44*$D44</f>
        <v>0</v>
      </c>
      <c r="H45" s="190"/>
      <c r="I45" s="191">
        <f t="shared" ref="I45:L45" si="28">I44*$D44</f>
        <v>23115.221065500002</v>
      </c>
      <c r="J45" s="191">
        <f t="shared" si="28"/>
        <v>23115.221065500002</v>
      </c>
      <c r="K45" s="191">
        <f t="shared" si="28"/>
        <v>23115.221065500002</v>
      </c>
      <c r="L45" s="191">
        <f t="shared" si="28"/>
        <v>23115.221065500002</v>
      </c>
      <c r="M45" s="47"/>
      <c r="N45" s="11">
        <f t="shared" si="23"/>
        <v>92460.884262000007</v>
      </c>
      <c r="O45" s="97" t="b">
        <f>N45=D44</f>
        <v>1</v>
      </c>
    </row>
    <row r="46" spans="2:15" s="95" customFormat="1" ht="15">
      <c r="B46" s="130">
        <v>19</v>
      </c>
      <c r="C46" s="101" t="str">
        <f>VLOOKUP($B46,'01_SINTETICO'!A:M,3,FALSE)</f>
        <v>CABEAMETO ESTRUTURADO</v>
      </c>
      <c r="D46" s="15">
        <f>VLOOKUP($B46,'01_SINTETICO'!A:M,13,FALSE)</f>
        <v>37066.057216300003</v>
      </c>
      <c r="E46" s="16">
        <f>D46/$D$63</f>
        <v>3.8899861746782179E-2</v>
      </c>
      <c r="F46" s="48" t="s">
        <v>32</v>
      </c>
      <c r="G46" s="295"/>
      <c r="H46" s="192"/>
      <c r="I46" s="194">
        <v>0.25</v>
      </c>
      <c r="J46" s="194">
        <v>0.25</v>
      </c>
      <c r="K46" s="194">
        <v>0.25</v>
      </c>
      <c r="L46" s="195">
        <v>0.25</v>
      </c>
      <c r="M46" s="47"/>
      <c r="N46" s="21">
        <f t="shared" si="23"/>
        <v>1</v>
      </c>
      <c r="O46" s="22" t="b">
        <f t="shared" ref="O46" si="29">N46=1</f>
        <v>1</v>
      </c>
    </row>
    <row r="47" spans="2:15" s="95" customFormat="1" ht="15">
      <c r="B47" s="131"/>
      <c r="C47" s="99"/>
      <c r="D47" s="14"/>
      <c r="E47" s="14"/>
      <c r="F47" s="49" t="s">
        <v>34</v>
      </c>
      <c r="G47" s="189">
        <f t="shared" ref="G47" si="30">G46*$D46</f>
        <v>0</v>
      </c>
      <c r="H47" s="190"/>
      <c r="I47" s="191">
        <f t="shared" ref="I47:L47" si="31">I46*$D46</f>
        <v>9266.5143040750008</v>
      </c>
      <c r="J47" s="191">
        <f t="shared" si="31"/>
        <v>9266.5143040750008</v>
      </c>
      <c r="K47" s="191">
        <f t="shared" si="31"/>
        <v>9266.5143040750008</v>
      </c>
      <c r="L47" s="191">
        <f t="shared" si="31"/>
        <v>9266.5143040750008</v>
      </c>
      <c r="M47" s="47"/>
      <c r="N47" s="11">
        <f t="shared" si="23"/>
        <v>37066.057216300003</v>
      </c>
      <c r="O47" s="97" t="b">
        <f>N47=D46</f>
        <v>1</v>
      </c>
    </row>
    <row r="48" spans="2:15" s="95" customFormat="1" ht="15">
      <c r="B48" s="130">
        <v>20</v>
      </c>
      <c r="C48" s="101" t="str">
        <f>VLOOKUP($B48,'01_SINTETICO'!A:M,3,FALSE)</f>
        <v>SEGURANÇA</v>
      </c>
      <c r="D48" s="15">
        <f>VLOOKUP($B48,'01_SINTETICO'!A:M,13,FALSE)</f>
        <v>4241.7066175999989</v>
      </c>
      <c r="E48" s="16">
        <f>D48/$D$63</f>
        <v>4.4515606295047368E-3</v>
      </c>
      <c r="F48" s="48" t="s">
        <v>32</v>
      </c>
      <c r="G48" s="295"/>
      <c r="H48" s="192"/>
      <c r="I48" s="194">
        <v>0.25</v>
      </c>
      <c r="J48" s="194">
        <v>0.25</v>
      </c>
      <c r="K48" s="194">
        <v>0.25</v>
      </c>
      <c r="L48" s="195">
        <v>0.25</v>
      </c>
      <c r="M48" s="47"/>
      <c r="N48" s="21">
        <f t="shared" si="23"/>
        <v>1</v>
      </c>
      <c r="O48" s="22" t="b">
        <f t="shared" ref="O48" si="32">N48=1</f>
        <v>1</v>
      </c>
    </row>
    <row r="49" spans="2:15" s="95" customFormat="1" ht="15">
      <c r="B49" s="131"/>
      <c r="C49" s="99"/>
      <c r="D49" s="14"/>
      <c r="E49" s="14"/>
      <c r="F49" s="49" t="s">
        <v>34</v>
      </c>
      <c r="G49" s="189">
        <f t="shared" ref="G49" si="33">G48*$D48</f>
        <v>0</v>
      </c>
      <c r="H49" s="190"/>
      <c r="I49" s="191">
        <f t="shared" ref="I49:L49" si="34">I48*$D48</f>
        <v>1060.4266543999997</v>
      </c>
      <c r="J49" s="191">
        <f t="shared" si="34"/>
        <v>1060.4266543999997</v>
      </c>
      <c r="K49" s="191">
        <f t="shared" si="34"/>
        <v>1060.4266543999997</v>
      </c>
      <c r="L49" s="191">
        <f t="shared" si="34"/>
        <v>1060.4266543999997</v>
      </c>
      <c r="M49" s="47"/>
      <c r="N49" s="11">
        <f t="shared" si="23"/>
        <v>4241.7066175999989</v>
      </c>
      <c r="O49" s="97" t="b">
        <f>N49=D48</f>
        <v>1</v>
      </c>
    </row>
    <row r="50" spans="2:15" s="95" customFormat="1" ht="15">
      <c r="B50" s="130">
        <v>21</v>
      </c>
      <c r="C50" s="101" t="str">
        <f>VLOOKUP($B50,'01_SINTETICO'!A:M,3,FALSE)</f>
        <v>SPDA</v>
      </c>
      <c r="D50" s="15">
        <f>VLOOKUP($B50,'01_SINTETICO'!A:M,13,FALSE)</f>
        <v>26178.246235160001</v>
      </c>
      <c r="E50" s="16">
        <f>D50/$D$63</f>
        <v>2.7473387670516217E-2</v>
      </c>
      <c r="F50" s="48" t="s">
        <v>32</v>
      </c>
      <c r="G50" s="295"/>
      <c r="H50" s="192"/>
      <c r="I50" s="194">
        <v>0.25</v>
      </c>
      <c r="J50" s="194">
        <v>0.25</v>
      </c>
      <c r="K50" s="194">
        <v>0.25</v>
      </c>
      <c r="L50" s="195">
        <v>0.25</v>
      </c>
      <c r="M50" s="47"/>
      <c r="N50" s="21">
        <f t="shared" si="23"/>
        <v>1</v>
      </c>
      <c r="O50" s="22" t="b">
        <f t="shared" ref="O50" si="35">N50=1</f>
        <v>1</v>
      </c>
    </row>
    <row r="51" spans="2:15" s="95" customFormat="1" ht="15">
      <c r="B51" s="131"/>
      <c r="C51" s="99"/>
      <c r="D51" s="14"/>
      <c r="E51" s="14"/>
      <c r="F51" s="49" t="s">
        <v>34</v>
      </c>
      <c r="G51" s="189">
        <f t="shared" ref="G51" si="36">G50*$D50</f>
        <v>0</v>
      </c>
      <c r="H51" s="190"/>
      <c r="I51" s="191">
        <f t="shared" ref="I51:L51" si="37">I50*$D50</f>
        <v>6544.5615587900002</v>
      </c>
      <c r="J51" s="191">
        <f t="shared" si="37"/>
        <v>6544.5615587900002</v>
      </c>
      <c r="K51" s="191">
        <f t="shared" si="37"/>
        <v>6544.5615587900002</v>
      </c>
      <c r="L51" s="191">
        <f t="shared" si="37"/>
        <v>6544.5615587900002</v>
      </c>
      <c r="M51" s="47"/>
      <c r="N51" s="11">
        <f t="shared" si="23"/>
        <v>26178.246235160001</v>
      </c>
      <c r="O51" s="97" t="b">
        <f>N51=D50</f>
        <v>1</v>
      </c>
    </row>
    <row r="52" spans="2:15" s="95" customFormat="1" ht="15">
      <c r="B52" s="130">
        <v>22</v>
      </c>
      <c r="C52" s="101" t="str">
        <f>VLOOKUP($B52,'01_SINTETICO'!A:M,3,FALSE)</f>
        <v>AR CONDICIONADO</v>
      </c>
      <c r="D52" s="15">
        <f>VLOOKUP($B52,'01_SINTETICO'!A:M,13,FALSE)</f>
        <v>4953.4997674000006</v>
      </c>
      <c r="E52" s="16">
        <f>D52/$D$63</f>
        <v>5.1985690031752562E-3</v>
      </c>
      <c r="F52" s="48" t="s">
        <v>32</v>
      </c>
      <c r="G52" s="295"/>
      <c r="H52" s="192"/>
      <c r="I52" s="278"/>
      <c r="J52" s="278"/>
      <c r="K52" s="278"/>
      <c r="L52" s="195">
        <v>1</v>
      </c>
      <c r="M52" s="47"/>
      <c r="N52" s="21">
        <f t="shared" si="23"/>
        <v>1</v>
      </c>
      <c r="O52" s="22" t="b">
        <f t="shared" ref="O52" si="38">N52=1</f>
        <v>1</v>
      </c>
    </row>
    <row r="53" spans="2:15" s="95" customFormat="1" ht="15">
      <c r="B53" s="131"/>
      <c r="C53" s="99"/>
      <c r="D53" s="14"/>
      <c r="E53" s="14"/>
      <c r="F53" s="49" t="s">
        <v>34</v>
      </c>
      <c r="G53" s="189">
        <f t="shared" ref="G53" si="39">G52*$D52</f>
        <v>0</v>
      </c>
      <c r="H53" s="190"/>
      <c r="I53" s="277"/>
      <c r="J53" s="277"/>
      <c r="K53" s="277"/>
      <c r="L53" s="191">
        <f>L52*$D52</f>
        <v>4953.4997674000006</v>
      </c>
      <c r="M53" s="47"/>
      <c r="N53" s="11">
        <f t="shared" si="23"/>
        <v>4953.4997674000006</v>
      </c>
      <c r="O53" s="97" t="b">
        <f>N53=D52</f>
        <v>1</v>
      </c>
    </row>
    <row r="54" spans="2:15" s="95" customFormat="1" ht="15">
      <c r="B54" s="130">
        <v>23</v>
      </c>
      <c r="C54" s="101" t="str">
        <f>VLOOKUP($B54,'01_SINTETICO'!A:M,3,FALSE)</f>
        <v>PCI</v>
      </c>
      <c r="D54" s="15">
        <f>VLOOKUP($B54,'01_SINTETICO'!A:M,13,FALSE)</f>
        <v>3733.9814059999999</v>
      </c>
      <c r="E54" s="16">
        <f>D54/$D$63</f>
        <v>3.9187162424866775E-3</v>
      </c>
      <c r="F54" s="48" t="s">
        <v>32</v>
      </c>
      <c r="G54" s="295"/>
      <c r="H54" s="192"/>
      <c r="I54" s="278"/>
      <c r="J54" s="278"/>
      <c r="K54" s="278"/>
      <c r="L54" s="195">
        <v>1</v>
      </c>
      <c r="M54" s="47"/>
      <c r="N54" s="21">
        <f t="shared" si="23"/>
        <v>1</v>
      </c>
      <c r="O54" s="22" t="b">
        <f t="shared" ref="O54" si="40">N54=1</f>
        <v>1</v>
      </c>
    </row>
    <row r="55" spans="2:15" s="95" customFormat="1" ht="15">
      <c r="B55" s="131"/>
      <c r="C55" s="99"/>
      <c r="D55" s="14"/>
      <c r="E55" s="14"/>
      <c r="F55" s="49" t="s">
        <v>34</v>
      </c>
      <c r="G55" s="189">
        <f t="shared" ref="G55" si="41">G54*$D54</f>
        <v>0</v>
      </c>
      <c r="H55" s="190"/>
      <c r="I55" s="277"/>
      <c r="J55" s="277"/>
      <c r="K55" s="277"/>
      <c r="L55" s="191">
        <f t="shared" ref="L55" si="42">L54*$D54</f>
        <v>3733.9814059999999</v>
      </c>
      <c r="M55" s="47"/>
      <c r="N55" s="11">
        <f t="shared" si="23"/>
        <v>3733.9814059999999</v>
      </c>
      <c r="O55" s="97" t="b">
        <f>N55=D54</f>
        <v>1</v>
      </c>
    </row>
    <row r="56" spans="2:15" s="95" customFormat="1" ht="15">
      <c r="B56" s="130">
        <v>24</v>
      </c>
      <c r="C56" s="101" t="str">
        <f>VLOOKUP($B56,'01_SINTETICO'!A:M,3,FALSE)</f>
        <v>COMUNICAÇÃO VISUAL E ACESSIBILIDADE</v>
      </c>
      <c r="D56" s="15">
        <f>VLOOKUP($B56,'01_SINTETICO'!A:M,13,FALSE)</f>
        <v>10502.804232499999</v>
      </c>
      <c r="E56" s="16">
        <f>D56/$D$63</f>
        <v>1.1022419520199283E-2</v>
      </c>
      <c r="F56" s="48" t="s">
        <v>32</v>
      </c>
      <c r="G56" s="295"/>
      <c r="H56" s="192"/>
      <c r="I56" s="278"/>
      <c r="J56" s="278"/>
      <c r="K56" s="278"/>
      <c r="L56" s="195">
        <v>1</v>
      </c>
      <c r="M56" s="47"/>
      <c r="N56" s="21">
        <f t="shared" si="23"/>
        <v>1</v>
      </c>
      <c r="O56" s="22" t="b">
        <f t="shared" ref="O56" si="43">N56=1</f>
        <v>1</v>
      </c>
    </row>
    <row r="57" spans="2:15" s="95" customFormat="1" ht="15">
      <c r="B57" s="131"/>
      <c r="C57" s="99"/>
      <c r="D57" s="14"/>
      <c r="E57" s="14"/>
      <c r="F57" s="49" t="s">
        <v>34</v>
      </c>
      <c r="G57" s="189">
        <f t="shared" ref="G57" si="44">G56*$D56</f>
        <v>0</v>
      </c>
      <c r="H57" s="190"/>
      <c r="I57" s="277"/>
      <c r="J57" s="277"/>
      <c r="K57" s="277"/>
      <c r="L57" s="191">
        <f>L56*$D56</f>
        <v>10502.804232499999</v>
      </c>
      <c r="M57" s="47"/>
      <c r="N57" s="11">
        <f t="shared" si="23"/>
        <v>10502.804232499999</v>
      </c>
      <c r="O57" s="97" t="b">
        <f>N57=D56</f>
        <v>1</v>
      </c>
    </row>
    <row r="58" spans="2:15" s="95" customFormat="1" ht="15">
      <c r="B58" s="130">
        <v>25</v>
      </c>
      <c r="C58" s="101" t="str">
        <f>VLOOKUP($B58,'01_SINTETICO'!A:M,3,FALSE)</f>
        <v>PAISAGISMO</v>
      </c>
      <c r="D58" s="15">
        <f>VLOOKUP($B58,'01_SINTETICO'!A:M,13,FALSE)</f>
        <v>7533.6830806800008</v>
      </c>
      <c r="E58" s="16">
        <f>D58/$D$63</f>
        <v>7.9064041954170858E-3</v>
      </c>
      <c r="F58" s="48" t="s">
        <v>32</v>
      </c>
      <c r="G58" s="295"/>
      <c r="H58" s="192"/>
      <c r="I58" s="278"/>
      <c r="J58" s="278"/>
      <c r="K58" s="278"/>
      <c r="L58" s="195">
        <v>1</v>
      </c>
      <c r="M58" s="47"/>
      <c r="N58" s="21">
        <f t="shared" si="23"/>
        <v>1</v>
      </c>
      <c r="O58" s="22" t="b">
        <f t="shared" ref="O58" si="45">N58=1</f>
        <v>1</v>
      </c>
    </row>
    <row r="59" spans="2:15" s="95" customFormat="1" ht="15">
      <c r="B59" s="131"/>
      <c r="C59" s="99"/>
      <c r="D59" s="14"/>
      <c r="E59" s="14"/>
      <c r="F59" s="49" t="s">
        <v>34</v>
      </c>
      <c r="G59" s="189">
        <f t="shared" ref="G59" si="46">G58*$D58</f>
        <v>0</v>
      </c>
      <c r="H59" s="190"/>
      <c r="I59" s="277"/>
      <c r="J59" s="277"/>
      <c r="K59" s="277"/>
      <c r="L59" s="191">
        <f t="shared" ref="L59:L61" si="47">L58*$D58</f>
        <v>7533.6830806800008</v>
      </c>
      <c r="M59" s="47"/>
      <c r="N59" s="11">
        <f t="shared" si="23"/>
        <v>7533.6830806800008</v>
      </c>
      <c r="O59" s="97" t="b">
        <f>N59=D58</f>
        <v>1</v>
      </c>
    </row>
    <row r="60" spans="2:15" s="95" customFormat="1" ht="15">
      <c r="B60" s="130">
        <v>26</v>
      </c>
      <c r="C60" s="101" t="str">
        <f>VLOOKUP($B60,'01_SINTETICO'!A:M,3,FALSE)</f>
        <v>SERVIÇOS FINAIS</v>
      </c>
      <c r="D60" s="15">
        <f>VLOOKUP($B60,'01_SINTETICO'!A:M,13,FALSE)</f>
        <v>4551.9201700299991</v>
      </c>
      <c r="E60" s="16">
        <f>D60/$D$63</f>
        <v>4.7771216739688491E-3</v>
      </c>
      <c r="F60" s="48" t="s">
        <v>32</v>
      </c>
      <c r="G60" s="295"/>
      <c r="H60" s="192"/>
      <c r="I60" s="278"/>
      <c r="J60" s="278"/>
      <c r="K60" s="278"/>
      <c r="L60" s="195">
        <v>1</v>
      </c>
      <c r="M60" s="47"/>
      <c r="N60" s="21">
        <f t="shared" si="23"/>
        <v>1</v>
      </c>
      <c r="O60" s="22" t="b">
        <f t="shared" ref="O60" si="48">N60=1</f>
        <v>1</v>
      </c>
    </row>
    <row r="61" spans="2:15" s="95" customFormat="1" ht="15">
      <c r="B61" s="131"/>
      <c r="C61" s="99"/>
      <c r="D61" s="14"/>
      <c r="E61" s="14"/>
      <c r="F61" s="49" t="s">
        <v>34</v>
      </c>
      <c r="G61" s="189">
        <f t="shared" ref="G61" si="49">G60*$D60</f>
        <v>0</v>
      </c>
      <c r="H61" s="190"/>
      <c r="I61" s="277"/>
      <c r="J61" s="277"/>
      <c r="K61" s="277"/>
      <c r="L61" s="191">
        <f t="shared" si="47"/>
        <v>4551.9201700299991</v>
      </c>
      <c r="M61" s="47"/>
      <c r="N61" s="11">
        <f t="shared" si="23"/>
        <v>4551.9201700299991</v>
      </c>
      <c r="O61" s="97" t="b">
        <f>N61=D60</f>
        <v>1</v>
      </c>
    </row>
    <row r="62" spans="2:15" s="182" customFormat="1" ht="15">
      <c r="B62" s="198"/>
      <c r="D62" s="7"/>
      <c r="E62" s="7"/>
      <c r="F62" s="183"/>
      <c r="G62" s="184"/>
      <c r="H62" s="184"/>
      <c r="I62" s="184"/>
      <c r="J62" s="184"/>
      <c r="K62" s="184"/>
      <c r="L62" s="184"/>
      <c r="M62" s="199"/>
      <c r="N62" s="11"/>
      <c r="O62" s="97"/>
    </row>
    <row r="63" spans="2:15" s="95" customFormat="1" ht="15">
      <c r="B63" s="456" t="s">
        <v>111</v>
      </c>
      <c r="C63" s="457"/>
      <c r="D63" s="112">
        <f>SUM(D10:D61)</f>
        <v>952858.32781567995</v>
      </c>
      <c r="E63" s="113">
        <f>SUBTOTAL(9,E10:E61)</f>
        <v>1</v>
      </c>
      <c r="F63" s="185" t="s">
        <v>32</v>
      </c>
      <c r="G63" s="197">
        <f t="shared" ref="G63:K63" si="50">G64/$D$63</f>
        <v>0.10929983109400455</v>
      </c>
      <c r="H63" s="197">
        <f t="shared" si="50"/>
        <v>0</v>
      </c>
      <c r="I63" s="197">
        <f t="shared" si="50"/>
        <v>0.22251149232942846</v>
      </c>
      <c r="J63" s="197">
        <f t="shared" si="50"/>
        <v>0.26173026305095443</v>
      </c>
      <c r="K63" s="197">
        <f t="shared" si="50"/>
        <v>0.26388387135083297</v>
      </c>
      <c r="L63" s="197">
        <f>L64/$D$63</f>
        <v>0.14257454217477972</v>
      </c>
      <c r="M63" s="47"/>
      <c r="N63" s="238">
        <f>SUM(G63:L63)</f>
        <v>1</v>
      </c>
      <c r="O63" s="97" t="b">
        <f>N63=1</f>
        <v>1</v>
      </c>
    </row>
    <row r="64" spans="2:15" s="95" customFormat="1" ht="15">
      <c r="B64" s="107"/>
      <c r="C64" s="108"/>
      <c r="D64" s="109"/>
      <c r="E64" s="114"/>
      <c r="F64" s="186" t="s">
        <v>34</v>
      </c>
      <c r="G64" s="187">
        <f>G11+G13+G15+G17+G19+G21+G23+G25+G27+G29+G31+G33+G35+G47+G49+G51+G57+G61+G39+G41+G43+G45+G53+G55+G59+G37</f>
        <v>104147.25428676944</v>
      </c>
      <c r="H64" s="187">
        <f t="shared" ref="H64" si="51">H11+H13+H15+H17+H19+H21+H23+H25+H27+H29+H31+H33+H35+H47+H49+H51+H57+H61+H39+H41+H43+H45+H53+H55</f>
        <v>0</v>
      </c>
      <c r="I64" s="187">
        <f>I11+I13+I15+I17+I19+I21+I23+I25+I27+I29+I31+I33+I35+I47+I49+I51+I57+I61+I39+I41+I43+I45+I53+I55+I59+I37</f>
        <v>212021.9285007907</v>
      </c>
      <c r="J64" s="187">
        <f>J11+J13+J15+J17+J19+J21+J23+J25+J27+J29+J31+J33+J35+J47+J49+J51+J57+J61+J39+J41+J43+J45+J53+J55+J59+J37</f>
        <v>249391.86078949049</v>
      </c>
      <c r="K64" s="187">
        <f>K11+K13+K15+K17+K19+K21+K23+K25+K27+K29+K31+K33+K35+K47+K49+K51+K57+K61+K39+K41+K43+K45+K53+K55+K59+K37</f>
        <v>251443.94439288272</v>
      </c>
      <c r="L64" s="187">
        <f>L11+L13+L15+L17+L19+L21+L23+L25+L27+L29+L31+L33+L35+L47+L49+L51+L57+L61+L39+L41+L43+L45+L53+L55+L59+L37</f>
        <v>135853.33984574673</v>
      </c>
      <c r="M64" s="9"/>
      <c r="N64" s="239">
        <f>SUM(G64:L64)</f>
        <v>952858.32781568018</v>
      </c>
      <c r="O64" s="13" t="b">
        <f>N64=D63</f>
        <v>1</v>
      </c>
    </row>
    <row r="65" spans="1:16" s="200" customFormat="1" ht="15">
      <c r="B65" s="96"/>
      <c r="C65" s="96"/>
      <c r="D65" s="11"/>
      <c r="E65" s="11"/>
      <c r="F65" s="111"/>
      <c r="G65" s="23"/>
      <c r="H65" s="23"/>
      <c r="I65" s="23"/>
      <c r="J65" s="23"/>
      <c r="K65" s="23"/>
      <c r="L65" s="23"/>
      <c r="M65" s="40"/>
      <c r="N65" s="11"/>
      <c r="O65" s="97"/>
      <c r="P65" s="104"/>
    </row>
    <row r="66" spans="1:16" s="102" customFormat="1" ht="15">
      <c r="B66" s="456" t="s">
        <v>110</v>
      </c>
      <c r="C66" s="457"/>
      <c r="D66" s="112"/>
      <c r="E66" s="113"/>
      <c r="F66" s="185" t="s">
        <v>109</v>
      </c>
      <c r="G66" s="197">
        <f>G63</f>
        <v>0.10929983109400455</v>
      </c>
      <c r="H66" s="197">
        <f>G63+H63</f>
        <v>0.10929983109400455</v>
      </c>
      <c r="I66" s="197">
        <f>H63+I63</f>
        <v>0.22251149232942846</v>
      </c>
      <c r="J66" s="197">
        <f t="shared" ref="J66:L66" si="52">I63+J63</f>
        <v>0.48424175538038289</v>
      </c>
      <c r="K66" s="197">
        <f t="shared" si="52"/>
        <v>0.52561413440178739</v>
      </c>
      <c r="L66" s="197">
        <f t="shared" si="52"/>
        <v>0.40645841352561268</v>
      </c>
      <c r="M66" s="23"/>
      <c r="N66" s="23"/>
      <c r="O66" s="13"/>
      <c r="P66" s="104"/>
    </row>
    <row r="67" spans="1:16" s="110" customFormat="1" ht="15">
      <c r="B67" s="107"/>
      <c r="C67" s="108"/>
      <c r="D67" s="109"/>
      <c r="E67" s="114"/>
      <c r="F67" s="186" t="s">
        <v>34</v>
      </c>
      <c r="G67" s="187">
        <f>G64</f>
        <v>104147.25428676944</v>
      </c>
      <c r="H67" s="188">
        <f t="shared" ref="H67" si="53">H64+G67</f>
        <v>104147.25428676944</v>
      </c>
      <c r="I67" s="188">
        <f>I64+H67</f>
        <v>316169.18278756016</v>
      </c>
      <c r="J67" s="188">
        <f t="shared" ref="J67" si="54">J64+I67</f>
        <v>565561.04357705067</v>
      </c>
      <c r="K67" s="188">
        <f t="shared" ref="K67" si="55">K64+J67</f>
        <v>817004.98796993343</v>
      </c>
      <c r="L67" s="188">
        <f t="shared" ref="L67" si="56">L64+K67</f>
        <v>952858.32781568018</v>
      </c>
      <c r="M67" s="23"/>
      <c r="N67" s="23"/>
      <c r="O67" s="13"/>
      <c r="P67" s="104"/>
    </row>
    <row r="68" spans="1:16" s="102" customFormat="1" ht="15">
      <c r="B68" s="103"/>
      <c r="C68" s="103"/>
      <c r="D68" s="7"/>
      <c r="E68" s="7"/>
      <c r="M68" s="23"/>
      <c r="N68" s="23"/>
      <c r="O68" s="13"/>
      <c r="P68" s="104"/>
    </row>
    <row r="69" spans="1:16" s="102" customFormat="1" ht="15">
      <c r="B69" s="82"/>
      <c r="C69" s="82"/>
      <c r="D69" s="77"/>
      <c r="E69" s="89"/>
      <c r="F69" s="90"/>
      <c r="G69" s="91"/>
      <c r="H69" s="91"/>
      <c r="I69" s="91"/>
      <c r="J69" s="91"/>
      <c r="K69" s="91"/>
      <c r="L69" s="91"/>
      <c r="M69" s="40"/>
      <c r="N69" s="13"/>
      <c r="O69" s="13"/>
      <c r="P69" s="104"/>
    </row>
    <row r="70" spans="1:16" s="102" customFormat="1" ht="14.25">
      <c r="B70" s="93"/>
      <c r="C70" s="93"/>
      <c r="D70" s="93"/>
      <c r="E70" s="93"/>
      <c r="F70" s="93"/>
      <c r="G70" s="93"/>
      <c r="H70" s="93"/>
      <c r="I70" s="93"/>
      <c r="J70" s="93"/>
      <c r="K70" s="93"/>
      <c r="L70" s="93"/>
      <c r="M70" s="10"/>
      <c r="N70" s="11"/>
      <c r="O70" s="97"/>
      <c r="P70" s="104"/>
    </row>
    <row r="71" spans="1:16" ht="14.25">
      <c r="A71" s="93"/>
      <c r="B71" s="93"/>
      <c r="C71" s="93"/>
      <c r="D71" s="93"/>
      <c r="E71" s="93"/>
      <c r="F71" s="93"/>
      <c r="G71" s="93"/>
      <c r="H71" s="93"/>
      <c r="I71" s="93"/>
      <c r="J71" s="93"/>
      <c r="K71" s="93"/>
      <c r="L71" s="93"/>
      <c r="M71" s="92"/>
      <c r="N71" s="92"/>
      <c r="O71" s="94"/>
      <c r="P71" s="93"/>
    </row>
    <row r="72" spans="1:16">
      <c r="A72" s="93"/>
      <c r="B72" s="93"/>
      <c r="C72" s="93"/>
      <c r="D72" s="93"/>
      <c r="E72" s="93"/>
      <c r="F72" s="93"/>
      <c r="G72" s="93"/>
      <c r="H72" s="93"/>
      <c r="I72" s="93"/>
      <c r="J72" s="93"/>
      <c r="K72" s="93"/>
      <c r="L72" s="93"/>
      <c r="M72" s="93"/>
      <c r="N72" s="94"/>
      <c r="O72" s="94"/>
      <c r="P72" s="93"/>
    </row>
    <row r="73" spans="1:16">
      <c r="A73" s="93"/>
      <c r="B73" s="93"/>
      <c r="C73" s="93"/>
      <c r="D73" s="93"/>
      <c r="E73" s="93"/>
      <c r="F73" s="93"/>
      <c r="G73" s="93"/>
      <c r="H73" s="93"/>
      <c r="I73" s="93"/>
      <c r="J73" s="93"/>
      <c r="K73" s="93"/>
      <c r="L73" s="93"/>
      <c r="M73" s="93"/>
      <c r="N73" s="94"/>
      <c r="O73" s="94"/>
      <c r="P73" s="93"/>
    </row>
    <row r="74" spans="1:16">
      <c r="A74" s="93"/>
      <c r="B74" s="93"/>
      <c r="C74" s="93"/>
      <c r="D74" s="93"/>
      <c r="E74" s="93"/>
      <c r="F74" s="93"/>
      <c r="G74" s="93"/>
      <c r="H74" s="93"/>
      <c r="I74" s="93"/>
      <c r="J74" s="93"/>
      <c r="K74" s="93"/>
      <c r="L74" s="93"/>
      <c r="M74" s="93"/>
      <c r="N74" s="94"/>
      <c r="O74" s="94"/>
      <c r="P74" s="93"/>
    </row>
    <row r="75" spans="1:16">
      <c r="A75" s="93"/>
      <c r="B75" s="93"/>
      <c r="C75" s="93"/>
      <c r="D75" s="93"/>
      <c r="E75" s="93"/>
      <c r="F75" s="93"/>
      <c r="G75" s="93"/>
      <c r="H75" s="93"/>
      <c r="I75" s="93"/>
      <c r="J75" s="93"/>
      <c r="K75" s="93"/>
      <c r="L75" s="93"/>
      <c r="M75" s="93"/>
      <c r="N75" s="94"/>
      <c r="O75" s="94"/>
      <c r="P75" s="93"/>
    </row>
    <row r="76" spans="1:16">
      <c r="A76" s="93"/>
      <c r="B76" s="93"/>
      <c r="C76" s="93"/>
      <c r="D76" s="93"/>
      <c r="E76" s="93"/>
      <c r="F76" s="93"/>
      <c r="G76" s="93"/>
      <c r="H76" s="93"/>
      <c r="I76" s="93"/>
      <c r="J76" s="93"/>
      <c r="K76" s="93"/>
      <c r="L76" s="93"/>
      <c r="M76" s="93"/>
      <c r="N76" s="94"/>
      <c r="O76" s="94"/>
      <c r="P76" s="93"/>
    </row>
    <row r="77" spans="1:16">
      <c r="A77" s="93"/>
      <c r="B77" s="93"/>
      <c r="C77" s="93"/>
      <c r="D77" s="93"/>
      <c r="E77" s="93"/>
      <c r="F77" s="93"/>
      <c r="G77" s="93"/>
      <c r="H77" s="93"/>
      <c r="I77" s="93"/>
      <c r="J77" s="93"/>
      <c r="K77" s="93"/>
      <c r="L77" s="93"/>
      <c r="M77" s="93"/>
      <c r="N77" s="94"/>
      <c r="O77" s="94"/>
      <c r="P77" s="93"/>
    </row>
    <row r="78" spans="1:16">
      <c r="A78" s="93"/>
      <c r="B78" s="93"/>
      <c r="C78" s="93"/>
      <c r="D78" s="93"/>
      <c r="E78" s="93"/>
      <c r="F78" s="93"/>
      <c r="G78" s="93"/>
      <c r="H78" s="93"/>
      <c r="I78" s="93"/>
      <c r="J78" s="93"/>
      <c r="K78" s="93"/>
      <c r="L78" s="93"/>
      <c r="M78" s="93"/>
      <c r="N78" s="94"/>
      <c r="O78" s="94"/>
      <c r="P78" s="93"/>
    </row>
    <row r="79" spans="1:16">
      <c r="A79" s="93"/>
      <c r="B79" s="93"/>
      <c r="C79" s="93"/>
      <c r="D79" s="93"/>
      <c r="E79" s="93"/>
      <c r="F79" s="93"/>
      <c r="G79" s="93"/>
      <c r="H79" s="93"/>
      <c r="I79" s="93"/>
      <c r="J79" s="93"/>
      <c r="K79" s="93"/>
      <c r="L79" s="93"/>
      <c r="M79" s="93"/>
      <c r="N79" s="94"/>
      <c r="O79" s="94"/>
      <c r="P79" s="93"/>
    </row>
    <row r="80" spans="1:16">
      <c r="A80" s="93"/>
      <c r="B80" s="93"/>
      <c r="C80" s="93"/>
      <c r="D80" s="93"/>
      <c r="E80" s="93"/>
      <c r="F80" s="93"/>
      <c r="G80" s="93"/>
      <c r="H80" s="93"/>
      <c r="I80" s="93"/>
      <c r="J80" s="93"/>
      <c r="K80" s="93"/>
      <c r="L80" s="93"/>
      <c r="M80" s="93"/>
      <c r="N80" s="94"/>
      <c r="O80" s="94"/>
      <c r="P80" s="93"/>
    </row>
    <row r="81" spans="1:16">
      <c r="A81" s="93"/>
      <c r="B81" s="93"/>
      <c r="C81" s="93"/>
      <c r="D81" s="93"/>
      <c r="E81" s="93"/>
      <c r="F81" s="93"/>
      <c r="G81" s="93"/>
      <c r="H81" s="93"/>
      <c r="I81" s="93"/>
      <c r="J81" s="93"/>
      <c r="K81" s="93"/>
      <c r="L81" s="93"/>
      <c r="M81" s="93"/>
      <c r="N81" s="94"/>
      <c r="O81" s="94"/>
      <c r="P81" s="93"/>
    </row>
    <row r="82" spans="1:16">
      <c r="A82" s="93"/>
      <c r="B82" s="93"/>
      <c r="C82" s="93"/>
      <c r="D82" s="93"/>
      <c r="E82" s="93"/>
      <c r="F82" s="93"/>
      <c r="G82" s="93"/>
      <c r="H82" s="93"/>
      <c r="I82" s="93"/>
      <c r="J82" s="93"/>
      <c r="K82" s="93"/>
      <c r="L82" s="93"/>
      <c r="M82" s="93"/>
      <c r="N82" s="94"/>
      <c r="O82" s="94"/>
      <c r="P82" s="93"/>
    </row>
    <row r="83" spans="1:16">
      <c r="A83" s="93"/>
      <c r="B83" s="93"/>
      <c r="C83" s="93"/>
      <c r="D83" s="93"/>
      <c r="E83" s="93"/>
      <c r="F83" s="93"/>
      <c r="G83" s="93"/>
      <c r="H83" s="93"/>
      <c r="I83" s="93"/>
      <c r="J83" s="93"/>
      <c r="K83" s="93"/>
      <c r="L83" s="93"/>
      <c r="M83" s="93"/>
      <c r="N83" s="94"/>
      <c r="O83" s="94"/>
      <c r="P83" s="93"/>
    </row>
    <row r="84" spans="1:16">
      <c r="A84" s="93"/>
      <c r="B84" s="93"/>
      <c r="C84" s="93"/>
      <c r="D84" s="93"/>
      <c r="E84" s="93"/>
      <c r="F84" s="93"/>
      <c r="G84" s="93"/>
      <c r="H84" s="93"/>
      <c r="I84" s="93"/>
      <c r="J84" s="93"/>
      <c r="K84" s="93"/>
      <c r="L84" s="93"/>
      <c r="M84" s="93"/>
      <c r="N84" s="94"/>
      <c r="O84" s="94"/>
      <c r="P84" s="93"/>
    </row>
    <row r="85" spans="1:16">
      <c r="A85" s="93"/>
      <c r="B85" s="93"/>
      <c r="C85" s="93"/>
      <c r="D85" s="93"/>
      <c r="E85" s="93"/>
      <c r="F85" s="93"/>
      <c r="G85" s="93"/>
      <c r="H85" s="93"/>
      <c r="I85" s="93"/>
      <c r="J85" s="93"/>
      <c r="K85" s="93"/>
      <c r="L85" s="93"/>
      <c r="M85" s="93"/>
      <c r="N85" s="94"/>
      <c r="O85" s="94"/>
      <c r="P85" s="93"/>
    </row>
    <row r="86" spans="1:16">
      <c r="A86" s="93"/>
      <c r="B86" s="93"/>
      <c r="C86" s="93"/>
      <c r="D86" s="93"/>
      <c r="E86" s="93"/>
      <c r="F86" s="93"/>
      <c r="G86" s="93"/>
      <c r="H86" s="93"/>
      <c r="I86" s="93"/>
      <c r="J86" s="93"/>
      <c r="K86" s="93"/>
      <c r="L86" s="93"/>
      <c r="M86" s="93"/>
      <c r="N86" s="94"/>
      <c r="O86" s="94"/>
      <c r="P86" s="93"/>
    </row>
    <row r="87" spans="1:16">
      <c r="A87" s="93"/>
      <c r="B87" s="93"/>
      <c r="C87" s="93"/>
      <c r="D87" s="93"/>
      <c r="E87" s="93"/>
      <c r="F87" s="93"/>
      <c r="G87" s="93"/>
      <c r="H87" s="93"/>
      <c r="I87" s="93"/>
      <c r="J87" s="93"/>
      <c r="K87" s="93"/>
      <c r="L87" s="93"/>
      <c r="M87" s="93"/>
      <c r="N87" s="94"/>
      <c r="O87" s="94"/>
      <c r="P87" s="93"/>
    </row>
    <row r="88" spans="1:16">
      <c r="A88" s="93"/>
      <c r="B88" s="93"/>
      <c r="C88" s="93"/>
      <c r="D88" s="93"/>
      <c r="E88" s="93"/>
      <c r="F88" s="93"/>
      <c r="G88" s="93"/>
      <c r="H88" s="93"/>
      <c r="I88" s="93"/>
      <c r="J88" s="93"/>
      <c r="K88" s="93"/>
      <c r="L88" s="93"/>
      <c r="M88" s="93"/>
      <c r="N88" s="94"/>
      <c r="O88" s="94"/>
      <c r="P88" s="93"/>
    </row>
    <row r="89" spans="1:16">
      <c r="A89" s="93"/>
      <c r="B89" s="93"/>
      <c r="C89" s="93"/>
      <c r="D89" s="93"/>
      <c r="E89" s="93"/>
      <c r="F89" s="93"/>
      <c r="G89" s="93"/>
      <c r="H89" s="93"/>
      <c r="I89" s="93"/>
      <c r="J89" s="93"/>
      <c r="K89" s="93"/>
      <c r="L89" s="93"/>
      <c r="M89" s="93"/>
      <c r="N89" s="94"/>
      <c r="O89" s="94"/>
      <c r="P89" s="93"/>
    </row>
    <row r="90" spans="1:16">
      <c r="A90" s="93"/>
      <c r="B90" s="93"/>
      <c r="C90" s="93"/>
      <c r="D90" s="93"/>
      <c r="E90" s="93"/>
      <c r="F90" s="93"/>
      <c r="G90" s="93"/>
      <c r="H90" s="93"/>
      <c r="I90" s="93"/>
      <c r="J90" s="93"/>
      <c r="K90" s="93"/>
      <c r="L90" s="93"/>
      <c r="M90" s="93"/>
      <c r="N90" s="94"/>
      <c r="O90" s="94"/>
      <c r="P90" s="93"/>
    </row>
    <row r="91" spans="1:16">
      <c r="A91" s="93"/>
      <c r="B91" s="93"/>
      <c r="C91" s="93"/>
      <c r="D91" s="93"/>
      <c r="E91" s="93"/>
      <c r="F91" s="93"/>
      <c r="G91" s="93"/>
      <c r="H91" s="93"/>
      <c r="I91" s="93"/>
      <c r="J91" s="93"/>
      <c r="K91" s="93"/>
      <c r="L91" s="93"/>
      <c r="M91" s="93"/>
      <c r="N91" s="94"/>
      <c r="O91" s="94"/>
      <c r="P91" s="93"/>
    </row>
    <row r="92" spans="1:16">
      <c r="A92" s="93"/>
      <c r="B92" s="93"/>
      <c r="C92" s="93"/>
      <c r="D92" s="93"/>
      <c r="E92" s="93"/>
      <c r="F92" s="93"/>
      <c r="G92" s="93"/>
      <c r="H92" s="93"/>
      <c r="I92" s="93"/>
      <c r="J92" s="93"/>
      <c r="K92" s="93"/>
      <c r="L92" s="93"/>
      <c r="M92" s="93"/>
      <c r="N92" s="94"/>
      <c r="O92" s="94"/>
      <c r="P92" s="93"/>
    </row>
    <row r="93" spans="1:16">
      <c r="A93" s="93"/>
      <c r="B93" s="93"/>
      <c r="C93" s="93"/>
      <c r="D93" s="93"/>
      <c r="E93" s="93"/>
      <c r="F93" s="93"/>
      <c r="G93" s="93"/>
      <c r="H93" s="93"/>
      <c r="I93" s="93"/>
      <c r="J93" s="93"/>
      <c r="K93" s="93"/>
      <c r="L93" s="93"/>
      <c r="M93" s="93"/>
      <c r="N93" s="94"/>
      <c r="O93" s="94"/>
      <c r="P93" s="93"/>
    </row>
    <row r="94" spans="1:16">
      <c r="A94" s="93"/>
      <c r="B94" s="93"/>
      <c r="C94" s="93"/>
      <c r="D94" s="93"/>
      <c r="E94" s="93"/>
      <c r="F94" s="93"/>
      <c r="G94" s="93"/>
      <c r="H94" s="93"/>
      <c r="I94" s="93"/>
      <c r="J94" s="93"/>
      <c r="K94" s="93"/>
      <c r="L94" s="93"/>
      <c r="M94" s="93"/>
      <c r="N94" s="94"/>
      <c r="O94" s="94"/>
      <c r="P94" s="93"/>
    </row>
    <row r="95" spans="1:16">
      <c r="A95" s="93"/>
      <c r="B95" s="93"/>
      <c r="C95" s="93"/>
      <c r="D95" s="93"/>
      <c r="E95" s="93"/>
      <c r="F95" s="93"/>
      <c r="G95" s="93"/>
      <c r="H95" s="93"/>
      <c r="I95" s="93"/>
      <c r="J95" s="93"/>
      <c r="K95" s="93"/>
      <c r="L95" s="93"/>
      <c r="M95" s="93"/>
      <c r="N95" s="94"/>
      <c r="O95" s="94"/>
      <c r="P95" s="93"/>
    </row>
    <row r="96" spans="1:16">
      <c r="A96" s="93"/>
      <c r="B96" s="93"/>
      <c r="C96" s="93"/>
      <c r="D96" s="93"/>
      <c r="E96" s="93"/>
      <c r="F96" s="93"/>
      <c r="G96" s="93"/>
      <c r="H96" s="93"/>
      <c r="I96" s="93"/>
      <c r="J96" s="93"/>
      <c r="K96" s="93"/>
      <c r="L96" s="93"/>
      <c r="M96" s="93"/>
      <c r="N96" s="94"/>
      <c r="O96" s="94"/>
      <c r="P96" s="93"/>
    </row>
    <row r="97" spans="1:16">
      <c r="A97" s="93"/>
      <c r="B97" s="93"/>
      <c r="C97" s="93"/>
      <c r="D97" s="93"/>
      <c r="E97" s="93"/>
      <c r="F97" s="93"/>
      <c r="G97" s="93"/>
      <c r="H97" s="93"/>
      <c r="I97" s="93"/>
      <c r="J97" s="93"/>
      <c r="K97" s="93"/>
      <c r="L97" s="93"/>
      <c r="M97" s="93"/>
      <c r="N97" s="94"/>
      <c r="O97" s="94"/>
      <c r="P97" s="93"/>
    </row>
    <row r="98" spans="1:16">
      <c r="A98" s="93"/>
      <c r="B98" s="93"/>
      <c r="C98" s="93"/>
      <c r="D98" s="93"/>
      <c r="E98" s="93"/>
      <c r="F98" s="93"/>
      <c r="G98" s="93"/>
      <c r="H98" s="93"/>
      <c r="I98" s="93"/>
      <c r="J98" s="93"/>
      <c r="K98" s="93"/>
      <c r="L98" s="93"/>
      <c r="M98" s="93"/>
      <c r="N98" s="94"/>
      <c r="O98" s="94"/>
      <c r="P98" s="93"/>
    </row>
    <row r="99" spans="1:16">
      <c r="A99" s="93"/>
      <c r="B99" s="93"/>
      <c r="C99" s="93"/>
      <c r="D99" s="93"/>
      <c r="E99" s="93"/>
      <c r="F99" s="93"/>
      <c r="G99" s="93"/>
      <c r="H99" s="93"/>
      <c r="I99" s="93"/>
      <c r="J99" s="93"/>
      <c r="K99" s="93"/>
      <c r="L99" s="93"/>
      <c r="M99" s="93"/>
      <c r="N99" s="94"/>
      <c r="O99" s="94"/>
      <c r="P99" s="93"/>
    </row>
    <row r="100" spans="1:16">
      <c r="A100" s="93"/>
      <c r="B100" s="93"/>
      <c r="C100" s="93"/>
      <c r="D100" s="93"/>
      <c r="E100" s="93"/>
      <c r="F100" s="93"/>
      <c r="G100" s="93"/>
      <c r="H100" s="93"/>
      <c r="I100" s="93"/>
      <c r="J100" s="93"/>
      <c r="K100" s="93"/>
      <c r="L100" s="93"/>
      <c r="M100" s="93"/>
      <c r="N100" s="94"/>
      <c r="O100" s="94"/>
      <c r="P100" s="93"/>
    </row>
    <row r="101" spans="1:16">
      <c r="A101" s="93"/>
      <c r="B101" s="93"/>
      <c r="C101" s="93"/>
      <c r="D101" s="93"/>
      <c r="E101" s="93"/>
      <c r="F101" s="93"/>
      <c r="G101" s="93"/>
      <c r="H101" s="93"/>
      <c r="I101" s="93"/>
      <c r="J101" s="93"/>
      <c r="K101" s="93"/>
      <c r="L101" s="93"/>
      <c r="M101" s="93"/>
      <c r="N101" s="94"/>
      <c r="O101" s="94"/>
      <c r="P101" s="93"/>
    </row>
    <row r="102" spans="1:16">
      <c r="A102" s="93"/>
      <c r="B102" s="93"/>
      <c r="C102" s="93"/>
      <c r="D102" s="93"/>
      <c r="E102" s="93"/>
      <c r="F102" s="93"/>
      <c r="G102" s="93"/>
      <c r="H102" s="93"/>
      <c r="I102" s="93"/>
      <c r="J102" s="93"/>
      <c r="K102" s="93"/>
      <c r="L102" s="93"/>
      <c r="M102" s="93"/>
      <c r="N102" s="94"/>
      <c r="O102" s="94"/>
      <c r="P102" s="93"/>
    </row>
    <row r="103" spans="1:16">
      <c r="A103" s="93"/>
      <c r="B103" s="93"/>
      <c r="C103" s="93"/>
      <c r="D103" s="93"/>
      <c r="E103" s="93"/>
      <c r="F103" s="93"/>
      <c r="G103" s="93"/>
      <c r="H103" s="93"/>
      <c r="I103" s="93"/>
      <c r="J103" s="93"/>
      <c r="K103" s="93"/>
      <c r="L103" s="93"/>
      <c r="M103" s="93"/>
      <c r="N103" s="94"/>
      <c r="O103" s="94"/>
      <c r="P103" s="93"/>
    </row>
    <row r="104" spans="1:16">
      <c r="A104" s="93"/>
      <c r="B104" s="93"/>
      <c r="C104" s="93"/>
      <c r="D104" s="93"/>
      <c r="E104" s="93"/>
      <c r="F104" s="93"/>
      <c r="G104" s="93"/>
      <c r="H104" s="93"/>
      <c r="I104" s="93"/>
      <c r="J104" s="93"/>
      <c r="K104" s="93"/>
      <c r="L104" s="93"/>
      <c r="M104" s="93"/>
      <c r="N104" s="94"/>
      <c r="O104" s="94"/>
      <c r="P104" s="93"/>
    </row>
    <row r="105" spans="1:16">
      <c r="A105" s="93"/>
      <c r="B105" s="93"/>
      <c r="C105" s="93"/>
      <c r="D105" s="93"/>
      <c r="E105" s="93"/>
      <c r="F105" s="93"/>
      <c r="G105" s="93"/>
      <c r="H105" s="93"/>
      <c r="I105" s="93"/>
      <c r="J105" s="93"/>
      <c r="K105" s="93"/>
      <c r="L105" s="93"/>
      <c r="M105" s="93"/>
      <c r="N105" s="94"/>
      <c r="O105" s="94"/>
      <c r="P105" s="93"/>
    </row>
    <row r="106" spans="1:16">
      <c r="A106" s="93"/>
      <c r="B106" s="93"/>
      <c r="C106" s="93"/>
      <c r="D106" s="93"/>
      <c r="E106" s="93"/>
      <c r="F106" s="93"/>
      <c r="G106" s="93"/>
      <c r="H106" s="93"/>
      <c r="I106" s="93"/>
      <c r="J106" s="93"/>
      <c r="K106" s="93"/>
      <c r="L106" s="93"/>
      <c r="M106" s="93"/>
      <c r="N106" s="94"/>
      <c r="O106" s="94"/>
      <c r="P106" s="93"/>
    </row>
    <row r="107" spans="1:16">
      <c r="A107" s="93"/>
      <c r="B107" s="93"/>
      <c r="C107" s="93"/>
      <c r="D107" s="93"/>
      <c r="E107" s="93"/>
      <c r="F107" s="93"/>
      <c r="G107" s="93"/>
      <c r="H107" s="93"/>
      <c r="I107" s="93"/>
      <c r="J107" s="93"/>
      <c r="K107" s="93"/>
      <c r="L107" s="93"/>
      <c r="M107" s="93"/>
      <c r="N107" s="94"/>
      <c r="O107" s="94"/>
      <c r="P107" s="93"/>
    </row>
    <row r="108" spans="1:16">
      <c r="A108" s="93"/>
      <c r="B108" s="93"/>
      <c r="C108" s="93"/>
      <c r="D108" s="93"/>
      <c r="E108" s="93"/>
      <c r="F108" s="93"/>
      <c r="G108" s="93"/>
      <c r="H108" s="93"/>
      <c r="I108" s="93"/>
      <c r="J108" s="93"/>
      <c r="K108" s="93"/>
      <c r="L108" s="93"/>
      <c r="M108" s="93"/>
      <c r="N108" s="94"/>
      <c r="O108" s="94"/>
      <c r="P108" s="93"/>
    </row>
    <row r="109" spans="1:16">
      <c r="A109" s="93"/>
      <c r="B109" s="93"/>
      <c r="C109" s="93"/>
      <c r="D109" s="93"/>
      <c r="E109" s="93"/>
      <c r="F109" s="93"/>
      <c r="G109" s="93"/>
      <c r="H109" s="93"/>
      <c r="I109" s="93"/>
      <c r="J109" s="93"/>
      <c r="K109" s="93"/>
      <c r="L109" s="93"/>
      <c r="M109" s="93"/>
      <c r="N109" s="94"/>
      <c r="O109" s="94"/>
      <c r="P109" s="93"/>
    </row>
    <row r="110" spans="1:16">
      <c r="A110" s="93"/>
      <c r="B110" s="93"/>
      <c r="C110" s="93"/>
      <c r="D110" s="93"/>
      <c r="E110" s="93"/>
      <c r="F110" s="93"/>
      <c r="G110" s="93"/>
      <c r="H110" s="93"/>
      <c r="I110" s="93"/>
      <c r="J110" s="93"/>
      <c r="K110" s="93"/>
      <c r="L110" s="93"/>
      <c r="M110" s="93"/>
      <c r="N110" s="94"/>
      <c r="O110" s="94"/>
      <c r="P110" s="93"/>
    </row>
    <row r="111" spans="1:16">
      <c r="A111" s="93"/>
      <c r="B111" s="93"/>
      <c r="C111" s="93"/>
      <c r="D111" s="93"/>
      <c r="E111" s="93"/>
      <c r="F111" s="93"/>
      <c r="G111" s="93"/>
      <c r="H111" s="93"/>
      <c r="I111" s="93"/>
      <c r="J111" s="93"/>
      <c r="K111" s="93"/>
      <c r="L111" s="93"/>
      <c r="M111" s="93"/>
      <c r="N111" s="94"/>
      <c r="O111" s="94"/>
      <c r="P111" s="93"/>
    </row>
    <row r="112" spans="1:16">
      <c r="A112" s="93"/>
      <c r="B112" s="93"/>
      <c r="C112" s="93"/>
      <c r="D112" s="93"/>
      <c r="E112" s="93"/>
      <c r="F112" s="93"/>
      <c r="G112" s="93"/>
      <c r="H112" s="93"/>
      <c r="I112" s="93"/>
      <c r="J112" s="93"/>
      <c r="K112" s="93"/>
      <c r="L112" s="93"/>
      <c r="M112" s="93"/>
      <c r="N112" s="94"/>
      <c r="O112" s="94"/>
      <c r="P112" s="93"/>
    </row>
    <row r="113" spans="1:16">
      <c r="A113" s="93"/>
      <c r="B113" s="93"/>
      <c r="C113" s="93"/>
      <c r="D113" s="93"/>
      <c r="E113" s="93"/>
      <c r="F113" s="93"/>
      <c r="G113" s="93"/>
      <c r="H113" s="93"/>
      <c r="I113" s="93"/>
      <c r="J113" s="93"/>
      <c r="K113" s="93"/>
      <c r="L113" s="93"/>
      <c r="M113" s="93"/>
      <c r="N113" s="94"/>
      <c r="O113" s="94"/>
      <c r="P113" s="93"/>
    </row>
    <row r="114" spans="1:16">
      <c r="A114" s="93"/>
      <c r="B114" s="93"/>
      <c r="C114" s="93"/>
      <c r="D114" s="93"/>
      <c r="E114" s="93"/>
      <c r="F114" s="93"/>
      <c r="G114" s="93"/>
      <c r="H114" s="93"/>
      <c r="I114" s="93"/>
      <c r="J114" s="93"/>
      <c r="K114" s="93"/>
      <c r="L114" s="93"/>
      <c r="M114" s="93"/>
      <c r="N114" s="94"/>
      <c r="O114" s="94"/>
      <c r="P114" s="93"/>
    </row>
    <row r="115" spans="1:16">
      <c r="A115" s="93"/>
      <c r="B115" s="93"/>
      <c r="C115" s="93"/>
      <c r="D115" s="93"/>
      <c r="E115" s="93"/>
      <c r="F115" s="93"/>
      <c r="G115" s="93"/>
      <c r="H115" s="93"/>
      <c r="I115" s="93"/>
      <c r="J115" s="93"/>
      <c r="K115" s="93"/>
      <c r="L115" s="93"/>
      <c r="M115" s="93"/>
      <c r="N115" s="94"/>
      <c r="O115" s="94"/>
      <c r="P115" s="93"/>
    </row>
    <row r="116" spans="1:16">
      <c r="A116" s="93"/>
      <c r="B116" s="93"/>
      <c r="C116" s="93"/>
      <c r="D116" s="93"/>
      <c r="E116" s="93"/>
      <c r="F116" s="93"/>
      <c r="G116" s="93"/>
      <c r="H116" s="93"/>
      <c r="I116" s="93"/>
      <c r="J116" s="93"/>
      <c r="K116" s="93"/>
      <c r="L116" s="93"/>
      <c r="M116" s="93"/>
      <c r="N116" s="94"/>
      <c r="O116" s="94"/>
      <c r="P116" s="93"/>
    </row>
    <row r="117" spans="1:16">
      <c r="A117" s="93"/>
      <c r="B117" s="93"/>
      <c r="C117" s="93"/>
      <c r="D117" s="93"/>
      <c r="E117" s="93"/>
      <c r="F117" s="93"/>
      <c r="G117" s="93"/>
      <c r="H117" s="93"/>
      <c r="I117" s="93"/>
      <c r="J117" s="93"/>
      <c r="K117" s="93"/>
      <c r="L117" s="93"/>
      <c r="M117" s="93"/>
      <c r="N117" s="94"/>
      <c r="O117" s="94"/>
      <c r="P117" s="93"/>
    </row>
    <row r="118" spans="1:16">
      <c r="A118" s="93"/>
      <c r="B118" s="93"/>
      <c r="C118" s="93"/>
      <c r="D118" s="93"/>
      <c r="E118" s="93"/>
      <c r="F118" s="93"/>
      <c r="G118" s="93"/>
      <c r="H118" s="93"/>
      <c r="I118" s="93"/>
      <c r="J118" s="93"/>
      <c r="K118" s="93"/>
      <c r="L118" s="93"/>
      <c r="M118" s="93"/>
      <c r="N118" s="94"/>
      <c r="O118" s="94"/>
      <c r="P118" s="93"/>
    </row>
    <row r="119" spans="1:16">
      <c r="A119" s="93"/>
      <c r="B119" s="93"/>
      <c r="C119" s="93"/>
      <c r="D119" s="93"/>
      <c r="E119" s="93"/>
      <c r="F119" s="93"/>
      <c r="G119" s="93"/>
      <c r="H119" s="93"/>
      <c r="I119" s="93"/>
      <c r="J119" s="93"/>
      <c r="K119" s="93"/>
      <c r="L119" s="93"/>
      <c r="M119" s="93"/>
      <c r="N119" s="94"/>
      <c r="O119" s="94"/>
      <c r="P119" s="93"/>
    </row>
    <row r="120" spans="1:16">
      <c r="A120" s="93"/>
      <c r="B120" s="93"/>
      <c r="C120" s="93"/>
      <c r="D120" s="93"/>
      <c r="E120" s="93"/>
      <c r="F120" s="93"/>
      <c r="G120" s="93"/>
      <c r="H120" s="93"/>
      <c r="I120" s="93"/>
      <c r="J120" s="93"/>
      <c r="K120" s="93"/>
      <c r="L120" s="93"/>
      <c r="M120" s="93"/>
      <c r="N120" s="94"/>
      <c r="O120" s="94"/>
      <c r="P120" s="93"/>
    </row>
    <row r="121" spans="1:16">
      <c r="A121" s="93"/>
      <c r="B121" s="93"/>
      <c r="C121" s="93"/>
      <c r="D121" s="93"/>
      <c r="E121" s="93"/>
      <c r="F121" s="93"/>
      <c r="G121" s="93"/>
      <c r="H121" s="93"/>
      <c r="I121" s="93"/>
      <c r="J121" s="93"/>
      <c r="K121" s="93"/>
      <c r="L121" s="93"/>
      <c r="M121" s="93"/>
      <c r="N121" s="94"/>
      <c r="O121" s="94"/>
      <c r="P121" s="93"/>
    </row>
    <row r="122" spans="1:16">
      <c r="A122" s="93"/>
      <c r="B122" s="93"/>
      <c r="C122" s="93"/>
      <c r="D122" s="93"/>
      <c r="E122" s="93"/>
      <c r="F122" s="93"/>
      <c r="G122" s="93"/>
      <c r="H122" s="93"/>
      <c r="I122" s="93"/>
      <c r="J122" s="93"/>
      <c r="K122" s="93"/>
      <c r="L122" s="93"/>
      <c r="M122" s="93"/>
      <c r="N122" s="94"/>
      <c r="O122" s="94"/>
      <c r="P122" s="93"/>
    </row>
    <row r="123" spans="1:16">
      <c r="A123" s="93"/>
      <c r="B123" s="93"/>
      <c r="C123" s="93"/>
      <c r="D123" s="93"/>
      <c r="E123" s="93"/>
      <c r="F123" s="93"/>
      <c r="G123" s="93"/>
      <c r="H123" s="93"/>
      <c r="I123" s="93"/>
      <c r="J123" s="93"/>
      <c r="K123" s="93"/>
      <c r="L123" s="93"/>
      <c r="M123" s="93"/>
      <c r="N123" s="94"/>
      <c r="O123" s="94"/>
      <c r="P123" s="93"/>
    </row>
    <row r="124" spans="1:16">
      <c r="A124" s="93"/>
      <c r="B124" s="93"/>
      <c r="C124" s="93"/>
      <c r="D124" s="93"/>
      <c r="E124" s="93"/>
      <c r="F124" s="93"/>
      <c r="G124" s="93"/>
      <c r="H124" s="93"/>
      <c r="I124" s="93"/>
      <c r="J124" s="93"/>
      <c r="K124" s="93"/>
      <c r="L124" s="93"/>
      <c r="M124" s="93"/>
      <c r="N124" s="94"/>
      <c r="O124" s="94"/>
      <c r="P124" s="93"/>
    </row>
    <row r="125" spans="1:16">
      <c r="A125" s="93"/>
      <c r="B125" s="93"/>
      <c r="C125" s="93"/>
      <c r="D125" s="93"/>
      <c r="E125" s="93"/>
      <c r="F125" s="93"/>
      <c r="G125" s="93"/>
      <c r="H125" s="93"/>
      <c r="I125" s="93"/>
      <c r="J125" s="93"/>
      <c r="K125" s="93"/>
      <c r="L125" s="93"/>
      <c r="M125" s="93"/>
      <c r="N125" s="94"/>
      <c r="O125" s="94"/>
      <c r="P125" s="93"/>
    </row>
    <row r="126" spans="1:16">
      <c r="A126" s="93"/>
      <c r="B126" s="93"/>
      <c r="C126" s="93"/>
      <c r="D126" s="93"/>
      <c r="E126" s="93"/>
      <c r="F126" s="93"/>
      <c r="G126" s="93"/>
      <c r="H126" s="93"/>
      <c r="I126" s="93"/>
      <c r="J126" s="93"/>
      <c r="K126" s="93"/>
      <c r="L126" s="93"/>
      <c r="M126" s="93"/>
      <c r="N126" s="94"/>
      <c r="O126" s="94"/>
      <c r="P126" s="93"/>
    </row>
    <row r="127" spans="1:16">
      <c r="A127" s="93"/>
      <c r="B127" s="93"/>
      <c r="C127" s="93"/>
      <c r="D127" s="93"/>
      <c r="E127" s="93"/>
      <c r="F127" s="93"/>
      <c r="G127" s="93"/>
      <c r="H127" s="93"/>
      <c r="I127" s="93"/>
      <c r="J127" s="93"/>
      <c r="K127" s="93"/>
      <c r="L127" s="93"/>
      <c r="M127" s="93"/>
      <c r="N127" s="94"/>
      <c r="O127" s="94"/>
      <c r="P127" s="93"/>
    </row>
    <row r="128" spans="1:16">
      <c r="A128" s="93"/>
      <c r="B128" s="93"/>
      <c r="C128" s="93"/>
      <c r="D128" s="93"/>
      <c r="E128" s="93"/>
      <c r="F128" s="93"/>
      <c r="G128" s="93"/>
      <c r="H128" s="93"/>
      <c r="I128" s="93"/>
      <c r="J128" s="93"/>
      <c r="K128" s="93"/>
      <c r="L128" s="93"/>
      <c r="M128" s="93"/>
      <c r="N128" s="94"/>
      <c r="O128" s="94"/>
      <c r="P128" s="93"/>
    </row>
    <row r="129" spans="1:16">
      <c r="A129" s="93"/>
      <c r="B129" s="93"/>
      <c r="C129" s="93"/>
      <c r="D129" s="93"/>
      <c r="E129" s="93"/>
      <c r="F129" s="93">
        <f>E130*F130</f>
        <v>0</v>
      </c>
      <c r="G129" s="93"/>
      <c r="H129" s="93"/>
      <c r="I129" s="93"/>
      <c r="J129" s="93"/>
      <c r="K129" s="93"/>
      <c r="L129" s="93"/>
      <c r="M129" s="93"/>
      <c r="N129" s="94"/>
      <c r="O129" s="94"/>
      <c r="P129" s="93"/>
    </row>
    <row r="130" spans="1:16">
      <c r="A130" s="93"/>
      <c r="B130" s="93"/>
      <c r="C130" s="93"/>
      <c r="D130" s="93"/>
      <c r="E130" s="93"/>
      <c r="F130" s="93"/>
      <c r="G130" s="93"/>
      <c r="H130" s="93"/>
      <c r="I130" s="93"/>
      <c r="J130" s="93"/>
      <c r="K130" s="93"/>
      <c r="L130" s="93"/>
      <c r="M130" s="93"/>
      <c r="N130" s="94"/>
      <c r="O130" s="94"/>
      <c r="P130" s="93"/>
    </row>
    <row r="131" spans="1:16">
      <c r="A131" s="93"/>
      <c r="B131" s="93"/>
      <c r="C131" s="93"/>
      <c r="D131" s="93"/>
      <c r="E131" s="93"/>
      <c r="F131" s="93"/>
      <c r="G131" s="93"/>
      <c r="H131" s="93"/>
      <c r="I131" s="93"/>
      <c r="J131" s="93"/>
      <c r="K131" s="93"/>
      <c r="L131" s="93"/>
      <c r="M131" s="93"/>
      <c r="N131" s="94"/>
      <c r="O131" s="94"/>
      <c r="P131" s="93"/>
    </row>
    <row r="132" spans="1:16">
      <c r="A132" s="93"/>
      <c r="B132" s="93"/>
      <c r="C132" s="93"/>
      <c r="D132" s="93"/>
      <c r="E132" s="93"/>
      <c r="F132" s="93"/>
      <c r="G132" s="93"/>
      <c r="H132" s="93"/>
      <c r="I132" s="93"/>
      <c r="J132" s="93"/>
      <c r="K132" s="93"/>
      <c r="L132" s="93"/>
      <c r="M132" s="93"/>
      <c r="N132" s="94"/>
      <c r="O132" s="94"/>
      <c r="P132" s="93"/>
    </row>
    <row r="133" spans="1:16">
      <c r="A133" s="93"/>
      <c r="B133" s="93"/>
      <c r="C133" s="93"/>
      <c r="D133" s="93"/>
      <c r="E133" s="93"/>
      <c r="F133" s="93"/>
      <c r="G133" s="93"/>
      <c r="H133" s="93"/>
      <c r="I133" s="93"/>
      <c r="J133" s="93"/>
      <c r="K133" s="93"/>
      <c r="L133" s="93"/>
      <c r="M133" s="93"/>
      <c r="N133" s="94"/>
      <c r="O133" s="94"/>
      <c r="P133" s="93"/>
    </row>
    <row r="134" spans="1:16">
      <c r="A134" s="93"/>
      <c r="B134" s="93"/>
      <c r="C134" s="93"/>
      <c r="D134" s="93"/>
      <c r="E134" s="93"/>
      <c r="F134" s="93"/>
      <c r="G134" s="93"/>
      <c r="H134" s="93"/>
      <c r="I134" s="93"/>
      <c r="J134" s="93"/>
      <c r="K134" s="93"/>
      <c r="L134" s="93"/>
      <c r="M134" s="93"/>
      <c r="N134" s="94"/>
      <c r="O134" s="94"/>
      <c r="P134" s="93"/>
    </row>
    <row r="135" spans="1:16">
      <c r="A135" s="93"/>
      <c r="B135" s="93"/>
      <c r="C135" s="93"/>
      <c r="D135" s="93"/>
      <c r="E135" s="93"/>
      <c r="F135" s="93"/>
      <c r="G135" s="93"/>
      <c r="H135" s="93"/>
      <c r="I135" s="93"/>
      <c r="J135" s="93"/>
      <c r="K135" s="93"/>
      <c r="L135" s="93"/>
      <c r="M135" s="93"/>
      <c r="N135" s="94"/>
      <c r="O135" s="94"/>
      <c r="P135" s="93"/>
    </row>
    <row r="136" spans="1:16">
      <c r="A136" s="93"/>
      <c r="B136" s="93"/>
      <c r="C136" s="93"/>
      <c r="D136" s="93"/>
      <c r="E136" s="93"/>
      <c r="F136" s="93"/>
      <c r="G136" s="93"/>
      <c r="H136" s="93"/>
      <c r="I136" s="93"/>
      <c r="J136" s="93"/>
      <c r="K136" s="93"/>
      <c r="L136" s="93"/>
      <c r="M136" s="93"/>
      <c r="N136" s="94"/>
      <c r="O136" s="94"/>
      <c r="P136" s="93"/>
    </row>
    <row r="137" spans="1:16">
      <c r="A137" s="93"/>
      <c r="B137" s="93"/>
      <c r="C137" s="93"/>
      <c r="D137" s="93"/>
      <c r="E137" s="93"/>
      <c r="F137" s="93"/>
      <c r="G137" s="93"/>
      <c r="H137" s="93"/>
      <c r="I137" s="93"/>
      <c r="J137" s="93"/>
      <c r="K137" s="93"/>
      <c r="L137" s="93"/>
      <c r="M137" s="93"/>
      <c r="N137" s="94"/>
      <c r="O137" s="94"/>
      <c r="P137" s="93"/>
    </row>
    <row r="138" spans="1:16">
      <c r="A138" s="93"/>
      <c r="B138" s="93"/>
      <c r="C138" s="93"/>
      <c r="D138" s="93"/>
      <c r="E138" s="93"/>
      <c r="F138" s="93"/>
      <c r="G138" s="93"/>
      <c r="H138" s="93"/>
      <c r="I138" s="93"/>
      <c r="J138" s="93"/>
      <c r="K138" s="93"/>
      <c r="L138" s="93"/>
      <c r="M138" s="93"/>
      <c r="N138" s="94"/>
      <c r="O138" s="94"/>
      <c r="P138" s="93"/>
    </row>
    <row r="139" spans="1:16">
      <c r="A139" s="93"/>
      <c r="B139" s="93"/>
      <c r="C139" s="93"/>
      <c r="D139" s="93"/>
      <c r="E139" s="93"/>
      <c r="F139" s="93"/>
      <c r="G139" s="93"/>
      <c r="H139" s="93"/>
      <c r="I139" s="93"/>
      <c r="J139" s="93"/>
      <c r="K139" s="93"/>
      <c r="L139" s="93"/>
      <c r="M139" s="93"/>
      <c r="N139" s="94"/>
      <c r="O139" s="94"/>
      <c r="P139" s="93"/>
    </row>
    <row r="140" spans="1:16">
      <c r="A140" s="93"/>
      <c r="B140" s="93"/>
      <c r="C140" s="93"/>
      <c r="D140" s="93"/>
      <c r="E140" s="93"/>
      <c r="F140" s="93"/>
      <c r="G140" s="93"/>
      <c r="H140" s="93"/>
      <c r="I140" s="93"/>
      <c r="J140" s="93"/>
      <c r="K140" s="93"/>
      <c r="L140" s="93"/>
      <c r="M140" s="93"/>
      <c r="N140" s="94"/>
      <c r="O140" s="94"/>
      <c r="P140" s="93"/>
    </row>
    <row r="141" spans="1:16">
      <c r="A141" s="93"/>
      <c r="B141" s="93"/>
      <c r="C141" s="93"/>
      <c r="D141" s="93"/>
      <c r="E141" s="93"/>
      <c r="F141" s="93"/>
      <c r="G141" s="93"/>
      <c r="H141" s="93"/>
      <c r="I141" s="93"/>
      <c r="J141" s="93"/>
      <c r="K141" s="93"/>
      <c r="L141" s="93"/>
      <c r="M141" s="93"/>
      <c r="N141" s="94"/>
      <c r="O141" s="94"/>
      <c r="P141" s="93"/>
    </row>
    <row r="142" spans="1:16">
      <c r="A142" s="93"/>
      <c r="B142" s="93"/>
      <c r="C142" s="93"/>
      <c r="D142" s="93"/>
      <c r="E142" s="93"/>
      <c r="F142" s="93"/>
      <c r="G142" s="93"/>
      <c r="H142" s="93"/>
      <c r="I142" s="93"/>
      <c r="J142" s="93"/>
      <c r="K142" s="93"/>
      <c r="L142" s="93"/>
      <c r="M142" s="93"/>
      <c r="N142" s="94"/>
      <c r="O142" s="94"/>
      <c r="P142" s="93"/>
    </row>
    <row r="143" spans="1:16">
      <c r="A143" s="93"/>
      <c r="M143" s="93"/>
      <c r="N143" s="94"/>
      <c r="O143" s="94"/>
      <c r="P143" s="93"/>
    </row>
    <row r="144" spans="1:16">
      <c r="A144" s="93"/>
      <c r="M144" s="93"/>
      <c r="N144" s="94"/>
      <c r="O144" s="94"/>
      <c r="P144" s="93"/>
    </row>
  </sheetData>
  <sheetProtection selectLockedCells="1" selectUnlockedCells="1"/>
  <mergeCells count="9">
    <mergeCell ref="N8:O8"/>
    <mergeCell ref="C6:F8"/>
    <mergeCell ref="G2:L2"/>
    <mergeCell ref="B2:F4"/>
    <mergeCell ref="G3:H4"/>
    <mergeCell ref="B66:C66"/>
    <mergeCell ref="B63:C63"/>
    <mergeCell ref="B6:B8"/>
    <mergeCell ref="G6:L6"/>
  </mergeCells>
  <conditionalFormatting sqref="G14 G62:L62 G15:L15 G11:L13">
    <cfRule type="expression" dxfId="150" priority="1101">
      <formula>G11=0</formula>
    </cfRule>
  </conditionalFormatting>
  <conditionalFormatting sqref="G31:I31">
    <cfRule type="expression" dxfId="149" priority="556">
      <formula>G31=0</formula>
    </cfRule>
  </conditionalFormatting>
  <conditionalFormatting sqref="L22:L23">
    <cfRule type="expression" dxfId="148" priority="553">
      <formula>L22=0</formula>
    </cfRule>
  </conditionalFormatting>
  <conditionalFormatting sqref="L24:L25">
    <cfRule type="expression" dxfId="147" priority="552">
      <formula>L24=0</formula>
    </cfRule>
  </conditionalFormatting>
  <conditionalFormatting sqref="G30">
    <cfRule type="expression" dxfId="146" priority="550">
      <formula>G30=0</formula>
    </cfRule>
  </conditionalFormatting>
  <conditionalFormatting sqref="H34:I34 H30:K30 H26:K26">
    <cfRule type="expression" dxfId="145" priority="549">
      <formula>H26=0</formula>
    </cfRule>
  </conditionalFormatting>
  <conditionalFormatting sqref="H27:L27">
    <cfRule type="expression" dxfId="144" priority="548">
      <formula>H27=0</formula>
    </cfRule>
  </conditionalFormatting>
  <conditionalFormatting sqref="H33">
    <cfRule type="expression" dxfId="143" priority="547">
      <formula>H33=0</formula>
    </cfRule>
  </conditionalFormatting>
  <conditionalFormatting sqref="H35:I35">
    <cfRule type="expression" dxfId="142" priority="546">
      <formula>H35=0</formula>
    </cfRule>
  </conditionalFormatting>
  <conditionalFormatting sqref="G25">
    <cfRule type="expression" dxfId="141" priority="538">
      <formula>G25=0</formula>
    </cfRule>
  </conditionalFormatting>
  <conditionalFormatting sqref="G22:G24">
    <cfRule type="expression" dxfId="140" priority="537">
      <formula>G22=0</formula>
    </cfRule>
  </conditionalFormatting>
  <conditionalFormatting sqref="G26">
    <cfRule type="expression" dxfId="139" priority="534">
      <formula>G26=0</formula>
    </cfRule>
  </conditionalFormatting>
  <conditionalFormatting sqref="G27">
    <cfRule type="expression" dxfId="138" priority="533">
      <formula>G27=0</formula>
    </cfRule>
  </conditionalFormatting>
  <conditionalFormatting sqref="H29:K29">
    <cfRule type="expression" dxfId="137" priority="532">
      <formula>H29=0</formula>
    </cfRule>
  </conditionalFormatting>
  <conditionalFormatting sqref="G28">
    <cfRule type="expression" dxfId="136" priority="531">
      <formula>G28=0</formula>
    </cfRule>
  </conditionalFormatting>
  <conditionalFormatting sqref="G29">
    <cfRule type="expression" dxfId="135" priority="530">
      <formula>G29=0</formula>
    </cfRule>
  </conditionalFormatting>
  <conditionalFormatting sqref="G33">
    <cfRule type="expression" dxfId="134" priority="527">
      <formula>G33=0</formula>
    </cfRule>
  </conditionalFormatting>
  <conditionalFormatting sqref="G35">
    <cfRule type="expression" dxfId="133" priority="525">
      <formula>G35=0</formula>
    </cfRule>
  </conditionalFormatting>
  <conditionalFormatting sqref="H20:K20 H21:M21">
    <cfRule type="expression" dxfId="132" priority="517">
      <formula>H20=0</formula>
    </cfRule>
  </conditionalFormatting>
  <conditionalFormatting sqref="H25:K25">
    <cfRule type="expression" dxfId="131" priority="516">
      <formula>H25=0</formula>
    </cfRule>
  </conditionalFormatting>
  <conditionalFormatting sqref="H25:K25">
    <cfRule type="expression" dxfId="130" priority="518">
      <formula>H25=0</formula>
    </cfRule>
  </conditionalFormatting>
  <conditionalFormatting sqref="G24:G25">
    <cfRule type="expression" dxfId="129" priority="515">
      <formula>G24=0</formula>
    </cfRule>
  </conditionalFormatting>
  <conditionalFormatting sqref="K35:L35">
    <cfRule type="expression" dxfId="128" priority="445">
      <formula>K35=0</formula>
    </cfRule>
  </conditionalFormatting>
  <conditionalFormatting sqref="L30">
    <cfRule type="expression" dxfId="127" priority="424">
      <formula>L30=0</formula>
    </cfRule>
  </conditionalFormatting>
  <conditionalFormatting sqref="J31:L31">
    <cfRule type="expression" dxfId="126" priority="423">
      <formula>J31=0</formula>
    </cfRule>
  </conditionalFormatting>
  <conditionalFormatting sqref="L29">
    <cfRule type="expression" dxfId="125" priority="421">
      <formula>L29=0</formula>
    </cfRule>
  </conditionalFormatting>
  <conditionalFormatting sqref="G16:G17 H17:L17">
    <cfRule type="expression" dxfId="124" priority="378">
      <formula>G16=0</formula>
    </cfRule>
  </conditionalFormatting>
  <conditionalFormatting sqref="L32">
    <cfRule type="expression" dxfId="123" priority="370">
      <formula>L32=0</formula>
    </cfRule>
  </conditionalFormatting>
  <conditionalFormatting sqref="K33:L33">
    <cfRule type="expression" dxfId="122" priority="369">
      <formula>K33=0</formula>
    </cfRule>
  </conditionalFormatting>
  <conditionalFormatting sqref="L32">
    <cfRule type="expression" dxfId="121" priority="368">
      <formula>L32=0</formula>
    </cfRule>
  </conditionalFormatting>
  <conditionalFormatting sqref="K33:L33">
    <cfRule type="expression" dxfId="120" priority="367">
      <formula>K33=0</formula>
    </cfRule>
  </conditionalFormatting>
  <conditionalFormatting sqref="L28">
    <cfRule type="expression" dxfId="119" priority="220">
      <formula>L28=0</formula>
    </cfRule>
  </conditionalFormatting>
  <conditionalFormatting sqref="L18">
    <cfRule type="expression" dxfId="118" priority="197">
      <formula>L18=0</formula>
    </cfRule>
  </conditionalFormatting>
  <conditionalFormatting sqref="H22 K22">
    <cfRule type="expression" dxfId="117" priority="137">
      <formula>H22=0</formula>
    </cfRule>
  </conditionalFormatting>
  <conditionalFormatting sqref="G46 G48 G50">
    <cfRule type="expression" dxfId="116" priority="217">
      <formula>G46=0</formula>
    </cfRule>
  </conditionalFormatting>
  <conditionalFormatting sqref="H16:K16">
    <cfRule type="expression" dxfId="115" priority="201">
      <formula>H16=0</formula>
    </cfRule>
  </conditionalFormatting>
  <conditionalFormatting sqref="G47 G49 G51">
    <cfRule type="expression" dxfId="114" priority="216">
      <formula>G47=0</formula>
    </cfRule>
  </conditionalFormatting>
  <conditionalFormatting sqref="L20">
    <cfRule type="expression" dxfId="113" priority="196">
      <formula>L20=0</formula>
    </cfRule>
  </conditionalFormatting>
  <conditionalFormatting sqref="H14:K14">
    <cfRule type="expression" dxfId="112" priority="203">
      <formula>H14=0</formula>
    </cfRule>
  </conditionalFormatting>
  <conditionalFormatting sqref="L14">
    <cfRule type="expression" dxfId="111" priority="202">
      <formula>L14=0</formula>
    </cfRule>
  </conditionalFormatting>
  <conditionalFormatting sqref="L16">
    <cfRule type="expression" dxfId="110" priority="200">
      <formula>L16=0</formula>
    </cfRule>
  </conditionalFormatting>
  <conditionalFormatting sqref="H24">
    <cfRule type="expression" dxfId="109" priority="195">
      <formula>H24=0</formula>
    </cfRule>
  </conditionalFormatting>
  <conditionalFormatting sqref="G34">
    <cfRule type="expression" dxfId="108" priority="176">
      <formula>G34=0</formula>
    </cfRule>
  </conditionalFormatting>
  <conditionalFormatting sqref="H20:K20">
    <cfRule type="expression" dxfId="107" priority="169">
      <formula>H20=0</formula>
    </cfRule>
  </conditionalFormatting>
  <conditionalFormatting sqref="L20">
    <cfRule type="expression" dxfId="106" priority="170">
      <formula>L20=0</formula>
    </cfRule>
  </conditionalFormatting>
  <conditionalFormatting sqref="G18">
    <cfRule type="expression" dxfId="105" priority="171">
      <formula>G18=0</formula>
    </cfRule>
  </conditionalFormatting>
  <conditionalFormatting sqref="H18:K18">
    <cfRule type="expression" dxfId="104" priority="173">
      <formula>H18=0</formula>
    </cfRule>
  </conditionalFormatting>
  <conditionalFormatting sqref="H28:K28">
    <cfRule type="expression" dxfId="103" priority="179">
      <formula>H28=0</formula>
    </cfRule>
  </conditionalFormatting>
  <conditionalFormatting sqref="G32">
    <cfRule type="expression" dxfId="102" priority="178">
      <formula>G32=0</formula>
    </cfRule>
  </conditionalFormatting>
  <conditionalFormatting sqref="H32">
    <cfRule type="expression" dxfId="101" priority="177">
      <formula>H32=0</formula>
    </cfRule>
  </conditionalFormatting>
  <conditionalFormatting sqref="H19:L19">
    <cfRule type="expression" dxfId="100" priority="175">
      <formula>H19=0</formula>
    </cfRule>
  </conditionalFormatting>
  <conditionalFormatting sqref="H19:L19">
    <cfRule type="expression" dxfId="99" priority="174">
      <formula>H19=0</formula>
    </cfRule>
  </conditionalFormatting>
  <conditionalFormatting sqref="G19">
    <cfRule type="expression" dxfId="98" priority="172">
      <formula>G19=0</formula>
    </cfRule>
  </conditionalFormatting>
  <conditionalFormatting sqref="G21">
    <cfRule type="expression" dxfId="97" priority="168">
      <formula>G21=0</formula>
    </cfRule>
  </conditionalFormatting>
  <conditionalFormatting sqref="G20">
    <cfRule type="expression" dxfId="96" priority="167">
      <formula>G20=0</formula>
    </cfRule>
  </conditionalFormatting>
  <conditionalFormatting sqref="H23 K23">
    <cfRule type="expression" dxfId="95" priority="166">
      <formula>H23=0</formula>
    </cfRule>
  </conditionalFormatting>
  <conditionalFormatting sqref="H22 K22">
    <cfRule type="expression" dxfId="94" priority="138">
      <formula>H22=0</formula>
    </cfRule>
  </conditionalFormatting>
  <conditionalFormatting sqref="I24:K24">
    <cfRule type="expression" dxfId="93" priority="123">
      <formula>I24=0</formula>
    </cfRule>
  </conditionalFormatting>
  <conditionalFormatting sqref="K32">
    <cfRule type="expression" dxfId="92" priority="122">
      <formula>K32=0</formula>
    </cfRule>
  </conditionalFormatting>
  <conditionalFormatting sqref="K32">
    <cfRule type="expression" dxfId="91" priority="121">
      <formula>K32=0</formula>
    </cfRule>
  </conditionalFormatting>
  <conditionalFormatting sqref="L26">
    <cfRule type="expression" dxfId="90" priority="120">
      <formula>L26=0</formula>
    </cfRule>
  </conditionalFormatting>
  <conditionalFormatting sqref="L34">
    <cfRule type="expression" dxfId="89" priority="119">
      <formula>L34=0</formula>
    </cfRule>
  </conditionalFormatting>
  <conditionalFormatting sqref="L34">
    <cfRule type="expression" dxfId="88" priority="118">
      <formula>L34=0</formula>
    </cfRule>
  </conditionalFormatting>
  <conditionalFormatting sqref="K34">
    <cfRule type="expression" dxfId="87" priority="117">
      <formula>K34=0</formula>
    </cfRule>
  </conditionalFormatting>
  <conditionalFormatting sqref="K34">
    <cfRule type="expression" dxfId="86" priority="116">
      <formula>K34=0</formula>
    </cfRule>
  </conditionalFormatting>
  <conditionalFormatting sqref="H37:K37 H41">
    <cfRule type="expression" dxfId="85" priority="94">
      <formula>H37=0</formula>
    </cfRule>
  </conditionalFormatting>
  <conditionalFormatting sqref="G57">
    <cfRule type="expression" dxfId="84" priority="112">
      <formula>G57=0</formula>
    </cfRule>
  </conditionalFormatting>
  <conditionalFormatting sqref="G56">
    <cfRule type="expression" dxfId="83" priority="113">
      <formula>G56=0</formula>
    </cfRule>
  </conditionalFormatting>
  <conditionalFormatting sqref="L56">
    <cfRule type="expression" dxfId="82" priority="111">
      <formula>L56=0</formula>
    </cfRule>
  </conditionalFormatting>
  <conditionalFormatting sqref="H56:K56">
    <cfRule type="expression" dxfId="81" priority="110">
      <formula>H56=0</formula>
    </cfRule>
  </conditionalFormatting>
  <conditionalFormatting sqref="H57:K57">
    <cfRule type="expression" dxfId="80" priority="109">
      <formula>H57=0</formula>
    </cfRule>
  </conditionalFormatting>
  <conditionalFormatting sqref="L57">
    <cfRule type="expression" dxfId="79" priority="108">
      <formula>L57=0</formula>
    </cfRule>
  </conditionalFormatting>
  <conditionalFormatting sqref="G60">
    <cfRule type="expression" dxfId="78" priority="107">
      <formula>G60=0</formula>
    </cfRule>
  </conditionalFormatting>
  <conditionalFormatting sqref="G61">
    <cfRule type="expression" dxfId="77" priority="106">
      <formula>G61=0</formula>
    </cfRule>
  </conditionalFormatting>
  <conditionalFormatting sqref="L60">
    <cfRule type="expression" dxfId="76" priority="105">
      <formula>L60=0</formula>
    </cfRule>
  </conditionalFormatting>
  <conditionalFormatting sqref="H60:K60">
    <cfRule type="expression" dxfId="75" priority="104">
      <formula>H60=0</formula>
    </cfRule>
  </conditionalFormatting>
  <conditionalFormatting sqref="H61:K61">
    <cfRule type="expression" dxfId="74" priority="103">
      <formula>H61=0</formula>
    </cfRule>
  </conditionalFormatting>
  <conditionalFormatting sqref="L61">
    <cfRule type="expression" dxfId="73" priority="102">
      <formula>L61=0</formula>
    </cfRule>
  </conditionalFormatting>
  <conditionalFormatting sqref="G10">
    <cfRule type="expression" dxfId="72" priority="101">
      <formula>G10=0</formula>
    </cfRule>
  </conditionalFormatting>
  <conditionalFormatting sqref="H36:K36">
    <cfRule type="expression" dxfId="71" priority="95">
      <formula>H36=0</formula>
    </cfRule>
  </conditionalFormatting>
  <conditionalFormatting sqref="L37 I41:L41">
    <cfRule type="expression" dxfId="70" priority="90">
      <formula>I37=0</formula>
    </cfRule>
  </conditionalFormatting>
  <conditionalFormatting sqref="G36 G38 G40">
    <cfRule type="expression" dxfId="69" priority="93">
      <formula>G36=0</formula>
    </cfRule>
  </conditionalFormatting>
  <conditionalFormatting sqref="G37 G39 G41">
    <cfRule type="expression" dxfId="68" priority="92">
      <formula>G37=0</formula>
    </cfRule>
  </conditionalFormatting>
  <conditionalFormatting sqref="L36">
    <cfRule type="expression" dxfId="67" priority="91">
      <formula>L36=0</formula>
    </cfRule>
  </conditionalFormatting>
  <conditionalFormatting sqref="H38">
    <cfRule type="expression" dxfId="66" priority="89">
      <formula>H38=0</formula>
    </cfRule>
  </conditionalFormatting>
  <conditionalFormatting sqref="H39:L39">
    <cfRule type="expression" dxfId="65" priority="88">
      <formula>H39=0</formula>
    </cfRule>
  </conditionalFormatting>
  <conditionalFormatting sqref="I38:L38">
    <cfRule type="expression" dxfId="64" priority="87">
      <formula>I38=0</formula>
    </cfRule>
  </conditionalFormatting>
  <conditionalFormatting sqref="G52">
    <cfRule type="expression" dxfId="63" priority="73">
      <formula>G52=0</formula>
    </cfRule>
  </conditionalFormatting>
  <conditionalFormatting sqref="G42">
    <cfRule type="expression" dxfId="62" priority="85">
      <formula>G42=0</formula>
    </cfRule>
  </conditionalFormatting>
  <conditionalFormatting sqref="G43">
    <cfRule type="expression" dxfId="61" priority="84">
      <formula>G43=0</formula>
    </cfRule>
  </conditionalFormatting>
  <conditionalFormatting sqref="L42">
    <cfRule type="expression" dxfId="60" priority="83">
      <formula>L42=0</formula>
    </cfRule>
  </conditionalFormatting>
  <conditionalFormatting sqref="H42:K42">
    <cfRule type="expression" dxfId="59" priority="82">
      <formula>H42=0</formula>
    </cfRule>
  </conditionalFormatting>
  <conditionalFormatting sqref="H43:J43">
    <cfRule type="expression" dxfId="58" priority="81">
      <formula>H43=0</formula>
    </cfRule>
  </conditionalFormatting>
  <conditionalFormatting sqref="L43">
    <cfRule type="expression" dxfId="57" priority="80">
      <formula>L43=0</formula>
    </cfRule>
  </conditionalFormatting>
  <conditionalFormatting sqref="G44">
    <cfRule type="expression" dxfId="56" priority="79">
      <formula>G44=0</formula>
    </cfRule>
  </conditionalFormatting>
  <conditionalFormatting sqref="G45">
    <cfRule type="expression" dxfId="55" priority="78">
      <formula>G45=0</formula>
    </cfRule>
  </conditionalFormatting>
  <conditionalFormatting sqref="G53">
    <cfRule type="expression" dxfId="54" priority="72">
      <formula>G53=0</formula>
    </cfRule>
  </conditionalFormatting>
  <conditionalFormatting sqref="L52">
    <cfRule type="expression" dxfId="53" priority="71">
      <formula>L52=0</formula>
    </cfRule>
  </conditionalFormatting>
  <conditionalFormatting sqref="H52:K52">
    <cfRule type="expression" dxfId="52" priority="70">
      <formula>H52=0</formula>
    </cfRule>
  </conditionalFormatting>
  <conditionalFormatting sqref="H53:K53">
    <cfRule type="expression" dxfId="51" priority="69">
      <formula>H53=0</formula>
    </cfRule>
  </conditionalFormatting>
  <conditionalFormatting sqref="L53">
    <cfRule type="expression" dxfId="50" priority="68">
      <formula>L53=0</formula>
    </cfRule>
  </conditionalFormatting>
  <conditionalFormatting sqref="G54">
    <cfRule type="expression" dxfId="49" priority="67">
      <formula>G54=0</formula>
    </cfRule>
  </conditionalFormatting>
  <conditionalFormatting sqref="G55">
    <cfRule type="expression" dxfId="48" priority="66">
      <formula>G55=0</formula>
    </cfRule>
  </conditionalFormatting>
  <conditionalFormatting sqref="L54">
    <cfRule type="expression" dxfId="47" priority="65">
      <formula>L54=0</formula>
    </cfRule>
  </conditionalFormatting>
  <conditionalFormatting sqref="H54:K54">
    <cfRule type="expression" dxfId="46" priority="64">
      <formula>H54=0</formula>
    </cfRule>
  </conditionalFormatting>
  <conditionalFormatting sqref="H55:K55">
    <cfRule type="expression" dxfId="45" priority="63">
      <formula>H55=0</formula>
    </cfRule>
  </conditionalFormatting>
  <conditionalFormatting sqref="L55">
    <cfRule type="expression" dxfId="44" priority="62">
      <formula>L55=0</formula>
    </cfRule>
  </conditionalFormatting>
  <conditionalFormatting sqref="J35">
    <cfRule type="expression" dxfId="43" priority="61">
      <formula>J35=0</formula>
    </cfRule>
  </conditionalFormatting>
  <conditionalFormatting sqref="J34">
    <cfRule type="expression" dxfId="42" priority="60">
      <formula>J34=0</formula>
    </cfRule>
  </conditionalFormatting>
  <conditionalFormatting sqref="J34">
    <cfRule type="expression" dxfId="41" priority="59">
      <formula>J34=0</formula>
    </cfRule>
  </conditionalFormatting>
  <conditionalFormatting sqref="K43">
    <cfRule type="expression" dxfId="40" priority="57">
      <formula>K43=0</formula>
    </cfRule>
  </conditionalFormatting>
  <conditionalFormatting sqref="I32:J32">
    <cfRule type="expression" dxfId="39" priority="41">
      <formula>I32=0</formula>
    </cfRule>
  </conditionalFormatting>
  <conditionalFormatting sqref="I23:J23">
    <cfRule type="expression" dxfId="38" priority="40">
      <formula>I23=0</formula>
    </cfRule>
  </conditionalFormatting>
  <conditionalFormatting sqref="I49:L49">
    <cfRule type="expression" dxfId="37" priority="20">
      <formula>I49=0</formula>
    </cfRule>
  </conditionalFormatting>
  <conditionalFormatting sqref="H48">
    <cfRule type="expression" dxfId="36" priority="19">
      <formula>H48=0</formula>
    </cfRule>
  </conditionalFormatting>
  <conditionalFormatting sqref="H44">
    <cfRule type="expression" dxfId="35" priority="27">
      <formula>H44=0</formula>
    </cfRule>
  </conditionalFormatting>
  <conditionalFormatting sqref="I44:L44">
    <cfRule type="expression" dxfId="34" priority="26">
      <formula>I44=0</formula>
    </cfRule>
  </conditionalFormatting>
  <conditionalFormatting sqref="H49">
    <cfRule type="expression" dxfId="33" priority="21">
      <formula>H49=0</formula>
    </cfRule>
  </conditionalFormatting>
  <conditionalFormatting sqref="H40">
    <cfRule type="expression" dxfId="32" priority="48">
      <formula>H40=0</formula>
    </cfRule>
  </conditionalFormatting>
  <conditionalFormatting sqref="I40:L40">
    <cfRule type="expression" dxfId="31" priority="47">
      <formula>I40=0</formula>
    </cfRule>
  </conditionalFormatting>
  <conditionalFormatting sqref="H45">
    <cfRule type="expression" dxfId="30" priority="29">
      <formula>H45=0</formula>
    </cfRule>
  </conditionalFormatting>
  <conditionalFormatting sqref="I33:J33">
    <cfRule type="expression" dxfId="29" priority="43">
      <formula>I33=0</formula>
    </cfRule>
  </conditionalFormatting>
  <conditionalFormatting sqref="I33:J33">
    <cfRule type="expression" dxfId="28" priority="44">
      <formula>I33=0</formula>
    </cfRule>
  </conditionalFormatting>
  <conditionalFormatting sqref="I32:J32">
    <cfRule type="expression" dxfId="27" priority="42">
      <formula>I32=0</formula>
    </cfRule>
  </conditionalFormatting>
  <conditionalFormatting sqref="I22:J22">
    <cfRule type="expression" dxfId="26" priority="38">
      <formula>I22=0</formula>
    </cfRule>
  </conditionalFormatting>
  <conditionalFormatting sqref="I22:J22">
    <cfRule type="expression" dxfId="25" priority="39">
      <formula>I22=0</formula>
    </cfRule>
  </conditionalFormatting>
  <conditionalFormatting sqref="G58">
    <cfRule type="expression" dxfId="24" priority="35">
      <formula>G58=0</formula>
    </cfRule>
  </conditionalFormatting>
  <conditionalFormatting sqref="G59">
    <cfRule type="expression" dxfId="23" priority="34">
      <formula>G59=0</formula>
    </cfRule>
  </conditionalFormatting>
  <conditionalFormatting sqref="L58">
    <cfRule type="expression" dxfId="22" priority="33">
      <formula>L58=0</formula>
    </cfRule>
  </conditionalFormatting>
  <conditionalFormatting sqref="H58:K58">
    <cfRule type="expression" dxfId="21" priority="32">
      <formula>H58=0</formula>
    </cfRule>
  </conditionalFormatting>
  <conditionalFormatting sqref="H59:K59">
    <cfRule type="expression" dxfId="20" priority="31">
      <formula>H59=0</formula>
    </cfRule>
  </conditionalFormatting>
  <conditionalFormatting sqref="L59">
    <cfRule type="expression" dxfId="19" priority="30">
      <formula>L59=0</formula>
    </cfRule>
  </conditionalFormatting>
  <conditionalFormatting sqref="I45:L45">
    <cfRule type="expression" dxfId="18" priority="28">
      <formula>I45=0</formula>
    </cfRule>
  </conditionalFormatting>
  <conditionalFormatting sqref="I47:L47">
    <cfRule type="expression" dxfId="17" priority="24">
      <formula>I47=0</formula>
    </cfRule>
  </conditionalFormatting>
  <conditionalFormatting sqref="H47">
    <cfRule type="expression" dxfId="16" priority="25">
      <formula>H47=0</formula>
    </cfRule>
  </conditionalFormatting>
  <conditionalFormatting sqref="H46">
    <cfRule type="expression" dxfId="15" priority="23">
      <formula>H46=0</formula>
    </cfRule>
  </conditionalFormatting>
  <conditionalFormatting sqref="I46:L46">
    <cfRule type="expression" dxfId="14" priority="22">
      <formula>I46=0</formula>
    </cfRule>
  </conditionalFormatting>
  <conditionalFormatting sqref="I48:L48">
    <cfRule type="expression" dxfId="13" priority="18">
      <formula>I48=0</formula>
    </cfRule>
  </conditionalFormatting>
  <conditionalFormatting sqref="I51:L51">
    <cfRule type="expression" dxfId="12" priority="16">
      <formula>I51=0</formula>
    </cfRule>
  </conditionalFormatting>
  <conditionalFormatting sqref="H51">
    <cfRule type="expression" dxfId="11" priority="17">
      <formula>H51=0</formula>
    </cfRule>
  </conditionalFormatting>
  <conditionalFormatting sqref="H50">
    <cfRule type="expression" dxfId="10" priority="15">
      <formula>H50=0</formula>
    </cfRule>
  </conditionalFormatting>
  <conditionalFormatting sqref="I50:L50">
    <cfRule type="expression" dxfId="9" priority="14">
      <formula>I50=0</formula>
    </cfRule>
  </conditionalFormatting>
  <conditionalFormatting sqref="I10">
    <cfRule type="expression" dxfId="8" priority="4">
      <formula>I10=0</formula>
    </cfRule>
  </conditionalFormatting>
  <conditionalFormatting sqref="H10">
    <cfRule type="expression" dxfId="7" priority="5">
      <formula>H10=0</formula>
    </cfRule>
  </conditionalFormatting>
  <conditionalFormatting sqref="J10">
    <cfRule type="expression" dxfId="6" priority="3">
      <formula>J10=0</formula>
    </cfRule>
  </conditionalFormatting>
  <conditionalFormatting sqref="K10">
    <cfRule type="expression" dxfId="5" priority="2">
      <formula>K10=0</formula>
    </cfRule>
  </conditionalFormatting>
  <conditionalFormatting sqref="L10">
    <cfRule type="expression" dxfId="4" priority="1">
      <formula>L10=0</formula>
    </cfRule>
  </conditionalFormatting>
  <printOptions horizontalCentered="1" verticalCentered="1"/>
  <pageMargins left="0.39374999999999999" right="0.39374999999999999" top="0.39374999999999999" bottom="0.24" header="0.51180555555555551" footer="0.49"/>
  <pageSetup paperSize="9" scale="54" firstPageNumber="0"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E19377"/>
  <sheetViews>
    <sheetView workbookViewId="0">
      <selection sqref="A1:A3"/>
    </sheetView>
  </sheetViews>
  <sheetFormatPr defaultColWidth="8.85546875" defaultRowHeight="15"/>
  <cols>
    <col min="1" max="1" width="91" style="354" customWidth="1"/>
    <col min="2" max="2" width="8.85546875" style="201"/>
    <col min="3" max="3" width="11.7109375" style="359" bestFit="1" customWidth="1"/>
    <col min="4" max="4" width="14" style="355" bestFit="1" customWidth="1"/>
    <col min="5" max="5" width="13.5703125" style="355" bestFit="1" customWidth="1"/>
    <col min="6" max="16384" width="8.85546875" style="201"/>
  </cols>
  <sheetData>
    <row r="1" spans="1:5" ht="24" customHeight="1">
      <c r="A1" s="468" t="s">
        <v>30</v>
      </c>
      <c r="B1" s="471" t="s">
        <v>42</v>
      </c>
      <c r="C1" s="472"/>
      <c r="D1" s="472"/>
      <c r="E1" s="473"/>
    </row>
    <row r="2" spans="1:5" ht="14.45" customHeight="1">
      <c r="A2" s="469"/>
      <c r="B2" s="474" t="str">
        <f>'01_SINTETICO'!D2</f>
        <v>OBRA: REFORMA COM ACRÉSCIMO NA VARA DO TRABALHO DE FORMOSA / GO</v>
      </c>
      <c r="C2" s="475"/>
      <c r="D2" s="476"/>
      <c r="E2" s="356">
        <f>'01_SINTETICO'!J2</f>
        <v>43565</v>
      </c>
    </row>
    <row r="3" spans="1:5" ht="24">
      <c r="A3" s="470"/>
      <c r="B3" s="477"/>
      <c r="C3" s="478"/>
      <c r="D3" s="479"/>
      <c r="E3" s="357" t="str">
        <f>'CAPA-DADOS'!E16</f>
        <v>SINAPI-FEV/2018</v>
      </c>
    </row>
    <row r="4" spans="1:5">
      <c r="A4" s="351"/>
      <c r="B4" s="62"/>
      <c r="C4" s="358"/>
      <c r="D4" s="352"/>
      <c r="E4" s="353"/>
    </row>
    <row r="5" spans="1:5">
      <c r="A5" s="409" t="s">
        <v>554</v>
      </c>
      <c r="B5" s="170" t="s">
        <v>3545</v>
      </c>
      <c r="C5" s="170"/>
      <c r="D5" s="170"/>
      <c r="E5" s="171"/>
    </row>
    <row r="6" spans="1:5">
      <c r="A6" s="410" t="s">
        <v>555</v>
      </c>
      <c r="B6" s="62"/>
      <c r="C6" s="62"/>
      <c r="D6" s="62"/>
      <c r="E6" s="173"/>
    </row>
    <row r="7" spans="1:5">
      <c r="A7" s="410" t="s">
        <v>556</v>
      </c>
      <c r="B7" s="62"/>
      <c r="C7" s="62"/>
      <c r="D7" s="62"/>
      <c r="E7" s="173"/>
    </row>
    <row r="8" spans="1:5">
      <c r="A8" s="410"/>
      <c r="B8" s="62"/>
      <c r="C8" s="62"/>
      <c r="D8" s="62"/>
      <c r="E8" s="173"/>
    </row>
    <row r="9" spans="1:5">
      <c r="A9" s="410" t="s">
        <v>557</v>
      </c>
      <c r="B9" s="62" t="s">
        <v>558</v>
      </c>
      <c r="C9" s="62" t="s">
        <v>559</v>
      </c>
      <c r="D9" s="62" t="s">
        <v>560</v>
      </c>
      <c r="E9" s="173" t="s">
        <v>561</v>
      </c>
    </row>
    <row r="10" spans="1:5">
      <c r="A10" s="410" t="s">
        <v>3045</v>
      </c>
      <c r="B10" s="62" t="s">
        <v>130</v>
      </c>
      <c r="C10" s="62">
        <v>1.0091000000000001</v>
      </c>
      <c r="D10" s="412">
        <v>13830.6</v>
      </c>
      <c r="E10" s="173">
        <f>TRUNC((C10*D10),2)</f>
        <v>13956.45</v>
      </c>
    </row>
    <row r="11" spans="1:5">
      <c r="A11" s="410" t="s">
        <v>562</v>
      </c>
      <c r="B11" s="62" t="s">
        <v>563</v>
      </c>
      <c r="C11" s="62" t="s">
        <v>563</v>
      </c>
      <c r="D11" s="62" t="s">
        <v>563</v>
      </c>
      <c r="E11" s="173">
        <f>SUM(E10:E10)</f>
        <v>13956.45</v>
      </c>
    </row>
    <row r="12" spans="1:5">
      <c r="A12" s="410"/>
      <c r="B12" s="62"/>
      <c r="C12" s="62"/>
      <c r="D12" s="62"/>
      <c r="E12" s="173"/>
    </row>
    <row r="13" spans="1:5">
      <c r="A13" s="410" t="s">
        <v>564</v>
      </c>
      <c r="B13" s="62" t="s">
        <v>558</v>
      </c>
      <c r="C13" s="62" t="s">
        <v>559</v>
      </c>
      <c r="D13" s="62" t="s">
        <v>560</v>
      </c>
      <c r="E13" s="173" t="s">
        <v>561</v>
      </c>
    </row>
    <row r="14" spans="1:5">
      <c r="A14" s="410" t="s">
        <v>3046</v>
      </c>
      <c r="B14" s="62" t="s">
        <v>131</v>
      </c>
      <c r="C14" s="62">
        <v>1.5094710000000001E-2</v>
      </c>
      <c r="D14" s="62">
        <v>50.4</v>
      </c>
      <c r="E14" s="173">
        <f t="shared" ref="E14:E22" si="0">TRUNC((C14*D14),2)</f>
        <v>0.76</v>
      </c>
    </row>
    <row r="15" spans="1:5">
      <c r="A15" s="410" t="s">
        <v>3047</v>
      </c>
      <c r="B15" s="62" t="s">
        <v>131</v>
      </c>
      <c r="C15" s="62">
        <v>0.12949646000000001</v>
      </c>
      <c r="D15" s="62">
        <v>9.4499999999999993</v>
      </c>
      <c r="E15" s="173">
        <f t="shared" si="0"/>
        <v>1.22</v>
      </c>
    </row>
    <row r="16" spans="1:5">
      <c r="A16" s="410" t="s">
        <v>3048</v>
      </c>
      <c r="B16" s="62" t="s">
        <v>123</v>
      </c>
      <c r="C16" s="62">
        <v>2.4955000000000001E-2</v>
      </c>
      <c r="D16" s="62">
        <v>31.18</v>
      </c>
      <c r="E16" s="173">
        <f t="shared" si="0"/>
        <v>0.77</v>
      </c>
    </row>
    <row r="17" spans="1:5">
      <c r="A17" s="410" t="s">
        <v>3049</v>
      </c>
      <c r="B17" s="62" t="s">
        <v>123</v>
      </c>
      <c r="C17" s="62">
        <v>1.16945E-2</v>
      </c>
      <c r="D17" s="62">
        <v>178.5</v>
      </c>
      <c r="E17" s="173">
        <f t="shared" si="0"/>
        <v>2.08</v>
      </c>
    </row>
    <row r="18" spans="1:5">
      <c r="A18" s="410" t="s">
        <v>3050</v>
      </c>
      <c r="B18" s="62" t="s">
        <v>123</v>
      </c>
      <c r="C18" s="62">
        <v>1.07679847</v>
      </c>
      <c r="D18" s="62">
        <v>1.17</v>
      </c>
      <c r="E18" s="173">
        <f t="shared" si="0"/>
        <v>1.25</v>
      </c>
    </row>
    <row r="19" spans="1:5" ht="30">
      <c r="A19" s="410" t="s">
        <v>3051</v>
      </c>
      <c r="B19" s="62" t="s">
        <v>123</v>
      </c>
      <c r="C19" s="62">
        <v>1.013524E-2</v>
      </c>
      <c r="D19" s="62">
        <v>140.43</v>
      </c>
      <c r="E19" s="173">
        <f t="shared" si="0"/>
        <v>1.42</v>
      </c>
    </row>
    <row r="20" spans="1:5" ht="30">
      <c r="A20" s="410" t="s">
        <v>3052</v>
      </c>
      <c r="B20" s="62" t="s">
        <v>123</v>
      </c>
      <c r="C20" s="62">
        <v>6.7888699999999998E-3</v>
      </c>
      <c r="D20" s="62">
        <v>123.37</v>
      </c>
      <c r="E20" s="173">
        <f t="shared" si="0"/>
        <v>0.83</v>
      </c>
    </row>
    <row r="21" spans="1:5">
      <c r="A21" s="410" t="s">
        <v>3053</v>
      </c>
      <c r="B21" s="62" t="s">
        <v>130</v>
      </c>
      <c r="C21" s="62">
        <v>1</v>
      </c>
      <c r="D21" s="62">
        <v>63.58</v>
      </c>
      <c r="E21" s="173">
        <f t="shared" si="0"/>
        <v>63.58</v>
      </c>
    </row>
    <row r="22" spans="1:5">
      <c r="A22" s="410" t="s">
        <v>3054</v>
      </c>
      <c r="B22" s="62" t="s">
        <v>130</v>
      </c>
      <c r="C22" s="62">
        <v>1</v>
      </c>
      <c r="D22" s="62">
        <v>9.76</v>
      </c>
      <c r="E22" s="173">
        <f t="shared" si="0"/>
        <v>9.76</v>
      </c>
    </row>
    <row r="23" spans="1:5">
      <c r="A23" s="410" t="s">
        <v>562</v>
      </c>
      <c r="B23" s="62" t="s">
        <v>563</v>
      </c>
      <c r="C23" s="62" t="s">
        <v>563</v>
      </c>
      <c r="D23" s="62" t="s">
        <v>563</v>
      </c>
      <c r="E23" s="173">
        <f>SUM(E14:E22)</f>
        <v>81.67</v>
      </c>
    </row>
    <row r="24" spans="1:5">
      <c r="A24" s="410"/>
      <c r="B24" s="62"/>
      <c r="C24" s="62"/>
      <c r="D24" s="62"/>
      <c r="E24" s="173"/>
    </row>
    <row r="25" spans="1:5">
      <c r="A25" s="410" t="s">
        <v>565</v>
      </c>
      <c r="B25" s="62" t="s">
        <v>563</v>
      </c>
      <c r="C25" s="62" t="s">
        <v>563</v>
      </c>
      <c r="D25" s="62" t="s">
        <v>563</v>
      </c>
      <c r="E25" s="173">
        <f>E11+E23</f>
        <v>14038.12</v>
      </c>
    </row>
    <row r="26" spans="1:5">
      <c r="A26" s="410"/>
      <c r="B26" s="62"/>
      <c r="C26" s="62"/>
      <c r="D26" s="413"/>
      <c r="E26" s="173"/>
    </row>
    <row r="27" spans="1:5">
      <c r="A27" s="410"/>
      <c r="B27" s="62"/>
      <c r="C27" s="62"/>
      <c r="D27" s="62"/>
      <c r="E27" s="173"/>
    </row>
    <row r="28" spans="1:5">
      <c r="A28" s="410"/>
      <c r="B28" s="62"/>
      <c r="C28" s="62"/>
      <c r="D28" s="62"/>
      <c r="E28" s="173"/>
    </row>
    <row r="29" spans="1:5">
      <c r="A29" s="410" t="s">
        <v>566</v>
      </c>
      <c r="B29" s="62" t="s">
        <v>3546</v>
      </c>
      <c r="C29" s="62"/>
      <c r="D29" s="62"/>
      <c r="E29" s="173"/>
    </row>
    <row r="30" spans="1:5">
      <c r="A30" s="410" t="s">
        <v>567</v>
      </c>
      <c r="B30" s="62"/>
      <c r="C30" s="62"/>
      <c r="D30" s="62"/>
      <c r="E30" s="173"/>
    </row>
    <row r="31" spans="1:5">
      <c r="A31" s="410" t="s">
        <v>556</v>
      </c>
      <c r="B31" s="62"/>
      <c r="C31" s="62"/>
      <c r="D31" s="62"/>
      <c r="E31" s="173"/>
    </row>
    <row r="32" spans="1:5">
      <c r="A32" s="410"/>
      <c r="B32" s="62"/>
      <c r="C32" s="62"/>
      <c r="D32" s="62"/>
      <c r="E32" s="173"/>
    </row>
    <row r="33" spans="1:5">
      <c r="A33" s="410" t="s">
        <v>557</v>
      </c>
      <c r="B33" s="62" t="s">
        <v>558</v>
      </c>
      <c r="C33" s="62" t="s">
        <v>559</v>
      </c>
      <c r="D33" s="62" t="s">
        <v>560</v>
      </c>
      <c r="E33" s="173" t="s">
        <v>561</v>
      </c>
    </row>
    <row r="34" spans="1:5">
      <c r="A34" s="410" t="s">
        <v>3055</v>
      </c>
      <c r="B34" s="62" t="s">
        <v>130</v>
      </c>
      <c r="C34" s="62">
        <v>1.0129999999999999</v>
      </c>
      <c r="D34" s="412">
        <v>4515.3</v>
      </c>
      <c r="E34" s="173">
        <f>TRUNC((C34*D34),2)</f>
        <v>4573.99</v>
      </c>
    </row>
    <row r="35" spans="1:5">
      <c r="A35" s="410" t="s">
        <v>562</v>
      </c>
      <c r="B35" s="62" t="s">
        <v>563</v>
      </c>
      <c r="C35" s="62" t="s">
        <v>563</v>
      </c>
      <c r="D35" s="62" t="s">
        <v>563</v>
      </c>
      <c r="E35" s="173">
        <f>SUM(E34:E34)</f>
        <v>4573.99</v>
      </c>
    </row>
    <row r="36" spans="1:5">
      <c r="A36" s="410"/>
      <c r="B36" s="62"/>
      <c r="C36" s="62"/>
      <c r="D36" s="62"/>
      <c r="E36" s="173"/>
    </row>
    <row r="37" spans="1:5">
      <c r="A37" s="410" t="s">
        <v>564</v>
      </c>
      <c r="B37" s="62" t="s">
        <v>558</v>
      </c>
      <c r="C37" s="62" t="s">
        <v>559</v>
      </c>
      <c r="D37" s="62" t="s">
        <v>560</v>
      </c>
      <c r="E37" s="173" t="s">
        <v>561</v>
      </c>
    </row>
    <row r="38" spans="1:5">
      <c r="A38" s="410" t="s">
        <v>3046</v>
      </c>
      <c r="B38" s="62" t="s">
        <v>131</v>
      </c>
      <c r="C38" s="62">
        <v>1.5094710000000001E-2</v>
      </c>
      <c r="D38" s="62">
        <v>50.4</v>
      </c>
      <c r="E38" s="173">
        <f t="shared" ref="E38:E48" si="1">TRUNC((C38*D38),2)</f>
        <v>0.76</v>
      </c>
    </row>
    <row r="39" spans="1:5">
      <c r="A39" s="410" t="s">
        <v>3047</v>
      </c>
      <c r="B39" s="62" t="s">
        <v>131</v>
      </c>
      <c r="C39" s="62">
        <v>0.12949646000000001</v>
      </c>
      <c r="D39" s="62">
        <v>9.4499999999999993</v>
      </c>
      <c r="E39" s="173">
        <f t="shared" si="1"/>
        <v>1.22</v>
      </c>
    </row>
    <row r="40" spans="1:5">
      <c r="A40" s="410" t="s">
        <v>3048</v>
      </c>
      <c r="B40" s="62" t="s">
        <v>123</v>
      </c>
      <c r="C40" s="62">
        <v>2.4955000000000001E-2</v>
      </c>
      <c r="D40" s="62">
        <v>31.18</v>
      </c>
      <c r="E40" s="173">
        <f t="shared" si="1"/>
        <v>0.77</v>
      </c>
    </row>
    <row r="41" spans="1:5">
      <c r="A41" s="410" t="s">
        <v>3049</v>
      </c>
      <c r="B41" s="62" t="s">
        <v>123</v>
      </c>
      <c r="C41" s="62">
        <v>1.16945E-2</v>
      </c>
      <c r="D41" s="62">
        <v>178.5</v>
      </c>
      <c r="E41" s="173">
        <f t="shared" si="1"/>
        <v>2.08</v>
      </c>
    </row>
    <row r="42" spans="1:5">
      <c r="A42" s="410" t="s">
        <v>3050</v>
      </c>
      <c r="B42" s="62" t="s">
        <v>123</v>
      </c>
      <c r="C42" s="62">
        <v>1.07679847</v>
      </c>
      <c r="D42" s="62">
        <v>1.17</v>
      </c>
      <c r="E42" s="173">
        <f t="shared" si="1"/>
        <v>1.25</v>
      </c>
    </row>
    <row r="43" spans="1:5" ht="30">
      <c r="A43" s="410" t="s">
        <v>3051</v>
      </c>
      <c r="B43" s="62" t="s">
        <v>123</v>
      </c>
      <c r="C43" s="62">
        <v>1.013524E-2</v>
      </c>
      <c r="D43" s="62">
        <v>140.43</v>
      </c>
      <c r="E43" s="173">
        <f t="shared" si="1"/>
        <v>1.42</v>
      </c>
    </row>
    <row r="44" spans="1:5" ht="30">
      <c r="A44" s="410" t="s">
        <v>3052</v>
      </c>
      <c r="B44" s="62" t="s">
        <v>123</v>
      </c>
      <c r="C44" s="62">
        <v>6.7888699999999998E-3</v>
      </c>
      <c r="D44" s="62">
        <v>123.37</v>
      </c>
      <c r="E44" s="173">
        <f t="shared" si="1"/>
        <v>0.83</v>
      </c>
    </row>
    <row r="45" spans="1:5">
      <c r="A45" s="410" t="s">
        <v>3056</v>
      </c>
      <c r="B45" s="62" t="s">
        <v>130</v>
      </c>
      <c r="C45" s="62">
        <v>1</v>
      </c>
      <c r="D45" s="62">
        <v>352.73</v>
      </c>
      <c r="E45" s="173">
        <f t="shared" si="1"/>
        <v>352.73</v>
      </c>
    </row>
    <row r="46" spans="1:5">
      <c r="A46" s="410" t="s">
        <v>3053</v>
      </c>
      <c r="B46" s="62" t="s">
        <v>130</v>
      </c>
      <c r="C46" s="62">
        <v>1</v>
      </c>
      <c r="D46" s="62">
        <v>63.58</v>
      </c>
      <c r="E46" s="173">
        <f t="shared" si="1"/>
        <v>63.58</v>
      </c>
    </row>
    <row r="47" spans="1:5">
      <c r="A47" s="410" t="s">
        <v>3054</v>
      </c>
      <c r="B47" s="62" t="s">
        <v>130</v>
      </c>
      <c r="C47" s="62">
        <v>1</v>
      </c>
      <c r="D47" s="62">
        <v>9.76</v>
      </c>
      <c r="E47" s="173">
        <f t="shared" si="1"/>
        <v>9.76</v>
      </c>
    </row>
    <row r="48" spans="1:5">
      <c r="A48" s="410" t="s">
        <v>3057</v>
      </c>
      <c r="B48" s="62" t="s">
        <v>130</v>
      </c>
      <c r="C48" s="62">
        <v>1</v>
      </c>
      <c r="D48" s="62">
        <v>134.56</v>
      </c>
      <c r="E48" s="173">
        <f t="shared" si="1"/>
        <v>134.56</v>
      </c>
    </row>
    <row r="49" spans="1:5">
      <c r="A49" s="410" t="s">
        <v>562</v>
      </c>
      <c r="B49" s="62" t="s">
        <v>563</v>
      </c>
      <c r="C49" s="62" t="s">
        <v>563</v>
      </c>
      <c r="D49" s="62" t="s">
        <v>563</v>
      </c>
      <c r="E49" s="173">
        <f>SUM(E38:E48)</f>
        <v>568.96</v>
      </c>
    </row>
    <row r="50" spans="1:5">
      <c r="A50" s="410"/>
      <c r="B50" s="62"/>
      <c r="C50" s="62"/>
      <c r="D50" s="62"/>
      <c r="E50" s="173"/>
    </row>
    <row r="51" spans="1:5">
      <c r="A51" s="410" t="s">
        <v>565</v>
      </c>
      <c r="B51" s="62" t="s">
        <v>563</v>
      </c>
      <c r="C51" s="62" t="s">
        <v>563</v>
      </c>
      <c r="D51" s="62" t="s">
        <v>563</v>
      </c>
      <c r="E51" s="173">
        <f>E35+E49</f>
        <v>5142.95</v>
      </c>
    </row>
    <row r="52" spans="1:5">
      <c r="A52" s="410"/>
      <c r="B52" s="62"/>
      <c r="C52" s="62"/>
      <c r="D52" s="413"/>
      <c r="E52" s="173"/>
    </row>
    <row r="53" spans="1:5">
      <c r="A53" s="410"/>
      <c r="B53" s="62"/>
      <c r="C53" s="62"/>
      <c r="D53" s="62"/>
      <c r="E53" s="173"/>
    </row>
    <row r="54" spans="1:5">
      <c r="A54" s="410"/>
      <c r="B54" s="62"/>
      <c r="C54" s="62"/>
      <c r="D54" s="62"/>
      <c r="E54" s="173"/>
    </row>
    <row r="55" spans="1:5">
      <c r="A55" s="410" t="s">
        <v>568</v>
      </c>
      <c r="B55" s="62" t="s">
        <v>3547</v>
      </c>
      <c r="C55" s="62"/>
      <c r="D55" s="62"/>
      <c r="E55" s="173"/>
    </row>
    <row r="56" spans="1:5" ht="30">
      <c r="A56" s="410" t="s">
        <v>569</v>
      </c>
      <c r="B56" s="62"/>
      <c r="C56" s="62"/>
      <c r="D56" s="62"/>
      <c r="E56" s="173"/>
    </row>
    <row r="57" spans="1:5">
      <c r="A57" s="410" t="s">
        <v>570</v>
      </c>
      <c r="B57" s="62"/>
      <c r="C57" s="62"/>
      <c r="D57" s="62"/>
      <c r="E57" s="173"/>
    </row>
    <row r="58" spans="1:5">
      <c r="A58" s="410"/>
      <c r="B58" s="62"/>
      <c r="C58" s="62"/>
      <c r="D58" s="62"/>
      <c r="E58" s="173"/>
    </row>
    <row r="59" spans="1:5">
      <c r="A59" s="410" t="s">
        <v>564</v>
      </c>
      <c r="B59" s="62" t="s">
        <v>558</v>
      </c>
      <c r="C59" s="62" t="s">
        <v>559</v>
      </c>
      <c r="D59" s="62" t="s">
        <v>560</v>
      </c>
      <c r="E59" s="173" t="s">
        <v>561</v>
      </c>
    </row>
    <row r="60" spans="1:5" ht="30">
      <c r="A60" s="410" t="s">
        <v>3058</v>
      </c>
      <c r="B60" s="62" t="s">
        <v>123</v>
      </c>
      <c r="C60" s="62">
        <v>1</v>
      </c>
      <c r="D60" s="62">
        <v>28.49</v>
      </c>
      <c r="E60" s="173">
        <f>TRUNC((C60*D60),2)</f>
        <v>28.49</v>
      </c>
    </row>
    <row r="61" spans="1:5">
      <c r="A61" s="410" t="s">
        <v>562</v>
      </c>
      <c r="B61" s="62" t="s">
        <v>563</v>
      </c>
      <c r="C61" s="62" t="s">
        <v>563</v>
      </c>
      <c r="D61" s="62" t="s">
        <v>563</v>
      </c>
      <c r="E61" s="173">
        <f>SUM(E60:E60)</f>
        <v>28.49</v>
      </c>
    </row>
    <row r="62" spans="1:5">
      <c r="A62" s="410"/>
      <c r="B62" s="62"/>
      <c r="C62" s="62"/>
      <c r="D62" s="62"/>
      <c r="E62" s="173"/>
    </row>
    <row r="63" spans="1:5">
      <c r="A63" s="410" t="s">
        <v>565</v>
      </c>
      <c r="B63" s="62" t="s">
        <v>563</v>
      </c>
      <c r="C63" s="62" t="s">
        <v>563</v>
      </c>
      <c r="D63" s="62" t="s">
        <v>563</v>
      </c>
      <c r="E63" s="173">
        <f>E61</f>
        <v>28.49</v>
      </c>
    </row>
    <row r="64" spans="1:5">
      <c r="A64" s="410"/>
      <c r="B64" s="62"/>
      <c r="C64" s="62"/>
      <c r="D64" s="413"/>
      <c r="E64" s="173"/>
    </row>
    <row r="65" spans="1:5">
      <c r="A65" s="410"/>
      <c r="B65" s="62"/>
      <c r="C65" s="62"/>
      <c r="D65" s="62"/>
      <c r="E65" s="173"/>
    </row>
    <row r="66" spans="1:5">
      <c r="A66" s="410"/>
      <c r="B66" s="62"/>
      <c r="C66" s="62"/>
      <c r="D66" s="62"/>
      <c r="E66" s="173"/>
    </row>
    <row r="67" spans="1:5">
      <c r="A67" s="410" t="s">
        <v>571</v>
      </c>
      <c r="B67" s="62" t="s">
        <v>3547</v>
      </c>
      <c r="C67" s="62"/>
      <c r="D67" s="62"/>
      <c r="E67" s="173"/>
    </row>
    <row r="68" spans="1:5">
      <c r="A68" s="410" t="s">
        <v>572</v>
      </c>
      <c r="B68" s="62"/>
      <c r="C68" s="62"/>
      <c r="D68" s="62"/>
      <c r="E68" s="173"/>
    </row>
    <row r="69" spans="1:5">
      <c r="A69" s="410" t="s">
        <v>570</v>
      </c>
      <c r="B69" s="62"/>
      <c r="C69" s="62"/>
      <c r="D69" s="62"/>
      <c r="E69" s="173"/>
    </row>
    <row r="70" spans="1:5">
      <c r="A70" s="410"/>
      <c r="B70" s="62"/>
      <c r="C70" s="62"/>
      <c r="D70" s="62"/>
      <c r="E70" s="173"/>
    </row>
    <row r="71" spans="1:5">
      <c r="A71" s="410" t="s">
        <v>564</v>
      </c>
      <c r="B71" s="62" t="s">
        <v>558</v>
      </c>
      <c r="C71" s="62" t="s">
        <v>559</v>
      </c>
      <c r="D71" s="62" t="s">
        <v>560</v>
      </c>
      <c r="E71" s="173" t="s">
        <v>561</v>
      </c>
    </row>
    <row r="72" spans="1:5">
      <c r="A72" s="410" t="s">
        <v>3059</v>
      </c>
      <c r="B72" s="62" t="s">
        <v>123</v>
      </c>
      <c r="C72" s="62">
        <v>1</v>
      </c>
      <c r="D72" s="62">
        <v>218.54</v>
      </c>
      <c r="E72" s="173">
        <f>TRUNC((C72*D72),2)</f>
        <v>218.54</v>
      </c>
    </row>
    <row r="73" spans="1:5">
      <c r="A73" s="410" t="s">
        <v>562</v>
      </c>
      <c r="B73" s="62" t="s">
        <v>563</v>
      </c>
      <c r="C73" s="62" t="s">
        <v>563</v>
      </c>
      <c r="D73" s="62" t="s">
        <v>563</v>
      </c>
      <c r="E73" s="173">
        <f>SUM(E72:E72)</f>
        <v>218.54</v>
      </c>
    </row>
    <row r="74" spans="1:5">
      <c r="A74" s="410"/>
      <c r="B74" s="62"/>
      <c r="C74" s="62"/>
      <c r="D74" s="62"/>
      <c r="E74" s="173"/>
    </row>
    <row r="75" spans="1:5">
      <c r="A75" s="410" t="s">
        <v>565</v>
      </c>
      <c r="B75" s="62" t="s">
        <v>563</v>
      </c>
      <c r="C75" s="62" t="s">
        <v>563</v>
      </c>
      <c r="D75" s="62" t="s">
        <v>563</v>
      </c>
      <c r="E75" s="173">
        <f>E73</f>
        <v>218.54</v>
      </c>
    </row>
    <row r="76" spans="1:5">
      <c r="A76" s="410"/>
      <c r="B76" s="62"/>
      <c r="C76" s="62"/>
      <c r="D76" s="413"/>
      <c r="E76" s="173"/>
    </row>
    <row r="77" spans="1:5">
      <c r="A77" s="410"/>
      <c r="B77" s="62"/>
      <c r="C77" s="62"/>
      <c r="D77" s="62"/>
      <c r="E77" s="173"/>
    </row>
    <row r="78" spans="1:5">
      <c r="A78" s="410"/>
      <c r="B78" s="62"/>
      <c r="C78" s="62"/>
      <c r="D78" s="62"/>
      <c r="E78" s="173"/>
    </row>
    <row r="79" spans="1:5">
      <c r="A79" s="410" t="s">
        <v>573</v>
      </c>
      <c r="B79" s="62" t="s">
        <v>3548</v>
      </c>
      <c r="C79" s="62"/>
      <c r="D79" s="62"/>
      <c r="E79" s="173"/>
    </row>
    <row r="80" spans="1:5">
      <c r="A80" s="410" t="s">
        <v>574</v>
      </c>
      <c r="B80" s="62"/>
      <c r="C80" s="62"/>
      <c r="D80" s="62"/>
      <c r="E80" s="173"/>
    </row>
    <row r="81" spans="1:5">
      <c r="A81" s="410" t="s">
        <v>575</v>
      </c>
      <c r="B81" s="62"/>
      <c r="C81" s="62"/>
      <c r="D81" s="62"/>
      <c r="E81" s="173"/>
    </row>
    <row r="82" spans="1:5">
      <c r="A82" s="410"/>
      <c r="B82" s="62"/>
      <c r="C82" s="62"/>
      <c r="D82" s="62"/>
      <c r="E82" s="173"/>
    </row>
    <row r="83" spans="1:5">
      <c r="A83" s="410" t="s">
        <v>576</v>
      </c>
      <c r="B83" s="62" t="s">
        <v>558</v>
      </c>
      <c r="C83" s="62" t="s">
        <v>559</v>
      </c>
      <c r="D83" s="62" t="s">
        <v>560</v>
      </c>
      <c r="E83" s="173" t="s">
        <v>561</v>
      </c>
    </row>
    <row r="84" spans="1:5" ht="30">
      <c r="A84" s="410" t="s">
        <v>3060</v>
      </c>
      <c r="B84" s="62" t="s">
        <v>123</v>
      </c>
      <c r="C84" s="62">
        <v>1.7E-6</v>
      </c>
      <c r="D84" s="412">
        <v>2980</v>
      </c>
      <c r="E84" s="173">
        <f>TRUNC((C84*D84),2)</f>
        <v>0</v>
      </c>
    </row>
    <row r="85" spans="1:5" ht="30">
      <c r="A85" s="410" t="s">
        <v>3061</v>
      </c>
      <c r="B85" s="62" t="s">
        <v>123</v>
      </c>
      <c r="C85" s="62">
        <v>2.0476000000000001E-4</v>
      </c>
      <c r="D85" s="62">
        <v>576</v>
      </c>
      <c r="E85" s="173">
        <f>TRUNC((C85*D85),2)</f>
        <v>0.11</v>
      </c>
    </row>
    <row r="86" spans="1:5">
      <c r="A86" s="410" t="s">
        <v>562</v>
      </c>
      <c r="B86" s="62" t="s">
        <v>563</v>
      </c>
      <c r="C86" s="62" t="s">
        <v>563</v>
      </c>
      <c r="D86" s="62" t="s">
        <v>563</v>
      </c>
      <c r="E86" s="173">
        <f>SUM(E84:E85)</f>
        <v>0.11</v>
      </c>
    </row>
    <row r="87" spans="1:5">
      <c r="A87" s="410"/>
      <c r="B87" s="62"/>
      <c r="C87" s="62"/>
      <c r="D87" s="62"/>
      <c r="E87" s="173"/>
    </row>
    <row r="88" spans="1:5">
      <c r="A88" s="410" t="s">
        <v>557</v>
      </c>
      <c r="B88" s="62" t="s">
        <v>558</v>
      </c>
      <c r="C88" s="62" t="s">
        <v>559</v>
      </c>
      <c r="D88" s="62" t="s">
        <v>560</v>
      </c>
      <c r="E88" s="173" t="s">
        <v>561</v>
      </c>
    </row>
    <row r="89" spans="1:5">
      <c r="A89" s="410" t="s">
        <v>3062</v>
      </c>
      <c r="B89" s="62" t="s">
        <v>122</v>
      </c>
      <c r="C89" s="62">
        <v>1.0093000000000001</v>
      </c>
      <c r="D89" s="62">
        <v>13.3</v>
      </c>
      <c r="E89" s="173">
        <f>TRUNC((C89*D89),2)</f>
        <v>13.42</v>
      </c>
    </row>
    <row r="90" spans="1:5">
      <c r="A90" s="410" t="s">
        <v>3063</v>
      </c>
      <c r="B90" s="62" t="s">
        <v>122</v>
      </c>
      <c r="C90" s="62">
        <v>2.0591189499999998</v>
      </c>
      <c r="D90" s="62">
        <v>8.51</v>
      </c>
      <c r="E90" s="173">
        <f>TRUNC((C90*D90),2)</f>
        <v>17.52</v>
      </c>
    </row>
    <row r="91" spans="1:5">
      <c r="A91" s="410" t="s">
        <v>3064</v>
      </c>
      <c r="B91" s="62" t="s">
        <v>122</v>
      </c>
      <c r="C91" s="62">
        <v>1.5603850000000001E-2</v>
      </c>
      <c r="D91" s="62">
        <v>17.8</v>
      </c>
      <c r="E91" s="173">
        <f>TRUNC((C91*D91),2)</f>
        <v>0.27</v>
      </c>
    </row>
    <row r="92" spans="1:5">
      <c r="A92" s="410" t="s">
        <v>562</v>
      </c>
      <c r="B92" s="62" t="s">
        <v>563</v>
      </c>
      <c r="C92" s="62" t="s">
        <v>563</v>
      </c>
      <c r="D92" s="62" t="s">
        <v>563</v>
      </c>
      <c r="E92" s="173">
        <f>SUM(E89:E91)</f>
        <v>31.209999999999997</v>
      </c>
    </row>
    <row r="93" spans="1:5">
      <c r="A93" s="410"/>
      <c r="B93" s="62"/>
      <c r="C93" s="62"/>
      <c r="D93" s="62"/>
      <c r="E93" s="173"/>
    </row>
    <row r="94" spans="1:5">
      <c r="A94" s="410" t="s">
        <v>564</v>
      </c>
      <c r="B94" s="62" t="s">
        <v>558</v>
      </c>
      <c r="C94" s="62" t="s">
        <v>559</v>
      </c>
      <c r="D94" s="62" t="s">
        <v>560</v>
      </c>
      <c r="E94" s="173" t="s">
        <v>561</v>
      </c>
    </row>
    <row r="95" spans="1:5">
      <c r="A95" s="410" t="s">
        <v>3065</v>
      </c>
      <c r="B95" s="62" t="s">
        <v>124</v>
      </c>
      <c r="C95" s="62">
        <v>8.5900000000000004E-3</v>
      </c>
      <c r="D95" s="62">
        <v>72.5</v>
      </c>
      <c r="E95" s="173">
        <f t="shared" ref="E95:E125" si="2">TRUNC((C95*D95),2)</f>
        <v>0.62</v>
      </c>
    </row>
    <row r="96" spans="1:5">
      <c r="A96" s="410" t="s">
        <v>3066</v>
      </c>
      <c r="B96" s="62" t="s">
        <v>123</v>
      </c>
      <c r="C96" s="62">
        <v>2.4248019999999999E-2</v>
      </c>
      <c r="D96" s="62">
        <v>6.92</v>
      </c>
      <c r="E96" s="173">
        <f t="shared" si="2"/>
        <v>0.16</v>
      </c>
    </row>
    <row r="97" spans="1:5">
      <c r="A97" s="410" t="s">
        <v>3046</v>
      </c>
      <c r="B97" s="62" t="s">
        <v>131</v>
      </c>
      <c r="C97" s="62">
        <v>4.8670400000000004E-3</v>
      </c>
      <c r="D97" s="62">
        <v>50.4</v>
      </c>
      <c r="E97" s="173">
        <f t="shared" si="2"/>
        <v>0.24</v>
      </c>
    </row>
    <row r="98" spans="1:5">
      <c r="A98" s="410" t="s">
        <v>3067</v>
      </c>
      <c r="B98" s="62" t="s">
        <v>123</v>
      </c>
      <c r="C98" s="62">
        <v>2.01008E-3</v>
      </c>
      <c r="D98" s="62">
        <v>108.95</v>
      </c>
      <c r="E98" s="173">
        <f t="shared" si="2"/>
        <v>0.21</v>
      </c>
    </row>
    <row r="99" spans="1:5">
      <c r="A99" s="410" t="s">
        <v>3068</v>
      </c>
      <c r="B99" s="62" t="s">
        <v>127</v>
      </c>
      <c r="C99" s="62">
        <v>2.1221000000000001</v>
      </c>
      <c r="D99" s="62">
        <v>0.42</v>
      </c>
      <c r="E99" s="173">
        <f t="shared" si="2"/>
        <v>0.89</v>
      </c>
    </row>
    <row r="100" spans="1:5">
      <c r="A100" s="410" t="s">
        <v>3069</v>
      </c>
      <c r="B100" s="62" t="s">
        <v>123</v>
      </c>
      <c r="C100" s="62">
        <v>2.7429490000000001E-2</v>
      </c>
      <c r="D100" s="62">
        <v>6.21</v>
      </c>
      <c r="E100" s="173">
        <f t="shared" si="2"/>
        <v>0.17</v>
      </c>
    </row>
    <row r="101" spans="1:5">
      <c r="A101" s="410" t="s">
        <v>3047</v>
      </c>
      <c r="B101" s="62" t="s">
        <v>131</v>
      </c>
      <c r="C101" s="62">
        <v>4.1753190000000003E-2</v>
      </c>
      <c r="D101" s="62">
        <v>9.4499999999999993</v>
      </c>
      <c r="E101" s="173">
        <f t="shared" si="2"/>
        <v>0.39</v>
      </c>
    </row>
    <row r="102" spans="1:5" ht="30">
      <c r="A102" s="410" t="s">
        <v>3070</v>
      </c>
      <c r="B102" s="62" t="s">
        <v>126</v>
      </c>
      <c r="C102" s="62">
        <v>1</v>
      </c>
      <c r="D102" s="62">
        <v>3.28</v>
      </c>
      <c r="E102" s="173">
        <f t="shared" si="2"/>
        <v>3.28</v>
      </c>
    </row>
    <row r="103" spans="1:5">
      <c r="A103" s="410" t="s">
        <v>3071</v>
      </c>
      <c r="B103" s="62" t="s">
        <v>126</v>
      </c>
      <c r="C103" s="62">
        <v>3.9641025600000002</v>
      </c>
      <c r="D103" s="62">
        <v>3.9</v>
      </c>
      <c r="E103" s="173">
        <f t="shared" si="2"/>
        <v>15.45</v>
      </c>
    </row>
    <row r="104" spans="1:5">
      <c r="A104" s="410" t="s">
        <v>3072</v>
      </c>
      <c r="B104" s="62" t="s">
        <v>124</v>
      </c>
      <c r="C104" s="62">
        <v>5.79E-3</v>
      </c>
      <c r="D104" s="62">
        <v>59.13</v>
      </c>
      <c r="E104" s="173">
        <f t="shared" si="2"/>
        <v>0.34</v>
      </c>
    </row>
    <row r="105" spans="1:5" ht="30">
      <c r="A105" s="410" t="s">
        <v>3073</v>
      </c>
      <c r="B105" s="62" t="s">
        <v>125</v>
      </c>
      <c r="C105" s="62">
        <v>1</v>
      </c>
      <c r="D105" s="62">
        <v>200</v>
      </c>
      <c r="E105" s="173">
        <f t="shared" si="2"/>
        <v>200</v>
      </c>
    </row>
    <row r="106" spans="1:5">
      <c r="A106" s="410" t="s">
        <v>3074</v>
      </c>
      <c r="B106" s="62" t="s">
        <v>127</v>
      </c>
      <c r="C106" s="62">
        <v>0.11</v>
      </c>
      <c r="D106" s="62">
        <v>11.65</v>
      </c>
      <c r="E106" s="173">
        <f t="shared" si="2"/>
        <v>1.28</v>
      </c>
    </row>
    <row r="107" spans="1:5">
      <c r="A107" s="410" t="s">
        <v>3075</v>
      </c>
      <c r="B107" s="62" t="s">
        <v>128</v>
      </c>
      <c r="C107" s="62">
        <v>4.5715299999999999E-3</v>
      </c>
      <c r="D107" s="62">
        <v>15.32</v>
      </c>
      <c r="E107" s="173">
        <f t="shared" si="2"/>
        <v>7.0000000000000007E-2</v>
      </c>
    </row>
    <row r="108" spans="1:5">
      <c r="A108" s="410" t="s">
        <v>3076</v>
      </c>
      <c r="B108" s="62" t="s">
        <v>122</v>
      </c>
      <c r="C108" s="62">
        <v>3.04</v>
      </c>
      <c r="D108" s="62">
        <v>1.87</v>
      </c>
      <c r="E108" s="173">
        <f t="shared" si="2"/>
        <v>5.68</v>
      </c>
    </row>
    <row r="109" spans="1:5">
      <c r="A109" s="410" t="s">
        <v>3077</v>
      </c>
      <c r="B109" s="62" t="s">
        <v>122</v>
      </c>
      <c r="C109" s="62">
        <v>3.04</v>
      </c>
      <c r="D109" s="62">
        <v>0.71</v>
      </c>
      <c r="E109" s="173">
        <f t="shared" si="2"/>
        <v>2.15</v>
      </c>
    </row>
    <row r="110" spans="1:5">
      <c r="A110" s="410" t="s">
        <v>3078</v>
      </c>
      <c r="B110" s="62" t="s">
        <v>122</v>
      </c>
      <c r="C110" s="62">
        <v>3.04</v>
      </c>
      <c r="D110" s="62">
        <v>0.34</v>
      </c>
      <c r="E110" s="173">
        <f t="shared" si="2"/>
        <v>1.03</v>
      </c>
    </row>
    <row r="111" spans="1:5">
      <c r="A111" s="410" t="s">
        <v>3079</v>
      </c>
      <c r="B111" s="62" t="s">
        <v>122</v>
      </c>
      <c r="C111" s="62">
        <v>3.04</v>
      </c>
      <c r="D111" s="62">
        <v>0.05</v>
      </c>
      <c r="E111" s="173">
        <f t="shared" si="2"/>
        <v>0.15</v>
      </c>
    </row>
    <row r="112" spans="1:5">
      <c r="A112" s="410" t="s">
        <v>3048</v>
      </c>
      <c r="B112" s="62" t="s">
        <v>123</v>
      </c>
      <c r="C112" s="62">
        <v>8.0447499999999998E-3</v>
      </c>
      <c r="D112" s="62">
        <v>31.18</v>
      </c>
      <c r="E112" s="173">
        <f t="shared" si="2"/>
        <v>0.25</v>
      </c>
    </row>
    <row r="113" spans="1:5">
      <c r="A113" s="410" t="s">
        <v>3049</v>
      </c>
      <c r="B113" s="62" t="s">
        <v>123</v>
      </c>
      <c r="C113" s="62">
        <v>3.7705099999999999E-3</v>
      </c>
      <c r="D113" s="62">
        <v>178.5</v>
      </c>
      <c r="E113" s="173">
        <f t="shared" si="2"/>
        <v>0.67</v>
      </c>
    </row>
    <row r="114" spans="1:5">
      <c r="A114" s="410" t="s">
        <v>3050</v>
      </c>
      <c r="B114" s="62" t="s">
        <v>123</v>
      </c>
      <c r="C114" s="62">
        <v>0.33892108999999998</v>
      </c>
      <c r="D114" s="62">
        <v>1.17</v>
      </c>
      <c r="E114" s="173">
        <f t="shared" si="2"/>
        <v>0.39</v>
      </c>
    </row>
    <row r="115" spans="1:5" ht="30">
      <c r="A115" s="410" t="s">
        <v>3051</v>
      </c>
      <c r="B115" s="62" t="s">
        <v>123</v>
      </c>
      <c r="C115" s="62">
        <v>3.2680000000000001E-3</v>
      </c>
      <c r="D115" s="62">
        <v>140.43</v>
      </c>
      <c r="E115" s="173">
        <f t="shared" si="2"/>
        <v>0.45</v>
      </c>
    </row>
    <row r="116" spans="1:5" ht="30">
      <c r="A116" s="410" t="s">
        <v>3052</v>
      </c>
      <c r="B116" s="62" t="s">
        <v>123</v>
      </c>
      <c r="C116" s="62">
        <v>2.1887999999999999E-3</v>
      </c>
      <c r="D116" s="62">
        <v>123.37</v>
      </c>
      <c r="E116" s="173">
        <f t="shared" si="2"/>
        <v>0.27</v>
      </c>
    </row>
    <row r="117" spans="1:5" ht="30">
      <c r="A117" s="410" t="s">
        <v>3080</v>
      </c>
      <c r="B117" s="62" t="s">
        <v>123</v>
      </c>
      <c r="C117" s="62">
        <v>1.3338E-4</v>
      </c>
      <c r="D117" s="62">
        <v>593.85</v>
      </c>
      <c r="E117" s="173">
        <f t="shared" si="2"/>
        <v>7.0000000000000007E-2</v>
      </c>
    </row>
    <row r="118" spans="1:5">
      <c r="A118" s="410" t="s">
        <v>3081</v>
      </c>
      <c r="B118" s="62" t="s">
        <v>123</v>
      </c>
      <c r="C118" s="62">
        <v>8.1903E-4</v>
      </c>
      <c r="D118" s="62">
        <v>134.63</v>
      </c>
      <c r="E118" s="173">
        <f t="shared" si="2"/>
        <v>0.11</v>
      </c>
    </row>
    <row r="119" spans="1:5">
      <c r="A119" s="410" t="s">
        <v>3082</v>
      </c>
      <c r="B119" s="62" t="s">
        <v>123</v>
      </c>
      <c r="C119" s="62">
        <v>6.2213999999999998E-4</v>
      </c>
      <c r="D119" s="62">
        <v>202.84</v>
      </c>
      <c r="E119" s="173">
        <f t="shared" si="2"/>
        <v>0.12</v>
      </c>
    </row>
    <row r="120" spans="1:5">
      <c r="A120" s="410" t="s">
        <v>3083</v>
      </c>
      <c r="B120" s="62" t="s">
        <v>123</v>
      </c>
      <c r="C120" s="62">
        <v>1.3338E-4</v>
      </c>
      <c r="D120" s="62">
        <v>574.46</v>
      </c>
      <c r="E120" s="173">
        <f t="shared" si="2"/>
        <v>7.0000000000000007E-2</v>
      </c>
    </row>
    <row r="121" spans="1:5">
      <c r="A121" s="410" t="s">
        <v>3084</v>
      </c>
      <c r="B121" s="62" t="s">
        <v>123</v>
      </c>
      <c r="C121" s="62">
        <v>1.6393000000000001E-4</v>
      </c>
      <c r="D121" s="62">
        <v>276.64</v>
      </c>
      <c r="E121" s="173">
        <f t="shared" si="2"/>
        <v>0.04</v>
      </c>
    </row>
    <row r="122" spans="1:5">
      <c r="A122" s="410" t="s">
        <v>3085</v>
      </c>
      <c r="B122" s="62" t="s">
        <v>123</v>
      </c>
      <c r="C122" s="62">
        <v>8.2568899999999994E-3</v>
      </c>
      <c r="D122" s="62">
        <v>8.1</v>
      </c>
      <c r="E122" s="173">
        <f t="shared" si="2"/>
        <v>0.06</v>
      </c>
    </row>
    <row r="123" spans="1:5">
      <c r="A123" s="410" t="s">
        <v>3086</v>
      </c>
      <c r="B123" s="62" t="s">
        <v>123</v>
      </c>
      <c r="C123" s="62">
        <v>4.5715299999999999E-3</v>
      </c>
      <c r="D123" s="62">
        <v>11.01</v>
      </c>
      <c r="E123" s="173">
        <f t="shared" si="2"/>
        <v>0.05</v>
      </c>
    </row>
    <row r="124" spans="1:5">
      <c r="A124" s="410" t="s">
        <v>3087</v>
      </c>
      <c r="B124" s="62" t="s">
        <v>123</v>
      </c>
      <c r="C124" s="62">
        <v>4.5715299999999999E-3</v>
      </c>
      <c r="D124" s="62">
        <v>24.42</v>
      </c>
      <c r="E124" s="173">
        <f t="shared" si="2"/>
        <v>0.11</v>
      </c>
    </row>
    <row r="125" spans="1:5">
      <c r="A125" s="410" t="s">
        <v>3088</v>
      </c>
      <c r="B125" s="62" t="s">
        <v>132</v>
      </c>
      <c r="C125" s="62">
        <v>0.01</v>
      </c>
      <c r="D125" s="62">
        <v>0.86</v>
      </c>
      <c r="E125" s="173">
        <f t="shared" si="2"/>
        <v>0</v>
      </c>
    </row>
    <row r="126" spans="1:5">
      <c r="A126" s="410" t="s">
        <v>562</v>
      </c>
      <c r="B126" s="62" t="s">
        <v>563</v>
      </c>
      <c r="C126" s="62" t="s">
        <v>563</v>
      </c>
      <c r="D126" s="62" t="s">
        <v>563</v>
      </c>
      <c r="E126" s="173">
        <f>SUM(E95:E125)</f>
        <v>234.77</v>
      </c>
    </row>
    <row r="127" spans="1:5">
      <c r="A127" s="410"/>
      <c r="B127" s="62"/>
      <c r="C127" s="62"/>
      <c r="D127" s="62"/>
      <c r="E127" s="173"/>
    </row>
    <row r="128" spans="1:5">
      <c r="A128" s="410" t="s">
        <v>565</v>
      </c>
      <c r="B128" s="62" t="s">
        <v>563</v>
      </c>
      <c r="C128" s="62" t="s">
        <v>563</v>
      </c>
      <c r="D128" s="62" t="s">
        <v>563</v>
      </c>
      <c r="E128" s="173">
        <f>E86+E92+E126</f>
        <v>266.09000000000003</v>
      </c>
    </row>
    <row r="129" spans="1:5">
      <c r="A129" s="410"/>
      <c r="B129" s="62"/>
      <c r="C129" s="62"/>
      <c r="D129" s="413"/>
      <c r="E129" s="173"/>
    </row>
    <row r="130" spans="1:5">
      <c r="A130" s="410"/>
      <c r="B130" s="62"/>
      <c r="C130" s="62"/>
      <c r="D130" s="62"/>
      <c r="E130" s="173"/>
    </row>
    <row r="131" spans="1:5">
      <c r="A131" s="410"/>
      <c r="B131" s="62"/>
      <c r="C131" s="62"/>
      <c r="D131" s="62"/>
      <c r="E131" s="173"/>
    </row>
    <row r="132" spans="1:5">
      <c r="A132" s="410" t="s">
        <v>577</v>
      </c>
      <c r="B132" s="62" t="s">
        <v>3549</v>
      </c>
      <c r="C132" s="62"/>
      <c r="D132" s="62"/>
      <c r="E132" s="173"/>
    </row>
    <row r="133" spans="1:5" ht="30">
      <c r="A133" s="410" t="s">
        <v>578</v>
      </c>
      <c r="B133" s="62"/>
      <c r="C133" s="62"/>
      <c r="D133" s="62"/>
      <c r="E133" s="173"/>
    </row>
    <row r="134" spans="1:5">
      <c r="A134" s="410" t="s">
        <v>579</v>
      </c>
      <c r="B134" s="62"/>
      <c r="C134" s="62"/>
      <c r="D134" s="62"/>
      <c r="E134" s="173"/>
    </row>
    <row r="135" spans="1:5">
      <c r="A135" s="410"/>
      <c r="B135" s="62"/>
      <c r="C135" s="62"/>
      <c r="D135" s="62"/>
      <c r="E135" s="173"/>
    </row>
    <row r="136" spans="1:5">
      <c r="A136" s="410" t="s">
        <v>576</v>
      </c>
      <c r="B136" s="62" t="s">
        <v>558</v>
      </c>
      <c r="C136" s="62" t="s">
        <v>559</v>
      </c>
      <c r="D136" s="62" t="s">
        <v>560</v>
      </c>
      <c r="E136" s="173" t="s">
        <v>561</v>
      </c>
    </row>
    <row r="137" spans="1:5" ht="30">
      <c r="A137" s="410" t="s">
        <v>3089</v>
      </c>
      <c r="B137" s="62" t="s">
        <v>130</v>
      </c>
      <c r="C137" s="62">
        <v>1</v>
      </c>
      <c r="D137" s="62">
        <v>505</v>
      </c>
      <c r="E137" s="173">
        <f>TRUNC((C137*D137),2)</f>
        <v>505</v>
      </c>
    </row>
    <row r="138" spans="1:5" ht="30">
      <c r="A138" s="410" t="s">
        <v>3061</v>
      </c>
      <c r="B138" s="62" t="s">
        <v>123</v>
      </c>
      <c r="C138" s="62">
        <v>2.7080000000000002E-4</v>
      </c>
      <c r="D138" s="62">
        <v>576</v>
      </c>
      <c r="E138" s="173">
        <f>TRUNC((C138*D138),2)</f>
        <v>0.15</v>
      </c>
    </row>
    <row r="139" spans="1:5">
      <c r="A139" s="410" t="s">
        <v>562</v>
      </c>
      <c r="B139" s="62" t="s">
        <v>563</v>
      </c>
      <c r="C139" s="62" t="s">
        <v>563</v>
      </c>
      <c r="D139" s="62" t="s">
        <v>563</v>
      </c>
      <c r="E139" s="173">
        <f>SUM(E137:E138)</f>
        <v>505.15</v>
      </c>
    </row>
    <row r="140" spans="1:5">
      <c r="A140" s="410"/>
      <c r="B140" s="62"/>
      <c r="C140" s="62"/>
      <c r="D140" s="62"/>
      <c r="E140" s="173"/>
    </row>
    <row r="141" spans="1:5">
      <c r="A141" s="410" t="s">
        <v>557</v>
      </c>
      <c r="B141" s="62" t="s">
        <v>558</v>
      </c>
      <c r="C141" s="62" t="s">
        <v>559</v>
      </c>
      <c r="D141" s="62" t="s">
        <v>560</v>
      </c>
      <c r="E141" s="173" t="s">
        <v>561</v>
      </c>
    </row>
    <row r="142" spans="1:5">
      <c r="A142" s="410" t="s">
        <v>3090</v>
      </c>
      <c r="B142" s="62" t="s">
        <v>122</v>
      </c>
      <c r="C142" s="62">
        <v>2.0341999999999998</v>
      </c>
      <c r="D142" s="62">
        <v>13.3</v>
      </c>
      <c r="E142" s="173">
        <f>TRUNC((C142*D142),2)</f>
        <v>27.05</v>
      </c>
    </row>
    <row r="143" spans="1:5">
      <c r="A143" s="410" t="s">
        <v>3063</v>
      </c>
      <c r="B143" s="62" t="s">
        <v>122</v>
      </c>
      <c r="C143" s="62">
        <v>2.0341999999999998</v>
      </c>
      <c r="D143" s="62">
        <v>8.51</v>
      </c>
      <c r="E143" s="173">
        <f>TRUNC((C143*D143),2)</f>
        <v>17.309999999999999</v>
      </c>
    </row>
    <row r="144" spans="1:5">
      <c r="A144" s="410" t="s">
        <v>562</v>
      </c>
      <c r="B144" s="62" t="s">
        <v>563</v>
      </c>
      <c r="C144" s="62" t="s">
        <v>563</v>
      </c>
      <c r="D144" s="62" t="s">
        <v>563</v>
      </c>
      <c r="E144" s="173">
        <f>SUM(E142:E143)</f>
        <v>44.36</v>
      </c>
    </row>
    <row r="145" spans="1:5">
      <c r="A145" s="410"/>
      <c r="B145" s="62"/>
      <c r="C145" s="62"/>
      <c r="D145" s="62"/>
      <c r="E145" s="173"/>
    </row>
    <row r="146" spans="1:5">
      <c r="A146" s="410" t="s">
        <v>564</v>
      </c>
      <c r="B146" s="62" t="s">
        <v>558</v>
      </c>
      <c r="C146" s="62" t="s">
        <v>559</v>
      </c>
      <c r="D146" s="62" t="s">
        <v>560</v>
      </c>
      <c r="E146" s="173" t="s">
        <v>561</v>
      </c>
    </row>
    <row r="147" spans="1:5">
      <c r="A147" s="410" t="s">
        <v>3091</v>
      </c>
      <c r="B147" s="62" t="s">
        <v>123</v>
      </c>
      <c r="C147" s="62">
        <v>0.01</v>
      </c>
      <c r="D147" s="62">
        <v>55.19</v>
      </c>
      <c r="E147" s="173">
        <f t="shared" ref="E147:E180" si="3">TRUNC((C147*D147),2)</f>
        <v>0.55000000000000004</v>
      </c>
    </row>
    <row r="148" spans="1:5">
      <c r="A148" s="410" t="s">
        <v>3092</v>
      </c>
      <c r="B148" s="62" t="s">
        <v>123</v>
      </c>
      <c r="C148" s="62">
        <v>0.4</v>
      </c>
      <c r="D148" s="62">
        <v>2.29</v>
      </c>
      <c r="E148" s="173">
        <f t="shared" si="3"/>
        <v>0.91</v>
      </c>
    </row>
    <row r="149" spans="1:5">
      <c r="A149" s="410" t="s">
        <v>3093</v>
      </c>
      <c r="B149" s="62" t="s">
        <v>123</v>
      </c>
      <c r="C149" s="62">
        <v>0.16</v>
      </c>
      <c r="D149" s="62">
        <v>1.29</v>
      </c>
      <c r="E149" s="173">
        <f t="shared" si="3"/>
        <v>0.2</v>
      </c>
    </row>
    <row r="150" spans="1:5">
      <c r="A150" s="410" t="s">
        <v>3066</v>
      </c>
      <c r="B150" s="62" t="s">
        <v>123</v>
      </c>
      <c r="C150" s="62">
        <v>3.2068800000000001E-2</v>
      </c>
      <c r="D150" s="62">
        <v>6.92</v>
      </c>
      <c r="E150" s="173">
        <f t="shared" si="3"/>
        <v>0.22</v>
      </c>
    </row>
    <row r="151" spans="1:5">
      <c r="A151" s="410" t="s">
        <v>3046</v>
      </c>
      <c r="B151" s="62" t="s">
        <v>131</v>
      </c>
      <c r="C151" s="62">
        <v>6.404E-3</v>
      </c>
      <c r="D151" s="62">
        <v>50.4</v>
      </c>
      <c r="E151" s="173">
        <f t="shared" si="3"/>
        <v>0.32</v>
      </c>
    </row>
    <row r="152" spans="1:5">
      <c r="A152" s="410" t="s">
        <v>3094</v>
      </c>
      <c r="B152" s="62" t="s">
        <v>123</v>
      </c>
      <c r="C152" s="62">
        <v>3.3329999999999999E-2</v>
      </c>
      <c r="D152" s="62">
        <v>361.46</v>
      </c>
      <c r="E152" s="173">
        <f t="shared" si="3"/>
        <v>12.04</v>
      </c>
    </row>
    <row r="153" spans="1:5">
      <c r="A153" s="410" t="s">
        <v>3067</v>
      </c>
      <c r="B153" s="62" t="s">
        <v>123</v>
      </c>
      <c r="C153" s="62">
        <v>2.6584E-3</v>
      </c>
      <c r="D153" s="62">
        <v>108.95</v>
      </c>
      <c r="E153" s="173">
        <f t="shared" si="3"/>
        <v>0.28000000000000003</v>
      </c>
    </row>
    <row r="154" spans="1:5">
      <c r="A154" s="410" t="s">
        <v>3069</v>
      </c>
      <c r="B154" s="62" t="s">
        <v>123</v>
      </c>
      <c r="C154" s="62">
        <v>3.62764E-2</v>
      </c>
      <c r="D154" s="62">
        <v>6.21</v>
      </c>
      <c r="E154" s="173">
        <f t="shared" si="3"/>
        <v>0.22</v>
      </c>
    </row>
    <row r="155" spans="1:5">
      <c r="A155" s="410" t="s">
        <v>3047</v>
      </c>
      <c r="B155" s="62" t="s">
        <v>131</v>
      </c>
      <c r="C155" s="62">
        <v>5.4938399999999998E-2</v>
      </c>
      <c r="D155" s="62">
        <v>9.4499999999999993</v>
      </c>
      <c r="E155" s="173">
        <f t="shared" si="3"/>
        <v>0.51</v>
      </c>
    </row>
    <row r="156" spans="1:5">
      <c r="A156" s="410" t="s">
        <v>3075</v>
      </c>
      <c r="B156" s="62" t="s">
        <v>128</v>
      </c>
      <c r="C156" s="62">
        <v>6.0460000000000002E-3</v>
      </c>
      <c r="D156" s="62">
        <v>15.32</v>
      </c>
      <c r="E156" s="173">
        <f t="shared" si="3"/>
        <v>0.09</v>
      </c>
    </row>
    <row r="157" spans="1:5" ht="30">
      <c r="A157" s="410" t="s">
        <v>3095</v>
      </c>
      <c r="B157" s="62" t="s">
        <v>123</v>
      </c>
      <c r="C157" s="62">
        <v>1</v>
      </c>
      <c r="D157" s="62">
        <v>44.16</v>
      </c>
      <c r="E157" s="173">
        <f t="shared" si="3"/>
        <v>44.16</v>
      </c>
    </row>
    <row r="158" spans="1:5">
      <c r="A158" s="410" t="s">
        <v>3096</v>
      </c>
      <c r="B158" s="62" t="s">
        <v>123</v>
      </c>
      <c r="C158" s="62">
        <v>1</v>
      </c>
      <c r="D158" s="62">
        <v>47.93</v>
      </c>
      <c r="E158" s="173">
        <f t="shared" si="3"/>
        <v>47.93</v>
      </c>
    </row>
    <row r="159" spans="1:5">
      <c r="A159" s="410" t="s">
        <v>3097</v>
      </c>
      <c r="B159" s="62" t="s">
        <v>126</v>
      </c>
      <c r="C159" s="62">
        <v>0.4</v>
      </c>
      <c r="D159" s="62">
        <v>9.18</v>
      </c>
      <c r="E159" s="173">
        <f t="shared" si="3"/>
        <v>3.67</v>
      </c>
    </row>
    <row r="160" spans="1:5">
      <c r="A160" s="410" t="s">
        <v>3098</v>
      </c>
      <c r="B160" s="62" t="s">
        <v>126</v>
      </c>
      <c r="C160" s="62">
        <v>0.16</v>
      </c>
      <c r="D160" s="62">
        <v>5.63</v>
      </c>
      <c r="E160" s="173">
        <f t="shared" si="3"/>
        <v>0.9</v>
      </c>
    </row>
    <row r="161" spans="1:5">
      <c r="A161" s="410" t="s">
        <v>3076</v>
      </c>
      <c r="B161" s="62" t="s">
        <v>122</v>
      </c>
      <c r="C161" s="62">
        <v>3.85026738</v>
      </c>
      <c r="D161" s="62">
        <v>1.87</v>
      </c>
      <c r="E161" s="173">
        <f t="shared" si="3"/>
        <v>7.2</v>
      </c>
    </row>
    <row r="162" spans="1:5">
      <c r="A162" s="410" t="s">
        <v>3077</v>
      </c>
      <c r="B162" s="62" t="s">
        <v>122</v>
      </c>
      <c r="C162" s="62">
        <v>4</v>
      </c>
      <c r="D162" s="62">
        <v>0.71</v>
      </c>
      <c r="E162" s="173">
        <f t="shared" si="3"/>
        <v>2.84</v>
      </c>
    </row>
    <row r="163" spans="1:5">
      <c r="A163" s="410" t="s">
        <v>3078</v>
      </c>
      <c r="B163" s="62" t="s">
        <v>122</v>
      </c>
      <c r="C163" s="62">
        <v>4</v>
      </c>
      <c r="D163" s="62">
        <v>0.34</v>
      </c>
      <c r="E163" s="173">
        <f t="shared" si="3"/>
        <v>1.36</v>
      </c>
    </row>
    <row r="164" spans="1:5">
      <c r="A164" s="410" t="s">
        <v>3079</v>
      </c>
      <c r="B164" s="62" t="s">
        <v>122</v>
      </c>
      <c r="C164" s="62">
        <v>4</v>
      </c>
      <c r="D164" s="62">
        <v>0.05</v>
      </c>
      <c r="E164" s="173">
        <f t="shared" si="3"/>
        <v>0.2</v>
      </c>
    </row>
    <row r="165" spans="1:5">
      <c r="A165" s="410" t="s">
        <v>3048</v>
      </c>
      <c r="B165" s="62" t="s">
        <v>123</v>
      </c>
      <c r="C165" s="62">
        <v>1.0585199999999999E-2</v>
      </c>
      <c r="D165" s="62">
        <v>31.18</v>
      </c>
      <c r="E165" s="173">
        <f t="shared" si="3"/>
        <v>0.33</v>
      </c>
    </row>
    <row r="166" spans="1:5">
      <c r="A166" s="410" t="s">
        <v>3049</v>
      </c>
      <c r="B166" s="62" t="s">
        <v>123</v>
      </c>
      <c r="C166" s="62">
        <v>4.9611999999999998E-3</v>
      </c>
      <c r="D166" s="62">
        <v>178.5</v>
      </c>
      <c r="E166" s="173">
        <f t="shared" si="3"/>
        <v>0.88</v>
      </c>
    </row>
    <row r="167" spans="1:5">
      <c r="A167" s="410" t="s">
        <v>3050</v>
      </c>
      <c r="B167" s="62" t="s">
        <v>123</v>
      </c>
      <c r="C167" s="62">
        <v>0.44594879999999998</v>
      </c>
      <c r="D167" s="62">
        <v>1.17</v>
      </c>
      <c r="E167" s="173">
        <f t="shared" si="3"/>
        <v>0.52</v>
      </c>
    </row>
    <row r="168" spans="1:5" ht="30">
      <c r="A168" s="410" t="s">
        <v>3051</v>
      </c>
      <c r="B168" s="62" t="s">
        <v>123</v>
      </c>
      <c r="C168" s="62">
        <v>4.3E-3</v>
      </c>
      <c r="D168" s="62">
        <v>140.43</v>
      </c>
      <c r="E168" s="173">
        <f t="shared" si="3"/>
        <v>0.6</v>
      </c>
    </row>
    <row r="169" spans="1:5" ht="30">
      <c r="A169" s="410" t="s">
        <v>3052</v>
      </c>
      <c r="B169" s="62" t="s">
        <v>123</v>
      </c>
      <c r="C169" s="62">
        <v>2.8800000000000002E-3</v>
      </c>
      <c r="D169" s="62">
        <v>123.37</v>
      </c>
      <c r="E169" s="173">
        <f t="shared" si="3"/>
        <v>0.35</v>
      </c>
    </row>
    <row r="170" spans="1:5" ht="30">
      <c r="A170" s="410" t="s">
        <v>3080</v>
      </c>
      <c r="B170" s="62" t="s">
        <v>123</v>
      </c>
      <c r="C170" s="62">
        <v>1.7640000000000001E-4</v>
      </c>
      <c r="D170" s="62">
        <v>593.85</v>
      </c>
      <c r="E170" s="173">
        <f t="shared" si="3"/>
        <v>0.1</v>
      </c>
    </row>
    <row r="171" spans="1:5">
      <c r="A171" s="410" t="s">
        <v>3099</v>
      </c>
      <c r="B171" s="62" t="s">
        <v>123</v>
      </c>
      <c r="C171" s="62">
        <v>0.5</v>
      </c>
      <c r="D171" s="62">
        <v>10.8</v>
      </c>
      <c r="E171" s="173">
        <f t="shared" si="3"/>
        <v>5.4</v>
      </c>
    </row>
    <row r="172" spans="1:5">
      <c r="A172" s="410" t="s">
        <v>3100</v>
      </c>
      <c r="B172" s="62" t="s">
        <v>123</v>
      </c>
      <c r="C172" s="62">
        <v>0.33333000000000002</v>
      </c>
      <c r="D172" s="62">
        <v>8.59</v>
      </c>
      <c r="E172" s="173">
        <f t="shared" si="3"/>
        <v>2.86</v>
      </c>
    </row>
    <row r="173" spans="1:5">
      <c r="A173" s="410" t="s">
        <v>3081</v>
      </c>
      <c r="B173" s="62" t="s">
        <v>123</v>
      </c>
      <c r="C173" s="62">
        <v>1.0832000000000001E-3</v>
      </c>
      <c r="D173" s="62">
        <v>134.63</v>
      </c>
      <c r="E173" s="173">
        <f t="shared" si="3"/>
        <v>0.14000000000000001</v>
      </c>
    </row>
    <row r="174" spans="1:5">
      <c r="A174" s="410" t="s">
        <v>3082</v>
      </c>
      <c r="B174" s="62" t="s">
        <v>123</v>
      </c>
      <c r="C174" s="62">
        <v>8.2280000000000005E-4</v>
      </c>
      <c r="D174" s="62">
        <v>202.84</v>
      </c>
      <c r="E174" s="173">
        <f t="shared" si="3"/>
        <v>0.16</v>
      </c>
    </row>
    <row r="175" spans="1:5">
      <c r="A175" s="410" t="s">
        <v>3083</v>
      </c>
      <c r="B175" s="62" t="s">
        <v>123</v>
      </c>
      <c r="C175" s="62">
        <v>1.7640000000000001E-4</v>
      </c>
      <c r="D175" s="62">
        <v>574.46</v>
      </c>
      <c r="E175" s="173">
        <f t="shared" si="3"/>
        <v>0.1</v>
      </c>
    </row>
    <row r="176" spans="1:5">
      <c r="A176" s="410" t="s">
        <v>3084</v>
      </c>
      <c r="B176" s="62" t="s">
        <v>123</v>
      </c>
      <c r="C176" s="62">
        <v>2.1680000000000001E-4</v>
      </c>
      <c r="D176" s="62">
        <v>276.64</v>
      </c>
      <c r="E176" s="173">
        <f t="shared" si="3"/>
        <v>0.05</v>
      </c>
    </row>
    <row r="177" spans="1:5" ht="30">
      <c r="A177" s="410" t="s">
        <v>3101</v>
      </c>
      <c r="B177" s="62" t="s">
        <v>123</v>
      </c>
      <c r="C177" s="62">
        <v>5.5550000000000002E-2</v>
      </c>
      <c r="D177" s="62">
        <v>12</v>
      </c>
      <c r="E177" s="173">
        <f t="shared" si="3"/>
        <v>0.66</v>
      </c>
    </row>
    <row r="178" spans="1:5">
      <c r="A178" s="410" t="s">
        <v>3085</v>
      </c>
      <c r="B178" s="62" t="s">
        <v>123</v>
      </c>
      <c r="C178" s="62">
        <v>1.0919999999999999E-2</v>
      </c>
      <c r="D178" s="62">
        <v>8.1</v>
      </c>
      <c r="E178" s="173">
        <f t="shared" si="3"/>
        <v>0.08</v>
      </c>
    </row>
    <row r="179" spans="1:5">
      <c r="A179" s="410" t="s">
        <v>3086</v>
      </c>
      <c r="B179" s="62" t="s">
        <v>123</v>
      </c>
      <c r="C179" s="62">
        <v>6.0460000000000002E-3</v>
      </c>
      <c r="D179" s="62">
        <v>11.01</v>
      </c>
      <c r="E179" s="173">
        <f t="shared" si="3"/>
        <v>0.06</v>
      </c>
    </row>
    <row r="180" spans="1:5">
      <c r="A180" s="410" t="s">
        <v>3087</v>
      </c>
      <c r="B180" s="62" t="s">
        <v>123</v>
      </c>
      <c r="C180" s="62">
        <v>6.0460000000000002E-3</v>
      </c>
      <c r="D180" s="62">
        <v>24.42</v>
      </c>
      <c r="E180" s="173">
        <f t="shared" si="3"/>
        <v>0.14000000000000001</v>
      </c>
    </row>
    <row r="181" spans="1:5">
      <c r="A181" s="410" t="s">
        <v>562</v>
      </c>
      <c r="B181" s="62" t="s">
        <v>563</v>
      </c>
      <c r="C181" s="62" t="s">
        <v>563</v>
      </c>
      <c r="D181" s="62" t="s">
        <v>563</v>
      </c>
      <c r="E181" s="173">
        <f>SUM(E147:E180)</f>
        <v>136.02999999999997</v>
      </c>
    </row>
    <row r="182" spans="1:5">
      <c r="A182" s="410"/>
      <c r="B182" s="62"/>
      <c r="C182" s="62"/>
      <c r="D182" s="62"/>
      <c r="E182" s="173"/>
    </row>
    <row r="183" spans="1:5">
      <c r="A183" s="410" t="s">
        <v>565</v>
      </c>
      <c r="B183" s="62" t="s">
        <v>563</v>
      </c>
      <c r="C183" s="62" t="s">
        <v>563</v>
      </c>
      <c r="D183" s="62" t="s">
        <v>563</v>
      </c>
      <c r="E183" s="173">
        <f>E139+E144+E181</f>
        <v>685.54</v>
      </c>
    </row>
    <row r="184" spans="1:5">
      <c r="A184" s="410"/>
      <c r="B184" s="62"/>
      <c r="C184" s="62"/>
      <c r="D184" s="413"/>
      <c r="E184" s="173"/>
    </row>
    <row r="185" spans="1:5">
      <c r="A185" s="410"/>
      <c r="B185" s="62"/>
      <c r="C185" s="62"/>
      <c r="D185" s="62"/>
      <c r="E185" s="173"/>
    </row>
    <row r="186" spans="1:5">
      <c r="A186" s="410"/>
      <c r="B186" s="62"/>
      <c r="C186" s="62"/>
      <c r="D186" s="62"/>
      <c r="E186" s="173"/>
    </row>
    <row r="187" spans="1:5">
      <c r="A187" s="410" t="s">
        <v>580</v>
      </c>
      <c r="B187" s="62" t="s">
        <v>3550</v>
      </c>
      <c r="C187" s="62"/>
      <c r="D187" s="62"/>
      <c r="E187" s="173"/>
    </row>
    <row r="188" spans="1:5" ht="30">
      <c r="A188" s="410" t="s">
        <v>581</v>
      </c>
      <c r="B188" s="62"/>
      <c r="C188" s="62"/>
      <c r="D188" s="62"/>
      <c r="E188" s="173"/>
    </row>
    <row r="189" spans="1:5">
      <c r="A189" s="410" t="s">
        <v>579</v>
      </c>
      <c r="B189" s="62"/>
      <c r="C189" s="62"/>
      <c r="D189" s="62"/>
      <c r="E189" s="173"/>
    </row>
    <row r="190" spans="1:5">
      <c r="A190" s="410"/>
      <c r="B190" s="62"/>
      <c r="C190" s="62"/>
      <c r="D190" s="62"/>
      <c r="E190" s="173"/>
    </row>
    <row r="191" spans="1:5">
      <c r="A191" s="410" t="s">
        <v>576</v>
      </c>
      <c r="B191" s="62" t="s">
        <v>558</v>
      </c>
      <c r="C191" s="62" t="s">
        <v>559</v>
      </c>
      <c r="D191" s="62" t="s">
        <v>560</v>
      </c>
      <c r="E191" s="173" t="s">
        <v>561</v>
      </c>
    </row>
    <row r="192" spans="1:5" ht="30">
      <c r="A192" s="410" t="s">
        <v>3102</v>
      </c>
      <c r="B192" s="62" t="s">
        <v>130</v>
      </c>
      <c r="C192" s="62">
        <v>1</v>
      </c>
      <c r="D192" s="62">
        <v>394.53</v>
      </c>
      <c r="E192" s="173">
        <f>TRUNC((C192*D192),2)</f>
        <v>394.53</v>
      </c>
    </row>
    <row r="193" spans="1:5" ht="30">
      <c r="A193" s="410" t="s">
        <v>3061</v>
      </c>
      <c r="B193" s="62" t="s">
        <v>123</v>
      </c>
      <c r="C193" s="62">
        <v>6.7700000000000006E-5</v>
      </c>
      <c r="D193" s="62">
        <v>576</v>
      </c>
      <c r="E193" s="173">
        <f>TRUNC((C193*D193),2)</f>
        <v>0.03</v>
      </c>
    </row>
    <row r="194" spans="1:5">
      <c r="A194" s="410" t="s">
        <v>562</v>
      </c>
      <c r="B194" s="62" t="s">
        <v>563</v>
      </c>
      <c r="C194" s="62" t="s">
        <v>563</v>
      </c>
      <c r="D194" s="62" t="s">
        <v>563</v>
      </c>
      <c r="E194" s="173">
        <f>SUM(E192:E193)</f>
        <v>394.55999999999995</v>
      </c>
    </row>
    <row r="195" spans="1:5">
      <c r="A195" s="410"/>
      <c r="B195" s="62"/>
      <c r="C195" s="62"/>
      <c r="D195" s="62"/>
      <c r="E195" s="173"/>
    </row>
    <row r="196" spans="1:5">
      <c r="A196" s="410" t="s">
        <v>557</v>
      </c>
      <c r="B196" s="62" t="s">
        <v>558</v>
      </c>
      <c r="C196" s="62" t="s">
        <v>559</v>
      </c>
      <c r="D196" s="62" t="s">
        <v>560</v>
      </c>
      <c r="E196" s="173" t="s">
        <v>561</v>
      </c>
    </row>
    <row r="197" spans="1:5">
      <c r="A197" s="410" t="s">
        <v>3090</v>
      </c>
      <c r="B197" s="62" t="s">
        <v>122</v>
      </c>
      <c r="C197" s="62">
        <v>0.50854999999999995</v>
      </c>
      <c r="D197" s="62">
        <v>13.3</v>
      </c>
      <c r="E197" s="173">
        <f>TRUNC((C197*D197),2)</f>
        <v>6.76</v>
      </c>
    </row>
    <row r="198" spans="1:5">
      <c r="A198" s="410" t="s">
        <v>3063</v>
      </c>
      <c r="B198" s="62" t="s">
        <v>122</v>
      </c>
      <c r="C198" s="62">
        <v>0.50854999999999995</v>
      </c>
      <c r="D198" s="62">
        <v>8.51</v>
      </c>
      <c r="E198" s="173">
        <f>TRUNC((C198*D198),2)</f>
        <v>4.32</v>
      </c>
    </row>
    <row r="199" spans="1:5">
      <c r="A199" s="410" t="s">
        <v>562</v>
      </c>
      <c r="B199" s="62" t="s">
        <v>563</v>
      </c>
      <c r="C199" s="62" t="s">
        <v>563</v>
      </c>
      <c r="D199" s="62" t="s">
        <v>563</v>
      </c>
      <c r="E199" s="173">
        <f>SUM(E197:E198)</f>
        <v>11.08</v>
      </c>
    </row>
    <row r="200" spans="1:5">
      <c r="A200" s="410"/>
      <c r="B200" s="62"/>
      <c r="C200" s="62"/>
      <c r="D200" s="62"/>
      <c r="E200" s="173"/>
    </row>
    <row r="201" spans="1:5">
      <c r="A201" s="410" t="s">
        <v>564</v>
      </c>
      <c r="B201" s="62" t="s">
        <v>558</v>
      </c>
      <c r="C201" s="62" t="s">
        <v>559</v>
      </c>
      <c r="D201" s="62" t="s">
        <v>560</v>
      </c>
      <c r="E201" s="173" t="s">
        <v>561</v>
      </c>
    </row>
    <row r="202" spans="1:5">
      <c r="A202" s="410" t="s">
        <v>3066</v>
      </c>
      <c r="B202" s="62" t="s">
        <v>123</v>
      </c>
      <c r="C202" s="62">
        <v>8.0172000000000004E-3</v>
      </c>
      <c r="D202" s="62">
        <v>6.92</v>
      </c>
      <c r="E202" s="173">
        <f t="shared" ref="E202:E225" si="4">TRUNC((C202*D202),2)</f>
        <v>0.05</v>
      </c>
    </row>
    <row r="203" spans="1:5">
      <c r="A203" s="410" t="s">
        <v>3046</v>
      </c>
      <c r="B203" s="62" t="s">
        <v>131</v>
      </c>
      <c r="C203" s="62">
        <v>1.601E-3</v>
      </c>
      <c r="D203" s="62">
        <v>50.4</v>
      </c>
      <c r="E203" s="173">
        <f t="shared" si="4"/>
        <v>0.08</v>
      </c>
    </row>
    <row r="204" spans="1:5">
      <c r="A204" s="410" t="s">
        <v>3067</v>
      </c>
      <c r="B204" s="62" t="s">
        <v>123</v>
      </c>
      <c r="C204" s="62">
        <v>6.646E-4</v>
      </c>
      <c r="D204" s="62">
        <v>108.95</v>
      </c>
      <c r="E204" s="173">
        <f t="shared" si="4"/>
        <v>7.0000000000000007E-2</v>
      </c>
    </row>
    <row r="205" spans="1:5">
      <c r="A205" s="410" t="s">
        <v>3069</v>
      </c>
      <c r="B205" s="62" t="s">
        <v>123</v>
      </c>
      <c r="C205" s="62">
        <v>9.0691000000000001E-3</v>
      </c>
      <c r="D205" s="62">
        <v>6.21</v>
      </c>
      <c r="E205" s="173">
        <f t="shared" si="4"/>
        <v>0.05</v>
      </c>
    </row>
    <row r="206" spans="1:5">
      <c r="A206" s="410" t="s">
        <v>3047</v>
      </c>
      <c r="B206" s="62" t="s">
        <v>131</v>
      </c>
      <c r="C206" s="62">
        <v>1.37346E-2</v>
      </c>
      <c r="D206" s="62">
        <v>9.4499999999999993</v>
      </c>
      <c r="E206" s="173">
        <f t="shared" si="4"/>
        <v>0.12</v>
      </c>
    </row>
    <row r="207" spans="1:5">
      <c r="A207" s="410" t="s">
        <v>3075</v>
      </c>
      <c r="B207" s="62" t="s">
        <v>128</v>
      </c>
      <c r="C207" s="62">
        <v>1.5115E-3</v>
      </c>
      <c r="D207" s="62">
        <v>15.32</v>
      </c>
      <c r="E207" s="173">
        <f t="shared" si="4"/>
        <v>0.02</v>
      </c>
    </row>
    <row r="208" spans="1:5">
      <c r="A208" s="410" t="s">
        <v>3076</v>
      </c>
      <c r="B208" s="62" t="s">
        <v>122</v>
      </c>
      <c r="C208" s="62">
        <v>1</v>
      </c>
      <c r="D208" s="62">
        <v>1.87</v>
      </c>
      <c r="E208" s="173">
        <f t="shared" si="4"/>
        <v>1.87</v>
      </c>
    </row>
    <row r="209" spans="1:5">
      <c r="A209" s="410" t="s">
        <v>3077</v>
      </c>
      <c r="B209" s="62" t="s">
        <v>122</v>
      </c>
      <c r="C209" s="62">
        <v>1</v>
      </c>
      <c r="D209" s="62">
        <v>0.71</v>
      </c>
      <c r="E209" s="173">
        <f t="shared" si="4"/>
        <v>0.71</v>
      </c>
    </row>
    <row r="210" spans="1:5">
      <c r="A210" s="410" t="s">
        <v>3078</v>
      </c>
      <c r="B210" s="62" t="s">
        <v>122</v>
      </c>
      <c r="C210" s="62">
        <v>1</v>
      </c>
      <c r="D210" s="62">
        <v>0.34</v>
      </c>
      <c r="E210" s="173">
        <f t="shared" si="4"/>
        <v>0.34</v>
      </c>
    </row>
    <row r="211" spans="1:5">
      <c r="A211" s="410" t="s">
        <v>3079</v>
      </c>
      <c r="B211" s="62" t="s">
        <v>122</v>
      </c>
      <c r="C211" s="62">
        <v>1</v>
      </c>
      <c r="D211" s="62">
        <v>0.05</v>
      </c>
      <c r="E211" s="173">
        <f t="shared" si="4"/>
        <v>0.05</v>
      </c>
    </row>
    <row r="212" spans="1:5">
      <c r="A212" s="410" t="s">
        <v>3048</v>
      </c>
      <c r="B212" s="62" t="s">
        <v>123</v>
      </c>
      <c r="C212" s="62">
        <v>2.6462999999999999E-3</v>
      </c>
      <c r="D212" s="62">
        <v>31.18</v>
      </c>
      <c r="E212" s="173">
        <f t="shared" si="4"/>
        <v>0.08</v>
      </c>
    </row>
    <row r="213" spans="1:5">
      <c r="A213" s="410" t="s">
        <v>3049</v>
      </c>
      <c r="B213" s="62" t="s">
        <v>123</v>
      </c>
      <c r="C213" s="62">
        <v>1.2403E-3</v>
      </c>
      <c r="D213" s="62">
        <v>178.5</v>
      </c>
      <c r="E213" s="173">
        <f t="shared" si="4"/>
        <v>0.22</v>
      </c>
    </row>
    <row r="214" spans="1:5">
      <c r="A214" s="410" t="s">
        <v>3050</v>
      </c>
      <c r="B214" s="62" t="s">
        <v>123</v>
      </c>
      <c r="C214" s="62">
        <v>0.11148719999999999</v>
      </c>
      <c r="D214" s="62">
        <v>1.17</v>
      </c>
      <c r="E214" s="173">
        <f t="shared" si="4"/>
        <v>0.13</v>
      </c>
    </row>
    <row r="215" spans="1:5" ht="30">
      <c r="A215" s="410" t="s">
        <v>3051</v>
      </c>
      <c r="B215" s="62" t="s">
        <v>123</v>
      </c>
      <c r="C215" s="62">
        <v>1.075E-3</v>
      </c>
      <c r="D215" s="62">
        <v>140.43</v>
      </c>
      <c r="E215" s="173">
        <f t="shared" si="4"/>
        <v>0.15</v>
      </c>
    </row>
    <row r="216" spans="1:5" ht="30">
      <c r="A216" s="410" t="s">
        <v>3052</v>
      </c>
      <c r="B216" s="62" t="s">
        <v>123</v>
      </c>
      <c r="C216" s="62">
        <v>7.2000000000000005E-4</v>
      </c>
      <c r="D216" s="62">
        <v>123.37</v>
      </c>
      <c r="E216" s="173">
        <f t="shared" si="4"/>
        <v>0.08</v>
      </c>
    </row>
    <row r="217" spans="1:5" ht="30">
      <c r="A217" s="410" t="s">
        <v>3080</v>
      </c>
      <c r="B217" s="62" t="s">
        <v>123</v>
      </c>
      <c r="C217" s="62">
        <v>4.4100000000000001E-5</v>
      </c>
      <c r="D217" s="62">
        <v>593.85</v>
      </c>
      <c r="E217" s="173">
        <f t="shared" si="4"/>
        <v>0.02</v>
      </c>
    </row>
    <row r="218" spans="1:5">
      <c r="A218" s="410" t="s">
        <v>3100</v>
      </c>
      <c r="B218" s="62" t="s">
        <v>123</v>
      </c>
      <c r="C218" s="62">
        <v>0.33329999999999999</v>
      </c>
      <c r="D218" s="62">
        <v>8.59</v>
      </c>
      <c r="E218" s="173">
        <f t="shared" si="4"/>
        <v>2.86</v>
      </c>
    </row>
    <row r="219" spans="1:5">
      <c r="A219" s="410" t="s">
        <v>3081</v>
      </c>
      <c r="B219" s="62" t="s">
        <v>123</v>
      </c>
      <c r="C219" s="62">
        <v>2.7080000000000002E-4</v>
      </c>
      <c r="D219" s="62">
        <v>134.63</v>
      </c>
      <c r="E219" s="173">
        <f t="shared" si="4"/>
        <v>0.03</v>
      </c>
    </row>
    <row r="220" spans="1:5">
      <c r="A220" s="410" t="s">
        <v>3082</v>
      </c>
      <c r="B220" s="62" t="s">
        <v>123</v>
      </c>
      <c r="C220" s="62">
        <v>2.0570000000000001E-4</v>
      </c>
      <c r="D220" s="62">
        <v>202.84</v>
      </c>
      <c r="E220" s="173">
        <f t="shared" si="4"/>
        <v>0.04</v>
      </c>
    </row>
    <row r="221" spans="1:5">
      <c r="A221" s="410" t="s">
        <v>3083</v>
      </c>
      <c r="B221" s="62" t="s">
        <v>123</v>
      </c>
      <c r="C221" s="62">
        <v>4.4100000000000001E-5</v>
      </c>
      <c r="D221" s="62">
        <v>574.46</v>
      </c>
      <c r="E221" s="173">
        <f t="shared" si="4"/>
        <v>0.02</v>
      </c>
    </row>
    <row r="222" spans="1:5">
      <c r="A222" s="410" t="s">
        <v>3084</v>
      </c>
      <c r="B222" s="62" t="s">
        <v>123</v>
      </c>
      <c r="C222" s="62">
        <v>5.4200000000000003E-5</v>
      </c>
      <c r="D222" s="62">
        <v>276.64</v>
      </c>
      <c r="E222" s="173">
        <f t="shared" si="4"/>
        <v>0.01</v>
      </c>
    </row>
    <row r="223" spans="1:5">
      <c r="A223" s="410" t="s">
        <v>3085</v>
      </c>
      <c r="B223" s="62" t="s">
        <v>123</v>
      </c>
      <c r="C223" s="62">
        <v>2.7299999999999998E-3</v>
      </c>
      <c r="D223" s="62">
        <v>8.1</v>
      </c>
      <c r="E223" s="173">
        <f t="shared" si="4"/>
        <v>0.02</v>
      </c>
    </row>
    <row r="224" spans="1:5">
      <c r="A224" s="410" t="s">
        <v>3086</v>
      </c>
      <c r="B224" s="62" t="s">
        <v>123</v>
      </c>
      <c r="C224" s="62">
        <v>1.5115E-3</v>
      </c>
      <c r="D224" s="62">
        <v>11.01</v>
      </c>
      <c r="E224" s="173">
        <f t="shared" si="4"/>
        <v>0.01</v>
      </c>
    </row>
    <row r="225" spans="1:5">
      <c r="A225" s="410" t="s">
        <v>3087</v>
      </c>
      <c r="B225" s="62" t="s">
        <v>123</v>
      </c>
      <c r="C225" s="62">
        <v>1.5115E-3</v>
      </c>
      <c r="D225" s="62">
        <v>24.42</v>
      </c>
      <c r="E225" s="173">
        <f t="shared" si="4"/>
        <v>0.03</v>
      </c>
    </row>
    <row r="226" spans="1:5">
      <c r="A226" s="410" t="s">
        <v>562</v>
      </c>
      <c r="B226" s="62" t="s">
        <v>563</v>
      </c>
      <c r="C226" s="62" t="s">
        <v>563</v>
      </c>
      <c r="D226" s="62" t="s">
        <v>563</v>
      </c>
      <c r="E226" s="173">
        <f>SUM(E202:E225)</f>
        <v>7.0599999999999978</v>
      </c>
    </row>
    <row r="227" spans="1:5">
      <c r="A227" s="410"/>
      <c r="B227" s="62"/>
      <c r="C227" s="62"/>
      <c r="D227" s="62"/>
      <c r="E227" s="173"/>
    </row>
    <row r="228" spans="1:5">
      <c r="A228" s="410" t="s">
        <v>565</v>
      </c>
      <c r="B228" s="62" t="s">
        <v>563</v>
      </c>
      <c r="C228" s="62" t="s">
        <v>563</v>
      </c>
      <c r="D228" s="62" t="s">
        <v>563</v>
      </c>
      <c r="E228" s="173">
        <f>E194+E199+E226</f>
        <v>412.69999999999993</v>
      </c>
    </row>
    <row r="229" spans="1:5">
      <c r="A229" s="410"/>
      <c r="B229" s="62"/>
      <c r="C229" s="62"/>
      <c r="D229" s="413"/>
      <c r="E229" s="173"/>
    </row>
    <row r="230" spans="1:5">
      <c r="A230" s="410"/>
      <c r="B230" s="62"/>
      <c r="C230" s="62"/>
      <c r="D230" s="62"/>
      <c r="E230" s="173"/>
    </row>
    <row r="231" spans="1:5">
      <c r="A231" s="410"/>
      <c r="B231" s="62"/>
      <c r="C231" s="62"/>
      <c r="D231" s="62"/>
      <c r="E231" s="173"/>
    </row>
    <row r="232" spans="1:5">
      <c r="A232" s="410" t="s">
        <v>582</v>
      </c>
      <c r="B232" s="62" t="s">
        <v>3551</v>
      </c>
      <c r="C232" s="62"/>
      <c r="D232" s="62"/>
      <c r="E232" s="173"/>
    </row>
    <row r="233" spans="1:5" ht="30">
      <c r="A233" s="410" t="s">
        <v>583</v>
      </c>
      <c r="B233" s="62"/>
      <c r="C233" s="62"/>
      <c r="D233" s="62"/>
      <c r="E233" s="173"/>
    </row>
    <row r="234" spans="1:5">
      <c r="A234" s="410" t="s">
        <v>579</v>
      </c>
      <c r="B234" s="62"/>
      <c r="C234" s="62"/>
      <c r="D234" s="62"/>
      <c r="E234" s="173"/>
    </row>
    <row r="235" spans="1:5">
      <c r="A235" s="410"/>
      <c r="B235" s="62"/>
      <c r="C235" s="62"/>
      <c r="D235" s="62"/>
      <c r="E235" s="173"/>
    </row>
    <row r="236" spans="1:5">
      <c r="A236" s="410" t="s">
        <v>576</v>
      </c>
      <c r="B236" s="62" t="s">
        <v>558</v>
      </c>
      <c r="C236" s="62" t="s">
        <v>559</v>
      </c>
      <c r="D236" s="62" t="s">
        <v>560</v>
      </c>
      <c r="E236" s="173" t="s">
        <v>561</v>
      </c>
    </row>
    <row r="237" spans="1:5" ht="30">
      <c r="A237" s="410" t="s">
        <v>3103</v>
      </c>
      <c r="B237" s="62" t="s">
        <v>130</v>
      </c>
      <c r="C237" s="62">
        <v>1</v>
      </c>
      <c r="D237" s="62">
        <v>573.38</v>
      </c>
      <c r="E237" s="173">
        <f>TRUNC((C237*D237),2)</f>
        <v>573.38</v>
      </c>
    </row>
    <row r="238" spans="1:5" ht="30">
      <c r="A238" s="410" t="s">
        <v>3061</v>
      </c>
      <c r="B238" s="62" t="s">
        <v>123</v>
      </c>
      <c r="C238" s="62">
        <v>3.3849999999999999E-4</v>
      </c>
      <c r="D238" s="62">
        <v>576</v>
      </c>
      <c r="E238" s="173">
        <f>TRUNC((C238*D238),2)</f>
        <v>0.19</v>
      </c>
    </row>
    <row r="239" spans="1:5">
      <c r="A239" s="410" t="s">
        <v>562</v>
      </c>
      <c r="B239" s="62" t="s">
        <v>563</v>
      </c>
      <c r="C239" s="62" t="s">
        <v>563</v>
      </c>
      <c r="D239" s="62" t="s">
        <v>563</v>
      </c>
      <c r="E239" s="173">
        <f>SUM(E237:E238)</f>
        <v>573.57000000000005</v>
      </c>
    </row>
    <row r="240" spans="1:5">
      <c r="A240" s="410"/>
      <c r="B240" s="62"/>
      <c r="C240" s="62"/>
      <c r="D240" s="62"/>
      <c r="E240" s="173"/>
    </row>
    <row r="241" spans="1:5">
      <c r="A241" s="410" t="s">
        <v>557</v>
      </c>
      <c r="B241" s="62" t="s">
        <v>558</v>
      </c>
      <c r="C241" s="62" t="s">
        <v>559</v>
      </c>
      <c r="D241" s="62" t="s">
        <v>560</v>
      </c>
      <c r="E241" s="173" t="s">
        <v>561</v>
      </c>
    </row>
    <row r="242" spans="1:5">
      <c r="A242" s="410" t="s">
        <v>3104</v>
      </c>
      <c r="B242" s="62" t="s">
        <v>122</v>
      </c>
      <c r="C242" s="62">
        <v>0.50724999999999998</v>
      </c>
      <c r="D242" s="62">
        <v>9.41</v>
      </c>
      <c r="E242" s="173">
        <f>TRUNC((C242*D242),2)</f>
        <v>4.7699999999999996</v>
      </c>
    </row>
    <row r="243" spans="1:5">
      <c r="A243" s="410" t="s">
        <v>3105</v>
      </c>
      <c r="B243" s="62" t="s">
        <v>122</v>
      </c>
      <c r="C243" s="62">
        <v>0.50724999999999998</v>
      </c>
      <c r="D243" s="62">
        <v>13.3</v>
      </c>
      <c r="E243" s="173">
        <f>TRUNC((C243*D243),2)</f>
        <v>6.74</v>
      </c>
    </row>
    <row r="244" spans="1:5">
      <c r="A244" s="410" t="s">
        <v>3090</v>
      </c>
      <c r="B244" s="62" t="s">
        <v>122</v>
      </c>
      <c r="C244" s="62">
        <v>2.0341999999999998</v>
      </c>
      <c r="D244" s="62">
        <v>13.3</v>
      </c>
      <c r="E244" s="173">
        <f>TRUNC((C244*D244),2)</f>
        <v>27.05</v>
      </c>
    </row>
    <row r="245" spans="1:5">
      <c r="A245" s="410" t="s">
        <v>3063</v>
      </c>
      <c r="B245" s="62" t="s">
        <v>122</v>
      </c>
      <c r="C245" s="62">
        <v>2.0341999999999998</v>
      </c>
      <c r="D245" s="62">
        <v>8.51</v>
      </c>
      <c r="E245" s="173">
        <f>TRUNC((C245*D245),2)</f>
        <v>17.309999999999999</v>
      </c>
    </row>
    <row r="246" spans="1:5">
      <c r="A246" s="410" t="s">
        <v>562</v>
      </c>
      <c r="B246" s="62" t="s">
        <v>563</v>
      </c>
      <c r="C246" s="62" t="s">
        <v>563</v>
      </c>
      <c r="D246" s="62" t="s">
        <v>563</v>
      </c>
      <c r="E246" s="173">
        <f>SUM(E242:E245)</f>
        <v>55.870000000000005</v>
      </c>
    </row>
    <row r="247" spans="1:5">
      <c r="A247" s="410"/>
      <c r="B247" s="62"/>
      <c r="C247" s="62"/>
      <c r="D247" s="62"/>
      <c r="E247" s="173"/>
    </row>
    <row r="248" spans="1:5">
      <c r="A248" s="410" t="s">
        <v>564</v>
      </c>
      <c r="B248" s="62" t="s">
        <v>558</v>
      </c>
      <c r="C248" s="62" t="s">
        <v>559</v>
      </c>
      <c r="D248" s="62" t="s">
        <v>560</v>
      </c>
      <c r="E248" s="173" t="s">
        <v>561</v>
      </c>
    </row>
    <row r="249" spans="1:5">
      <c r="A249" s="410" t="s">
        <v>3091</v>
      </c>
      <c r="B249" s="62" t="s">
        <v>123</v>
      </c>
      <c r="C249" s="62">
        <v>0.01</v>
      </c>
      <c r="D249" s="62">
        <v>55.19</v>
      </c>
      <c r="E249" s="173">
        <f t="shared" ref="E249:E283" si="5">TRUNC((C249*D249),2)</f>
        <v>0.55000000000000004</v>
      </c>
    </row>
    <row r="250" spans="1:5">
      <c r="A250" s="410" t="s">
        <v>3092</v>
      </c>
      <c r="B250" s="62" t="s">
        <v>123</v>
      </c>
      <c r="C250" s="62">
        <v>0.4</v>
      </c>
      <c r="D250" s="62">
        <v>2.29</v>
      </c>
      <c r="E250" s="173">
        <f t="shared" si="5"/>
        <v>0.91</v>
      </c>
    </row>
    <row r="251" spans="1:5">
      <c r="A251" s="410" t="s">
        <v>3093</v>
      </c>
      <c r="B251" s="62" t="s">
        <v>123</v>
      </c>
      <c r="C251" s="62">
        <v>0.16</v>
      </c>
      <c r="D251" s="62">
        <v>1.29</v>
      </c>
      <c r="E251" s="173">
        <f t="shared" si="5"/>
        <v>0.2</v>
      </c>
    </row>
    <row r="252" spans="1:5">
      <c r="A252" s="410" t="s">
        <v>3066</v>
      </c>
      <c r="B252" s="62" t="s">
        <v>123</v>
      </c>
      <c r="C252" s="62">
        <v>4.0085999999999997E-2</v>
      </c>
      <c r="D252" s="62">
        <v>6.92</v>
      </c>
      <c r="E252" s="173">
        <f t="shared" si="5"/>
        <v>0.27</v>
      </c>
    </row>
    <row r="253" spans="1:5">
      <c r="A253" s="410" t="s">
        <v>3046</v>
      </c>
      <c r="B253" s="62" t="s">
        <v>131</v>
      </c>
      <c r="C253" s="62">
        <v>8.005E-3</v>
      </c>
      <c r="D253" s="62">
        <v>50.4</v>
      </c>
      <c r="E253" s="173">
        <f t="shared" si="5"/>
        <v>0.4</v>
      </c>
    </row>
    <row r="254" spans="1:5">
      <c r="A254" s="410" t="s">
        <v>3094</v>
      </c>
      <c r="B254" s="62" t="s">
        <v>123</v>
      </c>
      <c r="C254" s="62">
        <v>3.3329999999999999E-2</v>
      </c>
      <c r="D254" s="62">
        <v>361.46</v>
      </c>
      <c r="E254" s="173">
        <f t="shared" si="5"/>
        <v>12.04</v>
      </c>
    </row>
    <row r="255" spans="1:5">
      <c r="A255" s="410" t="s">
        <v>3067</v>
      </c>
      <c r="B255" s="62" t="s">
        <v>123</v>
      </c>
      <c r="C255" s="62">
        <v>3.323E-3</v>
      </c>
      <c r="D255" s="62">
        <v>108.95</v>
      </c>
      <c r="E255" s="173">
        <f t="shared" si="5"/>
        <v>0.36</v>
      </c>
    </row>
    <row r="256" spans="1:5" ht="30">
      <c r="A256" s="410" t="s">
        <v>3106</v>
      </c>
      <c r="B256" s="62" t="s">
        <v>123</v>
      </c>
      <c r="C256" s="62">
        <v>0.23333000000000001</v>
      </c>
      <c r="D256" s="62">
        <v>49.9</v>
      </c>
      <c r="E256" s="173">
        <f t="shared" si="5"/>
        <v>11.64</v>
      </c>
    </row>
    <row r="257" spans="1:5">
      <c r="A257" s="410" t="s">
        <v>3069</v>
      </c>
      <c r="B257" s="62" t="s">
        <v>123</v>
      </c>
      <c r="C257" s="62">
        <v>4.5345499999999997E-2</v>
      </c>
      <c r="D257" s="62">
        <v>6.21</v>
      </c>
      <c r="E257" s="173">
        <f t="shared" si="5"/>
        <v>0.28000000000000003</v>
      </c>
    </row>
    <row r="258" spans="1:5">
      <c r="A258" s="410" t="s">
        <v>3047</v>
      </c>
      <c r="B258" s="62" t="s">
        <v>131</v>
      </c>
      <c r="C258" s="62">
        <v>6.8672999999999998E-2</v>
      </c>
      <c r="D258" s="62">
        <v>9.4499999999999993</v>
      </c>
      <c r="E258" s="173">
        <f t="shared" si="5"/>
        <v>0.64</v>
      </c>
    </row>
    <row r="259" spans="1:5">
      <c r="A259" s="410" t="s">
        <v>3075</v>
      </c>
      <c r="B259" s="62" t="s">
        <v>128</v>
      </c>
      <c r="C259" s="62">
        <v>7.5575E-3</v>
      </c>
      <c r="D259" s="62">
        <v>15.32</v>
      </c>
      <c r="E259" s="173">
        <f t="shared" si="5"/>
        <v>0.11</v>
      </c>
    </row>
    <row r="260" spans="1:5" ht="30">
      <c r="A260" s="410" t="s">
        <v>3095</v>
      </c>
      <c r="B260" s="62" t="s">
        <v>123</v>
      </c>
      <c r="C260" s="62">
        <v>1</v>
      </c>
      <c r="D260" s="62">
        <v>44.16</v>
      </c>
      <c r="E260" s="173">
        <f t="shared" si="5"/>
        <v>44.16</v>
      </c>
    </row>
    <row r="261" spans="1:5">
      <c r="A261" s="410" t="s">
        <v>3096</v>
      </c>
      <c r="B261" s="62" t="s">
        <v>123</v>
      </c>
      <c r="C261" s="62">
        <v>1</v>
      </c>
      <c r="D261" s="62">
        <v>47.93</v>
      </c>
      <c r="E261" s="173">
        <f t="shared" si="5"/>
        <v>47.93</v>
      </c>
    </row>
    <row r="262" spans="1:5">
      <c r="A262" s="410" t="s">
        <v>3097</v>
      </c>
      <c r="B262" s="62" t="s">
        <v>126</v>
      </c>
      <c r="C262" s="62">
        <v>0.4</v>
      </c>
      <c r="D262" s="62">
        <v>9.18</v>
      </c>
      <c r="E262" s="173">
        <f t="shared" si="5"/>
        <v>3.67</v>
      </c>
    </row>
    <row r="263" spans="1:5">
      <c r="A263" s="410" t="s">
        <v>3098</v>
      </c>
      <c r="B263" s="62" t="s">
        <v>126</v>
      </c>
      <c r="C263" s="62">
        <v>0.16</v>
      </c>
      <c r="D263" s="62">
        <v>5.63</v>
      </c>
      <c r="E263" s="173">
        <f t="shared" si="5"/>
        <v>0.9</v>
      </c>
    </row>
    <row r="264" spans="1:5">
      <c r="A264" s="410" t="s">
        <v>3076</v>
      </c>
      <c r="B264" s="62" t="s">
        <v>122</v>
      </c>
      <c r="C264" s="62">
        <v>4.7914438500000003</v>
      </c>
      <c r="D264" s="62">
        <v>1.87</v>
      </c>
      <c r="E264" s="173">
        <f t="shared" si="5"/>
        <v>8.9499999999999993</v>
      </c>
    </row>
    <row r="265" spans="1:5">
      <c r="A265" s="410" t="s">
        <v>3077</v>
      </c>
      <c r="B265" s="62" t="s">
        <v>122</v>
      </c>
      <c r="C265" s="62">
        <v>5.01408451</v>
      </c>
      <c r="D265" s="62">
        <v>0.71</v>
      </c>
      <c r="E265" s="173">
        <f t="shared" si="5"/>
        <v>3.56</v>
      </c>
    </row>
    <row r="266" spans="1:5">
      <c r="A266" s="410" t="s">
        <v>3078</v>
      </c>
      <c r="B266" s="62" t="s">
        <v>122</v>
      </c>
      <c r="C266" s="62">
        <v>5</v>
      </c>
      <c r="D266" s="62">
        <v>0.34</v>
      </c>
      <c r="E266" s="173">
        <f t="shared" si="5"/>
        <v>1.7</v>
      </c>
    </row>
    <row r="267" spans="1:5">
      <c r="A267" s="410" t="s">
        <v>3079</v>
      </c>
      <c r="B267" s="62" t="s">
        <v>122</v>
      </c>
      <c r="C267" s="62">
        <v>5</v>
      </c>
      <c r="D267" s="62">
        <v>0.05</v>
      </c>
      <c r="E267" s="173">
        <f t="shared" si="5"/>
        <v>0.25</v>
      </c>
    </row>
    <row r="268" spans="1:5">
      <c r="A268" s="410" t="s">
        <v>3048</v>
      </c>
      <c r="B268" s="62" t="s">
        <v>123</v>
      </c>
      <c r="C268" s="62">
        <v>1.32315E-2</v>
      </c>
      <c r="D268" s="62">
        <v>31.18</v>
      </c>
      <c r="E268" s="173">
        <f t="shared" si="5"/>
        <v>0.41</v>
      </c>
    </row>
    <row r="269" spans="1:5">
      <c r="A269" s="410" t="s">
        <v>3049</v>
      </c>
      <c r="B269" s="62" t="s">
        <v>123</v>
      </c>
      <c r="C269" s="62">
        <v>6.2015000000000004E-3</v>
      </c>
      <c r="D269" s="62">
        <v>178.5</v>
      </c>
      <c r="E269" s="173">
        <f t="shared" si="5"/>
        <v>1.1000000000000001</v>
      </c>
    </row>
    <row r="270" spans="1:5">
      <c r="A270" s="410" t="s">
        <v>3050</v>
      </c>
      <c r="B270" s="62" t="s">
        <v>123</v>
      </c>
      <c r="C270" s="62">
        <v>0.55743600000000004</v>
      </c>
      <c r="D270" s="62">
        <v>1.17</v>
      </c>
      <c r="E270" s="173">
        <f t="shared" si="5"/>
        <v>0.65</v>
      </c>
    </row>
    <row r="271" spans="1:5" ht="30">
      <c r="A271" s="410" t="s">
        <v>3051</v>
      </c>
      <c r="B271" s="62" t="s">
        <v>123</v>
      </c>
      <c r="C271" s="62">
        <v>5.3749999999999996E-3</v>
      </c>
      <c r="D271" s="62">
        <v>140.43</v>
      </c>
      <c r="E271" s="173">
        <f t="shared" si="5"/>
        <v>0.75</v>
      </c>
    </row>
    <row r="272" spans="1:5" ht="30">
      <c r="A272" s="410" t="s">
        <v>3052</v>
      </c>
      <c r="B272" s="62" t="s">
        <v>123</v>
      </c>
      <c r="C272" s="62">
        <v>3.5999999999999999E-3</v>
      </c>
      <c r="D272" s="62">
        <v>123.37</v>
      </c>
      <c r="E272" s="173">
        <f t="shared" si="5"/>
        <v>0.44</v>
      </c>
    </row>
    <row r="273" spans="1:5" ht="30">
      <c r="A273" s="410" t="s">
        <v>3080</v>
      </c>
      <c r="B273" s="62" t="s">
        <v>123</v>
      </c>
      <c r="C273" s="62">
        <v>2.2049999999999999E-4</v>
      </c>
      <c r="D273" s="62">
        <v>593.85</v>
      </c>
      <c r="E273" s="173">
        <f t="shared" si="5"/>
        <v>0.13</v>
      </c>
    </row>
    <row r="274" spans="1:5">
      <c r="A274" s="410" t="s">
        <v>3099</v>
      </c>
      <c r="B274" s="62" t="s">
        <v>123</v>
      </c>
      <c r="C274" s="62">
        <v>0.5</v>
      </c>
      <c r="D274" s="62">
        <v>10.8</v>
      </c>
      <c r="E274" s="173">
        <f t="shared" si="5"/>
        <v>5.4</v>
      </c>
    </row>
    <row r="275" spans="1:5">
      <c r="A275" s="410" t="s">
        <v>3100</v>
      </c>
      <c r="B275" s="62" t="s">
        <v>123</v>
      </c>
      <c r="C275" s="62">
        <v>0.33333000000000002</v>
      </c>
      <c r="D275" s="62">
        <v>8.59</v>
      </c>
      <c r="E275" s="173">
        <f t="shared" si="5"/>
        <v>2.86</v>
      </c>
    </row>
    <row r="276" spans="1:5">
      <c r="A276" s="410" t="s">
        <v>3081</v>
      </c>
      <c r="B276" s="62" t="s">
        <v>123</v>
      </c>
      <c r="C276" s="62">
        <v>1.354E-3</v>
      </c>
      <c r="D276" s="62">
        <v>134.63</v>
      </c>
      <c r="E276" s="173">
        <f t="shared" si="5"/>
        <v>0.18</v>
      </c>
    </row>
    <row r="277" spans="1:5">
      <c r="A277" s="410" t="s">
        <v>3082</v>
      </c>
      <c r="B277" s="62" t="s">
        <v>123</v>
      </c>
      <c r="C277" s="62">
        <v>1.0284999999999999E-3</v>
      </c>
      <c r="D277" s="62">
        <v>202.84</v>
      </c>
      <c r="E277" s="173">
        <f t="shared" si="5"/>
        <v>0.2</v>
      </c>
    </row>
    <row r="278" spans="1:5">
      <c r="A278" s="410" t="s">
        <v>3083</v>
      </c>
      <c r="B278" s="62" t="s">
        <v>123</v>
      </c>
      <c r="C278" s="62">
        <v>2.2049999999999999E-4</v>
      </c>
      <c r="D278" s="62">
        <v>574.46</v>
      </c>
      <c r="E278" s="173">
        <f t="shared" si="5"/>
        <v>0.12</v>
      </c>
    </row>
    <row r="279" spans="1:5">
      <c r="A279" s="410" t="s">
        <v>3084</v>
      </c>
      <c r="B279" s="62" t="s">
        <v>123</v>
      </c>
      <c r="C279" s="62">
        <v>2.7099999999999997E-4</v>
      </c>
      <c r="D279" s="62">
        <v>276.64</v>
      </c>
      <c r="E279" s="173">
        <f t="shared" si="5"/>
        <v>7.0000000000000007E-2</v>
      </c>
    </row>
    <row r="280" spans="1:5" ht="30">
      <c r="A280" s="410" t="s">
        <v>3101</v>
      </c>
      <c r="B280" s="62" t="s">
        <v>123</v>
      </c>
      <c r="C280" s="62">
        <v>0.11</v>
      </c>
      <c r="D280" s="62">
        <v>12</v>
      </c>
      <c r="E280" s="173">
        <f t="shared" si="5"/>
        <v>1.32</v>
      </c>
    </row>
    <row r="281" spans="1:5">
      <c r="A281" s="410" t="s">
        <v>3085</v>
      </c>
      <c r="B281" s="62" t="s">
        <v>123</v>
      </c>
      <c r="C281" s="62">
        <v>1.3650000000000001E-2</v>
      </c>
      <c r="D281" s="62">
        <v>8.1</v>
      </c>
      <c r="E281" s="173">
        <f t="shared" si="5"/>
        <v>0.11</v>
      </c>
    </row>
    <row r="282" spans="1:5">
      <c r="A282" s="410" t="s">
        <v>3086</v>
      </c>
      <c r="B282" s="62" t="s">
        <v>123</v>
      </c>
      <c r="C282" s="62">
        <v>7.5575E-3</v>
      </c>
      <c r="D282" s="62">
        <v>11.01</v>
      </c>
      <c r="E282" s="173">
        <f t="shared" si="5"/>
        <v>0.08</v>
      </c>
    </row>
    <row r="283" spans="1:5">
      <c r="A283" s="410" t="s">
        <v>3087</v>
      </c>
      <c r="B283" s="62" t="s">
        <v>123</v>
      </c>
      <c r="C283" s="62">
        <v>7.5575E-3</v>
      </c>
      <c r="D283" s="62">
        <v>24.42</v>
      </c>
      <c r="E283" s="173">
        <f t="shared" si="5"/>
        <v>0.18</v>
      </c>
    </row>
    <row r="284" spans="1:5">
      <c r="A284" s="410" t="s">
        <v>562</v>
      </c>
      <c r="B284" s="62" t="s">
        <v>563</v>
      </c>
      <c r="C284" s="62" t="s">
        <v>563</v>
      </c>
      <c r="D284" s="62" t="s">
        <v>563</v>
      </c>
      <c r="E284" s="173">
        <f>SUM(E249:E283)</f>
        <v>152.52000000000004</v>
      </c>
    </row>
    <row r="285" spans="1:5">
      <c r="A285" s="410"/>
      <c r="B285" s="62"/>
      <c r="C285" s="62"/>
      <c r="D285" s="62"/>
      <c r="E285" s="173"/>
    </row>
    <row r="286" spans="1:5">
      <c r="A286" s="410" t="s">
        <v>565</v>
      </c>
      <c r="B286" s="62" t="s">
        <v>563</v>
      </c>
      <c r="C286" s="62" t="s">
        <v>563</v>
      </c>
      <c r="D286" s="62" t="s">
        <v>563</v>
      </c>
      <c r="E286" s="173">
        <f>E239+E246+E284</f>
        <v>781.96</v>
      </c>
    </row>
    <row r="287" spans="1:5">
      <c r="A287" s="410"/>
      <c r="B287" s="62"/>
      <c r="C287" s="62"/>
      <c r="D287" s="413"/>
      <c r="E287" s="173"/>
    </row>
    <row r="288" spans="1:5">
      <c r="A288" s="410"/>
      <c r="B288" s="62"/>
      <c r="C288" s="62"/>
      <c r="D288" s="62"/>
      <c r="E288" s="173"/>
    </row>
    <row r="289" spans="1:5">
      <c r="A289" s="410"/>
      <c r="B289" s="62"/>
      <c r="C289" s="62"/>
      <c r="D289" s="62"/>
      <c r="E289" s="173"/>
    </row>
    <row r="290" spans="1:5">
      <c r="A290" s="410" t="s">
        <v>584</v>
      </c>
      <c r="B290" s="62" t="s">
        <v>3547</v>
      </c>
      <c r="C290" s="62"/>
      <c r="D290" s="62"/>
      <c r="E290" s="173"/>
    </row>
    <row r="291" spans="1:5" ht="30">
      <c r="A291" s="410" t="s">
        <v>585</v>
      </c>
      <c r="B291" s="62"/>
      <c r="C291" s="62"/>
      <c r="D291" s="62"/>
      <c r="E291" s="173"/>
    </row>
    <row r="292" spans="1:5">
      <c r="A292" s="410" t="s">
        <v>579</v>
      </c>
      <c r="B292" s="62"/>
      <c r="C292" s="62"/>
      <c r="D292" s="62"/>
      <c r="E292" s="173"/>
    </row>
    <row r="293" spans="1:5">
      <c r="A293" s="410"/>
      <c r="B293" s="62"/>
      <c r="C293" s="62"/>
      <c r="D293" s="62"/>
      <c r="E293" s="173"/>
    </row>
    <row r="294" spans="1:5">
      <c r="A294" s="410" t="s">
        <v>576</v>
      </c>
      <c r="B294" s="62" t="s">
        <v>558</v>
      </c>
      <c r="C294" s="62" t="s">
        <v>559</v>
      </c>
      <c r="D294" s="62" t="s">
        <v>560</v>
      </c>
      <c r="E294" s="173" t="s">
        <v>561</v>
      </c>
    </row>
    <row r="295" spans="1:5" ht="30">
      <c r="A295" s="410" t="s">
        <v>3102</v>
      </c>
      <c r="B295" s="62" t="s">
        <v>130</v>
      </c>
      <c r="C295" s="62">
        <v>1</v>
      </c>
      <c r="D295" s="62">
        <v>394.53</v>
      </c>
      <c r="E295" s="173">
        <f>TRUNC((C295*D295),2)</f>
        <v>394.53</v>
      </c>
    </row>
    <row r="296" spans="1:5" ht="30">
      <c r="A296" s="410" t="s">
        <v>3061</v>
      </c>
      <c r="B296" s="62" t="s">
        <v>123</v>
      </c>
      <c r="C296" s="62">
        <v>6.7700000000000006E-5</v>
      </c>
      <c r="D296" s="62">
        <v>576</v>
      </c>
      <c r="E296" s="173">
        <f>TRUNC((C296*D296),2)</f>
        <v>0.03</v>
      </c>
    </row>
    <row r="297" spans="1:5">
      <c r="A297" s="410" t="s">
        <v>562</v>
      </c>
      <c r="B297" s="62" t="s">
        <v>563</v>
      </c>
      <c r="C297" s="62" t="s">
        <v>563</v>
      </c>
      <c r="D297" s="62" t="s">
        <v>563</v>
      </c>
      <c r="E297" s="173">
        <f>SUM(E295:E296)</f>
        <v>394.55999999999995</v>
      </c>
    </row>
    <row r="298" spans="1:5">
      <c r="A298" s="410"/>
      <c r="B298" s="62"/>
      <c r="C298" s="62"/>
      <c r="D298" s="62"/>
      <c r="E298" s="173"/>
    </row>
    <row r="299" spans="1:5">
      <c r="A299" s="410" t="s">
        <v>557</v>
      </c>
      <c r="B299" s="62" t="s">
        <v>558</v>
      </c>
      <c r="C299" s="62" t="s">
        <v>559</v>
      </c>
      <c r="D299" s="62" t="s">
        <v>560</v>
      </c>
      <c r="E299" s="173" t="s">
        <v>561</v>
      </c>
    </row>
    <row r="300" spans="1:5">
      <c r="A300" s="410" t="s">
        <v>3090</v>
      </c>
      <c r="B300" s="62" t="s">
        <v>122</v>
      </c>
      <c r="C300" s="62">
        <v>0.50854999999999995</v>
      </c>
      <c r="D300" s="62">
        <v>13.3</v>
      </c>
      <c r="E300" s="173">
        <f>TRUNC((C300*D300),2)</f>
        <v>6.76</v>
      </c>
    </row>
    <row r="301" spans="1:5">
      <c r="A301" s="410" t="s">
        <v>3063</v>
      </c>
      <c r="B301" s="62" t="s">
        <v>122</v>
      </c>
      <c r="C301" s="62">
        <v>0.50854999999999995</v>
      </c>
      <c r="D301" s="62">
        <v>8.51</v>
      </c>
      <c r="E301" s="173">
        <f>TRUNC((C301*D301),2)</f>
        <v>4.32</v>
      </c>
    </row>
    <row r="302" spans="1:5">
      <c r="A302" s="410" t="s">
        <v>562</v>
      </c>
      <c r="B302" s="62" t="s">
        <v>563</v>
      </c>
      <c r="C302" s="62" t="s">
        <v>563</v>
      </c>
      <c r="D302" s="62" t="s">
        <v>563</v>
      </c>
      <c r="E302" s="173">
        <f>SUM(E300:E301)</f>
        <v>11.08</v>
      </c>
    </row>
    <row r="303" spans="1:5">
      <c r="A303" s="410"/>
      <c r="B303" s="62"/>
      <c r="C303" s="62"/>
      <c r="D303" s="62"/>
      <c r="E303" s="173"/>
    </row>
    <row r="304" spans="1:5">
      <c r="A304" s="410" t="s">
        <v>564</v>
      </c>
      <c r="B304" s="62" t="s">
        <v>558</v>
      </c>
      <c r="C304" s="62" t="s">
        <v>559</v>
      </c>
      <c r="D304" s="62" t="s">
        <v>560</v>
      </c>
      <c r="E304" s="173" t="s">
        <v>561</v>
      </c>
    </row>
    <row r="305" spans="1:5">
      <c r="A305" s="410" t="s">
        <v>3066</v>
      </c>
      <c r="B305" s="62" t="s">
        <v>123</v>
      </c>
      <c r="C305" s="62">
        <v>8.0172000000000004E-3</v>
      </c>
      <c r="D305" s="62">
        <v>6.92</v>
      </c>
      <c r="E305" s="173">
        <f t="shared" ref="E305:E328" si="6">TRUNC((C305*D305),2)</f>
        <v>0.05</v>
      </c>
    </row>
    <row r="306" spans="1:5">
      <c r="A306" s="410" t="s">
        <v>3046</v>
      </c>
      <c r="B306" s="62" t="s">
        <v>131</v>
      </c>
      <c r="C306" s="62">
        <v>1.601E-3</v>
      </c>
      <c r="D306" s="62">
        <v>50.4</v>
      </c>
      <c r="E306" s="173">
        <f t="shared" si="6"/>
        <v>0.08</v>
      </c>
    </row>
    <row r="307" spans="1:5">
      <c r="A307" s="410" t="s">
        <v>3067</v>
      </c>
      <c r="B307" s="62" t="s">
        <v>123</v>
      </c>
      <c r="C307" s="62">
        <v>6.646E-4</v>
      </c>
      <c r="D307" s="62">
        <v>108.95</v>
      </c>
      <c r="E307" s="173">
        <f t="shared" si="6"/>
        <v>7.0000000000000007E-2</v>
      </c>
    </row>
    <row r="308" spans="1:5">
      <c r="A308" s="410" t="s">
        <v>3069</v>
      </c>
      <c r="B308" s="62" t="s">
        <v>123</v>
      </c>
      <c r="C308" s="62">
        <v>9.0691000000000001E-3</v>
      </c>
      <c r="D308" s="62">
        <v>6.21</v>
      </c>
      <c r="E308" s="173">
        <f t="shared" si="6"/>
        <v>0.05</v>
      </c>
    </row>
    <row r="309" spans="1:5">
      <c r="A309" s="410" t="s">
        <v>3047</v>
      </c>
      <c r="B309" s="62" t="s">
        <v>131</v>
      </c>
      <c r="C309" s="62">
        <v>1.37346E-2</v>
      </c>
      <c r="D309" s="62">
        <v>9.4499999999999993</v>
      </c>
      <c r="E309" s="173">
        <f t="shared" si="6"/>
        <v>0.12</v>
      </c>
    </row>
    <row r="310" spans="1:5">
      <c r="A310" s="410" t="s">
        <v>3075</v>
      </c>
      <c r="B310" s="62" t="s">
        <v>128</v>
      </c>
      <c r="C310" s="62">
        <v>1.5115E-3</v>
      </c>
      <c r="D310" s="62">
        <v>15.32</v>
      </c>
      <c r="E310" s="173">
        <f t="shared" si="6"/>
        <v>0.02</v>
      </c>
    </row>
    <row r="311" spans="1:5">
      <c r="A311" s="410" t="s">
        <v>3076</v>
      </c>
      <c r="B311" s="62" t="s">
        <v>122</v>
      </c>
      <c r="C311" s="62">
        <v>1</v>
      </c>
      <c r="D311" s="62">
        <v>1.87</v>
      </c>
      <c r="E311" s="173">
        <f t="shared" si="6"/>
        <v>1.87</v>
      </c>
    </row>
    <row r="312" spans="1:5">
      <c r="A312" s="410" t="s">
        <v>3077</v>
      </c>
      <c r="B312" s="62" t="s">
        <v>122</v>
      </c>
      <c r="C312" s="62">
        <v>1</v>
      </c>
      <c r="D312" s="62">
        <v>0.71</v>
      </c>
      <c r="E312" s="173">
        <f t="shared" si="6"/>
        <v>0.71</v>
      </c>
    </row>
    <row r="313" spans="1:5">
      <c r="A313" s="410" t="s">
        <v>3078</v>
      </c>
      <c r="B313" s="62" t="s">
        <v>122</v>
      </c>
      <c r="C313" s="62">
        <v>1</v>
      </c>
      <c r="D313" s="62">
        <v>0.34</v>
      </c>
      <c r="E313" s="173">
        <f t="shared" si="6"/>
        <v>0.34</v>
      </c>
    </row>
    <row r="314" spans="1:5">
      <c r="A314" s="410" t="s">
        <v>3079</v>
      </c>
      <c r="B314" s="62" t="s">
        <v>122</v>
      </c>
      <c r="C314" s="62">
        <v>1</v>
      </c>
      <c r="D314" s="62">
        <v>0.05</v>
      </c>
      <c r="E314" s="173">
        <f t="shared" si="6"/>
        <v>0.05</v>
      </c>
    </row>
    <row r="315" spans="1:5">
      <c r="A315" s="410" t="s">
        <v>3048</v>
      </c>
      <c r="B315" s="62" t="s">
        <v>123</v>
      </c>
      <c r="C315" s="62">
        <v>2.6462999999999999E-3</v>
      </c>
      <c r="D315" s="62">
        <v>31.18</v>
      </c>
      <c r="E315" s="173">
        <f t="shared" si="6"/>
        <v>0.08</v>
      </c>
    </row>
    <row r="316" spans="1:5">
      <c r="A316" s="410" t="s">
        <v>3049</v>
      </c>
      <c r="B316" s="62" t="s">
        <v>123</v>
      </c>
      <c r="C316" s="62">
        <v>1.2403E-3</v>
      </c>
      <c r="D316" s="62">
        <v>178.5</v>
      </c>
      <c r="E316" s="173">
        <f t="shared" si="6"/>
        <v>0.22</v>
      </c>
    </row>
    <row r="317" spans="1:5">
      <c r="A317" s="410" t="s">
        <v>3050</v>
      </c>
      <c r="B317" s="62" t="s">
        <v>123</v>
      </c>
      <c r="C317" s="62">
        <v>0.11148719999999999</v>
      </c>
      <c r="D317" s="62">
        <v>1.17</v>
      </c>
      <c r="E317" s="173">
        <f t="shared" si="6"/>
        <v>0.13</v>
      </c>
    </row>
    <row r="318" spans="1:5" ht="30">
      <c r="A318" s="410" t="s">
        <v>3051</v>
      </c>
      <c r="B318" s="62" t="s">
        <v>123</v>
      </c>
      <c r="C318" s="62">
        <v>1.075E-3</v>
      </c>
      <c r="D318" s="62">
        <v>140.43</v>
      </c>
      <c r="E318" s="173">
        <f t="shared" si="6"/>
        <v>0.15</v>
      </c>
    </row>
    <row r="319" spans="1:5" ht="30">
      <c r="A319" s="410" t="s">
        <v>3052</v>
      </c>
      <c r="B319" s="62" t="s">
        <v>123</v>
      </c>
      <c r="C319" s="62">
        <v>7.2000000000000005E-4</v>
      </c>
      <c r="D319" s="62">
        <v>123.37</v>
      </c>
      <c r="E319" s="173">
        <f t="shared" si="6"/>
        <v>0.08</v>
      </c>
    </row>
    <row r="320" spans="1:5" ht="30">
      <c r="A320" s="410" t="s">
        <v>3080</v>
      </c>
      <c r="B320" s="62" t="s">
        <v>123</v>
      </c>
      <c r="C320" s="62">
        <v>4.4100000000000001E-5</v>
      </c>
      <c r="D320" s="62">
        <v>593.85</v>
      </c>
      <c r="E320" s="173">
        <f t="shared" si="6"/>
        <v>0.02</v>
      </c>
    </row>
    <row r="321" spans="1:5">
      <c r="A321" s="410" t="s">
        <v>3100</v>
      </c>
      <c r="B321" s="62" t="s">
        <v>123</v>
      </c>
      <c r="C321" s="62">
        <v>0.33329999999999999</v>
      </c>
      <c r="D321" s="62">
        <v>8.59</v>
      </c>
      <c r="E321" s="173">
        <f t="shared" si="6"/>
        <v>2.86</v>
      </c>
    </row>
    <row r="322" spans="1:5">
      <c r="A322" s="410" t="s">
        <v>3081</v>
      </c>
      <c r="B322" s="62" t="s">
        <v>123</v>
      </c>
      <c r="C322" s="62">
        <v>2.7080000000000002E-4</v>
      </c>
      <c r="D322" s="62">
        <v>134.63</v>
      </c>
      <c r="E322" s="173">
        <f t="shared" si="6"/>
        <v>0.03</v>
      </c>
    </row>
    <row r="323" spans="1:5">
      <c r="A323" s="410" t="s">
        <v>3082</v>
      </c>
      <c r="B323" s="62" t="s">
        <v>123</v>
      </c>
      <c r="C323" s="62">
        <v>2.0570000000000001E-4</v>
      </c>
      <c r="D323" s="62">
        <v>202.84</v>
      </c>
      <c r="E323" s="173">
        <f t="shared" si="6"/>
        <v>0.04</v>
      </c>
    </row>
    <row r="324" spans="1:5">
      <c r="A324" s="410" t="s">
        <v>3083</v>
      </c>
      <c r="B324" s="62" t="s">
        <v>123</v>
      </c>
      <c r="C324" s="62">
        <v>4.4100000000000001E-5</v>
      </c>
      <c r="D324" s="62">
        <v>574.46</v>
      </c>
      <c r="E324" s="173">
        <f t="shared" si="6"/>
        <v>0.02</v>
      </c>
    </row>
    <row r="325" spans="1:5">
      <c r="A325" s="410" t="s">
        <v>3084</v>
      </c>
      <c r="B325" s="62" t="s">
        <v>123</v>
      </c>
      <c r="C325" s="62">
        <v>5.4200000000000003E-5</v>
      </c>
      <c r="D325" s="62">
        <v>276.64</v>
      </c>
      <c r="E325" s="173">
        <f t="shared" si="6"/>
        <v>0.01</v>
      </c>
    </row>
    <row r="326" spans="1:5">
      <c r="A326" s="410" t="s">
        <v>3085</v>
      </c>
      <c r="B326" s="62" t="s">
        <v>123</v>
      </c>
      <c r="C326" s="62">
        <v>2.7299999999999998E-3</v>
      </c>
      <c r="D326" s="62">
        <v>8.1</v>
      </c>
      <c r="E326" s="173">
        <f t="shared" si="6"/>
        <v>0.02</v>
      </c>
    </row>
    <row r="327" spans="1:5">
      <c r="A327" s="410" t="s">
        <v>3086</v>
      </c>
      <c r="B327" s="62" t="s">
        <v>123</v>
      </c>
      <c r="C327" s="62">
        <v>1.5115E-3</v>
      </c>
      <c r="D327" s="62">
        <v>11.01</v>
      </c>
      <c r="E327" s="173">
        <f t="shared" si="6"/>
        <v>0.01</v>
      </c>
    </row>
    <row r="328" spans="1:5">
      <c r="A328" s="410" t="s">
        <v>3087</v>
      </c>
      <c r="B328" s="62" t="s">
        <v>123</v>
      </c>
      <c r="C328" s="62">
        <v>1.5115E-3</v>
      </c>
      <c r="D328" s="62">
        <v>24.42</v>
      </c>
      <c r="E328" s="173">
        <f t="shared" si="6"/>
        <v>0.03</v>
      </c>
    </row>
    <row r="329" spans="1:5">
      <c r="A329" s="410" t="s">
        <v>562</v>
      </c>
      <c r="B329" s="62" t="s">
        <v>563</v>
      </c>
      <c r="C329" s="62" t="s">
        <v>563</v>
      </c>
      <c r="D329" s="62" t="s">
        <v>563</v>
      </c>
      <c r="E329" s="173">
        <f>SUM(E305:E328)</f>
        <v>7.0599999999999978</v>
      </c>
    </row>
    <row r="330" spans="1:5">
      <c r="A330" s="410"/>
      <c r="B330" s="62"/>
      <c r="C330" s="62"/>
      <c r="D330" s="62"/>
      <c r="E330" s="173"/>
    </row>
    <row r="331" spans="1:5">
      <c r="A331" s="410" t="s">
        <v>565</v>
      </c>
      <c r="B331" s="62" t="s">
        <v>563</v>
      </c>
      <c r="C331" s="62" t="s">
        <v>563</v>
      </c>
      <c r="D331" s="62" t="s">
        <v>563</v>
      </c>
      <c r="E331" s="173">
        <f>E297+E302+E329</f>
        <v>412.69999999999993</v>
      </c>
    </row>
    <row r="332" spans="1:5">
      <c r="A332" s="410"/>
      <c r="B332" s="62"/>
      <c r="C332" s="62"/>
      <c r="D332" s="413"/>
      <c r="E332" s="173"/>
    </row>
    <row r="333" spans="1:5">
      <c r="A333" s="410"/>
      <c r="B333" s="62"/>
      <c r="C333" s="62"/>
      <c r="D333" s="62"/>
      <c r="E333" s="173"/>
    </row>
    <row r="334" spans="1:5">
      <c r="A334" s="410"/>
      <c r="B334" s="62"/>
      <c r="C334" s="62"/>
      <c r="D334" s="62"/>
      <c r="E334" s="173"/>
    </row>
    <row r="335" spans="1:5">
      <c r="A335" s="410" t="s">
        <v>586</v>
      </c>
      <c r="B335" s="62" t="s">
        <v>3547</v>
      </c>
      <c r="C335" s="62"/>
      <c r="D335" s="62"/>
      <c r="E335" s="173"/>
    </row>
    <row r="336" spans="1:5">
      <c r="A336" s="410" t="s">
        <v>1121</v>
      </c>
      <c r="B336" s="62"/>
      <c r="C336" s="62"/>
      <c r="D336" s="62"/>
      <c r="E336" s="173"/>
    </row>
    <row r="337" spans="1:5">
      <c r="A337" s="410" t="s">
        <v>579</v>
      </c>
      <c r="B337" s="62"/>
      <c r="C337" s="62"/>
      <c r="D337" s="62"/>
      <c r="E337" s="173"/>
    </row>
    <row r="338" spans="1:5">
      <c r="A338" s="410"/>
      <c r="B338" s="62"/>
      <c r="C338" s="62"/>
      <c r="D338" s="62"/>
      <c r="E338" s="173"/>
    </row>
    <row r="339" spans="1:5">
      <c r="A339" s="410" t="s">
        <v>576</v>
      </c>
      <c r="B339" s="62" t="s">
        <v>558</v>
      </c>
      <c r="C339" s="62" t="s">
        <v>559</v>
      </c>
      <c r="D339" s="62" t="s">
        <v>560</v>
      </c>
      <c r="E339" s="173" t="s">
        <v>561</v>
      </c>
    </row>
    <row r="340" spans="1:5" ht="30">
      <c r="A340" s="410" t="s">
        <v>3061</v>
      </c>
      <c r="B340" s="62" t="s">
        <v>123</v>
      </c>
      <c r="C340" s="62">
        <v>7.4469999999999996E-3</v>
      </c>
      <c r="D340" s="62">
        <v>576</v>
      </c>
      <c r="E340" s="173">
        <f>TRUNC((C340*D340),2)</f>
        <v>4.28</v>
      </c>
    </row>
    <row r="341" spans="1:5">
      <c r="A341" s="410" t="s">
        <v>562</v>
      </c>
      <c r="B341" s="62" t="s">
        <v>563</v>
      </c>
      <c r="C341" s="62" t="s">
        <v>563</v>
      </c>
      <c r="D341" s="62" t="s">
        <v>563</v>
      </c>
      <c r="E341" s="173">
        <f>SUM(E340:E340)</f>
        <v>4.28</v>
      </c>
    </row>
    <row r="342" spans="1:5">
      <c r="A342" s="410"/>
      <c r="B342" s="62"/>
      <c r="C342" s="62"/>
      <c r="D342" s="62"/>
      <c r="E342" s="173"/>
    </row>
    <row r="343" spans="1:5">
      <c r="A343" s="410" t="s">
        <v>557</v>
      </c>
      <c r="B343" s="62" t="s">
        <v>558</v>
      </c>
      <c r="C343" s="62" t="s">
        <v>559</v>
      </c>
      <c r="D343" s="62" t="s">
        <v>560</v>
      </c>
      <c r="E343" s="173" t="s">
        <v>561</v>
      </c>
    </row>
    <row r="344" spans="1:5">
      <c r="A344" s="410" t="s">
        <v>3063</v>
      </c>
      <c r="B344" s="62" t="s">
        <v>122</v>
      </c>
      <c r="C344" s="62">
        <v>110.64128202000001</v>
      </c>
      <c r="D344" s="62">
        <v>8.51</v>
      </c>
      <c r="E344" s="173">
        <f>TRUNC((C344*D344),2)</f>
        <v>941.55</v>
      </c>
    </row>
    <row r="345" spans="1:5">
      <c r="A345" s="410" t="s">
        <v>562</v>
      </c>
      <c r="B345" s="62" t="s">
        <v>563</v>
      </c>
      <c r="C345" s="62" t="s">
        <v>563</v>
      </c>
      <c r="D345" s="62" t="s">
        <v>563</v>
      </c>
      <c r="E345" s="173">
        <f>SUM(E344:E344)</f>
        <v>941.55</v>
      </c>
    </row>
    <row r="346" spans="1:5">
      <c r="A346" s="410"/>
      <c r="B346" s="62"/>
      <c r="C346" s="62"/>
      <c r="D346" s="62"/>
      <c r="E346" s="173"/>
    </row>
    <row r="347" spans="1:5">
      <c r="A347" s="410" t="s">
        <v>564</v>
      </c>
      <c r="B347" s="62" t="s">
        <v>558</v>
      </c>
      <c r="C347" s="62" t="s">
        <v>559</v>
      </c>
      <c r="D347" s="62" t="s">
        <v>560</v>
      </c>
      <c r="E347" s="173" t="s">
        <v>561</v>
      </c>
    </row>
    <row r="348" spans="1:5">
      <c r="A348" s="410" t="s">
        <v>3066</v>
      </c>
      <c r="B348" s="62" t="s">
        <v>123</v>
      </c>
      <c r="C348" s="62">
        <v>0.88189200000000001</v>
      </c>
      <c r="D348" s="62">
        <v>6.92</v>
      </c>
      <c r="E348" s="173">
        <f t="shared" ref="E348:E370" si="7">TRUNC((C348*D348),2)</f>
        <v>6.1</v>
      </c>
    </row>
    <row r="349" spans="1:5">
      <c r="A349" s="410" t="s">
        <v>3046</v>
      </c>
      <c r="B349" s="62" t="s">
        <v>131</v>
      </c>
      <c r="C349" s="62">
        <v>0.17610999999999999</v>
      </c>
      <c r="D349" s="62">
        <v>50.4</v>
      </c>
      <c r="E349" s="173">
        <f t="shared" si="7"/>
        <v>8.8699999999999992</v>
      </c>
    </row>
    <row r="350" spans="1:5">
      <c r="A350" s="410" t="s">
        <v>3067</v>
      </c>
      <c r="B350" s="62" t="s">
        <v>123</v>
      </c>
      <c r="C350" s="62">
        <v>7.3106000000000004E-2</v>
      </c>
      <c r="D350" s="62">
        <v>108.95</v>
      </c>
      <c r="E350" s="173">
        <f t="shared" si="7"/>
        <v>7.96</v>
      </c>
    </row>
    <row r="351" spans="1:5">
      <c r="A351" s="410" t="s">
        <v>3069</v>
      </c>
      <c r="B351" s="62" t="s">
        <v>123</v>
      </c>
      <c r="C351" s="62">
        <v>0.99760099999999996</v>
      </c>
      <c r="D351" s="62">
        <v>6.21</v>
      </c>
      <c r="E351" s="173">
        <f t="shared" si="7"/>
        <v>6.19</v>
      </c>
    </row>
    <row r="352" spans="1:5">
      <c r="A352" s="410" t="s">
        <v>3047</v>
      </c>
      <c r="B352" s="62" t="s">
        <v>131</v>
      </c>
      <c r="C352" s="62">
        <v>1.5108060000000001</v>
      </c>
      <c r="D352" s="62">
        <v>9.4499999999999993</v>
      </c>
      <c r="E352" s="173">
        <f t="shared" si="7"/>
        <v>14.27</v>
      </c>
    </row>
    <row r="353" spans="1:5">
      <c r="A353" s="410" t="s">
        <v>3075</v>
      </c>
      <c r="B353" s="62" t="s">
        <v>128</v>
      </c>
      <c r="C353" s="62">
        <v>0.166265</v>
      </c>
      <c r="D353" s="62">
        <v>15.32</v>
      </c>
      <c r="E353" s="173">
        <f t="shared" si="7"/>
        <v>2.54</v>
      </c>
    </row>
    <row r="354" spans="1:5">
      <c r="A354" s="410" t="s">
        <v>3076</v>
      </c>
      <c r="B354" s="62" t="s">
        <v>122</v>
      </c>
      <c r="C354" s="62">
        <v>110</v>
      </c>
      <c r="D354" s="62">
        <v>1.87</v>
      </c>
      <c r="E354" s="173">
        <f t="shared" si="7"/>
        <v>205.7</v>
      </c>
    </row>
    <row r="355" spans="1:5">
      <c r="A355" s="410" t="s">
        <v>3077</v>
      </c>
      <c r="B355" s="62" t="s">
        <v>122</v>
      </c>
      <c r="C355" s="62">
        <v>110</v>
      </c>
      <c r="D355" s="62">
        <v>0.71</v>
      </c>
      <c r="E355" s="173">
        <f t="shared" si="7"/>
        <v>78.099999999999994</v>
      </c>
    </row>
    <row r="356" spans="1:5">
      <c r="A356" s="410" t="s">
        <v>3078</v>
      </c>
      <c r="B356" s="62" t="s">
        <v>122</v>
      </c>
      <c r="C356" s="62">
        <v>110</v>
      </c>
      <c r="D356" s="62">
        <v>0.34</v>
      </c>
      <c r="E356" s="173">
        <f t="shared" si="7"/>
        <v>37.4</v>
      </c>
    </row>
    <row r="357" spans="1:5">
      <c r="A357" s="410" t="s">
        <v>3079</v>
      </c>
      <c r="B357" s="62" t="s">
        <v>122</v>
      </c>
      <c r="C357" s="62">
        <v>110</v>
      </c>
      <c r="D357" s="62">
        <v>0.05</v>
      </c>
      <c r="E357" s="173">
        <f t="shared" si="7"/>
        <v>5.5</v>
      </c>
    </row>
    <row r="358" spans="1:5">
      <c r="A358" s="410" t="s">
        <v>3048</v>
      </c>
      <c r="B358" s="62" t="s">
        <v>123</v>
      </c>
      <c r="C358" s="62">
        <v>0.29109299999999999</v>
      </c>
      <c r="D358" s="62">
        <v>31.18</v>
      </c>
      <c r="E358" s="173">
        <f t="shared" si="7"/>
        <v>9.07</v>
      </c>
    </row>
    <row r="359" spans="1:5">
      <c r="A359" s="410" t="s">
        <v>3049</v>
      </c>
      <c r="B359" s="62" t="s">
        <v>123</v>
      </c>
      <c r="C359" s="62">
        <v>0.136433</v>
      </c>
      <c r="D359" s="62">
        <v>178.5</v>
      </c>
      <c r="E359" s="173">
        <f t="shared" si="7"/>
        <v>24.35</v>
      </c>
    </row>
    <row r="360" spans="1:5">
      <c r="A360" s="410" t="s">
        <v>3050</v>
      </c>
      <c r="B360" s="62" t="s">
        <v>123</v>
      </c>
      <c r="C360" s="62">
        <v>12.263591999999999</v>
      </c>
      <c r="D360" s="62">
        <v>1.17</v>
      </c>
      <c r="E360" s="173">
        <f t="shared" si="7"/>
        <v>14.34</v>
      </c>
    </row>
    <row r="361" spans="1:5" ht="30">
      <c r="A361" s="410" t="s">
        <v>3051</v>
      </c>
      <c r="B361" s="62" t="s">
        <v>123</v>
      </c>
      <c r="C361" s="62">
        <v>0.11824999999999999</v>
      </c>
      <c r="D361" s="62">
        <v>140.43</v>
      </c>
      <c r="E361" s="173">
        <f t="shared" si="7"/>
        <v>16.600000000000001</v>
      </c>
    </row>
    <row r="362" spans="1:5" ht="30">
      <c r="A362" s="410" t="s">
        <v>3052</v>
      </c>
      <c r="B362" s="62" t="s">
        <v>123</v>
      </c>
      <c r="C362" s="62">
        <v>7.9200000000000007E-2</v>
      </c>
      <c r="D362" s="62">
        <v>123.37</v>
      </c>
      <c r="E362" s="173">
        <f t="shared" si="7"/>
        <v>9.77</v>
      </c>
    </row>
    <row r="363" spans="1:5" ht="30">
      <c r="A363" s="410" t="s">
        <v>3080</v>
      </c>
      <c r="B363" s="62" t="s">
        <v>123</v>
      </c>
      <c r="C363" s="62">
        <v>4.8510000000000003E-3</v>
      </c>
      <c r="D363" s="62">
        <v>593.85</v>
      </c>
      <c r="E363" s="173">
        <f t="shared" si="7"/>
        <v>2.88</v>
      </c>
    </row>
    <row r="364" spans="1:5">
      <c r="A364" s="410" t="s">
        <v>3081</v>
      </c>
      <c r="B364" s="62" t="s">
        <v>123</v>
      </c>
      <c r="C364" s="62">
        <v>2.9787999999999999E-2</v>
      </c>
      <c r="D364" s="62">
        <v>134.63</v>
      </c>
      <c r="E364" s="173">
        <f t="shared" si="7"/>
        <v>4.01</v>
      </c>
    </row>
    <row r="365" spans="1:5">
      <c r="A365" s="410" t="s">
        <v>3082</v>
      </c>
      <c r="B365" s="62" t="s">
        <v>123</v>
      </c>
      <c r="C365" s="62">
        <v>2.2627000000000001E-2</v>
      </c>
      <c r="D365" s="62">
        <v>202.84</v>
      </c>
      <c r="E365" s="173">
        <f t="shared" si="7"/>
        <v>4.58</v>
      </c>
    </row>
    <row r="366" spans="1:5">
      <c r="A366" s="410" t="s">
        <v>3083</v>
      </c>
      <c r="B366" s="62" t="s">
        <v>123</v>
      </c>
      <c r="C366" s="62">
        <v>4.8510000000000003E-3</v>
      </c>
      <c r="D366" s="62">
        <v>574.46</v>
      </c>
      <c r="E366" s="173">
        <f t="shared" si="7"/>
        <v>2.78</v>
      </c>
    </row>
    <row r="367" spans="1:5">
      <c r="A367" s="410" t="s">
        <v>3084</v>
      </c>
      <c r="B367" s="62" t="s">
        <v>123</v>
      </c>
      <c r="C367" s="62">
        <v>5.9620000000000003E-3</v>
      </c>
      <c r="D367" s="62">
        <v>276.64</v>
      </c>
      <c r="E367" s="173">
        <f t="shared" si="7"/>
        <v>1.64</v>
      </c>
    </row>
    <row r="368" spans="1:5">
      <c r="A368" s="410" t="s">
        <v>3085</v>
      </c>
      <c r="B368" s="62" t="s">
        <v>123</v>
      </c>
      <c r="C368" s="62">
        <v>0.30030000000000001</v>
      </c>
      <c r="D368" s="62">
        <v>8.1</v>
      </c>
      <c r="E368" s="173">
        <f t="shared" si="7"/>
        <v>2.4300000000000002</v>
      </c>
    </row>
    <row r="369" spans="1:5">
      <c r="A369" s="410" t="s">
        <v>3086</v>
      </c>
      <c r="B369" s="62" t="s">
        <v>123</v>
      </c>
      <c r="C369" s="62">
        <v>0.166265</v>
      </c>
      <c r="D369" s="62">
        <v>11.01</v>
      </c>
      <c r="E369" s="173">
        <f t="shared" si="7"/>
        <v>1.83</v>
      </c>
    </row>
    <row r="370" spans="1:5">
      <c r="A370" s="410" t="s">
        <v>3087</v>
      </c>
      <c r="B370" s="62" t="s">
        <v>123</v>
      </c>
      <c r="C370" s="62">
        <v>0.166265</v>
      </c>
      <c r="D370" s="62">
        <v>24.42</v>
      </c>
      <c r="E370" s="173">
        <f t="shared" si="7"/>
        <v>4.0599999999999996</v>
      </c>
    </row>
    <row r="371" spans="1:5">
      <c r="A371" s="410" t="s">
        <v>562</v>
      </c>
      <c r="B371" s="62" t="s">
        <v>563</v>
      </c>
      <c r="C371" s="62" t="s">
        <v>563</v>
      </c>
      <c r="D371" s="62" t="s">
        <v>563</v>
      </c>
      <c r="E371" s="173">
        <f>SUM(E348:E370)</f>
        <v>470.96999999999991</v>
      </c>
    </row>
    <row r="372" spans="1:5">
      <c r="A372" s="410"/>
      <c r="B372" s="62"/>
      <c r="C372" s="62"/>
      <c r="D372" s="62"/>
      <c r="E372" s="173"/>
    </row>
    <row r="373" spans="1:5">
      <c r="A373" s="410" t="s">
        <v>565</v>
      </c>
      <c r="B373" s="62" t="s">
        <v>563</v>
      </c>
      <c r="C373" s="62" t="s">
        <v>563</v>
      </c>
      <c r="D373" s="62" t="s">
        <v>563</v>
      </c>
      <c r="E373" s="173">
        <f>E341+E345+E371</f>
        <v>1416.7999999999997</v>
      </c>
    </row>
    <row r="374" spans="1:5">
      <c r="A374" s="410"/>
      <c r="B374" s="62"/>
      <c r="C374" s="62"/>
      <c r="D374" s="413"/>
      <c r="E374" s="173"/>
    </row>
    <row r="375" spans="1:5">
      <c r="A375" s="410"/>
      <c r="B375" s="62"/>
      <c r="C375" s="62"/>
      <c r="D375" s="62"/>
      <c r="E375" s="173"/>
    </row>
    <row r="376" spans="1:5">
      <c r="A376" s="410"/>
      <c r="B376" s="62"/>
      <c r="C376" s="62"/>
      <c r="D376" s="62"/>
      <c r="E376" s="173"/>
    </row>
    <row r="377" spans="1:5">
      <c r="A377" s="410" t="s">
        <v>587</v>
      </c>
      <c r="B377" s="62" t="s">
        <v>3547</v>
      </c>
      <c r="C377" s="62"/>
      <c r="D377" s="62"/>
      <c r="E377" s="173"/>
    </row>
    <row r="378" spans="1:5" ht="30">
      <c r="A378" s="410" t="s">
        <v>588</v>
      </c>
      <c r="B378" s="62"/>
      <c r="C378" s="62"/>
      <c r="D378" s="62"/>
      <c r="E378" s="173"/>
    </row>
    <row r="379" spans="1:5">
      <c r="A379" s="410" t="s">
        <v>570</v>
      </c>
      <c r="B379" s="62"/>
      <c r="C379" s="62"/>
      <c r="D379" s="62"/>
      <c r="E379" s="173"/>
    </row>
    <row r="380" spans="1:5">
      <c r="A380" s="410"/>
      <c r="B380" s="62"/>
      <c r="C380" s="62"/>
      <c r="D380" s="62"/>
      <c r="E380" s="173"/>
    </row>
    <row r="381" spans="1:5">
      <c r="A381" s="410" t="s">
        <v>576</v>
      </c>
      <c r="B381" s="62" t="s">
        <v>558</v>
      </c>
      <c r="C381" s="62" t="s">
        <v>559</v>
      </c>
      <c r="D381" s="62" t="s">
        <v>560</v>
      </c>
      <c r="E381" s="173" t="s">
        <v>561</v>
      </c>
    </row>
    <row r="382" spans="1:5" ht="30">
      <c r="A382" s="410" t="s">
        <v>3061</v>
      </c>
      <c r="B382" s="62" t="s">
        <v>123</v>
      </c>
      <c r="C382" s="62">
        <v>2.3695000000000001E-4</v>
      </c>
      <c r="D382" s="62">
        <v>576</v>
      </c>
      <c r="E382" s="173">
        <f>TRUNC((C382*D382),2)</f>
        <v>0.13</v>
      </c>
    </row>
    <row r="383" spans="1:5">
      <c r="A383" s="410" t="s">
        <v>3107</v>
      </c>
      <c r="B383" s="62" t="s">
        <v>124</v>
      </c>
      <c r="C383" s="62">
        <v>4.9957145900000004</v>
      </c>
      <c r="D383" s="62">
        <v>46.67</v>
      </c>
      <c r="E383" s="173">
        <f>TRUNC((C383*D383),2)</f>
        <v>233.14</v>
      </c>
    </row>
    <row r="384" spans="1:5">
      <c r="A384" s="410" t="s">
        <v>562</v>
      </c>
      <c r="B384" s="62" t="s">
        <v>563</v>
      </c>
      <c r="C384" s="62" t="s">
        <v>563</v>
      </c>
      <c r="D384" s="62" t="s">
        <v>563</v>
      </c>
      <c r="E384" s="173">
        <f>SUM(E382:E383)</f>
        <v>233.26999999999998</v>
      </c>
    </row>
    <row r="385" spans="1:5">
      <c r="A385" s="410"/>
      <c r="B385" s="62"/>
      <c r="C385" s="62"/>
      <c r="D385" s="62"/>
      <c r="E385" s="173"/>
    </row>
    <row r="386" spans="1:5">
      <c r="A386" s="410" t="s">
        <v>557</v>
      </c>
      <c r="B386" s="62" t="s">
        <v>558</v>
      </c>
      <c r="C386" s="62" t="s">
        <v>559</v>
      </c>
      <c r="D386" s="62" t="s">
        <v>560</v>
      </c>
      <c r="E386" s="173" t="s">
        <v>561</v>
      </c>
    </row>
    <row r="387" spans="1:5">
      <c r="A387" s="410" t="s">
        <v>3063</v>
      </c>
      <c r="B387" s="62" t="s">
        <v>122</v>
      </c>
      <c r="C387" s="62">
        <v>3.55985</v>
      </c>
      <c r="D387" s="62">
        <v>8.51</v>
      </c>
      <c r="E387" s="173">
        <f>TRUNC((C387*D387),2)</f>
        <v>30.29</v>
      </c>
    </row>
    <row r="388" spans="1:5">
      <c r="A388" s="410" t="s">
        <v>562</v>
      </c>
      <c r="B388" s="62" t="s">
        <v>563</v>
      </c>
      <c r="C388" s="62" t="s">
        <v>563</v>
      </c>
      <c r="D388" s="62" t="s">
        <v>563</v>
      </c>
      <c r="E388" s="173">
        <f>SUM(E387:E387)</f>
        <v>30.29</v>
      </c>
    </row>
    <row r="389" spans="1:5">
      <c r="A389" s="410"/>
      <c r="B389" s="62"/>
      <c r="C389" s="62"/>
      <c r="D389" s="62"/>
      <c r="E389" s="173"/>
    </row>
    <row r="390" spans="1:5">
      <c r="A390" s="410" t="s">
        <v>564</v>
      </c>
      <c r="B390" s="62" t="s">
        <v>558</v>
      </c>
      <c r="C390" s="62" t="s">
        <v>559</v>
      </c>
      <c r="D390" s="62" t="s">
        <v>560</v>
      </c>
      <c r="E390" s="173" t="s">
        <v>561</v>
      </c>
    </row>
    <row r="391" spans="1:5">
      <c r="A391" s="410" t="s">
        <v>3066</v>
      </c>
      <c r="B391" s="62" t="s">
        <v>123</v>
      </c>
      <c r="C391" s="62">
        <v>2.80602E-2</v>
      </c>
      <c r="D391" s="62">
        <v>6.92</v>
      </c>
      <c r="E391" s="173">
        <f t="shared" ref="E391:E413" si="8">TRUNC((C391*D391),2)</f>
        <v>0.19</v>
      </c>
    </row>
    <row r="392" spans="1:5">
      <c r="A392" s="410" t="s">
        <v>3046</v>
      </c>
      <c r="B392" s="62" t="s">
        <v>131</v>
      </c>
      <c r="C392" s="62">
        <v>5.6035E-3</v>
      </c>
      <c r="D392" s="62">
        <v>50.4</v>
      </c>
      <c r="E392" s="173">
        <f t="shared" si="8"/>
        <v>0.28000000000000003</v>
      </c>
    </row>
    <row r="393" spans="1:5">
      <c r="A393" s="410" t="s">
        <v>3067</v>
      </c>
      <c r="B393" s="62" t="s">
        <v>123</v>
      </c>
      <c r="C393" s="62">
        <v>2.3261000000000002E-3</v>
      </c>
      <c r="D393" s="62">
        <v>108.95</v>
      </c>
      <c r="E393" s="173">
        <f t="shared" si="8"/>
        <v>0.25</v>
      </c>
    </row>
    <row r="394" spans="1:5">
      <c r="A394" s="410" t="s">
        <v>3069</v>
      </c>
      <c r="B394" s="62" t="s">
        <v>123</v>
      </c>
      <c r="C394" s="62">
        <v>3.1741850000000002E-2</v>
      </c>
      <c r="D394" s="62">
        <v>6.21</v>
      </c>
      <c r="E394" s="173">
        <f t="shared" si="8"/>
        <v>0.19</v>
      </c>
    </row>
    <row r="395" spans="1:5">
      <c r="A395" s="410" t="s">
        <v>3047</v>
      </c>
      <c r="B395" s="62" t="s">
        <v>131</v>
      </c>
      <c r="C395" s="62">
        <v>4.8071099999999999E-2</v>
      </c>
      <c r="D395" s="62">
        <v>9.4499999999999993</v>
      </c>
      <c r="E395" s="173">
        <f t="shared" si="8"/>
        <v>0.45</v>
      </c>
    </row>
    <row r="396" spans="1:5">
      <c r="A396" s="410" t="s">
        <v>3075</v>
      </c>
      <c r="B396" s="62" t="s">
        <v>128</v>
      </c>
      <c r="C396" s="62">
        <v>5.2902499999999998E-3</v>
      </c>
      <c r="D396" s="62">
        <v>15.32</v>
      </c>
      <c r="E396" s="173">
        <f t="shared" si="8"/>
        <v>0.08</v>
      </c>
    </row>
    <row r="397" spans="1:5">
      <c r="A397" s="410" t="s">
        <v>3076</v>
      </c>
      <c r="B397" s="62" t="s">
        <v>122</v>
      </c>
      <c r="C397" s="62">
        <v>3.5</v>
      </c>
      <c r="D397" s="62">
        <v>1.87</v>
      </c>
      <c r="E397" s="173">
        <f t="shared" si="8"/>
        <v>6.54</v>
      </c>
    </row>
    <row r="398" spans="1:5">
      <c r="A398" s="410" t="s">
        <v>3077</v>
      </c>
      <c r="B398" s="62" t="s">
        <v>122</v>
      </c>
      <c r="C398" s="62">
        <v>3.5</v>
      </c>
      <c r="D398" s="62">
        <v>0.71</v>
      </c>
      <c r="E398" s="173">
        <f t="shared" si="8"/>
        <v>2.48</v>
      </c>
    </row>
    <row r="399" spans="1:5">
      <c r="A399" s="410" t="s">
        <v>3078</v>
      </c>
      <c r="B399" s="62" t="s">
        <v>122</v>
      </c>
      <c r="C399" s="62">
        <v>3.5</v>
      </c>
      <c r="D399" s="62">
        <v>0.34</v>
      </c>
      <c r="E399" s="173">
        <f t="shared" si="8"/>
        <v>1.19</v>
      </c>
    </row>
    <row r="400" spans="1:5">
      <c r="A400" s="410" t="s">
        <v>3079</v>
      </c>
      <c r="B400" s="62" t="s">
        <v>122</v>
      </c>
      <c r="C400" s="62">
        <v>3.5</v>
      </c>
      <c r="D400" s="62">
        <v>0.05</v>
      </c>
      <c r="E400" s="173">
        <f t="shared" si="8"/>
        <v>0.17</v>
      </c>
    </row>
    <row r="401" spans="1:5">
      <c r="A401" s="410" t="s">
        <v>3048</v>
      </c>
      <c r="B401" s="62" t="s">
        <v>123</v>
      </c>
      <c r="C401" s="62">
        <v>9.2620500000000008E-3</v>
      </c>
      <c r="D401" s="62">
        <v>31.18</v>
      </c>
      <c r="E401" s="173">
        <f t="shared" si="8"/>
        <v>0.28000000000000003</v>
      </c>
    </row>
    <row r="402" spans="1:5">
      <c r="A402" s="410" t="s">
        <v>3049</v>
      </c>
      <c r="B402" s="62" t="s">
        <v>123</v>
      </c>
      <c r="C402" s="62">
        <v>4.3410499999999999E-3</v>
      </c>
      <c r="D402" s="62">
        <v>178.5</v>
      </c>
      <c r="E402" s="173">
        <f t="shared" si="8"/>
        <v>0.77</v>
      </c>
    </row>
    <row r="403" spans="1:5">
      <c r="A403" s="410" t="s">
        <v>3050</v>
      </c>
      <c r="B403" s="62" t="s">
        <v>123</v>
      </c>
      <c r="C403" s="62">
        <v>0.39020519999999997</v>
      </c>
      <c r="D403" s="62">
        <v>1.17</v>
      </c>
      <c r="E403" s="173">
        <f t="shared" si="8"/>
        <v>0.45</v>
      </c>
    </row>
    <row r="404" spans="1:5" ht="30">
      <c r="A404" s="410" t="s">
        <v>3051</v>
      </c>
      <c r="B404" s="62" t="s">
        <v>123</v>
      </c>
      <c r="C404" s="62">
        <v>3.7624999999999998E-3</v>
      </c>
      <c r="D404" s="62">
        <v>140.43</v>
      </c>
      <c r="E404" s="173">
        <f t="shared" si="8"/>
        <v>0.52</v>
      </c>
    </row>
    <row r="405" spans="1:5" ht="30">
      <c r="A405" s="410" t="s">
        <v>3052</v>
      </c>
      <c r="B405" s="62" t="s">
        <v>123</v>
      </c>
      <c r="C405" s="62">
        <v>2.5200000000000001E-3</v>
      </c>
      <c r="D405" s="62">
        <v>123.37</v>
      </c>
      <c r="E405" s="173">
        <f t="shared" si="8"/>
        <v>0.31</v>
      </c>
    </row>
    <row r="406" spans="1:5" ht="30">
      <c r="A406" s="410" t="s">
        <v>3080</v>
      </c>
      <c r="B406" s="62" t="s">
        <v>123</v>
      </c>
      <c r="C406" s="62">
        <v>1.5435000000000001E-4</v>
      </c>
      <c r="D406" s="62">
        <v>593.85</v>
      </c>
      <c r="E406" s="173">
        <f t="shared" si="8"/>
        <v>0.09</v>
      </c>
    </row>
    <row r="407" spans="1:5">
      <c r="A407" s="410" t="s">
        <v>3081</v>
      </c>
      <c r="B407" s="62" t="s">
        <v>123</v>
      </c>
      <c r="C407" s="62">
        <v>9.4780000000000005E-4</v>
      </c>
      <c r="D407" s="62">
        <v>134.63</v>
      </c>
      <c r="E407" s="173">
        <f t="shared" si="8"/>
        <v>0.12</v>
      </c>
    </row>
    <row r="408" spans="1:5">
      <c r="A408" s="410" t="s">
        <v>3082</v>
      </c>
      <c r="B408" s="62" t="s">
        <v>123</v>
      </c>
      <c r="C408" s="62">
        <v>7.1995000000000002E-4</v>
      </c>
      <c r="D408" s="62">
        <v>202.84</v>
      </c>
      <c r="E408" s="173">
        <f t="shared" si="8"/>
        <v>0.14000000000000001</v>
      </c>
    </row>
    <row r="409" spans="1:5">
      <c r="A409" s="410" t="s">
        <v>3083</v>
      </c>
      <c r="B409" s="62" t="s">
        <v>123</v>
      </c>
      <c r="C409" s="62">
        <v>1.5435000000000001E-4</v>
      </c>
      <c r="D409" s="62">
        <v>574.46</v>
      </c>
      <c r="E409" s="173">
        <f t="shared" si="8"/>
        <v>0.08</v>
      </c>
    </row>
    <row r="410" spans="1:5">
      <c r="A410" s="410" t="s">
        <v>3084</v>
      </c>
      <c r="B410" s="62" t="s">
        <v>123</v>
      </c>
      <c r="C410" s="62">
        <v>1.897E-4</v>
      </c>
      <c r="D410" s="62">
        <v>276.64</v>
      </c>
      <c r="E410" s="173">
        <f t="shared" si="8"/>
        <v>0.05</v>
      </c>
    </row>
    <row r="411" spans="1:5">
      <c r="A411" s="410" t="s">
        <v>3085</v>
      </c>
      <c r="B411" s="62" t="s">
        <v>123</v>
      </c>
      <c r="C411" s="62">
        <v>9.5549999999999993E-3</v>
      </c>
      <c r="D411" s="62">
        <v>8.1</v>
      </c>
      <c r="E411" s="173">
        <f t="shared" si="8"/>
        <v>7.0000000000000007E-2</v>
      </c>
    </row>
    <row r="412" spans="1:5">
      <c r="A412" s="410" t="s">
        <v>3086</v>
      </c>
      <c r="B412" s="62" t="s">
        <v>123</v>
      </c>
      <c r="C412" s="62">
        <v>5.2902499999999998E-3</v>
      </c>
      <c r="D412" s="62">
        <v>11.01</v>
      </c>
      <c r="E412" s="173">
        <f t="shared" si="8"/>
        <v>0.05</v>
      </c>
    </row>
    <row r="413" spans="1:5">
      <c r="A413" s="410" t="s">
        <v>3087</v>
      </c>
      <c r="B413" s="62" t="s">
        <v>123</v>
      </c>
      <c r="C413" s="62">
        <v>5.2902499999999998E-3</v>
      </c>
      <c r="D413" s="62">
        <v>24.42</v>
      </c>
      <c r="E413" s="173">
        <f t="shared" si="8"/>
        <v>0.12</v>
      </c>
    </row>
    <row r="414" spans="1:5">
      <c r="A414" s="410" t="s">
        <v>562</v>
      </c>
      <c r="B414" s="62" t="s">
        <v>563</v>
      </c>
      <c r="C414" s="62" t="s">
        <v>563</v>
      </c>
      <c r="D414" s="62" t="s">
        <v>563</v>
      </c>
      <c r="E414" s="173">
        <f>SUM(E391:E413)</f>
        <v>14.87</v>
      </c>
    </row>
    <row r="415" spans="1:5">
      <c r="A415" s="410"/>
      <c r="B415" s="62"/>
      <c r="C415" s="62"/>
      <c r="D415" s="62"/>
      <c r="E415" s="173"/>
    </row>
    <row r="416" spans="1:5">
      <c r="A416" s="410" t="s">
        <v>565</v>
      </c>
      <c r="B416" s="62" t="s">
        <v>563</v>
      </c>
      <c r="C416" s="62" t="s">
        <v>563</v>
      </c>
      <c r="D416" s="62" t="s">
        <v>563</v>
      </c>
      <c r="E416" s="173">
        <f>E384+E388+E414</f>
        <v>278.43</v>
      </c>
    </row>
    <row r="417" spans="1:5">
      <c r="A417" s="410"/>
      <c r="B417" s="62"/>
      <c r="C417" s="62"/>
      <c r="D417" s="413"/>
      <c r="E417" s="173"/>
    </row>
    <row r="418" spans="1:5">
      <c r="A418" s="410"/>
      <c r="B418" s="62"/>
      <c r="C418" s="62"/>
      <c r="D418" s="62"/>
      <c r="E418" s="173"/>
    </row>
    <row r="419" spans="1:5">
      <c r="A419" s="410"/>
      <c r="B419" s="62"/>
      <c r="C419" s="62"/>
      <c r="D419" s="62"/>
      <c r="E419" s="173"/>
    </row>
    <row r="420" spans="1:5">
      <c r="A420" s="410" t="s">
        <v>589</v>
      </c>
      <c r="B420" s="62" t="s">
        <v>3547</v>
      </c>
      <c r="C420" s="62"/>
      <c r="D420" s="62"/>
      <c r="E420" s="173"/>
    </row>
    <row r="421" spans="1:5" ht="30">
      <c r="A421" s="410" t="s">
        <v>1122</v>
      </c>
      <c r="B421" s="62"/>
      <c r="C421" s="62"/>
      <c r="D421" s="62"/>
      <c r="E421" s="173"/>
    </row>
    <row r="422" spans="1:5">
      <c r="A422" s="410" t="s">
        <v>575</v>
      </c>
      <c r="B422" s="62"/>
      <c r="C422" s="62"/>
      <c r="D422" s="62"/>
      <c r="E422" s="173"/>
    </row>
    <row r="423" spans="1:5">
      <c r="A423" s="410"/>
      <c r="B423" s="62"/>
      <c r="C423" s="62"/>
      <c r="D423" s="62"/>
      <c r="E423" s="173"/>
    </row>
    <row r="424" spans="1:5">
      <c r="A424" s="410" t="s">
        <v>576</v>
      </c>
      <c r="B424" s="62" t="s">
        <v>558</v>
      </c>
      <c r="C424" s="62" t="s">
        <v>559</v>
      </c>
      <c r="D424" s="62" t="s">
        <v>560</v>
      </c>
      <c r="E424" s="173" t="s">
        <v>561</v>
      </c>
    </row>
    <row r="425" spans="1:5" ht="30">
      <c r="A425" s="410" t="s">
        <v>3061</v>
      </c>
      <c r="B425" s="62" t="s">
        <v>123</v>
      </c>
      <c r="C425" s="62">
        <v>1.3053000000000001E-4</v>
      </c>
      <c r="D425" s="62">
        <v>576</v>
      </c>
      <c r="E425" s="173">
        <f>TRUNC((C425*D425),2)</f>
        <v>7.0000000000000007E-2</v>
      </c>
    </row>
    <row r="426" spans="1:5">
      <c r="A426" s="410" t="s">
        <v>562</v>
      </c>
      <c r="B426" s="62" t="s">
        <v>563</v>
      </c>
      <c r="C426" s="62" t="s">
        <v>563</v>
      </c>
      <c r="D426" s="62" t="s">
        <v>563</v>
      </c>
      <c r="E426" s="173">
        <f>SUM(E425:E425)</f>
        <v>7.0000000000000007E-2</v>
      </c>
    </row>
    <row r="427" spans="1:5">
      <c r="A427" s="410"/>
      <c r="B427" s="62"/>
      <c r="C427" s="62"/>
      <c r="D427" s="62"/>
      <c r="E427" s="173"/>
    </row>
    <row r="428" spans="1:5">
      <c r="A428" s="410" t="s">
        <v>557</v>
      </c>
      <c r="B428" s="62" t="s">
        <v>558</v>
      </c>
      <c r="C428" s="62" t="s">
        <v>559</v>
      </c>
      <c r="D428" s="62" t="s">
        <v>560</v>
      </c>
      <c r="E428" s="173" t="s">
        <v>561</v>
      </c>
    </row>
    <row r="429" spans="1:5">
      <c r="A429" s="410" t="s">
        <v>3062</v>
      </c>
      <c r="B429" s="62" t="s">
        <v>122</v>
      </c>
      <c r="C429" s="62">
        <v>0.80744000000000005</v>
      </c>
      <c r="D429" s="62">
        <v>13.3</v>
      </c>
      <c r="E429" s="173">
        <f>TRUNC((C429*D429),2)</f>
        <v>10.73</v>
      </c>
    </row>
    <row r="430" spans="1:5">
      <c r="A430" s="410" t="s">
        <v>3108</v>
      </c>
      <c r="B430" s="62" t="s">
        <v>122</v>
      </c>
      <c r="C430" s="62">
        <v>0.131547</v>
      </c>
      <c r="D430" s="62">
        <v>13.3</v>
      </c>
      <c r="E430" s="173">
        <f>TRUNC((C430*D430),2)</f>
        <v>1.74</v>
      </c>
    </row>
    <row r="431" spans="1:5">
      <c r="A431" s="410" t="s">
        <v>3063</v>
      </c>
      <c r="B431" s="62" t="s">
        <v>122</v>
      </c>
      <c r="C431" s="62">
        <v>1.0150657999999999</v>
      </c>
      <c r="D431" s="62">
        <v>8.51</v>
      </c>
      <c r="E431" s="173">
        <f>TRUNC((C431*D431),2)</f>
        <v>8.6300000000000008</v>
      </c>
    </row>
    <row r="432" spans="1:5">
      <c r="A432" s="410" t="s">
        <v>562</v>
      </c>
      <c r="B432" s="62" t="s">
        <v>563</v>
      </c>
      <c r="C432" s="62" t="s">
        <v>563</v>
      </c>
      <c r="D432" s="62" t="s">
        <v>563</v>
      </c>
      <c r="E432" s="173">
        <f>SUM(E429:E431)</f>
        <v>21.1</v>
      </c>
    </row>
    <row r="433" spans="1:5">
      <c r="A433" s="410"/>
      <c r="B433" s="62"/>
      <c r="C433" s="62"/>
      <c r="D433" s="62"/>
      <c r="E433" s="173"/>
    </row>
    <row r="434" spans="1:5">
      <c r="A434" s="410" t="s">
        <v>564</v>
      </c>
      <c r="B434" s="62" t="s">
        <v>558</v>
      </c>
      <c r="C434" s="62" t="s">
        <v>559</v>
      </c>
      <c r="D434" s="62" t="s">
        <v>560</v>
      </c>
      <c r="E434" s="173" t="s">
        <v>561</v>
      </c>
    </row>
    <row r="435" spans="1:5">
      <c r="A435" s="410" t="s">
        <v>3066</v>
      </c>
      <c r="B435" s="62" t="s">
        <v>123</v>
      </c>
      <c r="C435" s="62">
        <v>1.5457169999999999E-2</v>
      </c>
      <c r="D435" s="62">
        <v>6.92</v>
      </c>
      <c r="E435" s="173">
        <f t="shared" ref="E435:E461" si="9">TRUNC((C435*D435),2)</f>
        <v>0.1</v>
      </c>
    </row>
    <row r="436" spans="1:5">
      <c r="A436" s="410" t="s">
        <v>3046</v>
      </c>
      <c r="B436" s="62" t="s">
        <v>131</v>
      </c>
      <c r="C436" s="62">
        <v>3.0867300000000002E-3</v>
      </c>
      <c r="D436" s="62">
        <v>50.4</v>
      </c>
      <c r="E436" s="173">
        <f t="shared" si="9"/>
        <v>0.15</v>
      </c>
    </row>
    <row r="437" spans="1:5">
      <c r="A437" s="410" t="s">
        <v>3067</v>
      </c>
      <c r="B437" s="62" t="s">
        <v>123</v>
      </c>
      <c r="C437" s="62">
        <v>1.2813499999999999E-3</v>
      </c>
      <c r="D437" s="62">
        <v>108.95</v>
      </c>
      <c r="E437" s="173">
        <f t="shared" si="9"/>
        <v>0.13</v>
      </c>
    </row>
    <row r="438" spans="1:5">
      <c r="A438" s="410" t="s">
        <v>3109</v>
      </c>
      <c r="B438" s="62" t="s">
        <v>123</v>
      </c>
      <c r="C438" s="62">
        <v>0.22727269999999999</v>
      </c>
      <c r="D438" s="62">
        <v>18.96</v>
      </c>
      <c r="E438" s="173">
        <f t="shared" si="9"/>
        <v>4.3</v>
      </c>
    </row>
    <row r="439" spans="1:5">
      <c r="A439" s="410" t="s">
        <v>3069</v>
      </c>
      <c r="B439" s="62" t="s">
        <v>123</v>
      </c>
      <c r="C439" s="62">
        <v>1.7485230000000001E-2</v>
      </c>
      <c r="D439" s="62">
        <v>6.21</v>
      </c>
      <c r="E439" s="173">
        <f t="shared" si="9"/>
        <v>0.1</v>
      </c>
    </row>
    <row r="440" spans="1:5">
      <c r="A440" s="410" t="s">
        <v>3047</v>
      </c>
      <c r="B440" s="62" t="s">
        <v>131</v>
      </c>
      <c r="C440" s="62">
        <v>2.648031E-2</v>
      </c>
      <c r="D440" s="62">
        <v>9.4499999999999993</v>
      </c>
      <c r="E440" s="173">
        <f t="shared" si="9"/>
        <v>0.25</v>
      </c>
    </row>
    <row r="441" spans="1:5">
      <c r="A441" s="410" t="s">
        <v>3071</v>
      </c>
      <c r="B441" s="62" t="s">
        <v>126</v>
      </c>
      <c r="C441" s="62">
        <v>1.58</v>
      </c>
      <c r="D441" s="62">
        <v>3.9</v>
      </c>
      <c r="E441" s="173">
        <f t="shared" si="9"/>
        <v>6.16</v>
      </c>
    </row>
    <row r="442" spans="1:5">
      <c r="A442" s="410" t="s">
        <v>3110</v>
      </c>
      <c r="B442" s="62" t="s">
        <v>127</v>
      </c>
      <c r="C442" s="62">
        <v>0.15</v>
      </c>
      <c r="D442" s="62">
        <v>11.45</v>
      </c>
      <c r="E442" s="173">
        <f t="shared" si="9"/>
        <v>1.71</v>
      </c>
    </row>
    <row r="443" spans="1:5">
      <c r="A443" s="410" t="s">
        <v>3075</v>
      </c>
      <c r="B443" s="62" t="s">
        <v>128</v>
      </c>
      <c r="C443" s="62">
        <v>2.9141800000000002E-3</v>
      </c>
      <c r="D443" s="62">
        <v>15.32</v>
      </c>
      <c r="E443" s="173">
        <f t="shared" si="9"/>
        <v>0.04</v>
      </c>
    </row>
    <row r="444" spans="1:5">
      <c r="A444" s="410" t="s">
        <v>3111</v>
      </c>
      <c r="B444" s="62" t="s">
        <v>128</v>
      </c>
      <c r="C444" s="62">
        <v>0.33</v>
      </c>
      <c r="D444" s="62">
        <v>16.05</v>
      </c>
      <c r="E444" s="173">
        <f t="shared" si="9"/>
        <v>5.29</v>
      </c>
    </row>
    <row r="445" spans="1:5">
      <c r="A445" s="410" t="s">
        <v>3076</v>
      </c>
      <c r="B445" s="62" t="s">
        <v>122</v>
      </c>
      <c r="C445" s="62">
        <v>1.89056684</v>
      </c>
      <c r="D445" s="62">
        <v>1.87</v>
      </c>
      <c r="E445" s="173">
        <f t="shared" si="9"/>
        <v>3.53</v>
      </c>
    </row>
    <row r="446" spans="1:5">
      <c r="A446" s="410" t="s">
        <v>3077</v>
      </c>
      <c r="B446" s="62" t="s">
        <v>122</v>
      </c>
      <c r="C446" s="62">
        <v>1.9279999999999999</v>
      </c>
      <c r="D446" s="62">
        <v>0.71</v>
      </c>
      <c r="E446" s="173">
        <f t="shared" si="9"/>
        <v>1.36</v>
      </c>
    </row>
    <row r="447" spans="1:5">
      <c r="A447" s="410" t="s">
        <v>3078</v>
      </c>
      <c r="B447" s="62" t="s">
        <v>122</v>
      </c>
      <c r="C447" s="62">
        <v>1.9279999999999999</v>
      </c>
      <c r="D447" s="62">
        <v>0.34</v>
      </c>
      <c r="E447" s="173">
        <f t="shared" si="9"/>
        <v>0.65</v>
      </c>
    </row>
    <row r="448" spans="1:5">
      <c r="A448" s="410" t="s">
        <v>3079</v>
      </c>
      <c r="B448" s="62" t="s">
        <v>122</v>
      </c>
      <c r="C448" s="62">
        <v>1.9279999999999999</v>
      </c>
      <c r="D448" s="62">
        <v>0.05</v>
      </c>
      <c r="E448" s="173">
        <f t="shared" si="9"/>
        <v>0.09</v>
      </c>
    </row>
    <row r="449" spans="1:5">
      <c r="A449" s="410" t="s">
        <v>3048</v>
      </c>
      <c r="B449" s="62" t="s">
        <v>123</v>
      </c>
      <c r="C449" s="62">
        <v>5.1020700000000002E-3</v>
      </c>
      <c r="D449" s="62">
        <v>31.18</v>
      </c>
      <c r="E449" s="173">
        <f t="shared" si="9"/>
        <v>0.15</v>
      </c>
    </row>
    <row r="450" spans="1:5">
      <c r="A450" s="410" t="s">
        <v>3049</v>
      </c>
      <c r="B450" s="62" t="s">
        <v>123</v>
      </c>
      <c r="C450" s="62">
        <v>2.3912999999999998E-3</v>
      </c>
      <c r="D450" s="62">
        <v>178.5</v>
      </c>
      <c r="E450" s="173">
        <f t="shared" si="9"/>
        <v>0.42</v>
      </c>
    </row>
    <row r="451" spans="1:5">
      <c r="A451" s="410" t="s">
        <v>3050</v>
      </c>
      <c r="B451" s="62" t="s">
        <v>123</v>
      </c>
      <c r="C451" s="62">
        <v>0.21494732999999999</v>
      </c>
      <c r="D451" s="62">
        <v>1.17</v>
      </c>
      <c r="E451" s="173">
        <f t="shared" si="9"/>
        <v>0.25</v>
      </c>
    </row>
    <row r="452" spans="1:5" ht="30">
      <c r="A452" s="410" t="s">
        <v>3051</v>
      </c>
      <c r="B452" s="62" t="s">
        <v>123</v>
      </c>
      <c r="C452" s="62">
        <v>2.0726E-3</v>
      </c>
      <c r="D452" s="62">
        <v>140.43</v>
      </c>
      <c r="E452" s="173">
        <f t="shared" si="9"/>
        <v>0.28999999999999998</v>
      </c>
    </row>
    <row r="453" spans="1:5" ht="30">
      <c r="A453" s="410" t="s">
        <v>3052</v>
      </c>
      <c r="B453" s="62" t="s">
        <v>123</v>
      </c>
      <c r="C453" s="62">
        <v>1.38816E-3</v>
      </c>
      <c r="D453" s="62">
        <v>123.37</v>
      </c>
      <c r="E453" s="173">
        <f t="shared" si="9"/>
        <v>0.17</v>
      </c>
    </row>
    <row r="454" spans="1:5" ht="30">
      <c r="A454" s="410" t="s">
        <v>3080</v>
      </c>
      <c r="B454" s="62" t="s">
        <v>123</v>
      </c>
      <c r="C454" s="62">
        <v>8.5030000000000004E-5</v>
      </c>
      <c r="D454" s="62">
        <v>593.85</v>
      </c>
      <c r="E454" s="173">
        <f t="shared" si="9"/>
        <v>0.05</v>
      </c>
    </row>
    <row r="455" spans="1:5">
      <c r="A455" s="410" t="s">
        <v>3081</v>
      </c>
      <c r="B455" s="62" t="s">
        <v>123</v>
      </c>
      <c r="C455" s="62">
        <v>5.2209999999999995E-4</v>
      </c>
      <c r="D455" s="62">
        <v>134.63</v>
      </c>
      <c r="E455" s="173">
        <f t="shared" si="9"/>
        <v>7.0000000000000007E-2</v>
      </c>
    </row>
    <row r="456" spans="1:5">
      <c r="A456" s="410" t="s">
        <v>3082</v>
      </c>
      <c r="B456" s="62" t="s">
        <v>123</v>
      </c>
      <c r="C456" s="62">
        <v>3.9659E-4</v>
      </c>
      <c r="D456" s="62">
        <v>202.84</v>
      </c>
      <c r="E456" s="173">
        <f t="shared" si="9"/>
        <v>0.08</v>
      </c>
    </row>
    <row r="457" spans="1:5">
      <c r="A457" s="410" t="s">
        <v>3083</v>
      </c>
      <c r="B457" s="62" t="s">
        <v>123</v>
      </c>
      <c r="C457" s="62">
        <v>8.5030000000000004E-5</v>
      </c>
      <c r="D457" s="62">
        <v>574.46</v>
      </c>
      <c r="E457" s="173">
        <f t="shared" si="9"/>
        <v>0.04</v>
      </c>
    </row>
    <row r="458" spans="1:5">
      <c r="A458" s="410" t="s">
        <v>3084</v>
      </c>
      <c r="B458" s="62" t="s">
        <v>123</v>
      </c>
      <c r="C458" s="62">
        <v>1.0450000000000001E-4</v>
      </c>
      <c r="D458" s="62">
        <v>276.64</v>
      </c>
      <c r="E458" s="173">
        <f t="shared" si="9"/>
        <v>0.02</v>
      </c>
    </row>
    <row r="459" spans="1:5">
      <c r="A459" s="410" t="s">
        <v>3085</v>
      </c>
      <c r="B459" s="62" t="s">
        <v>123</v>
      </c>
      <c r="C459" s="62">
        <v>5.2634400000000003E-3</v>
      </c>
      <c r="D459" s="62">
        <v>8.1</v>
      </c>
      <c r="E459" s="173">
        <f t="shared" si="9"/>
        <v>0.04</v>
      </c>
    </row>
    <row r="460" spans="1:5">
      <c r="A460" s="410" t="s">
        <v>3086</v>
      </c>
      <c r="B460" s="62" t="s">
        <v>123</v>
      </c>
      <c r="C460" s="62">
        <v>2.9141800000000002E-3</v>
      </c>
      <c r="D460" s="62">
        <v>11.01</v>
      </c>
      <c r="E460" s="173">
        <f t="shared" si="9"/>
        <v>0.03</v>
      </c>
    </row>
    <row r="461" spans="1:5">
      <c r="A461" s="410" t="s">
        <v>3087</v>
      </c>
      <c r="B461" s="62" t="s">
        <v>123</v>
      </c>
      <c r="C461" s="62">
        <v>2.9141800000000002E-3</v>
      </c>
      <c r="D461" s="62">
        <v>24.42</v>
      </c>
      <c r="E461" s="173">
        <f t="shared" si="9"/>
        <v>7.0000000000000007E-2</v>
      </c>
    </row>
    <row r="462" spans="1:5">
      <c r="A462" s="410" t="s">
        <v>562</v>
      </c>
      <c r="B462" s="62" t="s">
        <v>563</v>
      </c>
      <c r="C462" s="62" t="s">
        <v>563</v>
      </c>
      <c r="D462" s="62" t="s">
        <v>563</v>
      </c>
      <c r="E462" s="173">
        <f>SUM(E435:E461)</f>
        <v>25.539999999999996</v>
      </c>
    </row>
    <row r="463" spans="1:5">
      <c r="A463" s="410"/>
      <c r="B463" s="62"/>
      <c r="C463" s="62"/>
      <c r="D463" s="62"/>
      <c r="E463" s="173"/>
    </row>
    <row r="464" spans="1:5">
      <c r="A464" s="410" t="s">
        <v>565</v>
      </c>
      <c r="B464" s="62" t="s">
        <v>563</v>
      </c>
      <c r="C464" s="62" t="s">
        <v>563</v>
      </c>
      <c r="D464" s="62" t="s">
        <v>563</v>
      </c>
      <c r="E464" s="173">
        <f>E426+E432+E462</f>
        <v>46.709999999999994</v>
      </c>
    </row>
    <row r="465" spans="1:5">
      <c r="A465" s="410"/>
      <c r="B465" s="62"/>
      <c r="C465" s="62"/>
      <c r="D465" s="413"/>
      <c r="E465" s="173"/>
    </row>
    <row r="466" spans="1:5">
      <c r="A466" s="410"/>
      <c r="B466" s="62"/>
      <c r="C466" s="62"/>
      <c r="D466" s="62"/>
      <c r="E466" s="173"/>
    </row>
    <row r="467" spans="1:5">
      <c r="A467" s="410"/>
      <c r="B467" s="62"/>
      <c r="C467" s="62"/>
      <c r="D467" s="62"/>
      <c r="E467" s="173"/>
    </row>
    <row r="468" spans="1:5">
      <c r="A468" s="410" t="s">
        <v>591</v>
      </c>
      <c r="B468" s="62" t="s">
        <v>3552</v>
      </c>
      <c r="C468" s="62"/>
      <c r="D468" s="62"/>
      <c r="E468" s="173"/>
    </row>
    <row r="469" spans="1:5">
      <c r="A469" s="410" t="s">
        <v>593</v>
      </c>
      <c r="B469" s="62"/>
      <c r="C469" s="62"/>
      <c r="D469" s="62"/>
      <c r="E469" s="173"/>
    </row>
    <row r="470" spans="1:5">
      <c r="A470" s="410" t="s">
        <v>575</v>
      </c>
      <c r="B470" s="62"/>
      <c r="C470" s="62"/>
      <c r="D470" s="62"/>
      <c r="E470" s="173"/>
    </row>
    <row r="471" spans="1:5">
      <c r="A471" s="410"/>
      <c r="B471" s="62"/>
      <c r="C471" s="62"/>
      <c r="D471" s="62"/>
      <c r="E471" s="173"/>
    </row>
    <row r="472" spans="1:5">
      <c r="A472" s="410" t="s">
        <v>576</v>
      </c>
      <c r="B472" s="62" t="s">
        <v>558</v>
      </c>
      <c r="C472" s="62" t="s">
        <v>559</v>
      </c>
      <c r="D472" s="62" t="s">
        <v>560</v>
      </c>
      <c r="E472" s="173" t="s">
        <v>561</v>
      </c>
    </row>
    <row r="473" spans="1:5" ht="30">
      <c r="A473" s="410" t="s">
        <v>3061</v>
      </c>
      <c r="B473" s="62" t="s">
        <v>123</v>
      </c>
      <c r="C473" s="62">
        <v>9.7000000000000003E-6</v>
      </c>
      <c r="D473" s="62">
        <v>576</v>
      </c>
      <c r="E473" s="173">
        <f>TRUNC((C473*D473),2)</f>
        <v>0</v>
      </c>
    </row>
    <row r="474" spans="1:5">
      <c r="A474" s="410" t="s">
        <v>562</v>
      </c>
      <c r="B474" s="62" t="s">
        <v>563</v>
      </c>
      <c r="C474" s="62" t="s">
        <v>563</v>
      </c>
      <c r="D474" s="62" t="s">
        <v>563</v>
      </c>
      <c r="E474" s="173">
        <f>SUM(E473:E473)</f>
        <v>0</v>
      </c>
    </row>
    <row r="475" spans="1:5">
      <c r="A475" s="410"/>
      <c r="B475" s="62"/>
      <c r="C475" s="62"/>
      <c r="D475" s="62"/>
      <c r="E475" s="173"/>
    </row>
    <row r="476" spans="1:5">
      <c r="A476" s="410" t="s">
        <v>557</v>
      </c>
      <c r="B476" s="62" t="s">
        <v>558</v>
      </c>
      <c r="C476" s="62" t="s">
        <v>559</v>
      </c>
      <c r="D476" s="62" t="s">
        <v>560</v>
      </c>
      <c r="E476" s="173" t="s">
        <v>561</v>
      </c>
    </row>
    <row r="477" spans="1:5">
      <c r="A477" s="410" t="s">
        <v>3112</v>
      </c>
      <c r="B477" s="62" t="s">
        <v>122</v>
      </c>
      <c r="C477" s="62">
        <v>7.0731810000000006E-2</v>
      </c>
      <c r="D477" s="62">
        <v>10.46</v>
      </c>
      <c r="E477" s="173">
        <f>TRUNC((C477*D477),2)</f>
        <v>0.73</v>
      </c>
    </row>
    <row r="478" spans="1:5">
      <c r="A478" s="410" t="s">
        <v>3062</v>
      </c>
      <c r="B478" s="62" t="s">
        <v>122</v>
      </c>
      <c r="C478" s="62">
        <v>7.4082620000000002E-2</v>
      </c>
      <c r="D478" s="62">
        <v>13.3</v>
      </c>
      <c r="E478" s="173">
        <f>TRUNC((C478*D478),2)</f>
        <v>0.98</v>
      </c>
    </row>
    <row r="479" spans="1:5">
      <c r="A479" s="410" t="s">
        <v>562</v>
      </c>
      <c r="B479" s="62" t="s">
        <v>563</v>
      </c>
      <c r="C479" s="62" t="s">
        <v>563</v>
      </c>
      <c r="D479" s="62" t="s">
        <v>563</v>
      </c>
      <c r="E479" s="173">
        <f>SUM(E477:E478)</f>
        <v>1.71</v>
      </c>
    </row>
    <row r="480" spans="1:5">
      <c r="A480" s="410"/>
      <c r="B480" s="62"/>
      <c r="C480" s="62"/>
      <c r="D480" s="62"/>
      <c r="E480" s="173"/>
    </row>
    <row r="481" spans="1:5">
      <c r="A481" s="410" t="s">
        <v>564</v>
      </c>
      <c r="B481" s="62" t="s">
        <v>558</v>
      </c>
      <c r="C481" s="62" t="s">
        <v>559</v>
      </c>
      <c r="D481" s="62" t="s">
        <v>560</v>
      </c>
      <c r="E481" s="173" t="s">
        <v>561</v>
      </c>
    </row>
    <row r="482" spans="1:5">
      <c r="A482" s="410" t="s">
        <v>3113</v>
      </c>
      <c r="B482" s="62" t="s">
        <v>123</v>
      </c>
      <c r="C482" s="62">
        <v>0.89449999999999996</v>
      </c>
      <c r="D482" s="62">
        <v>0.11</v>
      </c>
      <c r="E482" s="173">
        <f t="shared" ref="E482:E506" si="10">TRUNC((C482*D482),2)</f>
        <v>0.09</v>
      </c>
    </row>
    <row r="483" spans="1:5">
      <c r="A483" s="410" t="s">
        <v>3066</v>
      </c>
      <c r="B483" s="62" t="s">
        <v>123</v>
      </c>
      <c r="C483" s="62">
        <v>1.14886E-3</v>
      </c>
      <c r="D483" s="62">
        <v>6.92</v>
      </c>
      <c r="E483" s="173">
        <f t="shared" si="10"/>
        <v>0</v>
      </c>
    </row>
    <row r="484" spans="1:5">
      <c r="A484" s="410" t="s">
        <v>3046</v>
      </c>
      <c r="B484" s="62" t="s">
        <v>131</v>
      </c>
      <c r="C484" s="62">
        <v>2.2942000000000001E-4</v>
      </c>
      <c r="D484" s="62">
        <v>50.4</v>
      </c>
      <c r="E484" s="173">
        <f t="shared" si="10"/>
        <v>0.01</v>
      </c>
    </row>
    <row r="485" spans="1:5">
      <c r="A485" s="410" t="s">
        <v>3067</v>
      </c>
      <c r="B485" s="62" t="s">
        <v>123</v>
      </c>
      <c r="C485" s="62">
        <v>9.5240000000000003E-5</v>
      </c>
      <c r="D485" s="62">
        <v>108.95</v>
      </c>
      <c r="E485" s="173">
        <f t="shared" si="10"/>
        <v>0.01</v>
      </c>
    </row>
    <row r="486" spans="1:5">
      <c r="A486" s="410" t="s">
        <v>3069</v>
      </c>
      <c r="B486" s="62" t="s">
        <v>123</v>
      </c>
      <c r="C486" s="62">
        <v>1.2995999999999999E-3</v>
      </c>
      <c r="D486" s="62">
        <v>6.21</v>
      </c>
      <c r="E486" s="173">
        <f t="shared" si="10"/>
        <v>0</v>
      </c>
    </row>
    <row r="487" spans="1:5">
      <c r="A487" s="410" t="s">
        <v>3047</v>
      </c>
      <c r="B487" s="62" t="s">
        <v>131</v>
      </c>
      <c r="C487" s="62">
        <v>1.96817E-3</v>
      </c>
      <c r="D487" s="62">
        <v>9.4499999999999993</v>
      </c>
      <c r="E487" s="173">
        <f t="shared" si="10"/>
        <v>0.01</v>
      </c>
    </row>
    <row r="488" spans="1:5">
      <c r="A488" s="410" t="s">
        <v>3075</v>
      </c>
      <c r="B488" s="62" t="s">
        <v>128</v>
      </c>
      <c r="C488" s="62">
        <v>2.1659000000000001E-4</v>
      </c>
      <c r="D488" s="62">
        <v>15.32</v>
      </c>
      <c r="E488" s="173">
        <f t="shared" si="10"/>
        <v>0</v>
      </c>
    </row>
    <row r="489" spans="1:5" ht="30">
      <c r="A489" s="410" t="s">
        <v>3114</v>
      </c>
      <c r="B489" s="62" t="s">
        <v>125</v>
      </c>
      <c r="C489" s="62">
        <v>1.2270000000000001</v>
      </c>
      <c r="D489" s="62">
        <v>2</v>
      </c>
      <c r="E489" s="173">
        <f t="shared" si="10"/>
        <v>2.4500000000000002</v>
      </c>
    </row>
    <row r="490" spans="1:5">
      <c r="A490" s="410" t="s">
        <v>3076</v>
      </c>
      <c r="B490" s="62" t="s">
        <v>122</v>
      </c>
      <c r="C490" s="62">
        <v>0.14330000000000001</v>
      </c>
      <c r="D490" s="62">
        <v>1.87</v>
      </c>
      <c r="E490" s="173">
        <f t="shared" si="10"/>
        <v>0.26</v>
      </c>
    </row>
    <row r="491" spans="1:5">
      <c r="A491" s="410" t="s">
        <v>3077</v>
      </c>
      <c r="B491" s="62" t="s">
        <v>122</v>
      </c>
      <c r="C491" s="62">
        <v>0.14330000000000001</v>
      </c>
      <c r="D491" s="62">
        <v>0.71</v>
      </c>
      <c r="E491" s="173">
        <f t="shared" si="10"/>
        <v>0.1</v>
      </c>
    </row>
    <row r="492" spans="1:5">
      <c r="A492" s="410" t="s">
        <v>3078</v>
      </c>
      <c r="B492" s="62" t="s">
        <v>122</v>
      </c>
      <c r="C492" s="62">
        <v>0.14330000000000001</v>
      </c>
      <c r="D492" s="62">
        <v>0.34</v>
      </c>
      <c r="E492" s="173">
        <f t="shared" si="10"/>
        <v>0.04</v>
      </c>
    </row>
    <row r="493" spans="1:5">
      <c r="A493" s="410" t="s">
        <v>3079</v>
      </c>
      <c r="B493" s="62" t="s">
        <v>122</v>
      </c>
      <c r="C493" s="62">
        <v>0.14330000000000001</v>
      </c>
      <c r="D493" s="62">
        <v>0.05</v>
      </c>
      <c r="E493" s="173">
        <f t="shared" si="10"/>
        <v>0</v>
      </c>
    </row>
    <row r="494" spans="1:5">
      <c r="A494" s="410" t="s">
        <v>3048</v>
      </c>
      <c r="B494" s="62" t="s">
        <v>123</v>
      </c>
      <c r="C494" s="62">
        <v>3.7921999999999999E-4</v>
      </c>
      <c r="D494" s="62">
        <v>31.18</v>
      </c>
      <c r="E494" s="173">
        <f t="shared" si="10"/>
        <v>0.01</v>
      </c>
    </row>
    <row r="495" spans="1:5">
      <c r="A495" s="410" t="s">
        <v>3049</v>
      </c>
      <c r="B495" s="62" t="s">
        <v>123</v>
      </c>
      <c r="C495" s="62">
        <v>1.7773999999999999E-4</v>
      </c>
      <c r="D495" s="62">
        <v>178.5</v>
      </c>
      <c r="E495" s="173">
        <f t="shared" si="10"/>
        <v>0.03</v>
      </c>
    </row>
    <row r="496" spans="1:5">
      <c r="A496" s="410" t="s">
        <v>3050</v>
      </c>
      <c r="B496" s="62" t="s">
        <v>123</v>
      </c>
      <c r="C496" s="62">
        <v>1.597612E-2</v>
      </c>
      <c r="D496" s="62">
        <v>1.17</v>
      </c>
      <c r="E496" s="173">
        <f t="shared" si="10"/>
        <v>0.01</v>
      </c>
    </row>
    <row r="497" spans="1:5" ht="30">
      <c r="A497" s="410" t="s">
        <v>3051</v>
      </c>
      <c r="B497" s="62" t="s">
        <v>123</v>
      </c>
      <c r="C497" s="62">
        <v>1.5405E-4</v>
      </c>
      <c r="D497" s="62">
        <v>140.43</v>
      </c>
      <c r="E497" s="173">
        <f t="shared" si="10"/>
        <v>0.02</v>
      </c>
    </row>
    <row r="498" spans="1:5" ht="30">
      <c r="A498" s="410" t="s">
        <v>3052</v>
      </c>
      <c r="B498" s="62" t="s">
        <v>123</v>
      </c>
      <c r="C498" s="62">
        <v>1.0318E-4</v>
      </c>
      <c r="D498" s="62">
        <v>123.37</v>
      </c>
      <c r="E498" s="173">
        <f t="shared" si="10"/>
        <v>0.01</v>
      </c>
    </row>
    <row r="499" spans="1:5" ht="30">
      <c r="A499" s="410" t="s">
        <v>3080</v>
      </c>
      <c r="B499" s="62" t="s">
        <v>123</v>
      </c>
      <c r="C499" s="62">
        <v>6.3199999999999996E-6</v>
      </c>
      <c r="D499" s="62">
        <v>593.85</v>
      </c>
      <c r="E499" s="173">
        <f t="shared" si="10"/>
        <v>0</v>
      </c>
    </row>
    <row r="500" spans="1:5">
      <c r="A500" s="410" t="s">
        <v>3081</v>
      </c>
      <c r="B500" s="62" t="s">
        <v>123</v>
      </c>
      <c r="C500" s="62">
        <v>3.8810000000000003E-5</v>
      </c>
      <c r="D500" s="62">
        <v>134.63</v>
      </c>
      <c r="E500" s="173">
        <f t="shared" si="10"/>
        <v>0</v>
      </c>
    </row>
    <row r="501" spans="1:5">
      <c r="A501" s="410" t="s">
        <v>3082</v>
      </c>
      <c r="B501" s="62" t="s">
        <v>123</v>
      </c>
      <c r="C501" s="62">
        <v>2.9479999999999999E-5</v>
      </c>
      <c r="D501" s="62">
        <v>202.84</v>
      </c>
      <c r="E501" s="173">
        <f t="shared" si="10"/>
        <v>0</v>
      </c>
    </row>
    <row r="502" spans="1:5">
      <c r="A502" s="410" t="s">
        <v>3083</v>
      </c>
      <c r="B502" s="62" t="s">
        <v>123</v>
      </c>
      <c r="C502" s="62">
        <v>6.3199999999999996E-6</v>
      </c>
      <c r="D502" s="62">
        <v>574.46</v>
      </c>
      <c r="E502" s="173">
        <f t="shared" si="10"/>
        <v>0</v>
      </c>
    </row>
    <row r="503" spans="1:5">
      <c r="A503" s="410" t="s">
        <v>3084</v>
      </c>
      <c r="B503" s="62" t="s">
        <v>123</v>
      </c>
      <c r="C503" s="62">
        <v>7.7700000000000001E-6</v>
      </c>
      <c r="D503" s="62">
        <v>276.64</v>
      </c>
      <c r="E503" s="173">
        <f t="shared" si="10"/>
        <v>0</v>
      </c>
    </row>
    <row r="504" spans="1:5">
      <c r="A504" s="410" t="s">
        <v>3085</v>
      </c>
      <c r="B504" s="62" t="s">
        <v>123</v>
      </c>
      <c r="C504" s="62">
        <v>3.9121000000000002E-4</v>
      </c>
      <c r="D504" s="62">
        <v>8.1</v>
      </c>
      <c r="E504" s="173">
        <f t="shared" si="10"/>
        <v>0</v>
      </c>
    </row>
    <row r="505" spans="1:5">
      <c r="A505" s="410" t="s">
        <v>3086</v>
      </c>
      <c r="B505" s="62" t="s">
        <v>123</v>
      </c>
      <c r="C505" s="62">
        <v>2.1659000000000001E-4</v>
      </c>
      <c r="D505" s="62">
        <v>11.01</v>
      </c>
      <c r="E505" s="173">
        <f t="shared" si="10"/>
        <v>0</v>
      </c>
    </row>
    <row r="506" spans="1:5">
      <c r="A506" s="410" t="s">
        <v>3087</v>
      </c>
      <c r="B506" s="62" t="s">
        <v>123</v>
      </c>
      <c r="C506" s="62">
        <v>2.1659000000000001E-4</v>
      </c>
      <c r="D506" s="62">
        <v>24.42</v>
      </c>
      <c r="E506" s="173">
        <f t="shared" si="10"/>
        <v>0</v>
      </c>
    </row>
    <row r="507" spans="1:5">
      <c r="A507" s="410" t="s">
        <v>562</v>
      </c>
      <c r="B507" s="62" t="s">
        <v>563</v>
      </c>
      <c r="C507" s="62" t="s">
        <v>563</v>
      </c>
      <c r="D507" s="62" t="s">
        <v>563</v>
      </c>
      <c r="E507" s="173">
        <f>SUM(E482:E506)</f>
        <v>3.0499999999999994</v>
      </c>
    </row>
    <row r="508" spans="1:5">
      <c r="A508" s="410"/>
      <c r="B508" s="62"/>
      <c r="C508" s="62"/>
      <c r="D508" s="62"/>
      <c r="E508" s="173"/>
    </row>
    <row r="509" spans="1:5">
      <c r="A509" s="410" t="s">
        <v>565</v>
      </c>
      <c r="B509" s="62" t="s">
        <v>563</v>
      </c>
      <c r="C509" s="62" t="s">
        <v>563</v>
      </c>
      <c r="D509" s="62" t="s">
        <v>563</v>
      </c>
      <c r="E509" s="173">
        <f>E474+E479+E507</f>
        <v>4.76</v>
      </c>
    </row>
    <row r="510" spans="1:5">
      <c r="A510" s="410"/>
      <c r="B510" s="62"/>
      <c r="C510" s="62"/>
      <c r="D510" s="413"/>
      <c r="E510" s="173"/>
    </row>
    <row r="511" spans="1:5">
      <c r="A511" s="410"/>
      <c r="B511" s="62"/>
      <c r="C511" s="62"/>
      <c r="D511" s="62"/>
      <c r="E511" s="173"/>
    </row>
    <row r="512" spans="1:5">
      <c r="A512" s="410"/>
      <c r="B512" s="62"/>
      <c r="C512" s="62"/>
      <c r="D512" s="62"/>
      <c r="E512" s="173"/>
    </row>
    <row r="513" spans="1:5">
      <c r="A513" s="410" t="s">
        <v>592</v>
      </c>
      <c r="B513" s="62" t="s">
        <v>3553</v>
      </c>
      <c r="C513" s="62"/>
      <c r="D513" s="62"/>
      <c r="E513" s="173"/>
    </row>
    <row r="514" spans="1:5" ht="45">
      <c r="A514" s="410" t="s">
        <v>1123</v>
      </c>
      <c r="B514" s="62"/>
      <c r="C514" s="62"/>
      <c r="D514" s="62"/>
      <c r="E514" s="173"/>
    </row>
    <row r="515" spans="1:5">
      <c r="A515" s="410" t="s">
        <v>575</v>
      </c>
      <c r="B515" s="62"/>
      <c r="C515" s="62"/>
      <c r="D515" s="62"/>
      <c r="E515" s="173"/>
    </row>
    <row r="516" spans="1:5">
      <c r="A516" s="410"/>
      <c r="B516" s="62"/>
      <c r="C516" s="62"/>
      <c r="D516" s="62"/>
      <c r="E516" s="173"/>
    </row>
    <row r="517" spans="1:5">
      <c r="A517" s="410" t="s">
        <v>576</v>
      </c>
      <c r="B517" s="62" t="s">
        <v>558</v>
      </c>
      <c r="C517" s="62" t="s">
        <v>559</v>
      </c>
      <c r="D517" s="62" t="s">
        <v>560</v>
      </c>
      <c r="E517" s="173" t="s">
        <v>561</v>
      </c>
    </row>
    <row r="518" spans="1:5" ht="30">
      <c r="A518" s="410" t="s">
        <v>3061</v>
      </c>
      <c r="B518" s="62" t="s">
        <v>123</v>
      </c>
      <c r="C518" s="62">
        <v>3.4430000000000001E-5</v>
      </c>
      <c r="D518" s="62">
        <v>576</v>
      </c>
      <c r="E518" s="173">
        <f>TRUNC((C518*D518),2)</f>
        <v>0.01</v>
      </c>
    </row>
    <row r="519" spans="1:5">
      <c r="A519" s="410" t="s">
        <v>562</v>
      </c>
      <c r="B519" s="62" t="s">
        <v>563</v>
      </c>
      <c r="C519" s="62" t="s">
        <v>563</v>
      </c>
      <c r="D519" s="62" t="s">
        <v>563</v>
      </c>
      <c r="E519" s="173">
        <f>SUM(E518:E518)</f>
        <v>0.01</v>
      </c>
    </row>
    <row r="520" spans="1:5">
      <c r="A520" s="410"/>
      <c r="B520" s="62"/>
      <c r="C520" s="62"/>
      <c r="D520" s="62"/>
      <c r="E520" s="173"/>
    </row>
    <row r="521" spans="1:5">
      <c r="A521" s="410" t="s">
        <v>557</v>
      </c>
      <c r="B521" s="62" t="s">
        <v>558</v>
      </c>
      <c r="C521" s="62" t="s">
        <v>559</v>
      </c>
      <c r="D521" s="62" t="s">
        <v>560</v>
      </c>
      <c r="E521" s="173" t="s">
        <v>561</v>
      </c>
    </row>
    <row r="522" spans="1:5">
      <c r="A522" s="410" t="s">
        <v>3115</v>
      </c>
      <c r="B522" s="62" t="s">
        <v>122</v>
      </c>
      <c r="C522" s="62">
        <v>0.29784442999999999</v>
      </c>
      <c r="D522" s="62">
        <v>19.690000000000001</v>
      </c>
      <c r="E522" s="173">
        <f>TRUNC((C522*D522),2)</f>
        <v>5.86</v>
      </c>
    </row>
    <row r="523" spans="1:5">
      <c r="A523" s="410" t="s">
        <v>3063</v>
      </c>
      <c r="B523" s="62" t="s">
        <v>122</v>
      </c>
      <c r="C523" s="62">
        <v>0.21713064000000001</v>
      </c>
      <c r="D523" s="62">
        <v>8.51</v>
      </c>
      <c r="E523" s="173">
        <f>TRUNC((C523*D523),2)</f>
        <v>1.84</v>
      </c>
    </row>
    <row r="524" spans="1:5">
      <c r="A524" s="410" t="s">
        <v>562</v>
      </c>
      <c r="B524" s="62" t="s">
        <v>563</v>
      </c>
      <c r="C524" s="62" t="s">
        <v>563</v>
      </c>
      <c r="D524" s="62" t="s">
        <v>563</v>
      </c>
      <c r="E524" s="173">
        <f>SUM(E522:E523)</f>
        <v>7.7</v>
      </c>
    </row>
    <row r="525" spans="1:5">
      <c r="A525" s="410"/>
      <c r="B525" s="62"/>
      <c r="C525" s="62"/>
      <c r="D525" s="62"/>
      <c r="E525" s="173"/>
    </row>
    <row r="526" spans="1:5">
      <c r="A526" s="410" t="s">
        <v>564</v>
      </c>
      <c r="B526" s="62" t="s">
        <v>558</v>
      </c>
      <c r="C526" s="62" t="s">
        <v>559</v>
      </c>
      <c r="D526" s="62" t="s">
        <v>560</v>
      </c>
      <c r="E526" s="173" t="s">
        <v>561</v>
      </c>
    </row>
    <row r="527" spans="1:5">
      <c r="A527" s="410" t="s">
        <v>3066</v>
      </c>
      <c r="B527" s="62" t="s">
        <v>123</v>
      </c>
      <c r="C527" s="62">
        <v>4.0773900000000002E-3</v>
      </c>
      <c r="D527" s="62">
        <v>6.92</v>
      </c>
      <c r="E527" s="173">
        <f t="shared" ref="E527:E549" si="11">TRUNC((C527*D527),2)</f>
        <v>0.02</v>
      </c>
    </row>
    <row r="528" spans="1:5">
      <c r="A528" s="410" t="s">
        <v>3046</v>
      </c>
      <c r="B528" s="62" t="s">
        <v>131</v>
      </c>
      <c r="C528" s="62">
        <v>8.1424000000000004E-4</v>
      </c>
      <c r="D528" s="62">
        <v>50.4</v>
      </c>
      <c r="E528" s="173">
        <f t="shared" si="11"/>
        <v>0.04</v>
      </c>
    </row>
    <row r="529" spans="1:5">
      <c r="A529" s="410" t="s">
        <v>3067</v>
      </c>
      <c r="B529" s="62" t="s">
        <v>123</v>
      </c>
      <c r="C529" s="62">
        <v>3.3799999999999998E-4</v>
      </c>
      <c r="D529" s="62">
        <v>108.95</v>
      </c>
      <c r="E529" s="173">
        <f t="shared" si="11"/>
        <v>0.03</v>
      </c>
    </row>
    <row r="530" spans="1:5">
      <c r="A530" s="410" t="s">
        <v>3069</v>
      </c>
      <c r="B530" s="62" t="s">
        <v>123</v>
      </c>
      <c r="C530" s="62">
        <v>4.6123700000000002E-3</v>
      </c>
      <c r="D530" s="62">
        <v>6.21</v>
      </c>
      <c r="E530" s="173">
        <f t="shared" si="11"/>
        <v>0.02</v>
      </c>
    </row>
    <row r="531" spans="1:5">
      <c r="A531" s="410" t="s">
        <v>3047</v>
      </c>
      <c r="B531" s="62" t="s">
        <v>131</v>
      </c>
      <c r="C531" s="62">
        <v>6.9851399999999999E-3</v>
      </c>
      <c r="D531" s="62">
        <v>9.4499999999999993</v>
      </c>
      <c r="E531" s="173">
        <f t="shared" si="11"/>
        <v>0.06</v>
      </c>
    </row>
    <row r="532" spans="1:5">
      <c r="A532" s="410" t="s">
        <v>3075</v>
      </c>
      <c r="B532" s="62" t="s">
        <v>128</v>
      </c>
      <c r="C532" s="62">
        <v>7.6871999999999997E-4</v>
      </c>
      <c r="D532" s="62">
        <v>15.32</v>
      </c>
      <c r="E532" s="173">
        <f t="shared" si="11"/>
        <v>0.01</v>
      </c>
    </row>
    <row r="533" spans="1:5">
      <c r="A533" s="410" t="s">
        <v>3076</v>
      </c>
      <c r="B533" s="62" t="s">
        <v>122</v>
      </c>
      <c r="C533" s="62">
        <v>0.52462291000000005</v>
      </c>
      <c r="D533" s="62">
        <v>1.87</v>
      </c>
      <c r="E533" s="173">
        <f t="shared" si="11"/>
        <v>0.98</v>
      </c>
    </row>
    <row r="534" spans="1:5">
      <c r="A534" s="410" t="s">
        <v>3077</v>
      </c>
      <c r="B534" s="62" t="s">
        <v>122</v>
      </c>
      <c r="C534" s="62">
        <v>0.50858013000000002</v>
      </c>
      <c r="D534" s="62">
        <v>0.71</v>
      </c>
      <c r="E534" s="173">
        <f t="shared" si="11"/>
        <v>0.36</v>
      </c>
    </row>
    <row r="535" spans="1:5">
      <c r="A535" s="410" t="s">
        <v>3078</v>
      </c>
      <c r="B535" s="62" t="s">
        <v>122</v>
      </c>
      <c r="C535" s="62">
        <v>0.50858013000000002</v>
      </c>
      <c r="D535" s="62">
        <v>0.34</v>
      </c>
      <c r="E535" s="173">
        <f t="shared" si="11"/>
        <v>0.17</v>
      </c>
    </row>
    <row r="536" spans="1:5">
      <c r="A536" s="410" t="s">
        <v>3079</v>
      </c>
      <c r="B536" s="62" t="s">
        <v>122</v>
      </c>
      <c r="C536" s="62">
        <v>0.50858013000000002</v>
      </c>
      <c r="D536" s="62">
        <v>0.05</v>
      </c>
      <c r="E536" s="173">
        <f t="shared" si="11"/>
        <v>0.02</v>
      </c>
    </row>
    <row r="537" spans="1:5">
      <c r="A537" s="410" t="s">
        <v>3048</v>
      </c>
      <c r="B537" s="62" t="s">
        <v>123</v>
      </c>
      <c r="C537" s="62">
        <v>1.34585E-3</v>
      </c>
      <c r="D537" s="62">
        <v>31.18</v>
      </c>
      <c r="E537" s="173">
        <f t="shared" si="11"/>
        <v>0.04</v>
      </c>
    </row>
    <row r="538" spans="1:5">
      <c r="A538" s="410" t="s">
        <v>3049</v>
      </c>
      <c r="B538" s="62" t="s">
        <v>123</v>
      </c>
      <c r="C538" s="62">
        <v>6.3079E-4</v>
      </c>
      <c r="D538" s="62">
        <v>178.5</v>
      </c>
      <c r="E538" s="173">
        <f t="shared" si="11"/>
        <v>0.11</v>
      </c>
    </row>
    <row r="539" spans="1:5">
      <c r="A539" s="410" t="s">
        <v>3050</v>
      </c>
      <c r="B539" s="62" t="s">
        <v>123</v>
      </c>
      <c r="C539" s="62">
        <v>5.6700170000000001E-2</v>
      </c>
      <c r="D539" s="62">
        <v>1.17</v>
      </c>
      <c r="E539" s="173">
        <f t="shared" si="11"/>
        <v>0.06</v>
      </c>
    </row>
    <row r="540" spans="1:5" ht="30">
      <c r="A540" s="410" t="s">
        <v>3051</v>
      </c>
      <c r="B540" s="62" t="s">
        <v>123</v>
      </c>
      <c r="C540" s="62">
        <v>5.4673000000000005E-4</v>
      </c>
      <c r="D540" s="62">
        <v>140.43</v>
      </c>
      <c r="E540" s="173">
        <f t="shared" si="11"/>
        <v>7.0000000000000007E-2</v>
      </c>
    </row>
    <row r="541" spans="1:5" ht="30">
      <c r="A541" s="410" t="s">
        <v>3052</v>
      </c>
      <c r="B541" s="62" t="s">
        <v>123</v>
      </c>
      <c r="C541" s="62">
        <v>3.6618000000000002E-4</v>
      </c>
      <c r="D541" s="62">
        <v>123.37</v>
      </c>
      <c r="E541" s="173">
        <f t="shared" si="11"/>
        <v>0.04</v>
      </c>
    </row>
    <row r="542" spans="1:5" ht="30">
      <c r="A542" s="410" t="s">
        <v>3080</v>
      </c>
      <c r="B542" s="62" t="s">
        <v>123</v>
      </c>
      <c r="C542" s="62">
        <v>2.2419999999999999E-5</v>
      </c>
      <c r="D542" s="62">
        <v>593.85</v>
      </c>
      <c r="E542" s="173">
        <f t="shared" si="11"/>
        <v>0.01</v>
      </c>
    </row>
    <row r="543" spans="1:5">
      <c r="A543" s="410" t="s">
        <v>3081</v>
      </c>
      <c r="B543" s="62" t="s">
        <v>123</v>
      </c>
      <c r="C543" s="62">
        <v>1.3772E-4</v>
      </c>
      <c r="D543" s="62">
        <v>134.63</v>
      </c>
      <c r="E543" s="173">
        <f t="shared" si="11"/>
        <v>0.01</v>
      </c>
    </row>
    <row r="544" spans="1:5">
      <c r="A544" s="410" t="s">
        <v>3082</v>
      </c>
      <c r="B544" s="62" t="s">
        <v>123</v>
      </c>
      <c r="C544" s="62">
        <v>1.0462E-4</v>
      </c>
      <c r="D544" s="62">
        <v>202.84</v>
      </c>
      <c r="E544" s="173">
        <f t="shared" si="11"/>
        <v>0.02</v>
      </c>
    </row>
    <row r="545" spans="1:5">
      <c r="A545" s="410" t="s">
        <v>3083</v>
      </c>
      <c r="B545" s="62" t="s">
        <v>123</v>
      </c>
      <c r="C545" s="62">
        <v>2.2419999999999999E-5</v>
      </c>
      <c r="D545" s="62">
        <v>574.46</v>
      </c>
      <c r="E545" s="173">
        <f t="shared" si="11"/>
        <v>0.01</v>
      </c>
    </row>
    <row r="546" spans="1:5">
      <c r="A546" s="410" t="s">
        <v>3084</v>
      </c>
      <c r="B546" s="62" t="s">
        <v>123</v>
      </c>
      <c r="C546" s="62">
        <v>2.756E-5</v>
      </c>
      <c r="D546" s="62">
        <v>276.64</v>
      </c>
      <c r="E546" s="173">
        <f t="shared" si="11"/>
        <v>0</v>
      </c>
    </row>
    <row r="547" spans="1:5">
      <c r="A547" s="410" t="s">
        <v>3085</v>
      </c>
      <c r="B547" s="62" t="s">
        <v>123</v>
      </c>
      <c r="C547" s="62">
        <v>1.38842E-3</v>
      </c>
      <c r="D547" s="62">
        <v>8.1</v>
      </c>
      <c r="E547" s="173">
        <f t="shared" si="11"/>
        <v>0.01</v>
      </c>
    </row>
    <row r="548" spans="1:5">
      <c r="A548" s="410" t="s">
        <v>3086</v>
      </c>
      <c r="B548" s="62" t="s">
        <v>123</v>
      </c>
      <c r="C548" s="62">
        <v>7.6871999999999997E-4</v>
      </c>
      <c r="D548" s="62">
        <v>11.01</v>
      </c>
      <c r="E548" s="173">
        <f t="shared" si="11"/>
        <v>0</v>
      </c>
    </row>
    <row r="549" spans="1:5">
      <c r="A549" s="410" t="s">
        <v>3087</v>
      </c>
      <c r="B549" s="62" t="s">
        <v>123</v>
      </c>
      <c r="C549" s="62">
        <v>7.6871999999999997E-4</v>
      </c>
      <c r="D549" s="62">
        <v>24.42</v>
      </c>
      <c r="E549" s="173">
        <f t="shared" si="11"/>
        <v>0.01</v>
      </c>
    </row>
    <row r="550" spans="1:5">
      <c r="A550" s="410" t="s">
        <v>562</v>
      </c>
      <c r="B550" s="62" t="s">
        <v>563</v>
      </c>
      <c r="C550" s="62" t="s">
        <v>563</v>
      </c>
      <c r="D550" s="62" t="s">
        <v>563</v>
      </c>
      <c r="E550" s="173">
        <f>SUM(E527:E549)</f>
        <v>2.0999999999999992</v>
      </c>
    </row>
    <row r="551" spans="1:5">
      <c r="A551" s="410"/>
      <c r="B551" s="62"/>
      <c r="C551" s="62"/>
      <c r="D551" s="62"/>
      <c r="E551" s="173"/>
    </row>
    <row r="552" spans="1:5">
      <c r="A552" s="410" t="s">
        <v>565</v>
      </c>
      <c r="B552" s="62" t="s">
        <v>563</v>
      </c>
      <c r="C552" s="62" t="s">
        <v>563</v>
      </c>
      <c r="D552" s="62" t="s">
        <v>563</v>
      </c>
      <c r="E552" s="173">
        <f>E519+E524+E550</f>
        <v>9.8099999999999987</v>
      </c>
    </row>
    <row r="553" spans="1:5">
      <c r="A553" s="410"/>
      <c r="B553" s="62"/>
      <c r="C553" s="62"/>
      <c r="D553" s="413"/>
      <c r="E553" s="173"/>
    </row>
    <row r="554" spans="1:5">
      <c r="A554" s="410"/>
      <c r="B554" s="62"/>
      <c r="C554" s="62"/>
      <c r="D554" s="62"/>
      <c r="E554" s="173"/>
    </row>
    <row r="555" spans="1:5">
      <c r="A555" s="410"/>
      <c r="B555" s="62"/>
      <c r="C555" s="62"/>
      <c r="D555" s="62"/>
      <c r="E555" s="173"/>
    </row>
    <row r="556" spans="1:5">
      <c r="A556" s="410" t="s">
        <v>594</v>
      </c>
      <c r="B556" s="62" t="s">
        <v>3547</v>
      </c>
      <c r="C556" s="62"/>
      <c r="D556" s="62"/>
      <c r="E556" s="173"/>
    </row>
    <row r="557" spans="1:5">
      <c r="A557" s="410" t="s">
        <v>1124</v>
      </c>
      <c r="B557" s="62"/>
      <c r="C557" s="62"/>
      <c r="D557" s="62"/>
      <c r="E557" s="173"/>
    </row>
    <row r="558" spans="1:5">
      <c r="A558" s="410" t="s">
        <v>575</v>
      </c>
      <c r="B558" s="62"/>
      <c r="C558" s="62"/>
      <c r="D558" s="62"/>
      <c r="E558" s="173"/>
    </row>
    <row r="559" spans="1:5">
      <c r="A559" s="410"/>
      <c r="B559" s="62"/>
      <c r="C559" s="62"/>
      <c r="D559" s="62"/>
      <c r="E559" s="173"/>
    </row>
    <row r="560" spans="1:5">
      <c r="A560" s="410" t="s">
        <v>576</v>
      </c>
      <c r="B560" s="62" t="s">
        <v>558</v>
      </c>
      <c r="C560" s="62" t="s">
        <v>559</v>
      </c>
      <c r="D560" s="62" t="s">
        <v>560</v>
      </c>
      <c r="E560" s="173" t="s">
        <v>561</v>
      </c>
    </row>
    <row r="561" spans="1:5" ht="30">
      <c r="A561" s="410" t="s">
        <v>3116</v>
      </c>
      <c r="B561" s="62" t="s">
        <v>1125</v>
      </c>
      <c r="C561" s="62">
        <v>2.0300546399999999</v>
      </c>
      <c r="D561" s="62">
        <v>3.66</v>
      </c>
      <c r="E561" s="173">
        <f>TRUNC((C561*D561),2)</f>
        <v>7.42</v>
      </c>
    </row>
    <row r="562" spans="1:5" ht="30">
      <c r="A562" s="410" t="s">
        <v>3061</v>
      </c>
      <c r="B562" s="62" t="s">
        <v>123</v>
      </c>
      <c r="C562" s="62">
        <v>2.3969999999999999E-5</v>
      </c>
      <c r="D562" s="62">
        <v>576</v>
      </c>
      <c r="E562" s="173">
        <f>TRUNC((C562*D562),2)</f>
        <v>0.01</v>
      </c>
    </row>
    <row r="563" spans="1:5">
      <c r="A563" s="410" t="s">
        <v>562</v>
      </c>
      <c r="B563" s="62" t="s">
        <v>563</v>
      </c>
      <c r="C563" s="62" t="s">
        <v>563</v>
      </c>
      <c r="D563" s="62" t="s">
        <v>563</v>
      </c>
      <c r="E563" s="173">
        <f>SUM(E561:E562)</f>
        <v>7.43</v>
      </c>
    </row>
    <row r="564" spans="1:5">
      <c r="A564" s="410"/>
      <c r="B564" s="62"/>
      <c r="C564" s="62"/>
      <c r="D564" s="62"/>
      <c r="E564" s="173"/>
    </row>
    <row r="565" spans="1:5">
      <c r="A565" s="410" t="s">
        <v>557</v>
      </c>
      <c r="B565" s="62" t="s">
        <v>558</v>
      </c>
      <c r="C565" s="62" t="s">
        <v>559</v>
      </c>
      <c r="D565" s="62" t="s">
        <v>560</v>
      </c>
      <c r="E565" s="173" t="s">
        <v>561</v>
      </c>
    </row>
    <row r="566" spans="1:5">
      <c r="A566" s="410" t="s">
        <v>3115</v>
      </c>
      <c r="B566" s="62" t="s">
        <v>122</v>
      </c>
      <c r="C566" s="62">
        <v>0.29784442999999999</v>
      </c>
      <c r="D566" s="62">
        <v>19.690000000000001</v>
      </c>
      <c r="E566" s="173">
        <f>TRUNC((C566*D566),2)</f>
        <v>5.86</v>
      </c>
    </row>
    <row r="567" spans="1:5">
      <c r="A567" s="410" t="s">
        <v>3063</v>
      </c>
      <c r="B567" s="62" t="s">
        <v>122</v>
      </c>
      <c r="C567" s="62">
        <v>6.0008899999999997E-2</v>
      </c>
      <c r="D567" s="62">
        <v>8.51</v>
      </c>
      <c r="E567" s="173">
        <f>TRUNC((C567*D567),2)</f>
        <v>0.51</v>
      </c>
    </row>
    <row r="568" spans="1:5">
      <c r="A568" s="410" t="s">
        <v>562</v>
      </c>
      <c r="B568" s="62" t="s">
        <v>563</v>
      </c>
      <c r="C568" s="62" t="s">
        <v>563</v>
      </c>
      <c r="D568" s="62" t="s">
        <v>563</v>
      </c>
      <c r="E568" s="173">
        <f>SUM(E566:E567)</f>
        <v>6.37</v>
      </c>
    </row>
    <row r="569" spans="1:5">
      <c r="A569" s="410"/>
      <c r="B569" s="62"/>
      <c r="C569" s="62"/>
      <c r="D569" s="62"/>
      <c r="E569" s="173"/>
    </row>
    <row r="570" spans="1:5">
      <c r="A570" s="410" t="s">
        <v>564</v>
      </c>
      <c r="B570" s="62" t="s">
        <v>558</v>
      </c>
      <c r="C570" s="62" t="s">
        <v>559</v>
      </c>
      <c r="D570" s="62" t="s">
        <v>560</v>
      </c>
      <c r="E570" s="173" t="s">
        <v>561</v>
      </c>
    </row>
    <row r="571" spans="1:5">
      <c r="A571" s="410" t="s">
        <v>3066</v>
      </c>
      <c r="B571" s="62" t="s">
        <v>123</v>
      </c>
      <c r="C571" s="62">
        <v>2.8388900000000002E-3</v>
      </c>
      <c r="D571" s="62">
        <v>6.92</v>
      </c>
      <c r="E571" s="173">
        <f t="shared" ref="E571:E593" si="12">TRUNC((C571*D571),2)</f>
        <v>0.01</v>
      </c>
    </row>
    <row r="572" spans="1:5">
      <c r="A572" s="410" t="s">
        <v>3046</v>
      </c>
      <c r="B572" s="62" t="s">
        <v>131</v>
      </c>
      <c r="C572" s="62">
        <v>5.6692000000000005E-4</v>
      </c>
      <c r="D572" s="62">
        <v>50.4</v>
      </c>
      <c r="E572" s="173">
        <f t="shared" si="12"/>
        <v>0.02</v>
      </c>
    </row>
    <row r="573" spans="1:5">
      <c r="A573" s="410" t="s">
        <v>3067</v>
      </c>
      <c r="B573" s="62" t="s">
        <v>123</v>
      </c>
      <c r="C573" s="62">
        <v>2.3533000000000001E-4</v>
      </c>
      <c r="D573" s="62">
        <v>108.95</v>
      </c>
      <c r="E573" s="173">
        <f t="shared" si="12"/>
        <v>0.02</v>
      </c>
    </row>
    <row r="574" spans="1:5">
      <c r="A574" s="410" t="s">
        <v>3069</v>
      </c>
      <c r="B574" s="62" t="s">
        <v>123</v>
      </c>
      <c r="C574" s="62">
        <v>3.2113699999999998E-3</v>
      </c>
      <c r="D574" s="62">
        <v>6.21</v>
      </c>
      <c r="E574" s="173">
        <f t="shared" si="12"/>
        <v>0.01</v>
      </c>
    </row>
    <row r="575" spans="1:5">
      <c r="A575" s="410" t="s">
        <v>3047</v>
      </c>
      <c r="B575" s="62" t="s">
        <v>131</v>
      </c>
      <c r="C575" s="62">
        <v>4.8634200000000002E-3</v>
      </c>
      <c r="D575" s="62">
        <v>9.4499999999999993</v>
      </c>
      <c r="E575" s="173">
        <f t="shared" si="12"/>
        <v>0.04</v>
      </c>
    </row>
    <row r="576" spans="1:5">
      <c r="A576" s="410" t="s">
        <v>3075</v>
      </c>
      <c r="B576" s="62" t="s">
        <v>128</v>
      </c>
      <c r="C576" s="62">
        <v>5.3521999999999999E-4</v>
      </c>
      <c r="D576" s="62">
        <v>15.32</v>
      </c>
      <c r="E576" s="173">
        <f t="shared" si="12"/>
        <v>0</v>
      </c>
    </row>
    <row r="577" spans="1:5">
      <c r="A577" s="410" t="s">
        <v>3076</v>
      </c>
      <c r="B577" s="62" t="s">
        <v>122</v>
      </c>
      <c r="C577" s="62">
        <v>0.35410000000000003</v>
      </c>
      <c r="D577" s="62">
        <v>1.87</v>
      </c>
      <c r="E577" s="173">
        <f t="shared" si="12"/>
        <v>0.66</v>
      </c>
    </row>
    <row r="578" spans="1:5">
      <c r="A578" s="410" t="s">
        <v>3077</v>
      </c>
      <c r="B578" s="62" t="s">
        <v>122</v>
      </c>
      <c r="C578" s="62">
        <v>0.35410000000000003</v>
      </c>
      <c r="D578" s="62">
        <v>0.71</v>
      </c>
      <c r="E578" s="173">
        <f t="shared" si="12"/>
        <v>0.25</v>
      </c>
    </row>
    <row r="579" spans="1:5">
      <c r="A579" s="410" t="s">
        <v>3078</v>
      </c>
      <c r="B579" s="62" t="s">
        <v>122</v>
      </c>
      <c r="C579" s="62">
        <v>0.35410000000000003</v>
      </c>
      <c r="D579" s="62">
        <v>0.34</v>
      </c>
      <c r="E579" s="173">
        <f t="shared" si="12"/>
        <v>0.12</v>
      </c>
    </row>
    <row r="580" spans="1:5">
      <c r="A580" s="410" t="s">
        <v>3079</v>
      </c>
      <c r="B580" s="62" t="s">
        <v>122</v>
      </c>
      <c r="C580" s="62">
        <v>0.35410000000000003</v>
      </c>
      <c r="D580" s="62">
        <v>0.05</v>
      </c>
      <c r="E580" s="173">
        <f t="shared" si="12"/>
        <v>0.01</v>
      </c>
    </row>
    <row r="581" spans="1:5">
      <c r="A581" s="410" t="s">
        <v>3048</v>
      </c>
      <c r="B581" s="62" t="s">
        <v>123</v>
      </c>
      <c r="C581" s="62">
        <v>9.3705000000000004E-4</v>
      </c>
      <c r="D581" s="62">
        <v>31.18</v>
      </c>
      <c r="E581" s="173">
        <f t="shared" si="12"/>
        <v>0.02</v>
      </c>
    </row>
    <row r="582" spans="1:5">
      <c r="A582" s="410" t="s">
        <v>3049</v>
      </c>
      <c r="B582" s="62" t="s">
        <v>123</v>
      </c>
      <c r="C582" s="62">
        <v>4.3919E-4</v>
      </c>
      <c r="D582" s="62">
        <v>178.5</v>
      </c>
      <c r="E582" s="173">
        <f t="shared" si="12"/>
        <v>7.0000000000000007E-2</v>
      </c>
    </row>
    <row r="583" spans="1:5">
      <c r="A583" s="410" t="s">
        <v>3050</v>
      </c>
      <c r="B583" s="62" t="s">
        <v>123</v>
      </c>
      <c r="C583" s="62">
        <v>3.9477610000000003E-2</v>
      </c>
      <c r="D583" s="62">
        <v>1.17</v>
      </c>
      <c r="E583" s="173">
        <f t="shared" si="12"/>
        <v>0.04</v>
      </c>
    </row>
    <row r="584" spans="1:5" ht="30">
      <c r="A584" s="410" t="s">
        <v>3051</v>
      </c>
      <c r="B584" s="62" t="s">
        <v>123</v>
      </c>
      <c r="C584" s="62">
        <v>3.8066E-4</v>
      </c>
      <c r="D584" s="62">
        <v>140.43</v>
      </c>
      <c r="E584" s="173">
        <f t="shared" si="12"/>
        <v>0.05</v>
      </c>
    </row>
    <row r="585" spans="1:5" ht="30">
      <c r="A585" s="410" t="s">
        <v>3052</v>
      </c>
      <c r="B585" s="62" t="s">
        <v>123</v>
      </c>
      <c r="C585" s="62">
        <v>2.5494999999999999E-4</v>
      </c>
      <c r="D585" s="62">
        <v>123.37</v>
      </c>
      <c r="E585" s="173">
        <f t="shared" si="12"/>
        <v>0.03</v>
      </c>
    </row>
    <row r="586" spans="1:5" ht="30">
      <c r="A586" s="410" t="s">
        <v>3080</v>
      </c>
      <c r="B586" s="62" t="s">
        <v>123</v>
      </c>
      <c r="C586" s="62">
        <v>1.5610000000000001E-5</v>
      </c>
      <c r="D586" s="62">
        <v>593.85</v>
      </c>
      <c r="E586" s="173">
        <f t="shared" si="12"/>
        <v>0</v>
      </c>
    </row>
    <row r="587" spans="1:5">
      <c r="A587" s="410" t="s">
        <v>3081</v>
      </c>
      <c r="B587" s="62" t="s">
        <v>123</v>
      </c>
      <c r="C587" s="62">
        <v>9.5890000000000005E-5</v>
      </c>
      <c r="D587" s="62">
        <v>134.63</v>
      </c>
      <c r="E587" s="173">
        <f t="shared" si="12"/>
        <v>0.01</v>
      </c>
    </row>
    <row r="588" spans="1:5">
      <c r="A588" s="410" t="s">
        <v>3082</v>
      </c>
      <c r="B588" s="62" t="s">
        <v>123</v>
      </c>
      <c r="C588" s="62">
        <v>7.2840000000000001E-5</v>
      </c>
      <c r="D588" s="62">
        <v>202.84</v>
      </c>
      <c r="E588" s="173">
        <f t="shared" si="12"/>
        <v>0.01</v>
      </c>
    </row>
    <row r="589" spans="1:5">
      <c r="A589" s="410" t="s">
        <v>3083</v>
      </c>
      <c r="B589" s="62" t="s">
        <v>123</v>
      </c>
      <c r="C589" s="62">
        <v>1.5610000000000001E-5</v>
      </c>
      <c r="D589" s="62">
        <v>574.46</v>
      </c>
      <c r="E589" s="173">
        <f t="shared" si="12"/>
        <v>0</v>
      </c>
    </row>
    <row r="590" spans="1:5">
      <c r="A590" s="410" t="s">
        <v>3084</v>
      </c>
      <c r="B590" s="62" t="s">
        <v>123</v>
      </c>
      <c r="C590" s="62">
        <v>1.9190000000000001E-5</v>
      </c>
      <c r="D590" s="62">
        <v>276.64</v>
      </c>
      <c r="E590" s="173">
        <f t="shared" si="12"/>
        <v>0</v>
      </c>
    </row>
    <row r="591" spans="1:5">
      <c r="A591" s="410" t="s">
        <v>3085</v>
      </c>
      <c r="B591" s="62" t="s">
        <v>123</v>
      </c>
      <c r="C591" s="62">
        <v>9.6668999999999998E-4</v>
      </c>
      <c r="D591" s="62">
        <v>8.1</v>
      </c>
      <c r="E591" s="173">
        <f t="shared" si="12"/>
        <v>0</v>
      </c>
    </row>
    <row r="592" spans="1:5">
      <c r="A592" s="410" t="s">
        <v>3086</v>
      </c>
      <c r="B592" s="62" t="s">
        <v>123</v>
      </c>
      <c r="C592" s="62">
        <v>5.3521999999999999E-4</v>
      </c>
      <c r="D592" s="62">
        <v>11.01</v>
      </c>
      <c r="E592" s="173">
        <f t="shared" si="12"/>
        <v>0</v>
      </c>
    </row>
    <row r="593" spans="1:5">
      <c r="A593" s="410" t="s">
        <v>3087</v>
      </c>
      <c r="B593" s="62" t="s">
        <v>123</v>
      </c>
      <c r="C593" s="62">
        <v>5.3521999999999999E-4</v>
      </c>
      <c r="D593" s="62">
        <v>24.42</v>
      </c>
      <c r="E593" s="173">
        <f t="shared" si="12"/>
        <v>0.01</v>
      </c>
    </row>
    <row r="594" spans="1:5">
      <c r="A594" s="410" t="s">
        <v>562</v>
      </c>
      <c r="B594" s="62" t="s">
        <v>563</v>
      </c>
      <c r="C594" s="62" t="s">
        <v>563</v>
      </c>
      <c r="D594" s="62" t="s">
        <v>563</v>
      </c>
      <c r="E594" s="173">
        <f>SUM(E571:E593)</f>
        <v>1.3800000000000001</v>
      </c>
    </row>
    <row r="595" spans="1:5">
      <c r="A595" s="410"/>
      <c r="B595" s="62"/>
      <c r="C595" s="62"/>
      <c r="D595" s="62"/>
      <c r="E595" s="173"/>
    </row>
    <row r="596" spans="1:5">
      <c r="A596" s="410" t="s">
        <v>565</v>
      </c>
      <c r="B596" s="62" t="s">
        <v>563</v>
      </c>
      <c r="C596" s="62" t="s">
        <v>563</v>
      </c>
      <c r="D596" s="62" t="s">
        <v>563</v>
      </c>
      <c r="E596" s="173">
        <f>E563+E568+E594</f>
        <v>15.180000000000001</v>
      </c>
    </row>
    <row r="597" spans="1:5">
      <c r="A597" s="410"/>
      <c r="B597" s="62"/>
      <c r="C597" s="62"/>
      <c r="D597" s="413"/>
      <c r="E597" s="173"/>
    </row>
    <row r="598" spans="1:5">
      <c r="A598" s="410"/>
      <c r="B598" s="62"/>
      <c r="C598" s="62"/>
      <c r="D598" s="62"/>
      <c r="E598" s="173"/>
    </row>
    <row r="599" spans="1:5">
      <c r="A599" s="410"/>
      <c r="B599" s="62"/>
      <c r="C599" s="62"/>
      <c r="D599" s="62"/>
      <c r="E599" s="173"/>
    </row>
    <row r="600" spans="1:5">
      <c r="A600" s="410" t="s">
        <v>595</v>
      </c>
      <c r="B600" s="62" t="s">
        <v>3554</v>
      </c>
      <c r="C600" s="62"/>
      <c r="D600" s="62"/>
      <c r="E600" s="173"/>
    </row>
    <row r="601" spans="1:5" ht="30">
      <c r="A601" s="410" t="s">
        <v>596</v>
      </c>
      <c r="B601" s="62"/>
      <c r="C601" s="62"/>
      <c r="D601" s="62"/>
      <c r="E601" s="173"/>
    </row>
    <row r="602" spans="1:5">
      <c r="A602" s="410" t="s">
        <v>575</v>
      </c>
      <c r="B602" s="62"/>
      <c r="C602" s="62"/>
      <c r="D602" s="62"/>
      <c r="E602" s="173"/>
    </row>
    <row r="603" spans="1:5">
      <c r="A603" s="410"/>
      <c r="B603" s="62"/>
      <c r="C603" s="62"/>
      <c r="D603" s="62"/>
      <c r="E603" s="173"/>
    </row>
    <row r="604" spans="1:5">
      <c r="A604" s="410" t="s">
        <v>576</v>
      </c>
      <c r="B604" s="62" t="s">
        <v>558</v>
      </c>
      <c r="C604" s="62" t="s">
        <v>559</v>
      </c>
      <c r="D604" s="62" t="s">
        <v>560</v>
      </c>
      <c r="E604" s="173" t="s">
        <v>561</v>
      </c>
    </row>
    <row r="605" spans="1:5" ht="30">
      <c r="A605" s="410" t="s">
        <v>3061</v>
      </c>
      <c r="B605" s="62" t="s">
        <v>123</v>
      </c>
      <c r="C605" s="62">
        <v>1.6249999999999999E-5</v>
      </c>
      <c r="D605" s="62">
        <v>576</v>
      </c>
      <c r="E605" s="173">
        <f>TRUNC((C605*D605),2)</f>
        <v>0</v>
      </c>
    </row>
    <row r="606" spans="1:5">
      <c r="A606" s="410" t="s">
        <v>562</v>
      </c>
      <c r="B606" s="62" t="s">
        <v>563</v>
      </c>
      <c r="C606" s="62" t="s">
        <v>563</v>
      </c>
      <c r="D606" s="62" t="s">
        <v>563</v>
      </c>
      <c r="E606" s="173">
        <f>SUM(E605:E605)</f>
        <v>0</v>
      </c>
    </row>
    <row r="607" spans="1:5">
      <c r="A607" s="410"/>
      <c r="B607" s="62"/>
      <c r="C607" s="62"/>
      <c r="D607" s="62"/>
      <c r="E607" s="173"/>
    </row>
    <row r="608" spans="1:5">
      <c r="A608" s="410" t="s">
        <v>557</v>
      </c>
      <c r="B608" s="62" t="s">
        <v>558</v>
      </c>
      <c r="C608" s="62" t="s">
        <v>559</v>
      </c>
      <c r="D608" s="62" t="s">
        <v>560</v>
      </c>
      <c r="E608" s="173" t="s">
        <v>561</v>
      </c>
    </row>
    <row r="609" spans="1:5">
      <c r="A609" s="410" t="s">
        <v>3117</v>
      </c>
      <c r="B609" s="62" t="s">
        <v>122</v>
      </c>
      <c r="C609" s="62">
        <v>6.0713999999999997E-2</v>
      </c>
      <c r="D609" s="62">
        <v>17.7</v>
      </c>
      <c r="E609" s="173">
        <f>TRUNC((C609*D609),2)</f>
        <v>1.07</v>
      </c>
    </row>
    <row r="610" spans="1:5">
      <c r="A610" s="410" t="s">
        <v>3063</v>
      </c>
      <c r="B610" s="62" t="s">
        <v>122</v>
      </c>
      <c r="C610" s="62">
        <v>0.18307799999999999</v>
      </c>
      <c r="D610" s="62">
        <v>8.51</v>
      </c>
      <c r="E610" s="173">
        <f>TRUNC((C610*D610),2)</f>
        <v>1.55</v>
      </c>
    </row>
    <row r="611" spans="1:5">
      <c r="A611" s="410" t="s">
        <v>562</v>
      </c>
      <c r="B611" s="62" t="s">
        <v>563</v>
      </c>
      <c r="C611" s="62" t="s">
        <v>563</v>
      </c>
      <c r="D611" s="62" t="s">
        <v>563</v>
      </c>
      <c r="E611" s="173">
        <f>SUM(E609:E610)</f>
        <v>2.62</v>
      </c>
    </row>
    <row r="612" spans="1:5">
      <c r="A612" s="410"/>
      <c r="B612" s="62"/>
      <c r="C612" s="62"/>
      <c r="D612" s="62"/>
      <c r="E612" s="173"/>
    </row>
    <row r="613" spans="1:5">
      <c r="A613" s="410" t="s">
        <v>564</v>
      </c>
      <c r="B613" s="62" t="s">
        <v>558</v>
      </c>
      <c r="C613" s="62" t="s">
        <v>559</v>
      </c>
      <c r="D613" s="62" t="s">
        <v>560</v>
      </c>
      <c r="E613" s="173" t="s">
        <v>561</v>
      </c>
    </row>
    <row r="614" spans="1:5">
      <c r="A614" s="410" t="s">
        <v>3066</v>
      </c>
      <c r="B614" s="62" t="s">
        <v>123</v>
      </c>
      <c r="C614" s="62">
        <v>1.92413E-3</v>
      </c>
      <c r="D614" s="62">
        <v>6.92</v>
      </c>
      <c r="E614" s="173">
        <f t="shared" ref="E614:E638" si="13">TRUNC((C614*D614),2)</f>
        <v>0.01</v>
      </c>
    </row>
    <row r="615" spans="1:5">
      <c r="A615" s="410" t="s">
        <v>3046</v>
      </c>
      <c r="B615" s="62" t="s">
        <v>131</v>
      </c>
      <c r="C615" s="62">
        <v>3.8423999999999999E-4</v>
      </c>
      <c r="D615" s="62">
        <v>50.4</v>
      </c>
      <c r="E615" s="173">
        <f t="shared" si="13"/>
        <v>0.01</v>
      </c>
    </row>
    <row r="616" spans="1:5">
      <c r="A616" s="410" t="s">
        <v>3067</v>
      </c>
      <c r="B616" s="62" t="s">
        <v>123</v>
      </c>
      <c r="C616" s="62">
        <v>1.5951E-4</v>
      </c>
      <c r="D616" s="62">
        <v>108.95</v>
      </c>
      <c r="E616" s="173">
        <f t="shared" si="13"/>
        <v>0.01</v>
      </c>
    </row>
    <row r="617" spans="1:5">
      <c r="A617" s="410" t="s">
        <v>3069</v>
      </c>
      <c r="B617" s="62" t="s">
        <v>123</v>
      </c>
      <c r="C617" s="62">
        <v>2.1765899999999999E-3</v>
      </c>
      <c r="D617" s="62">
        <v>6.21</v>
      </c>
      <c r="E617" s="173">
        <f t="shared" si="13"/>
        <v>0.01</v>
      </c>
    </row>
    <row r="618" spans="1:5">
      <c r="A618" s="410" t="s">
        <v>3047</v>
      </c>
      <c r="B618" s="62" t="s">
        <v>131</v>
      </c>
      <c r="C618" s="62">
        <v>3.2963100000000002E-3</v>
      </c>
      <c r="D618" s="62">
        <v>9.4499999999999993</v>
      </c>
      <c r="E618" s="173">
        <f t="shared" si="13"/>
        <v>0.03</v>
      </c>
    </row>
    <row r="619" spans="1:5">
      <c r="A619" s="410" t="s">
        <v>3118</v>
      </c>
      <c r="B619" s="62" t="s">
        <v>124</v>
      </c>
      <c r="C619" s="62">
        <v>8.3000000000000001E-4</v>
      </c>
      <c r="D619" s="412">
        <v>1178.3</v>
      </c>
      <c r="E619" s="173">
        <f t="shared" si="13"/>
        <v>0.97</v>
      </c>
    </row>
    <row r="620" spans="1:5">
      <c r="A620" s="410" t="s">
        <v>3074</v>
      </c>
      <c r="B620" s="62" t="s">
        <v>127</v>
      </c>
      <c r="C620" s="62">
        <v>0.25772531999999998</v>
      </c>
      <c r="D620" s="62">
        <v>11.65</v>
      </c>
      <c r="E620" s="173">
        <f t="shared" si="13"/>
        <v>3</v>
      </c>
    </row>
    <row r="621" spans="1:5">
      <c r="A621" s="410" t="s">
        <v>3075</v>
      </c>
      <c r="B621" s="62" t="s">
        <v>128</v>
      </c>
      <c r="C621" s="62">
        <v>3.6276E-4</v>
      </c>
      <c r="D621" s="62">
        <v>15.32</v>
      </c>
      <c r="E621" s="173">
        <f t="shared" si="13"/>
        <v>0</v>
      </c>
    </row>
    <row r="622" spans="1:5">
      <c r="A622" s="410" t="s">
        <v>3076</v>
      </c>
      <c r="B622" s="62" t="s">
        <v>122</v>
      </c>
      <c r="C622" s="62">
        <v>0.24</v>
      </c>
      <c r="D622" s="62">
        <v>1.87</v>
      </c>
      <c r="E622" s="173">
        <f t="shared" si="13"/>
        <v>0.44</v>
      </c>
    </row>
    <row r="623" spans="1:5">
      <c r="A623" s="410" t="s">
        <v>3077</v>
      </c>
      <c r="B623" s="62" t="s">
        <v>122</v>
      </c>
      <c r="C623" s="62">
        <v>0.24</v>
      </c>
      <c r="D623" s="62">
        <v>0.71</v>
      </c>
      <c r="E623" s="173">
        <f t="shared" si="13"/>
        <v>0.17</v>
      </c>
    </row>
    <row r="624" spans="1:5">
      <c r="A624" s="410" t="s">
        <v>3078</v>
      </c>
      <c r="B624" s="62" t="s">
        <v>122</v>
      </c>
      <c r="C624" s="62">
        <v>0.24</v>
      </c>
      <c r="D624" s="62">
        <v>0.34</v>
      </c>
      <c r="E624" s="173">
        <f t="shared" si="13"/>
        <v>0.08</v>
      </c>
    </row>
    <row r="625" spans="1:5">
      <c r="A625" s="410" t="s">
        <v>3079</v>
      </c>
      <c r="B625" s="62" t="s">
        <v>122</v>
      </c>
      <c r="C625" s="62">
        <v>0.24</v>
      </c>
      <c r="D625" s="62">
        <v>0.05</v>
      </c>
      <c r="E625" s="173">
        <f t="shared" si="13"/>
        <v>0.01</v>
      </c>
    </row>
    <row r="626" spans="1:5">
      <c r="A626" s="410" t="s">
        <v>3048</v>
      </c>
      <c r="B626" s="62" t="s">
        <v>123</v>
      </c>
      <c r="C626" s="62">
        <v>6.3511000000000004E-4</v>
      </c>
      <c r="D626" s="62">
        <v>31.18</v>
      </c>
      <c r="E626" s="173">
        <f t="shared" si="13"/>
        <v>0.01</v>
      </c>
    </row>
    <row r="627" spans="1:5">
      <c r="A627" s="410" t="s">
        <v>3049</v>
      </c>
      <c r="B627" s="62" t="s">
        <v>123</v>
      </c>
      <c r="C627" s="62">
        <v>2.9766999999999999E-4</v>
      </c>
      <c r="D627" s="62">
        <v>178.5</v>
      </c>
      <c r="E627" s="173">
        <f t="shared" si="13"/>
        <v>0.05</v>
      </c>
    </row>
    <row r="628" spans="1:5">
      <c r="A628" s="410" t="s">
        <v>3050</v>
      </c>
      <c r="B628" s="62" t="s">
        <v>123</v>
      </c>
      <c r="C628" s="62">
        <v>2.6756930000000002E-2</v>
      </c>
      <c r="D628" s="62">
        <v>1.17</v>
      </c>
      <c r="E628" s="173">
        <f t="shared" si="13"/>
        <v>0.03</v>
      </c>
    </row>
    <row r="629" spans="1:5" ht="30">
      <c r="A629" s="410" t="s">
        <v>3051</v>
      </c>
      <c r="B629" s="62" t="s">
        <v>123</v>
      </c>
      <c r="C629" s="62">
        <v>2.5799999999999998E-4</v>
      </c>
      <c r="D629" s="62">
        <v>140.43</v>
      </c>
      <c r="E629" s="173">
        <f t="shared" si="13"/>
        <v>0.03</v>
      </c>
    </row>
    <row r="630" spans="1:5" ht="30">
      <c r="A630" s="410" t="s">
        <v>3052</v>
      </c>
      <c r="B630" s="62" t="s">
        <v>123</v>
      </c>
      <c r="C630" s="62">
        <v>1.728E-4</v>
      </c>
      <c r="D630" s="62">
        <v>123.37</v>
      </c>
      <c r="E630" s="173">
        <f t="shared" si="13"/>
        <v>0.02</v>
      </c>
    </row>
    <row r="631" spans="1:5" ht="30">
      <c r="A631" s="410" t="s">
        <v>3080</v>
      </c>
      <c r="B631" s="62" t="s">
        <v>123</v>
      </c>
      <c r="C631" s="62">
        <v>1.059E-5</v>
      </c>
      <c r="D631" s="62">
        <v>593.85</v>
      </c>
      <c r="E631" s="173">
        <f t="shared" si="13"/>
        <v>0</v>
      </c>
    </row>
    <row r="632" spans="1:5">
      <c r="A632" s="410" t="s">
        <v>3081</v>
      </c>
      <c r="B632" s="62" t="s">
        <v>123</v>
      </c>
      <c r="C632" s="62">
        <v>6.4989999999999999E-5</v>
      </c>
      <c r="D632" s="62">
        <v>134.63</v>
      </c>
      <c r="E632" s="173">
        <f t="shared" si="13"/>
        <v>0</v>
      </c>
    </row>
    <row r="633" spans="1:5">
      <c r="A633" s="410" t="s">
        <v>3082</v>
      </c>
      <c r="B633" s="62" t="s">
        <v>123</v>
      </c>
      <c r="C633" s="62">
        <v>4.9370000000000003E-5</v>
      </c>
      <c r="D633" s="62">
        <v>202.84</v>
      </c>
      <c r="E633" s="173">
        <f t="shared" si="13"/>
        <v>0.01</v>
      </c>
    </row>
    <row r="634" spans="1:5">
      <c r="A634" s="410" t="s">
        <v>3083</v>
      </c>
      <c r="B634" s="62" t="s">
        <v>123</v>
      </c>
      <c r="C634" s="62">
        <v>1.059E-5</v>
      </c>
      <c r="D634" s="62">
        <v>574.46</v>
      </c>
      <c r="E634" s="173">
        <f t="shared" si="13"/>
        <v>0</v>
      </c>
    </row>
    <row r="635" spans="1:5">
      <c r="A635" s="410" t="s">
        <v>3084</v>
      </c>
      <c r="B635" s="62" t="s">
        <v>123</v>
      </c>
      <c r="C635" s="62">
        <v>1.3010000000000001E-5</v>
      </c>
      <c r="D635" s="62">
        <v>276.64</v>
      </c>
      <c r="E635" s="173">
        <f t="shared" si="13"/>
        <v>0</v>
      </c>
    </row>
    <row r="636" spans="1:5">
      <c r="A636" s="410" t="s">
        <v>3085</v>
      </c>
      <c r="B636" s="62" t="s">
        <v>123</v>
      </c>
      <c r="C636" s="62">
        <v>6.5519999999999999E-4</v>
      </c>
      <c r="D636" s="62">
        <v>8.1</v>
      </c>
      <c r="E636" s="173">
        <f t="shared" si="13"/>
        <v>0</v>
      </c>
    </row>
    <row r="637" spans="1:5">
      <c r="A637" s="410" t="s">
        <v>3086</v>
      </c>
      <c r="B637" s="62" t="s">
        <v>123</v>
      </c>
      <c r="C637" s="62">
        <v>3.6276E-4</v>
      </c>
      <c r="D637" s="62">
        <v>11.01</v>
      </c>
      <c r="E637" s="173">
        <f t="shared" si="13"/>
        <v>0</v>
      </c>
    </row>
    <row r="638" spans="1:5">
      <c r="A638" s="410" t="s">
        <v>3087</v>
      </c>
      <c r="B638" s="62" t="s">
        <v>123</v>
      </c>
      <c r="C638" s="62">
        <v>3.6276E-4</v>
      </c>
      <c r="D638" s="62">
        <v>24.42</v>
      </c>
      <c r="E638" s="173">
        <f t="shared" si="13"/>
        <v>0</v>
      </c>
    </row>
    <row r="639" spans="1:5">
      <c r="A639" s="410" t="s">
        <v>562</v>
      </c>
      <c r="B639" s="62" t="s">
        <v>563</v>
      </c>
      <c r="C639" s="62" t="s">
        <v>563</v>
      </c>
      <c r="D639" s="62" t="s">
        <v>563</v>
      </c>
      <c r="E639" s="173">
        <f>SUM(E614:E638)</f>
        <v>4.8899999999999997</v>
      </c>
    </row>
    <row r="640" spans="1:5">
      <c r="A640" s="410"/>
      <c r="B640" s="62"/>
      <c r="C640" s="62"/>
      <c r="D640" s="62"/>
      <c r="E640" s="173"/>
    </row>
    <row r="641" spans="1:5">
      <c r="A641" s="410" t="s">
        <v>565</v>
      </c>
      <c r="B641" s="62" t="s">
        <v>563</v>
      </c>
      <c r="C641" s="62" t="s">
        <v>563</v>
      </c>
      <c r="D641" s="62" t="s">
        <v>563</v>
      </c>
      <c r="E641" s="173">
        <f>E606+E611+E639</f>
        <v>7.51</v>
      </c>
    </row>
    <row r="642" spans="1:5">
      <c r="A642" s="410"/>
      <c r="B642" s="62"/>
      <c r="C642" s="62"/>
      <c r="D642" s="413"/>
      <c r="E642" s="173"/>
    </row>
    <row r="643" spans="1:5">
      <c r="A643" s="410"/>
      <c r="B643" s="62"/>
      <c r="C643" s="62"/>
      <c r="D643" s="62"/>
      <c r="E643" s="173"/>
    </row>
    <row r="644" spans="1:5">
      <c r="A644" s="410"/>
      <c r="B644" s="62"/>
      <c r="C644" s="62"/>
      <c r="D644" s="62"/>
      <c r="E644" s="173"/>
    </row>
    <row r="645" spans="1:5">
      <c r="A645" s="410" t="s">
        <v>597</v>
      </c>
      <c r="B645" s="62" t="s">
        <v>3555</v>
      </c>
      <c r="C645" s="62"/>
      <c r="D645" s="62"/>
      <c r="E645" s="173"/>
    </row>
    <row r="646" spans="1:5" ht="30">
      <c r="A646" s="410" t="s">
        <v>598</v>
      </c>
      <c r="B646" s="62"/>
      <c r="C646" s="62"/>
      <c r="D646" s="62"/>
      <c r="E646" s="173"/>
    </row>
    <row r="647" spans="1:5">
      <c r="A647" s="410" t="s">
        <v>575</v>
      </c>
      <c r="B647" s="62"/>
      <c r="C647" s="62"/>
      <c r="D647" s="62"/>
      <c r="E647" s="173"/>
    </row>
    <row r="648" spans="1:5">
      <c r="A648" s="410"/>
      <c r="B648" s="62"/>
      <c r="C648" s="62"/>
      <c r="D648" s="62"/>
      <c r="E648" s="173"/>
    </row>
    <row r="649" spans="1:5">
      <c r="A649" s="410" t="s">
        <v>576</v>
      </c>
      <c r="B649" s="62" t="s">
        <v>558</v>
      </c>
      <c r="C649" s="62" t="s">
        <v>559</v>
      </c>
      <c r="D649" s="62" t="s">
        <v>560</v>
      </c>
      <c r="E649" s="173" t="s">
        <v>561</v>
      </c>
    </row>
    <row r="650" spans="1:5" ht="30">
      <c r="A650" s="410" t="s">
        <v>3061</v>
      </c>
      <c r="B650" s="62" t="s">
        <v>123</v>
      </c>
      <c r="C650" s="62">
        <v>2.031E-5</v>
      </c>
      <c r="D650" s="62">
        <v>576</v>
      </c>
      <c r="E650" s="173">
        <f>TRUNC((C650*D650),2)</f>
        <v>0.01</v>
      </c>
    </row>
    <row r="651" spans="1:5">
      <c r="A651" s="410" t="s">
        <v>562</v>
      </c>
      <c r="B651" s="62" t="s">
        <v>563</v>
      </c>
      <c r="C651" s="62" t="s">
        <v>563</v>
      </c>
      <c r="D651" s="62" t="s">
        <v>563</v>
      </c>
      <c r="E651" s="173">
        <f>SUM(E650:E650)</f>
        <v>0.01</v>
      </c>
    </row>
    <row r="652" spans="1:5">
      <c r="A652" s="410"/>
      <c r="B652" s="62"/>
      <c r="C652" s="62"/>
      <c r="D652" s="62"/>
      <c r="E652" s="173"/>
    </row>
    <row r="653" spans="1:5">
      <c r="A653" s="410" t="s">
        <v>557</v>
      </c>
      <c r="B653" s="62" t="s">
        <v>558</v>
      </c>
      <c r="C653" s="62" t="s">
        <v>559</v>
      </c>
      <c r="D653" s="62" t="s">
        <v>560</v>
      </c>
      <c r="E653" s="173" t="s">
        <v>561</v>
      </c>
    </row>
    <row r="654" spans="1:5">
      <c r="A654" s="410" t="s">
        <v>3117</v>
      </c>
      <c r="B654" s="62" t="s">
        <v>122</v>
      </c>
      <c r="C654" s="62">
        <v>0.10119</v>
      </c>
      <c r="D654" s="62">
        <v>17.7</v>
      </c>
      <c r="E654" s="173">
        <f>TRUNC((C654*D654),2)</f>
        <v>1.79</v>
      </c>
    </row>
    <row r="655" spans="1:5">
      <c r="A655" s="410" t="s">
        <v>3063</v>
      </c>
      <c r="B655" s="62" t="s">
        <v>122</v>
      </c>
      <c r="C655" s="62">
        <v>0.20341999999999999</v>
      </c>
      <c r="D655" s="62">
        <v>8.51</v>
      </c>
      <c r="E655" s="173">
        <f>TRUNC((C655*D655),2)</f>
        <v>1.73</v>
      </c>
    </row>
    <row r="656" spans="1:5">
      <c r="A656" s="410" t="s">
        <v>562</v>
      </c>
      <c r="B656" s="62" t="s">
        <v>563</v>
      </c>
      <c r="C656" s="62" t="s">
        <v>563</v>
      </c>
      <c r="D656" s="62" t="s">
        <v>563</v>
      </c>
      <c r="E656" s="173">
        <f>SUM(E654:E655)</f>
        <v>3.52</v>
      </c>
    </row>
    <row r="657" spans="1:5">
      <c r="A657" s="410"/>
      <c r="B657" s="62"/>
      <c r="C657" s="62"/>
      <c r="D657" s="62"/>
      <c r="E657" s="173"/>
    </row>
    <row r="658" spans="1:5">
      <c r="A658" s="410" t="s">
        <v>564</v>
      </c>
      <c r="B658" s="62" t="s">
        <v>558</v>
      </c>
      <c r="C658" s="62" t="s">
        <v>559</v>
      </c>
      <c r="D658" s="62" t="s">
        <v>560</v>
      </c>
      <c r="E658" s="173" t="s">
        <v>561</v>
      </c>
    </row>
    <row r="659" spans="1:5">
      <c r="A659" s="410" t="s">
        <v>3066</v>
      </c>
      <c r="B659" s="62" t="s">
        <v>123</v>
      </c>
      <c r="C659" s="62">
        <v>2.4051599999999999E-3</v>
      </c>
      <c r="D659" s="62">
        <v>6.92</v>
      </c>
      <c r="E659" s="173">
        <f t="shared" ref="E659:E684" si="14">TRUNC((C659*D659),2)</f>
        <v>0.01</v>
      </c>
    </row>
    <row r="660" spans="1:5">
      <c r="A660" s="410" t="s">
        <v>3046</v>
      </c>
      <c r="B660" s="62" t="s">
        <v>131</v>
      </c>
      <c r="C660" s="62">
        <v>4.8030000000000002E-4</v>
      </c>
      <c r="D660" s="62">
        <v>50.4</v>
      </c>
      <c r="E660" s="173">
        <f t="shared" si="14"/>
        <v>0.02</v>
      </c>
    </row>
    <row r="661" spans="1:5">
      <c r="A661" s="410" t="s">
        <v>3067</v>
      </c>
      <c r="B661" s="62" t="s">
        <v>123</v>
      </c>
      <c r="C661" s="62">
        <v>1.9938000000000001E-4</v>
      </c>
      <c r="D661" s="62">
        <v>108.95</v>
      </c>
      <c r="E661" s="173">
        <f t="shared" si="14"/>
        <v>0.02</v>
      </c>
    </row>
    <row r="662" spans="1:5">
      <c r="A662" s="410" t="s">
        <v>3069</v>
      </c>
      <c r="B662" s="62" t="s">
        <v>123</v>
      </c>
      <c r="C662" s="62">
        <v>2.7207300000000002E-3</v>
      </c>
      <c r="D662" s="62">
        <v>6.21</v>
      </c>
      <c r="E662" s="173">
        <f t="shared" si="14"/>
        <v>0.01</v>
      </c>
    </row>
    <row r="663" spans="1:5">
      <c r="A663" s="410" t="s">
        <v>3047</v>
      </c>
      <c r="B663" s="62" t="s">
        <v>131</v>
      </c>
      <c r="C663" s="62">
        <v>4.1203799999999999E-3</v>
      </c>
      <c r="D663" s="62">
        <v>9.4499999999999993</v>
      </c>
      <c r="E663" s="173">
        <f t="shared" si="14"/>
        <v>0.03</v>
      </c>
    </row>
    <row r="664" spans="1:5">
      <c r="A664" s="410" t="s">
        <v>3071</v>
      </c>
      <c r="B664" s="62" t="s">
        <v>126</v>
      </c>
      <c r="C664" s="62">
        <v>0.13</v>
      </c>
      <c r="D664" s="62">
        <v>3.9</v>
      </c>
      <c r="E664" s="173">
        <f t="shared" si="14"/>
        <v>0.5</v>
      </c>
    </row>
    <row r="665" spans="1:5">
      <c r="A665" s="410" t="s">
        <v>3074</v>
      </c>
      <c r="B665" s="62" t="s">
        <v>127</v>
      </c>
      <c r="C665" s="62">
        <v>2.8000000000000001E-2</v>
      </c>
      <c r="D665" s="62">
        <v>11.65</v>
      </c>
      <c r="E665" s="173">
        <f t="shared" si="14"/>
        <v>0.32</v>
      </c>
    </row>
    <row r="666" spans="1:5">
      <c r="A666" s="410" t="s">
        <v>3075</v>
      </c>
      <c r="B666" s="62" t="s">
        <v>128</v>
      </c>
      <c r="C666" s="62">
        <v>4.5344999999999999E-4</v>
      </c>
      <c r="D666" s="62">
        <v>15.32</v>
      </c>
      <c r="E666" s="173">
        <f t="shared" si="14"/>
        <v>0</v>
      </c>
    </row>
    <row r="667" spans="1:5" ht="30">
      <c r="A667" s="410" t="s">
        <v>3119</v>
      </c>
      <c r="B667" s="62" t="s">
        <v>126</v>
      </c>
      <c r="C667" s="62">
        <v>8.3000000000000004E-2</v>
      </c>
      <c r="D667" s="62">
        <v>13.66</v>
      </c>
      <c r="E667" s="173">
        <f t="shared" si="14"/>
        <v>1.1299999999999999</v>
      </c>
    </row>
    <row r="668" spans="1:5">
      <c r="A668" s="410" t="s">
        <v>3076</v>
      </c>
      <c r="B668" s="62" t="s">
        <v>122</v>
      </c>
      <c r="C668" s="62">
        <v>0.34278075000000002</v>
      </c>
      <c r="D668" s="62">
        <v>1.87</v>
      </c>
      <c r="E668" s="173">
        <f t="shared" si="14"/>
        <v>0.64</v>
      </c>
    </row>
    <row r="669" spans="1:5">
      <c r="A669" s="410" t="s">
        <v>3077</v>
      </c>
      <c r="B669" s="62" t="s">
        <v>122</v>
      </c>
      <c r="C669" s="62">
        <v>0.3</v>
      </c>
      <c r="D669" s="62">
        <v>0.71</v>
      </c>
      <c r="E669" s="173">
        <f t="shared" si="14"/>
        <v>0.21</v>
      </c>
    </row>
    <row r="670" spans="1:5">
      <c r="A670" s="410" t="s">
        <v>3078</v>
      </c>
      <c r="B670" s="62" t="s">
        <v>122</v>
      </c>
      <c r="C670" s="62">
        <v>0.3</v>
      </c>
      <c r="D670" s="62">
        <v>0.34</v>
      </c>
      <c r="E670" s="173">
        <f t="shared" si="14"/>
        <v>0.1</v>
      </c>
    </row>
    <row r="671" spans="1:5">
      <c r="A671" s="410" t="s">
        <v>3079</v>
      </c>
      <c r="B671" s="62" t="s">
        <v>122</v>
      </c>
      <c r="C671" s="62">
        <v>0.3</v>
      </c>
      <c r="D671" s="62">
        <v>0.05</v>
      </c>
      <c r="E671" s="173">
        <f t="shared" si="14"/>
        <v>0.01</v>
      </c>
    </row>
    <row r="672" spans="1:5">
      <c r="A672" s="410" t="s">
        <v>3048</v>
      </c>
      <c r="B672" s="62" t="s">
        <v>123</v>
      </c>
      <c r="C672" s="62">
        <v>7.9389E-4</v>
      </c>
      <c r="D672" s="62">
        <v>31.18</v>
      </c>
      <c r="E672" s="173">
        <f t="shared" si="14"/>
        <v>0.02</v>
      </c>
    </row>
    <row r="673" spans="1:5">
      <c r="A673" s="410" t="s">
        <v>3049</v>
      </c>
      <c r="B673" s="62" t="s">
        <v>123</v>
      </c>
      <c r="C673" s="62">
        <v>3.7209E-4</v>
      </c>
      <c r="D673" s="62">
        <v>178.5</v>
      </c>
      <c r="E673" s="173">
        <f t="shared" si="14"/>
        <v>0.06</v>
      </c>
    </row>
    <row r="674" spans="1:5">
      <c r="A674" s="410" t="s">
        <v>3050</v>
      </c>
      <c r="B674" s="62" t="s">
        <v>123</v>
      </c>
      <c r="C674" s="62">
        <v>3.3446160000000003E-2</v>
      </c>
      <c r="D674" s="62">
        <v>1.17</v>
      </c>
      <c r="E674" s="173">
        <f t="shared" si="14"/>
        <v>0.03</v>
      </c>
    </row>
    <row r="675" spans="1:5" ht="30">
      <c r="A675" s="410" t="s">
        <v>3051</v>
      </c>
      <c r="B675" s="62" t="s">
        <v>123</v>
      </c>
      <c r="C675" s="62">
        <v>3.2249999999999998E-4</v>
      </c>
      <c r="D675" s="62">
        <v>140.43</v>
      </c>
      <c r="E675" s="173">
        <f t="shared" si="14"/>
        <v>0.04</v>
      </c>
    </row>
    <row r="676" spans="1:5" ht="30">
      <c r="A676" s="410" t="s">
        <v>3052</v>
      </c>
      <c r="B676" s="62" t="s">
        <v>123</v>
      </c>
      <c r="C676" s="62">
        <v>2.1599999999999999E-4</v>
      </c>
      <c r="D676" s="62">
        <v>123.37</v>
      </c>
      <c r="E676" s="173">
        <f t="shared" si="14"/>
        <v>0.02</v>
      </c>
    </row>
    <row r="677" spans="1:5" ht="30">
      <c r="A677" s="410" t="s">
        <v>3080</v>
      </c>
      <c r="B677" s="62" t="s">
        <v>123</v>
      </c>
      <c r="C677" s="62">
        <v>1.323E-5</v>
      </c>
      <c r="D677" s="62">
        <v>593.85</v>
      </c>
      <c r="E677" s="173">
        <f t="shared" si="14"/>
        <v>0</v>
      </c>
    </row>
    <row r="678" spans="1:5">
      <c r="A678" s="410" t="s">
        <v>3081</v>
      </c>
      <c r="B678" s="62" t="s">
        <v>123</v>
      </c>
      <c r="C678" s="62">
        <v>8.1240000000000001E-5</v>
      </c>
      <c r="D678" s="62">
        <v>134.63</v>
      </c>
      <c r="E678" s="173">
        <f t="shared" si="14"/>
        <v>0.01</v>
      </c>
    </row>
    <row r="679" spans="1:5">
      <c r="A679" s="410" t="s">
        <v>3082</v>
      </c>
      <c r="B679" s="62" t="s">
        <v>123</v>
      </c>
      <c r="C679" s="62">
        <v>6.1710000000000004E-5</v>
      </c>
      <c r="D679" s="62">
        <v>202.84</v>
      </c>
      <c r="E679" s="173">
        <f t="shared" si="14"/>
        <v>0.01</v>
      </c>
    </row>
    <row r="680" spans="1:5">
      <c r="A680" s="410" t="s">
        <v>3083</v>
      </c>
      <c r="B680" s="62" t="s">
        <v>123</v>
      </c>
      <c r="C680" s="62">
        <v>1.323E-5</v>
      </c>
      <c r="D680" s="62">
        <v>574.46</v>
      </c>
      <c r="E680" s="173">
        <f t="shared" si="14"/>
        <v>0</v>
      </c>
    </row>
    <row r="681" spans="1:5">
      <c r="A681" s="410" t="s">
        <v>3084</v>
      </c>
      <c r="B681" s="62" t="s">
        <v>123</v>
      </c>
      <c r="C681" s="62">
        <v>1.626E-5</v>
      </c>
      <c r="D681" s="62">
        <v>276.64</v>
      </c>
      <c r="E681" s="173">
        <f t="shared" si="14"/>
        <v>0</v>
      </c>
    </row>
    <row r="682" spans="1:5">
      <c r="A682" s="410" t="s">
        <v>3085</v>
      </c>
      <c r="B682" s="62" t="s">
        <v>123</v>
      </c>
      <c r="C682" s="62">
        <v>8.1899999999999996E-4</v>
      </c>
      <c r="D682" s="62">
        <v>8.1</v>
      </c>
      <c r="E682" s="173">
        <f t="shared" si="14"/>
        <v>0</v>
      </c>
    </row>
    <row r="683" spans="1:5">
      <c r="A683" s="410" t="s">
        <v>3086</v>
      </c>
      <c r="B683" s="62" t="s">
        <v>123</v>
      </c>
      <c r="C683" s="62">
        <v>4.5344999999999999E-4</v>
      </c>
      <c r="D683" s="62">
        <v>11.01</v>
      </c>
      <c r="E683" s="173">
        <f t="shared" si="14"/>
        <v>0</v>
      </c>
    </row>
    <row r="684" spans="1:5">
      <c r="A684" s="410" t="s">
        <v>3087</v>
      </c>
      <c r="B684" s="62" t="s">
        <v>123</v>
      </c>
      <c r="C684" s="62">
        <v>4.5344999999999999E-4</v>
      </c>
      <c r="D684" s="62">
        <v>24.42</v>
      </c>
      <c r="E684" s="173">
        <f t="shared" si="14"/>
        <v>0.01</v>
      </c>
    </row>
    <row r="685" spans="1:5">
      <c r="A685" s="410" t="s">
        <v>562</v>
      </c>
      <c r="B685" s="62" t="s">
        <v>563</v>
      </c>
      <c r="C685" s="62" t="s">
        <v>563</v>
      </c>
      <c r="D685" s="62" t="s">
        <v>563</v>
      </c>
      <c r="E685" s="173">
        <f>SUM(E659:E684)</f>
        <v>3.1999999999999993</v>
      </c>
    </row>
    <row r="686" spans="1:5">
      <c r="A686" s="410"/>
      <c r="B686" s="62"/>
      <c r="C686" s="62"/>
      <c r="D686" s="62"/>
      <c r="E686" s="173"/>
    </row>
    <row r="687" spans="1:5">
      <c r="A687" s="410" t="s">
        <v>565</v>
      </c>
      <c r="B687" s="62" t="s">
        <v>563</v>
      </c>
      <c r="C687" s="62" t="s">
        <v>563</v>
      </c>
      <c r="D687" s="62" t="s">
        <v>563</v>
      </c>
      <c r="E687" s="173">
        <f>E651+E656+E685</f>
        <v>6.7299999999999986</v>
      </c>
    </row>
    <row r="688" spans="1:5">
      <c r="A688" s="410"/>
      <c r="B688" s="62"/>
      <c r="C688" s="62"/>
      <c r="D688" s="413"/>
      <c r="E688" s="173"/>
    </row>
    <row r="689" spans="1:5">
      <c r="A689" s="410"/>
      <c r="B689" s="62"/>
      <c r="C689" s="62"/>
      <c r="D689" s="62"/>
      <c r="E689" s="173"/>
    </row>
    <row r="690" spans="1:5">
      <c r="A690" s="410"/>
      <c r="B690" s="62"/>
      <c r="C690" s="62"/>
      <c r="D690" s="62"/>
      <c r="E690" s="173"/>
    </row>
    <row r="691" spans="1:5">
      <c r="A691" s="410" t="s">
        <v>599</v>
      </c>
      <c r="B691" s="62" t="s">
        <v>3556</v>
      </c>
      <c r="C691" s="62"/>
      <c r="D691" s="62"/>
      <c r="E691" s="173"/>
    </row>
    <row r="692" spans="1:5">
      <c r="A692" s="410" t="s">
        <v>600</v>
      </c>
      <c r="B692" s="62"/>
      <c r="C692" s="62"/>
      <c r="D692" s="62"/>
      <c r="E692" s="173"/>
    </row>
    <row r="693" spans="1:5">
      <c r="A693" s="410" t="s">
        <v>601</v>
      </c>
      <c r="B693" s="62"/>
      <c r="C693" s="62"/>
      <c r="D693" s="62"/>
      <c r="E693" s="173"/>
    </row>
    <row r="694" spans="1:5">
      <c r="A694" s="410"/>
      <c r="B694" s="62"/>
      <c r="C694" s="62"/>
      <c r="D694" s="62"/>
      <c r="E694" s="173"/>
    </row>
    <row r="695" spans="1:5">
      <c r="A695" s="410" t="s">
        <v>576</v>
      </c>
      <c r="B695" s="62" t="s">
        <v>558</v>
      </c>
      <c r="C695" s="62" t="s">
        <v>559</v>
      </c>
      <c r="D695" s="62" t="s">
        <v>560</v>
      </c>
      <c r="E695" s="173" t="s">
        <v>561</v>
      </c>
    </row>
    <row r="696" spans="1:5" ht="30">
      <c r="A696" s="410" t="s">
        <v>3061</v>
      </c>
      <c r="B696" s="62" t="s">
        <v>123</v>
      </c>
      <c r="C696" s="62">
        <v>1.7262000000000001E-4</v>
      </c>
      <c r="D696" s="62">
        <v>576</v>
      </c>
      <c r="E696" s="173">
        <f>TRUNC((C696*D696),2)</f>
        <v>0.09</v>
      </c>
    </row>
    <row r="697" spans="1:5">
      <c r="A697" s="410" t="s">
        <v>562</v>
      </c>
      <c r="B697" s="62" t="s">
        <v>563</v>
      </c>
      <c r="C697" s="62" t="s">
        <v>563</v>
      </c>
      <c r="D697" s="62" t="s">
        <v>563</v>
      </c>
      <c r="E697" s="173">
        <f>SUM(E696:E696)</f>
        <v>0.09</v>
      </c>
    </row>
    <row r="698" spans="1:5">
      <c r="A698" s="410"/>
      <c r="B698" s="62"/>
      <c r="C698" s="62"/>
      <c r="D698" s="62"/>
      <c r="E698" s="173"/>
    </row>
    <row r="699" spans="1:5">
      <c r="A699" s="410" t="s">
        <v>557</v>
      </c>
      <c r="B699" s="62" t="s">
        <v>558</v>
      </c>
      <c r="C699" s="62" t="s">
        <v>559</v>
      </c>
      <c r="D699" s="62" t="s">
        <v>560</v>
      </c>
      <c r="E699" s="173" t="s">
        <v>561</v>
      </c>
    </row>
    <row r="700" spans="1:5">
      <c r="A700" s="410" t="s">
        <v>3090</v>
      </c>
      <c r="B700" s="62" t="s">
        <v>122</v>
      </c>
      <c r="C700" s="62">
        <v>0.22884750000000001</v>
      </c>
      <c r="D700" s="62">
        <v>13.3</v>
      </c>
      <c r="E700" s="173">
        <f>TRUNC((C700*D700),2)</f>
        <v>3.04</v>
      </c>
    </row>
    <row r="701" spans="1:5">
      <c r="A701" s="410" t="s">
        <v>3063</v>
      </c>
      <c r="B701" s="62" t="s">
        <v>122</v>
      </c>
      <c r="C701" s="62">
        <v>2.36455408</v>
      </c>
      <c r="D701" s="62">
        <v>8.51</v>
      </c>
      <c r="E701" s="173">
        <f>TRUNC((C701*D701),2)</f>
        <v>20.12</v>
      </c>
    </row>
    <row r="702" spans="1:5">
      <c r="A702" s="410" t="s">
        <v>562</v>
      </c>
      <c r="B702" s="62" t="s">
        <v>563</v>
      </c>
      <c r="C702" s="62" t="s">
        <v>563</v>
      </c>
      <c r="D702" s="62" t="s">
        <v>563</v>
      </c>
      <c r="E702" s="173">
        <f>SUM(E700:E701)</f>
        <v>23.16</v>
      </c>
    </row>
    <row r="703" spans="1:5">
      <c r="A703" s="410"/>
      <c r="B703" s="62"/>
      <c r="C703" s="62"/>
      <c r="D703" s="62"/>
      <c r="E703" s="173"/>
    </row>
    <row r="704" spans="1:5">
      <c r="A704" s="410" t="s">
        <v>564</v>
      </c>
      <c r="B704" s="62" t="s">
        <v>558</v>
      </c>
      <c r="C704" s="62" t="s">
        <v>559</v>
      </c>
      <c r="D704" s="62" t="s">
        <v>560</v>
      </c>
      <c r="E704" s="173" t="s">
        <v>561</v>
      </c>
    </row>
    <row r="705" spans="1:5">
      <c r="A705" s="410" t="s">
        <v>3066</v>
      </c>
      <c r="B705" s="62" t="s">
        <v>123</v>
      </c>
      <c r="C705" s="62">
        <v>2.044226E-2</v>
      </c>
      <c r="D705" s="62">
        <v>6.92</v>
      </c>
      <c r="E705" s="173">
        <f t="shared" ref="E705:E727" si="15">TRUNC((C705*D705),2)</f>
        <v>0.14000000000000001</v>
      </c>
    </row>
    <row r="706" spans="1:5">
      <c r="A706" s="410" t="s">
        <v>3046</v>
      </c>
      <c r="B706" s="62" t="s">
        <v>131</v>
      </c>
      <c r="C706" s="62">
        <v>4.0822300000000001E-3</v>
      </c>
      <c r="D706" s="62">
        <v>50.4</v>
      </c>
      <c r="E706" s="173">
        <f t="shared" si="15"/>
        <v>0.2</v>
      </c>
    </row>
    <row r="707" spans="1:5">
      <c r="A707" s="410" t="s">
        <v>3067</v>
      </c>
      <c r="B707" s="62" t="s">
        <v>123</v>
      </c>
      <c r="C707" s="62">
        <v>1.6946000000000001E-3</v>
      </c>
      <c r="D707" s="62">
        <v>108.95</v>
      </c>
      <c r="E707" s="173">
        <f t="shared" si="15"/>
        <v>0.18</v>
      </c>
    </row>
    <row r="708" spans="1:5">
      <c r="A708" s="410" t="s">
        <v>3069</v>
      </c>
      <c r="B708" s="62" t="s">
        <v>123</v>
      </c>
      <c r="C708" s="62">
        <v>2.3124390000000002E-2</v>
      </c>
      <c r="D708" s="62">
        <v>6.21</v>
      </c>
      <c r="E708" s="173">
        <f t="shared" si="15"/>
        <v>0.14000000000000001</v>
      </c>
    </row>
    <row r="709" spans="1:5">
      <c r="A709" s="410" t="s">
        <v>3047</v>
      </c>
      <c r="B709" s="62" t="s">
        <v>131</v>
      </c>
      <c r="C709" s="62">
        <v>3.5020490000000001E-2</v>
      </c>
      <c r="D709" s="62">
        <v>9.4499999999999993</v>
      </c>
      <c r="E709" s="173">
        <f t="shared" si="15"/>
        <v>0.33</v>
      </c>
    </row>
    <row r="710" spans="1:5">
      <c r="A710" s="410" t="s">
        <v>3075</v>
      </c>
      <c r="B710" s="62" t="s">
        <v>128</v>
      </c>
      <c r="C710" s="62">
        <v>3.85403E-3</v>
      </c>
      <c r="D710" s="62">
        <v>15.32</v>
      </c>
      <c r="E710" s="173">
        <f t="shared" si="15"/>
        <v>0.05</v>
      </c>
    </row>
    <row r="711" spans="1:5">
      <c r="A711" s="410" t="s">
        <v>3076</v>
      </c>
      <c r="B711" s="62" t="s">
        <v>122</v>
      </c>
      <c r="C711" s="62">
        <v>2.4802812799999998</v>
      </c>
      <c r="D711" s="62">
        <v>1.87</v>
      </c>
      <c r="E711" s="173">
        <f t="shared" si="15"/>
        <v>4.63</v>
      </c>
    </row>
    <row r="712" spans="1:5">
      <c r="A712" s="410" t="s">
        <v>3077</v>
      </c>
      <c r="B712" s="62" t="s">
        <v>122</v>
      </c>
      <c r="C712" s="62">
        <v>2.5497999999999998</v>
      </c>
      <c r="D712" s="62">
        <v>0.71</v>
      </c>
      <c r="E712" s="173">
        <f t="shared" si="15"/>
        <v>1.81</v>
      </c>
    </row>
    <row r="713" spans="1:5">
      <c r="A713" s="410" t="s">
        <v>3078</v>
      </c>
      <c r="B713" s="62" t="s">
        <v>122</v>
      </c>
      <c r="C713" s="62">
        <v>2.5497999999999998</v>
      </c>
      <c r="D713" s="62">
        <v>0.34</v>
      </c>
      <c r="E713" s="173">
        <f t="shared" si="15"/>
        <v>0.86</v>
      </c>
    </row>
    <row r="714" spans="1:5">
      <c r="A714" s="410" t="s">
        <v>3079</v>
      </c>
      <c r="B714" s="62" t="s">
        <v>122</v>
      </c>
      <c r="C714" s="62">
        <v>2.5497999999999998</v>
      </c>
      <c r="D714" s="62">
        <v>0.05</v>
      </c>
      <c r="E714" s="173">
        <f t="shared" si="15"/>
        <v>0.12</v>
      </c>
    </row>
    <row r="715" spans="1:5">
      <c r="A715" s="410" t="s">
        <v>3048</v>
      </c>
      <c r="B715" s="62" t="s">
        <v>123</v>
      </c>
      <c r="C715" s="62">
        <v>6.7475399999999998E-3</v>
      </c>
      <c r="D715" s="62">
        <v>31.18</v>
      </c>
      <c r="E715" s="173">
        <f t="shared" si="15"/>
        <v>0.21</v>
      </c>
    </row>
    <row r="716" spans="1:5">
      <c r="A716" s="410" t="s">
        <v>3049</v>
      </c>
      <c r="B716" s="62" t="s">
        <v>123</v>
      </c>
      <c r="C716" s="62">
        <v>3.1625199999999998E-3</v>
      </c>
      <c r="D716" s="62">
        <v>178.5</v>
      </c>
      <c r="E716" s="173">
        <f t="shared" si="15"/>
        <v>0.56000000000000005</v>
      </c>
    </row>
    <row r="717" spans="1:5">
      <c r="A717" s="410" t="s">
        <v>3050</v>
      </c>
      <c r="B717" s="62" t="s">
        <v>123</v>
      </c>
      <c r="C717" s="62">
        <v>0.28427005999999999</v>
      </c>
      <c r="D717" s="62">
        <v>1.17</v>
      </c>
      <c r="E717" s="173">
        <f t="shared" si="15"/>
        <v>0.33</v>
      </c>
    </row>
    <row r="718" spans="1:5" ht="30">
      <c r="A718" s="410" t="s">
        <v>3051</v>
      </c>
      <c r="B718" s="62" t="s">
        <v>123</v>
      </c>
      <c r="C718" s="62">
        <v>2.7410400000000001E-3</v>
      </c>
      <c r="D718" s="62">
        <v>140.43</v>
      </c>
      <c r="E718" s="173">
        <f t="shared" si="15"/>
        <v>0.38</v>
      </c>
    </row>
    <row r="719" spans="1:5" ht="30">
      <c r="A719" s="410" t="s">
        <v>3052</v>
      </c>
      <c r="B719" s="62" t="s">
        <v>123</v>
      </c>
      <c r="C719" s="62">
        <v>1.8358599999999999E-3</v>
      </c>
      <c r="D719" s="62">
        <v>123.37</v>
      </c>
      <c r="E719" s="173">
        <f t="shared" si="15"/>
        <v>0.22</v>
      </c>
    </row>
    <row r="720" spans="1:5" ht="30">
      <c r="A720" s="410" t="s">
        <v>3080</v>
      </c>
      <c r="B720" s="62" t="s">
        <v>123</v>
      </c>
      <c r="C720" s="62">
        <v>1.1244E-4</v>
      </c>
      <c r="D720" s="62">
        <v>593.85</v>
      </c>
      <c r="E720" s="173">
        <f t="shared" si="15"/>
        <v>0.06</v>
      </c>
    </row>
    <row r="721" spans="1:5">
      <c r="A721" s="410" t="s">
        <v>3081</v>
      </c>
      <c r="B721" s="62" t="s">
        <v>123</v>
      </c>
      <c r="C721" s="62">
        <v>6.9048999999999998E-4</v>
      </c>
      <c r="D721" s="62">
        <v>134.63</v>
      </c>
      <c r="E721" s="173">
        <f t="shared" si="15"/>
        <v>0.09</v>
      </c>
    </row>
    <row r="722" spans="1:5">
      <c r="A722" s="410" t="s">
        <v>3082</v>
      </c>
      <c r="B722" s="62" t="s">
        <v>123</v>
      </c>
      <c r="C722" s="62">
        <v>5.2448999999999996E-4</v>
      </c>
      <c r="D722" s="62">
        <v>202.84</v>
      </c>
      <c r="E722" s="173">
        <f t="shared" si="15"/>
        <v>0.1</v>
      </c>
    </row>
    <row r="723" spans="1:5">
      <c r="A723" s="410" t="s">
        <v>3083</v>
      </c>
      <c r="B723" s="62" t="s">
        <v>123</v>
      </c>
      <c r="C723" s="62">
        <v>1.1244E-4</v>
      </c>
      <c r="D723" s="62">
        <v>574.46</v>
      </c>
      <c r="E723" s="173">
        <f t="shared" si="15"/>
        <v>0.06</v>
      </c>
    </row>
    <row r="724" spans="1:5">
      <c r="A724" s="410" t="s">
        <v>3084</v>
      </c>
      <c r="B724" s="62" t="s">
        <v>123</v>
      </c>
      <c r="C724" s="62">
        <v>1.382E-4</v>
      </c>
      <c r="D724" s="62">
        <v>276.64</v>
      </c>
      <c r="E724" s="173">
        <f t="shared" si="15"/>
        <v>0.03</v>
      </c>
    </row>
    <row r="725" spans="1:5">
      <c r="A725" s="410" t="s">
        <v>3085</v>
      </c>
      <c r="B725" s="62" t="s">
        <v>123</v>
      </c>
      <c r="C725" s="62">
        <v>6.9609499999999996E-3</v>
      </c>
      <c r="D725" s="62">
        <v>8.1</v>
      </c>
      <c r="E725" s="173">
        <f t="shared" si="15"/>
        <v>0.05</v>
      </c>
    </row>
    <row r="726" spans="1:5">
      <c r="A726" s="410" t="s">
        <v>3086</v>
      </c>
      <c r="B726" s="62" t="s">
        <v>123</v>
      </c>
      <c r="C726" s="62">
        <v>3.85403E-3</v>
      </c>
      <c r="D726" s="62">
        <v>11.01</v>
      </c>
      <c r="E726" s="173">
        <f t="shared" si="15"/>
        <v>0.04</v>
      </c>
    </row>
    <row r="727" spans="1:5">
      <c r="A727" s="410" t="s">
        <v>3087</v>
      </c>
      <c r="B727" s="62" t="s">
        <v>123</v>
      </c>
      <c r="C727" s="62">
        <v>3.85403E-3</v>
      </c>
      <c r="D727" s="62">
        <v>24.42</v>
      </c>
      <c r="E727" s="173">
        <f t="shared" si="15"/>
        <v>0.09</v>
      </c>
    </row>
    <row r="728" spans="1:5">
      <c r="A728" s="410" t="s">
        <v>562</v>
      </c>
      <c r="B728" s="62" t="s">
        <v>563</v>
      </c>
      <c r="C728" s="62" t="s">
        <v>563</v>
      </c>
      <c r="D728" s="62" t="s">
        <v>563</v>
      </c>
      <c r="E728" s="173">
        <f>SUM(E705:E727)</f>
        <v>10.680000000000001</v>
      </c>
    </row>
    <row r="729" spans="1:5">
      <c r="A729" s="410"/>
      <c r="B729" s="62"/>
      <c r="C729" s="62"/>
      <c r="D729" s="62"/>
      <c r="E729" s="173"/>
    </row>
    <row r="730" spans="1:5">
      <c r="A730" s="410" t="s">
        <v>565</v>
      </c>
      <c r="B730" s="62" t="s">
        <v>563</v>
      </c>
      <c r="C730" s="62" t="s">
        <v>563</v>
      </c>
      <c r="D730" s="62" t="s">
        <v>563</v>
      </c>
      <c r="E730" s="173">
        <f>E697+E702+E728</f>
        <v>33.93</v>
      </c>
    </row>
    <row r="731" spans="1:5">
      <c r="A731" s="410"/>
      <c r="B731" s="62"/>
      <c r="C731" s="62"/>
      <c r="D731" s="413"/>
      <c r="E731" s="173"/>
    </row>
    <row r="732" spans="1:5">
      <c r="A732" s="410"/>
      <c r="B732" s="62"/>
      <c r="C732" s="62"/>
      <c r="D732" s="62"/>
      <c r="E732" s="173"/>
    </row>
    <row r="733" spans="1:5">
      <c r="A733" s="410"/>
      <c r="B733" s="62"/>
      <c r="C733" s="62"/>
      <c r="D733" s="62"/>
      <c r="E733" s="173"/>
    </row>
    <row r="734" spans="1:5">
      <c r="A734" s="410" t="s">
        <v>602</v>
      </c>
      <c r="B734" s="62" t="s">
        <v>3557</v>
      </c>
      <c r="C734" s="62"/>
      <c r="D734" s="62"/>
      <c r="E734" s="173"/>
    </row>
    <row r="735" spans="1:5">
      <c r="A735" s="410" t="s">
        <v>603</v>
      </c>
      <c r="B735" s="62"/>
      <c r="C735" s="62"/>
      <c r="D735" s="62"/>
      <c r="E735" s="173"/>
    </row>
    <row r="736" spans="1:5">
      <c r="A736" s="410" t="s">
        <v>575</v>
      </c>
      <c r="B736" s="62"/>
      <c r="C736" s="62"/>
      <c r="D736" s="62"/>
      <c r="E736" s="173"/>
    </row>
    <row r="737" spans="1:5">
      <c r="A737" s="410"/>
      <c r="B737" s="62"/>
      <c r="C737" s="62"/>
      <c r="D737" s="62"/>
      <c r="E737" s="173"/>
    </row>
    <row r="738" spans="1:5">
      <c r="A738" s="410" t="s">
        <v>576</v>
      </c>
      <c r="B738" s="62" t="s">
        <v>558</v>
      </c>
      <c r="C738" s="62" t="s">
        <v>559</v>
      </c>
      <c r="D738" s="62" t="s">
        <v>560</v>
      </c>
      <c r="E738" s="173" t="s">
        <v>561</v>
      </c>
    </row>
    <row r="739" spans="1:5" ht="30">
      <c r="A739" s="410" t="s">
        <v>3061</v>
      </c>
      <c r="B739" s="62" t="s">
        <v>123</v>
      </c>
      <c r="C739" s="62">
        <v>2.9790000000000001E-5</v>
      </c>
      <c r="D739" s="62">
        <v>576</v>
      </c>
      <c r="E739" s="173">
        <f>TRUNC((C739*D739),2)</f>
        <v>0.01</v>
      </c>
    </row>
    <row r="740" spans="1:5">
      <c r="A740" s="410" t="s">
        <v>562</v>
      </c>
      <c r="B740" s="62" t="s">
        <v>563</v>
      </c>
      <c r="C740" s="62" t="s">
        <v>563</v>
      </c>
      <c r="D740" s="62" t="s">
        <v>563</v>
      </c>
      <c r="E740" s="173">
        <f>SUM(E739:E739)</f>
        <v>0.01</v>
      </c>
    </row>
    <row r="741" spans="1:5">
      <c r="A741" s="410"/>
      <c r="B741" s="62"/>
      <c r="C741" s="62"/>
      <c r="D741" s="62"/>
      <c r="E741" s="173"/>
    </row>
    <row r="742" spans="1:5">
      <c r="A742" s="410" t="s">
        <v>557</v>
      </c>
      <c r="B742" s="62" t="s">
        <v>558</v>
      </c>
      <c r="C742" s="62" t="s">
        <v>559</v>
      </c>
      <c r="D742" s="62" t="s">
        <v>560</v>
      </c>
      <c r="E742" s="173" t="s">
        <v>561</v>
      </c>
    </row>
    <row r="743" spans="1:5">
      <c r="A743" s="410" t="s">
        <v>3090</v>
      </c>
      <c r="B743" s="62" t="s">
        <v>122</v>
      </c>
      <c r="C743" s="62">
        <v>4.0683999999999998E-2</v>
      </c>
      <c r="D743" s="62">
        <v>13.3</v>
      </c>
      <c r="E743" s="173">
        <f>TRUNC((C743*D743),2)</f>
        <v>0.54</v>
      </c>
    </row>
    <row r="744" spans="1:5">
      <c r="A744" s="410" t="s">
        <v>3063</v>
      </c>
      <c r="B744" s="62" t="s">
        <v>122</v>
      </c>
      <c r="C744" s="62">
        <v>0.40683999999999998</v>
      </c>
      <c r="D744" s="62">
        <v>8.51</v>
      </c>
      <c r="E744" s="173">
        <f>TRUNC((C744*D744),2)</f>
        <v>3.46</v>
      </c>
    </row>
    <row r="745" spans="1:5">
      <c r="A745" s="410" t="s">
        <v>562</v>
      </c>
      <c r="B745" s="62" t="s">
        <v>563</v>
      </c>
      <c r="C745" s="62" t="s">
        <v>563</v>
      </c>
      <c r="D745" s="62" t="s">
        <v>563</v>
      </c>
      <c r="E745" s="173">
        <f>SUM(E743:E744)</f>
        <v>4</v>
      </c>
    </row>
    <row r="746" spans="1:5">
      <c r="A746" s="410"/>
      <c r="B746" s="62"/>
      <c r="C746" s="62"/>
      <c r="D746" s="62"/>
      <c r="E746" s="173"/>
    </row>
    <row r="747" spans="1:5">
      <c r="A747" s="410" t="s">
        <v>564</v>
      </c>
      <c r="B747" s="62" t="s">
        <v>558</v>
      </c>
      <c r="C747" s="62" t="s">
        <v>559</v>
      </c>
      <c r="D747" s="62" t="s">
        <v>560</v>
      </c>
      <c r="E747" s="173" t="s">
        <v>561</v>
      </c>
    </row>
    <row r="748" spans="1:5">
      <c r="A748" s="410" t="s">
        <v>3066</v>
      </c>
      <c r="B748" s="62" t="s">
        <v>123</v>
      </c>
      <c r="C748" s="62">
        <v>3.5275699999999998E-3</v>
      </c>
      <c r="D748" s="62">
        <v>6.92</v>
      </c>
      <c r="E748" s="173">
        <f t="shared" ref="E748:E770" si="16">TRUNC((C748*D748),2)</f>
        <v>0.02</v>
      </c>
    </row>
    <row r="749" spans="1:5">
      <c r="A749" s="410" t="s">
        <v>3046</v>
      </c>
      <c r="B749" s="62" t="s">
        <v>131</v>
      </c>
      <c r="C749" s="62">
        <v>7.0443999999999997E-4</v>
      </c>
      <c r="D749" s="62">
        <v>50.4</v>
      </c>
      <c r="E749" s="173">
        <f t="shared" si="16"/>
        <v>0.03</v>
      </c>
    </row>
    <row r="750" spans="1:5">
      <c r="A750" s="410" t="s">
        <v>3067</v>
      </c>
      <c r="B750" s="62" t="s">
        <v>123</v>
      </c>
      <c r="C750" s="62">
        <v>2.9242E-4</v>
      </c>
      <c r="D750" s="62">
        <v>108.95</v>
      </c>
      <c r="E750" s="173">
        <f t="shared" si="16"/>
        <v>0.03</v>
      </c>
    </row>
    <row r="751" spans="1:5">
      <c r="A751" s="410" t="s">
        <v>3069</v>
      </c>
      <c r="B751" s="62" t="s">
        <v>123</v>
      </c>
      <c r="C751" s="62">
        <v>3.9903999999999998E-3</v>
      </c>
      <c r="D751" s="62">
        <v>6.21</v>
      </c>
      <c r="E751" s="173">
        <f t="shared" si="16"/>
        <v>0.02</v>
      </c>
    </row>
    <row r="752" spans="1:5">
      <c r="A752" s="410" t="s">
        <v>3047</v>
      </c>
      <c r="B752" s="62" t="s">
        <v>131</v>
      </c>
      <c r="C752" s="62">
        <v>6.0432200000000002E-3</v>
      </c>
      <c r="D752" s="62">
        <v>9.4499999999999993</v>
      </c>
      <c r="E752" s="173">
        <f t="shared" si="16"/>
        <v>0.05</v>
      </c>
    </row>
    <row r="753" spans="1:5">
      <c r="A753" s="410" t="s">
        <v>3075</v>
      </c>
      <c r="B753" s="62" t="s">
        <v>128</v>
      </c>
      <c r="C753" s="62">
        <v>6.6505999999999998E-4</v>
      </c>
      <c r="D753" s="62">
        <v>15.32</v>
      </c>
      <c r="E753" s="173">
        <f t="shared" si="16"/>
        <v>0.01</v>
      </c>
    </row>
    <row r="754" spans="1:5">
      <c r="A754" s="410" t="s">
        <v>3076</v>
      </c>
      <c r="B754" s="62" t="s">
        <v>122</v>
      </c>
      <c r="C754" s="62">
        <v>0.48812833999999999</v>
      </c>
      <c r="D754" s="62">
        <v>1.87</v>
      </c>
      <c r="E754" s="173">
        <f t="shared" si="16"/>
        <v>0.91</v>
      </c>
    </row>
    <row r="755" spans="1:5">
      <c r="A755" s="410" t="s">
        <v>3077</v>
      </c>
      <c r="B755" s="62" t="s">
        <v>122</v>
      </c>
      <c r="C755" s="62">
        <v>0.44</v>
      </c>
      <c r="D755" s="62">
        <v>0.71</v>
      </c>
      <c r="E755" s="173">
        <f t="shared" si="16"/>
        <v>0.31</v>
      </c>
    </row>
    <row r="756" spans="1:5">
      <c r="A756" s="410" t="s">
        <v>3078</v>
      </c>
      <c r="B756" s="62" t="s">
        <v>122</v>
      </c>
      <c r="C756" s="62">
        <v>0.44</v>
      </c>
      <c r="D756" s="62">
        <v>0.34</v>
      </c>
      <c r="E756" s="173">
        <f t="shared" si="16"/>
        <v>0.14000000000000001</v>
      </c>
    </row>
    <row r="757" spans="1:5">
      <c r="A757" s="410" t="s">
        <v>3079</v>
      </c>
      <c r="B757" s="62" t="s">
        <v>122</v>
      </c>
      <c r="C757" s="62">
        <v>0.44</v>
      </c>
      <c r="D757" s="62">
        <v>0.05</v>
      </c>
      <c r="E757" s="173">
        <f t="shared" si="16"/>
        <v>0.02</v>
      </c>
    </row>
    <row r="758" spans="1:5">
      <c r="A758" s="410" t="s">
        <v>3048</v>
      </c>
      <c r="B758" s="62" t="s">
        <v>123</v>
      </c>
      <c r="C758" s="62">
        <v>1.1643700000000001E-3</v>
      </c>
      <c r="D758" s="62">
        <v>31.18</v>
      </c>
      <c r="E758" s="173">
        <f t="shared" si="16"/>
        <v>0.03</v>
      </c>
    </row>
    <row r="759" spans="1:5">
      <c r="A759" s="410" t="s">
        <v>3049</v>
      </c>
      <c r="B759" s="62" t="s">
        <v>123</v>
      </c>
      <c r="C759" s="62">
        <v>5.4573000000000002E-4</v>
      </c>
      <c r="D759" s="62">
        <v>178.5</v>
      </c>
      <c r="E759" s="173">
        <f t="shared" si="16"/>
        <v>0.09</v>
      </c>
    </row>
    <row r="760" spans="1:5">
      <c r="A760" s="410" t="s">
        <v>3050</v>
      </c>
      <c r="B760" s="62" t="s">
        <v>123</v>
      </c>
      <c r="C760" s="62">
        <v>4.905437E-2</v>
      </c>
      <c r="D760" s="62">
        <v>1.17</v>
      </c>
      <c r="E760" s="173">
        <f t="shared" si="16"/>
        <v>0.05</v>
      </c>
    </row>
    <row r="761" spans="1:5" ht="30">
      <c r="A761" s="410" t="s">
        <v>3051</v>
      </c>
      <c r="B761" s="62" t="s">
        <v>123</v>
      </c>
      <c r="C761" s="62">
        <v>4.73E-4</v>
      </c>
      <c r="D761" s="62">
        <v>140.43</v>
      </c>
      <c r="E761" s="173">
        <f t="shared" si="16"/>
        <v>0.06</v>
      </c>
    </row>
    <row r="762" spans="1:5" ht="30">
      <c r="A762" s="410" t="s">
        <v>3052</v>
      </c>
      <c r="B762" s="62" t="s">
        <v>123</v>
      </c>
      <c r="C762" s="62">
        <v>3.168E-4</v>
      </c>
      <c r="D762" s="62">
        <v>123.37</v>
      </c>
      <c r="E762" s="173">
        <f t="shared" si="16"/>
        <v>0.03</v>
      </c>
    </row>
    <row r="763" spans="1:5" ht="30">
      <c r="A763" s="410" t="s">
        <v>3080</v>
      </c>
      <c r="B763" s="62" t="s">
        <v>123</v>
      </c>
      <c r="C763" s="62">
        <v>1.9400000000000001E-5</v>
      </c>
      <c r="D763" s="62">
        <v>593.85</v>
      </c>
      <c r="E763" s="173">
        <f t="shared" si="16"/>
        <v>0.01</v>
      </c>
    </row>
    <row r="764" spans="1:5">
      <c r="A764" s="410" t="s">
        <v>3081</v>
      </c>
      <c r="B764" s="62" t="s">
        <v>123</v>
      </c>
      <c r="C764" s="62">
        <v>1.1915E-4</v>
      </c>
      <c r="D764" s="62">
        <v>134.63</v>
      </c>
      <c r="E764" s="173">
        <f t="shared" si="16"/>
        <v>0.01</v>
      </c>
    </row>
    <row r="765" spans="1:5">
      <c r="A765" s="410" t="s">
        <v>3082</v>
      </c>
      <c r="B765" s="62" t="s">
        <v>123</v>
      </c>
      <c r="C765" s="62">
        <v>9.0509999999999999E-5</v>
      </c>
      <c r="D765" s="62">
        <v>202.84</v>
      </c>
      <c r="E765" s="173">
        <f t="shared" si="16"/>
        <v>0.01</v>
      </c>
    </row>
    <row r="766" spans="1:5">
      <c r="A766" s="410" t="s">
        <v>3083</v>
      </c>
      <c r="B766" s="62" t="s">
        <v>123</v>
      </c>
      <c r="C766" s="62">
        <v>1.9400000000000001E-5</v>
      </c>
      <c r="D766" s="62">
        <v>574.46</v>
      </c>
      <c r="E766" s="173">
        <f t="shared" si="16"/>
        <v>0.01</v>
      </c>
    </row>
    <row r="767" spans="1:5">
      <c r="A767" s="410" t="s">
        <v>3084</v>
      </c>
      <c r="B767" s="62" t="s">
        <v>123</v>
      </c>
      <c r="C767" s="62">
        <v>2.385E-5</v>
      </c>
      <c r="D767" s="62">
        <v>276.64</v>
      </c>
      <c r="E767" s="173">
        <f t="shared" si="16"/>
        <v>0</v>
      </c>
    </row>
    <row r="768" spans="1:5">
      <c r="A768" s="410" t="s">
        <v>3085</v>
      </c>
      <c r="B768" s="62" t="s">
        <v>123</v>
      </c>
      <c r="C768" s="62">
        <v>1.2011999999999999E-3</v>
      </c>
      <c r="D768" s="62">
        <v>8.1</v>
      </c>
      <c r="E768" s="173">
        <f t="shared" si="16"/>
        <v>0</v>
      </c>
    </row>
    <row r="769" spans="1:5">
      <c r="A769" s="410" t="s">
        <v>3086</v>
      </c>
      <c r="B769" s="62" t="s">
        <v>123</v>
      </c>
      <c r="C769" s="62">
        <v>6.6505999999999998E-4</v>
      </c>
      <c r="D769" s="62">
        <v>11.01</v>
      </c>
      <c r="E769" s="173">
        <f t="shared" si="16"/>
        <v>0</v>
      </c>
    </row>
    <row r="770" spans="1:5">
      <c r="A770" s="410" t="s">
        <v>3087</v>
      </c>
      <c r="B770" s="62" t="s">
        <v>123</v>
      </c>
      <c r="C770" s="62">
        <v>6.6505999999999998E-4</v>
      </c>
      <c r="D770" s="62">
        <v>24.42</v>
      </c>
      <c r="E770" s="173">
        <f t="shared" si="16"/>
        <v>0.01</v>
      </c>
    </row>
    <row r="771" spans="1:5">
      <c r="A771" s="410" t="s">
        <v>562</v>
      </c>
      <c r="B771" s="62" t="s">
        <v>563</v>
      </c>
      <c r="C771" s="62" t="s">
        <v>563</v>
      </c>
      <c r="D771" s="62" t="s">
        <v>563</v>
      </c>
      <c r="E771" s="173">
        <f>SUM(E748:E770)</f>
        <v>1.8500000000000003</v>
      </c>
    </row>
    <row r="772" spans="1:5">
      <c r="A772" s="410"/>
      <c r="B772" s="62"/>
      <c r="C772" s="62"/>
      <c r="D772" s="62"/>
      <c r="E772" s="173"/>
    </row>
    <row r="773" spans="1:5">
      <c r="A773" s="410" t="s">
        <v>565</v>
      </c>
      <c r="B773" s="62" t="s">
        <v>563</v>
      </c>
      <c r="C773" s="62" t="s">
        <v>563</v>
      </c>
      <c r="D773" s="62" t="s">
        <v>563</v>
      </c>
      <c r="E773" s="173">
        <f>E740+E745+E771</f>
        <v>5.86</v>
      </c>
    </row>
    <row r="774" spans="1:5">
      <c r="A774" s="410"/>
      <c r="B774" s="62"/>
      <c r="C774" s="62"/>
      <c r="D774" s="413"/>
      <c r="E774" s="173"/>
    </row>
    <row r="775" spans="1:5">
      <c r="A775" s="410"/>
      <c r="B775" s="62"/>
      <c r="C775" s="62"/>
      <c r="D775" s="62"/>
      <c r="E775" s="173"/>
    </row>
    <row r="776" spans="1:5">
      <c r="A776" s="410"/>
      <c r="B776" s="62"/>
      <c r="C776" s="62"/>
      <c r="D776" s="62"/>
      <c r="E776" s="173"/>
    </row>
    <row r="777" spans="1:5">
      <c r="A777" s="410" t="s">
        <v>604</v>
      </c>
      <c r="B777" s="62" t="s">
        <v>3558</v>
      </c>
      <c r="C777" s="62"/>
      <c r="D777" s="62"/>
      <c r="E777" s="173"/>
    </row>
    <row r="778" spans="1:5">
      <c r="A778" s="410" t="s">
        <v>605</v>
      </c>
      <c r="B778" s="62"/>
      <c r="C778" s="62"/>
      <c r="D778" s="62"/>
      <c r="E778" s="173"/>
    </row>
    <row r="779" spans="1:5">
      <c r="A779" s="410" t="s">
        <v>575</v>
      </c>
      <c r="B779" s="62"/>
      <c r="C779" s="62"/>
      <c r="D779" s="62"/>
      <c r="E779" s="173"/>
    </row>
    <row r="780" spans="1:5">
      <c r="A780" s="410"/>
      <c r="B780" s="62"/>
      <c r="C780" s="62"/>
      <c r="D780" s="62"/>
      <c r="E780" s="173"/>
    </row>
    <row r="781" spans="1:5">
      <c r="A781" s="410" t="s">
        <v>576</v>
      </c>
      <c r="B781" s="62" t="s">
        <v>558</v>
      </c>
      <c r="C781" s="62" t="s">
        <v>559</v>
      </c>
      <c r="D781" s="62" t="s">
        <v>560</v>
      </c>
      <c r="E781" s="173" t="s">
        <v>561</v>
      </c>
    </row>
    <row r="782" spans="1:5" ht="30">
      <c r="A782" s="410" t="s">
        <v>3061</v>
      </c>
      <c r="B782" s="62" t="s">
        <v>123</v>
      </c>
      <c r="C782" s="62">
        <v>5.2129999999999997E-5</v>
      </c>
      <c r="D782" s="62">
        <v>576</v>
      </c>
      <c r="E782" s="173">
        <f>TRUNC((C782*D782),2)</f>
        <v>0.03</v>
      </c>
    </row>
    <row r="783" spans="1:5">
      <c r="A783" s="410" t="s">
        <v>562</v>
      </c>
      <c r="B783" s="62" t="s">
        <v>563</v>
      </c>
      <c r="C783" s="62" t="s">
        <v>563</v>
      </c>
      <c r="D783" s="62" t="s">
        <v>563</v>
      </c>
      <c r="E783" s="173">
        <f>SUM(E782:E782)</f>
        <v>0.03</v>
      </c>
    </row>
    <row r="784" spans="1:5">
      <c r="A784" s="410"/>
      <c r="B784" s="62"/>
      <c r="C784" s="62"/>
      <c r="D784" s="62"/>
      <c r="E784" s="173"/>
    </row>
    <row r="785" spans="1:5">
      <c r="A785" s="410" t="s">
        <v>557</v>
      </c>
      <c r="B785" s="62" t="s">
        <v>558</v>
      </c>
      <c r="C785" s="62" t="s">
        <v>559</v>
      </c>
      <c r="D785" s="62" t="s">
        <v>560</v>
      </c>
      <c r="E785" s="173" t="s">
        <v>561</v>
      </c>
    </row>
    <row r="786" spans="1:5">
      <c r="A786" s="410" t="s">
        <v>3090</v>
      </c>
      <c r="B786" s="62" t="s">
        <v>122</v>
      </c>
      <c r="C786" s="62">
        <v>7.1196999999999996E-2</v>
      </c>
      <c r="D786" s="62">
        <v>13.3</v>
      </c>
      <c r="E786" s="173">
        <f>TRUNC((C786*D786),2)</f>
        <v>0.94</v>
      </c>
    </row>
    <row r="787" spans="1:5">
      <c r="A787" s="410" t="s">
        <v>3063</v>
      </c>
      <c r="B787" s="62" t="s">
        <v>122</v>
      </c>
      <c r="C787" s="62">
        <v>0.71196999999999999</v>
      </c>
      <c r="D787" s="62">
        <v>8.51</v>
      </c>
      <c r="E787" s="173">
        <f>TRUNC((C787*D787),2)</f>
        <v>6.05</v>
      </c>
    </row>
    <row r="788" spans="1:5">
      <c r="A788" s="410" t="s">
        <v>562</v>
      </c>
      <c r="B788" s="62" t="s">
        <v>563</v>
      </c>
      <c r="C788" s="62" t="s">
        <v>563</v>
      </c>
      <c r="D788" s="62" t="s">
        <v>563</v>
      </c>
      <c r="E788" s="173">
        <f>SUM(E786:E787)</f>
        <v>6.99</v>
      </c>
    </row>
    <row r="789" spans="1:5">
      <c r="A789" s="410"/>
      <c r="B789" s="62"/>
      <c r="C789" s="62"/>
      <c r="D789" s="62"/>
      <c r="E789" s="173"/>
    </row>
    <row r="790" spans="1:5">
      <c r="A790" s="410" t="s">
        <v>564</v>
      </c>
      <c r="B790" s="62" t="s">
        <v>558</v>
      </c>
      <c r="C790" s="62" t="s">
        <v>559</v>
      </c>
      <c r="D790" s="62" t="s">
        <v>560</v>
      </c>
      <c r="E790" s="173" t="s">
        <v>561</v>
      </c>
    </row>
    <row r="791" spans="1:5">
      <c r="A791" s="410" t="s">
        <v>3066</v>
      </c>
      <c r="B791" s="62" t="s">
        <v>123</v>
      </c>
      <c r="C791" s="62">
        <v>6.17324E-3</v>
      </c>
      <c r="D791" s="62">
        <v>6.92</v>
      </c>
      <c r="E791" s="173">
        <f t="shared" ref="E791:E813" si="17">TRUNC((C791*D791),2)</f>
        <v>0.04</v>
      </c>
    </row>
    <row r="792" spans="1:5">
      <c r="A792" s="410" t="s">
        <v>3046</v>
      </c>
      <c r="B792" s="62" t="s">
        <v>131</v>
      </c>
      <c r="C792" s="62">
        <v>1.23277E-3</v>
      </c>
      <c r="D792" s="62">
        <v>50.4</v>
      </c>
      <c r="E792" s="173">
        <f t="shared" si="17"/>
        <v>0.06</v>
      </c>
    </row>
    <row r="793" spans="1:5">
      <c r="A793" s="410" t="s">
        <v>3067</v>
      </c>
      <c r="B793" s="62" t="s">
        <v>123</v>
      </c>
      <c r="C793" s="62">
        <v>5.1174E-4</v>
      </c>
      <c r="D793" s="62">
        <v>108.95</v>
      </c>
      <c r="E793" s="173">
        <f t="shared" si="17"/>
        <v>0.05</v>
      </c>
    </row>
    <row r="794" spans="1:5">
      <c r="A794" s="410" t="s">
        <v>3069</v>
      </c>
      <c r="B794" s="62" t="s">
        <v>123</v>
      </c>
      <c r="C794" s="62">
        <v>6.9832100000000001E-3</v>
      </c>
      <c r="D794" s="62">
        <v>6.21</v>
      </c>
      <c r="E794" s="173">
        <f t="shared" si="17"/>
        <v>0.04</v>
      </c>
    </row>
    <row r="795" spans="1:5">
      <c r="A795" s="410" t="s">
        <v>3047</v>
      </c>
      <c r="B795" s="62" t="s">
        <v>131</v>
      </c>
      <c r="C795" s="62">
        <v>1.0575640000000001E-2</v>
      </c>
      <c r="D795" s="62">
        <v>9.4499999999999993</v>
      </c>
      <c r="E795" s="173">
        <f t="shared" si="17"/>
        <v>0.09</v>
      </c>
    </row>
    <row r="796" spans="1:5">
      <c r="A796" s="410" t="s">
        <v>3075</v>
      </c>
      <c r="B796" s="62" t="s">
        <v>128</v>
      </c>
      <c r="C796" s="62">
        <v>1.1638600000000001E-3</v>
      </c>
      <c r="D796" s="62">
        <v>15.32</v>
      </c>
      <c r="E796" s="173">
        <f t="shared" si="17"/>
        <v>0.01</v>
      </c>
    </row>
    <row r="797" spans="1:5">
      <c r="A797" s="410" t="s">
        <v>3076</v>
      </c>
      <c r="B797" s="62" t="s">
        <v>122</v>
      </c>
      <c r="C797" s="62">
        <v>0.79673797000000002</v>
      </c>
      <c r="D797" s="62">
        <v>1.87</v>
      </c>
      <c r="E797" s="173">
        <f t="shared" si="17"/>
        <v>1.48</v>
      </c>
    </row>
    <row r="798" spans="1:5">
      <c r="A798" s="410" t="s">
        <v>3077</v>
      </c>
      <c r="B798" s="62" t="s">
        <v>122</v>
      </c>
      <c r="C798" s="62">
        <v>0.77</v>
      </c>
      <c r="D798" s="62">
        <v>0.71</v>
      </c>
      <c r="E798" s="173">
        <f t="shared" si="17"/>
        <v>0.54</v>
      </c>
    </row>
    <row r="799" spans="1:5">
      <c r="A799" s="410" t="s">
        <v>3078</v>
      </c>
      <c r="B799" s="62" t="s">
        <v>122</v>
      </c>
      <c r="C799" s="62">
        <v>0.77</v>
      </c>
      <c r="D799" s="62">
        <v>0.34</v>
      </c>
      <c r="E799" s="173">
        <f t="shared" si="17"/>
        <v>0.26</v>
      </c>
    </row>
    <row r="800" spans="1:5">
      <c r="A800" s="410" t="s">
        <v>3079</v>
      </c>
      <c r="B800" s="62" t="s">
        <v>122</v>
      </c>
      <c r="C800" s="62">
        <v>0.77</v>
      </c>
      <c r="D800" s="62">
        <v>0.05</v>
      </c>
      <c r="E800" s="173">
        <f t="shared" si="17"/>
        <v>0.03</v>
      </c>
    </row>
    <row r="801" spans="1:5">
      <c r="A801" s="410" t="s">
        <v>3048</v>
      </c>
      <c r="B801" s="62" t="s">
        <v>123</v>
      </c>
      <c r="C801" s="62">
        <v>2.0376499999999998E-3</v>
      </c>
      <c r="D801" s="62">
        <v>31.18</v>
      </c>
      <c r="E801" s="173">
        <f t="shared" si="17"/>
        <v>0.06</v>
      </c>
    </row>
    <row r="802" spans="1:5">
      <c r="A802" s="410" t="s">
        <v>3049</v>
      </c>
      <c r="B802" s="62" t="s">
        <v>123</v>
      </c>
      <c r="C802" s="62">
        <v>9.5503000000000005E-4</v>
      </c>
      <c r="D802" s="62">
        <v>178.5</v>
      </c>
      <c r="E802" s="173">
        <f t="shared" si="17"/>
        <v>0.17</v>
      </c>
    </row>
    <row r="803" spans="1:5">
      <c r="A803" s="410" t="s">
        <v>3050</v>
      </c>
      <c r="B803" s="62" t="s">
        <v>123</v>
      </c>
      <c r="C803" s="62">
        <v>8.584514E-2</v>
      </c>
      <c r="D803" s="62">
        <v>1.17</v>
      </c>
      <c r="E803" s="173">
        <f t="shared" si="17"/>
        <v>0.1</v>
      </c>
    </row>
    <row r="804" spans="1:5" ht="30">
      <c r="A804" s="410" t="s">
        <v>3051</v>
      </c>
      <c r="B804" s="62" t="s">
        <v>123</v>
      </c>
      <c r="C804" s="62">
        <v>8.2775000000000004E-4</v>
      </c>
      <c r="D804" s="62">
        <v>140.43</v>
      </c>
      <c r="E804" s="173">
        <f t="shared" si="17"/>
        <v>0.11</v>
      </c>
    </row>
    <row r="805" spans="1:5" ht="30">
      <c r="A805" s="410" t="s">
        <v>3052</v>
      </c>
      <c r="B805" s="62" t="s">
        <v>123</v>
      </c>
      <c r="C805" s="62">
        <v>5.5440000000000003E-4</v>
      </c>
      <c r="D805" s="62">
        <v>123.37</v>
      </c>
      <c r="E805" s="173">
        <f t="shared" si="17"/>
        <v>0.06</v>
      </c>
    </row>
    <row r="806" spans="1:5" ht="30">
      <c r="A806" s="410" t="s">
        <v>3080</v>
      </c>
      <c r="B806" s="62" t="s">
        <v>123</v>
      </c>
      <c r="C806" s="62">
        <v>3.396E-5</v>
      </c>
      <c r="D806" s="62">
        <v>593.85</v>
      </c>
      <c r="E806" s="173">
        <f t="shared" si="17"/>
        <v>0.02</v>
      </c>
    </row>
    <row r="807" spans="1:5">
      <c r="A807" s="410" t="s">
        <v>3081</v>
      </c>
      <c r="B807" s="62" t="s">
        <v>123</v>
      </c>
      <c r="C807" s="62">
        <v>2.0851999999999999E-4</v>
      </c>
      <c r="D807" s="62">
        <v>134.63</v>
      </c>
      <c r="E807" s="173">
        <f t="shared" si="17"/>
        <v>0.02</v>
      </c>
    </row>
    <row r="808" spans="1:5">
      <c r="A808" s="410" t="s">
        <v>3082</v>
      </c>
      <c r="B808" s="62" t="s">
        <v>123</v>
      </c>
      <c r="C808" s="62">
        <v>1.5839000000000001E-4</v>
      </c>
      <c r="D808" s="62">
        <v>202.84</v>
      </c>
      <c r="E808" s="173">
        <f t="shared" si="17"/>
        <v>0.03</v>
      </c>
    </row>
    <row r="809" spans="1:5">
      <c r="A809" s="410" t="s">
        <v>3083</v>
      </c>
      <c r="B809" s="62" t="s">
        <v>123</v>
      </c>
      <c r="C809" s="62">
        <v>3.396E-5</v>
      </c>
      <c r="D809" s="62">
        <v>574.46</v>
      </c>
      <c r="E809" s="173">
        <f t="shared" si="17"/>
        <v>0.01</v>
      </c>
    </row>
    <row r="810" spans="1:5">
      <c r="A810" s="410" t="s">
        <v>3084</v>
      </c>
      <c r="B810" s="62" t="s">
        <v>123</v>
      </c>
      <c r="C810" s="62">
        <v>4.1730000000000002E-5</v>
      </c>
      <c r="D810" s="62">
        <v>276.64</v>
      </c>
      <c r="E810" s="173">
        <f t="shared" si="17"/>
        <v>0.01</v>
      </c>
    </row>
    <row r="811" spans="1:5">
      <c r="A811" s="410" t="s">
        <v>3085</v>
      </c>
      <c r="B811" s="62" t="s">
        <v>123</v>
      </c>
      <c r="C811" s="62">
        <v>2.1021E-3</v>
      </c>
      <c r="D811" s="62">
        <v>8.1</v>
      </c>
      <c r="E811" s="173">
        <f t="shared" si="17"/>
        <v>0.01</v>
      </c>
    </row>
    <row r="812" spans="1:5">
      <c r="A812" s="410" t="s">
        <v>3086</v>
      </c>
      <c r="B812" s="62" t="s">
        <v>123</v>
      </c>
      <c r="C812" s="62">
        <v>1.1638600000000001E-3</v>
      </c>
      <c r="D812" s="62">
        <v>11.01</v>
      </c>
      <c r="E812" s="173">
        <f t="shared" si="17"/>
        <v>0.01</v>
      </c>
    </row>
    <row r="813" spans="1:5">
      <c r="A813" s="410" t="s">
        <v>3087</v>
      </c>
      <c r="B813" s="62" t="s">
        <v>123</v>
      </c>
      <c r="C813" s="62">
        <v>1.1638600000000001E-3</v>
      </c>
      <c r="D813" s="62">
        <v>24.42</v>
      </c>
      <c r="E813" s="173">
        <f t="shared" si="17"/>
        <v>0.02</v>
      </c>
    </row>
    <row r="814" spans="1:5">
      <c r="A814" s="410" t="s">
        <v>562</v>
      </c>
      <c r="B814" s="62" t="s">
        <v>563</v>
      </c>
      <c r="C814" s="62" t="s">
        <v>563</v>
      </c>
      <c r="D814" s="62" t="s">
        <v>563</v>
      </c>
      <c r="E814" s="173">
        <f>SUM(E791:E813)</f>
        <v>3.2299999999999991</v>
      </c>
    </row>
    <row r="815" spans="1:5">
      <c r="A815" s="410"/>
      <c r="B815" s="62"/>
      <c r="C815" s="62"/>
      <c r="D815" s="62"/>
      <c r="E815" s="173"/>
    </row>
    <row r="816" spans="1:5">
      <c r="A816" s="410" t="s">
        <v>565</v>
      </c>
      <c r="B816" s="62" t="s">
        <v>563</v>
      </c>
      <c r="C816" s="62" t="s">
        <v>563</v>
      </c>
      <c r="D816" s="62" t="s">
        <v>563</v>
      </c>
      <c r="E816" s="173">
        <f>E783+E788+E814</f>
        <v>10.25</v>
      </c>
    </row>
    <row r="817" spans="1:5">
      <c r="A817" s="410"/>
      <c r="B817" s="62"/>
      <c r="C817" s="62"/>
      <c r="D817" s="413"/>
      <c r="E817" s="173"/>
    </row>
    <row r="818" spans="1:5">
      <c r="A818" s="410"/>
      <c r="B818" s="62"/>
      <c r="C818" s="62"/>
      <c r="D818" s="62"/>
      <c r="E818" s="173"/>
    </row>
    <row r="819" spans="1:5">
      <c r="A819" s="410"/>
      <c r="B819" s="62"/>
      <c r="C819" s="62"/>
      <c r="D819" s="62"/>
      <c r="E819" s="173"/>
    </row>
    <row r="820" spans="1:5">
      <c r="A820" s="410" t="s">
        <v>606</v>
      </c>
      <c r="B820" s="62" t="s">
        <v>3559</v>
      </c>
      <c r="C820" s="62"/>
      <c r="D820" s="62"/>
      <c r="E820" s="173"/>
    </row>
    <row r="821" spans="1:5">
      <c r="A821" s="410" t="s">
        <v>1126</v>
      </c>
      <c r="B821" s="62"/>
      <c r="C821" s="62"/>
      <c r="D821" s="62"/>
      <c r="E821" s="173"/>
    </row>
    <row r="822" spans="1:5">
      <c r="A822" s="410" t="s">
        <v>601</v>
      </c>
      <c r="B822" s="62"/>
      <c r="C822" s="62"/>
      <c r="D822" s="62"/>
      <c r="E822" s="173"/>
    </row>
    <row r="823" spans="1:5">
      <c r="A823" s="410"/>
      <c r="B823" s="62"/>
      <c r="C823" s="62"/>
      <c r="D823" s="62"/>
      <c r="E823" s="173"/>
    </row>
    <row r="824" spans="1:5">
      <c r="A824" s="410" t="s">
        <v>576</v>
      </c>
      <c r="B824" s="62" t="s">
        <v>558</v>
      </c>
      <c r="C824" s="62" t="s">
        <v>559</v>
      </c>
      <c r="D824" s="62" t="s">
        <v>560</v>
      </c>
      <c r="E824" s="173" t="s">
        <v>561</v>
      </c>
    </row>
    <row r="825" spans="1:5" ht="30">
      <c r="A825" s="410" t="s">
        <v>3061</v>
      </c>
      <c r="B825" s="62" t="s">
        <v>123</v>
      </c>
      <c r="C825" s="62">
        <v>8.5302000000000002E-4</v>
      </c>
      <c r="D825" s="62">
        <v>576</v>
      </c>
      <c r="E825" s="173">
        <f>TRUNC((C825*D825),2)</f>
        <v>0.49</v>
      </c>
    </row>
    <row r="826" spans="1:5">
      <c r="A826" s="410" t="s">
        <v>562</v>
      </c>
      <c r="B826" s="62" t="s">
        <v>563</v>
      </c>
      <c r="C826" s="62" t="s">
        <v>563</v>
      </c>
      <c r="D826" s="62" t="s">
        <v>563</v>
      </c>
      <c r="E826" s="173">
        <f>SUM(E825:E825)</f>
        <v>0.49</v>
      </c>
    </row>
    <row r="827" spans="1:5">
      <c r="A827" s="410"/>
      <c r="B827" s="62"/>
      <c r="C827" s="62"/>
      <c r="D827" s="62"/>
      <c r="E827" s="173"/>
    </row>
    <row r="828" spans="1:5">
      <c r="A828" s="410" t="s">
        <v>557</v>
      </c>
      <c r="B828" s="62" t="s">
        <v>558</v>
      </c>
      <c r="C828" s="62" t="s">
        <v>559</v>
      </c>
      <c r="D828" s="62" t="s">
        <v>560</v>
      </c>
      <c r="E828" s="173" t="s">
        <v>561</v>
      </c>
    </row>
    <row r="829" spans="1:5">
      <c r="A829" s="410" t="s">
        <v>3090</v>
      </c>
      <c r="B829" s="62" t="s">
        <v>122</v>
      </c>
      <c r="C829" s="62">
        <v>1.1308117799999999</v>
      </c>
      <c r="D829" s="62">
        <v>13.3</v>
      </c>
      <c r="E829" s="173">
        <f>TRUNC((C829*D829),2)</f>
        <v>15.03</v>
      </c>
    </row>
    <row r="830" spans="1:5">
      <c r="A830" s="410" t="s">
        <v>3063</v>
      </c>
      <c r="B830" s="62" t="s">
        <v>122</v>
      </c>
      <c r="C830" s="62">
        <v>11.68464822</v>
      </c>
      <c r="D830" s="62">
        <v>8.51</v>
      </c>
      <c r="E830" s="173">
        <f>TRUNC((C830*D830),2)</f>
        <v>99.43</v>
      </c>
    </row>
    <row r="831" spans="1:5">
      <c r="A831" s="410" t="s">
        <v>562</v>
      </c>
      <c r="B831" s="62" t="s">
        <v>563</v>
      </c>
      <c r="C831" s="62" t="s">
        <v>563</v>
      </c>
      <c r="D831" s="62" t="s">
        <v>563</v>
      </c>
      <c r="E831" s="173">
        <f>SUM(E829:E830)</f>
        <v>114.46000000000001</v>
      </c>
    </row>
    <row r="832" spans="1:5">
      <c r="A832" s="410"/>
      <c r="B832" s="62"/>
      <c r="C832" s="62"/>
      <c r="D832" s="62"/>
      <c r="E832" s="173"/>
    </row>
    <row r="833" spans="1:5">
      <c r="A833" s="410" t="s">
        <v>564</v>
      </c>
      <c r="B833" s="62" t="s">
        <v>558</v>
      </c>
      <c r="C833" s="62" t="s">
        <v>559</v>
      </c>
      <c r="D833" s="62" t="s">
        <v>560</v>
      </c>
      <c r="E833" s="173" t="s">
        <v>561</v>
      </c>
    </row>
    <row r="834" spans="1:5">
      <c r="A834" s="410" t="s">
        <v>3066</v>
      </c>
      <c r="B834" s="62" t="s">
        <v>123</v>
      </c>
      <c r="C834" s="62">
        <v>0.10101672</v>
      </c>
      <c r="D834" s="62">
        <v>6.92</v>
      </c>
      <c r="E834" s="173">
        <f t="shared" ref="E834:E856" si="18">TRUNC((C834*D834),2)</f>
        <v>0.69</v>
      </c>
    </row>
    <row r="835" spans="1:5">
      <c r="A835" s="410" t="s">
        <v>3046</v>
      </c>
      <c r="B835" s="62" t="s">
        <v>131</v>
      </c>
      <c r="C835" s="62">
        <v>2.0172599999999999E-2</v>
      </c>
      <c r="D835" s="62">
        <v>50.4</v>
      </c>
      <c r="E835" s="173">
        <f t="shared" si="18"/>
        <v>1.01</v>
      </c>
    </row>
    <row r="836" spans="1:5">
      <c r="A836" s="410" t="s">
        <v>3067</v>
      </c>
      <c r="B836" s="62" t="s">
        <v>123</v>
      </c>
      <c r="C836" s="62">
        <v>8.3739599999999997E-3</v>
      </c>
      <c r="D836" s="62">
        <v>108.95</v>
      </c>
      <c r="E836" s="173">
        <f t="shared" si="18"/>
        <v>0.91</v>
      </c>
    </row>
    <row r="837" spans="1:5">
      <c r="A837" s="410" t="s">
        <v>3069</v>
      </c>
      <c r="B837" s="62" t="s">
        <v>123</v>
      </c>
      <c r="C837" s="62">
        <v>0.11427066</v>
      </c>
      <c r="D837" s="62">
        <v>6.21</v>
      </c>
      <c r="E837" s="173">
        <f t="shared" si="18"/>
        <v>0.7</v>
      </c>
    </row>
    <row r="838" spans="1:5">
      <c r="A838" s="410" t="s">
        <v>3047</v>
      </c>
      <c r="B838" s="62" t="s">
        <v>131</v>
      </c>
      <c r="C838" s="62">
        <v>0.17305596000000001</v>
      </c>
      <c r="D838" s="62">
        <v>9.4499999999999993</v>
      </c>
      <c r="E838" s="173">
        <f t="shared" si="18"/>
        <v>1.63</v>
      </c>
    </row>
    <row r="839" spans="1:5">
      <c r="A839" s="410" t="s">
        <v>3075</v>
      </c>
      <c r="B839" s="62" t="s">
        <v>128</v>
      </c>
      <c r="C839" s="62">
        <v>1.90449E-2</v>
      </c>
      <c r="D839" s="62">
        <v>15.32</v>
      </c>
      <c r="E839" s="173">
        <f t="shared" si="18"/>
        <v>0.28999999999999998</v>
      </c>
    </row>
    <row r="840" spans="1:5">
      <c r="A840" s="410" t="s">
        <v>3076</v>
      </c>
      <c r="B840" s="62" t="s">
        <v>122</v>
      </c>
      <c r="C840" s="62">
        <v>12.027807490000001</v>
      </c>
      <c r="D840" s="62">
        <v>1.87</v>
      </c>
      <c r="E840" s="173">
        <f t="shared" si="18"/>
        <v>22.49</v>
      </c>
    </row>
    <row r="841" spans="1:5">
      <c r="A841" s="410" t="s">
        <v>3077</v>
      </c>
      <c r="B841" s="62" t="s">
        <v>122</v>
      </c>
      <c r="C841" s="62">
        <v>12.6</v>
      </c>
      <c r="D841" s="62">
        <v>0.71</v>
      </c>
      <c r="E841" s="173">
        <f t="shared" si="18"/>
        <v>8.94</v>
      </c>
    </row>
    <row r="842" spans="1:5">
      <c r="A842" s="410" t="s">
        <v>3078</v>
      </c>
      <c r="B842" s="62" t="s">
        <v>122</v>
      </c>
      <c r="C842" s="62">
        <v>12.6</v>
      </c>
      <c r="D842" s="62">
        <v>0.34</v>
      </c>
      <c r="E842" s="173">
        <f t="shared" si="18"/>
        <v>4.28</v>
      </c>
    </row>
    <row r="843" spans="1:5">
      <c r="A843" s="410" t="s">
        <v>3079</v>
      </c>
      <c r="B843" s="62" t="s">
        <v>122</v>
      </c>
      <c r="C843" s="62">
        <v>12.6</v>
      </c>
      <c r="D843" s="62">
        <v>0.05</v>
      </c>
      <c r="E843" s="173">
        <f t="shared" si="18"/>
        <v>0.63</v>
      </c>
    </row>
    <row r="844" spans="1:5">
      <c r="A844" s="410" t="s">
        <v>3048</v>
      </c>
      <c r="B844" s="62" t="s">
        <v>123</v>
      </c>
      <c r="C844" s="62">
        <v>3.3343379999999999E-2</v>
      </c>
      <c r="D844" s="62">
        <v>31.18</v>
      </c>
      <c r="E844" s="173">
        <f t="shared" si="18"/>
        <v>1.03</v>
      </c>
    </row>
    <row r="845" spans="1:5">
      <c r="A845" s="410" t="s">
        <v>3049</v>
      </c>
      <c r="B845" s="62" t="s">
        <v>123</v>
      </c>
      <c r="C845" s="62">
        <v>1.5627780000000001E-2</v>
      </c>
      <c r="D845" s="62">
        <v>178.5</v>
      </c>
      <c r="E845" s="173">
        <f t="shared" si="18"/>
        <v>2.78</v>
      </c>
    </row>
    <row r="846" spans="1:5">
      <c r="A846" s="410" t="s">
        <v>3050</v>
      </c>
      <c r="B846" s="62" t="s">
        <v>123</v>
      </c>
      <c r="C846" s="62">
        <v>1.4047387200000001</v>
      </c>
      <c r="D846" s="62">
        <v>1.17</v>
      </c>
      <c r="E846" s="173">
        <f t="shared" si="18"/>
        <v>1.64</v>
      </c>
    </row>
    <row r="847" spans="1:5" ht="30">
      <c r="A847" s="410" t="s">
        <v>3051</v>
      </c>
      <c r="B847" s="62" t="s">
        <v>123</v>
      </c>
      <c r="C847" s="62">
        <v>1.354501E-2</v>
      </c>
      <c r="D847" s="62">
        <v>140.43</v>
      </c>
      <c r="E847" s="173">
        <f t="shared" si="18"/>
        <v>1.9</v>
      </c>
    </row>
    <row r="848" spans="1:5" ht="30">
      <c r="A848" s="410" t="s">
        <v>3052</v>
      </c>
      <c r="B848" s="62" t="s">
        <v>123</v>
      </c>
      <c r="C848" s="62">
        <v>9.0720000000000002E-3</v>
      </c>
      <c r="D848" s="62">
        <v>123.37</v>
      </c>
      <c r="E848" s="173">
        <f t="shared" si="18"/>
        <v>1.1100000000000001</v>
      </c>
    </row>
    <row r="849" spans="1:5" ht="30">
      <c r="A849" s="410" t="s">
        <v>3080</v>
      </c>
      <c r="B849" s="62" t="s">
        <v>123</v>
      </c>
      <c r="C849" s="62">
        <v>5.5566000000000003E-4</v>
      </c>
      <c r="D849" s="62">
        <v>593.85</v>
      </c>
      <c r="E849" s="173">
        <f t="shared" si="18"/>
        <v>0.32</v>
      </c>
    </row>
    <row r="850" spans="1:5">
      <c r="A850" s="410" t="s">
        <v>3081</v>
      </c>
      <c r="B850" s="62" t="s">
        <v>123</v>
      </c>
      <c r="C850" s="62">
        <v>3.4120800000000001E-3</v>
      </c>
      <c r="D850" s="62">
        <v>134.63</v>
      </c>
      <c r="E850" s="173">
        <f t="shared" si="18"/>
        <v>0.45</v>
      </c>
    </row>
    <row r="851" spans="1:5">
      <c r="A851" s="410" t="s">
        <v>3082</v>
      </c>
      <c r="B851" s="62" t="s">
        <v>123</v>
      </c>
      <c r="C851" s="62">
        <v>2.5918199999999999E-3</v>
      </c>
      <c r="D851" s="62">
        <v>202.84</v>
      </c>
      <c r="E851" s="173">
        <f t="shared" si="18"/>
        <v>0.52</v>
      </c>
    </row>
    <row r="852" spans="1:5">
      <c r="A852" s="410" t="s">
        <v>3083</v>
      </c>
      <c r="B852" s="62" t="s">
        <v>123</v>
      </c>
      <c r="C852" s="62">
        <v>5.5566000000000003E-4</v>
      </c>
      <c r="D852" s="62">
        <v>574.46</v>
      </c>
      <c r="E852" s="173">
        <f t="shared" si="18"/>
        <v>0.31</v>
      </c>
    </row>
    <row r="853" spans="1:5">
      <c r="A853" s="410" t="s">
        <v>3084</v>
      </c>
      <c r="B853" s="62" t="s">
        <v>123</v>
      </c>
      <c r="C853" s="62">
        <v>6.8291999999999995E-4</v>
      </c>
      <c r="D853" s="62">
        <v>276.64</v>
      </c>
      <c r="E853" s="173">
        <f t="shared" si="18"/>
        <v>0.18</v>
      </c>
    </row>
    <row r="854" spans="1:5">
      <c r="A854" s="410" t="s">
        <v>3085</v>
      </c>
      <c r="B854" s="62" t="s">
        <v>123</v>
      </c>
      <c r="C854" s="62">
        <v>3.4397999999999998E-2</v>
      </c>
      <c r="D854" s="62">
        <v>8.1</v>
      </c>
      <c r="E854" s="173">
        <f t="shared" si="18"/>
        <v>0.27</v>
      </c>
    </row>
    <row r="855" spans="1:5">
      <c r="A855" s="410" t="s">
        <v>3086</v>
      </c>
      <c r="B855" s="62" t="s">
        <v>123</v>
      </c>
      <c r="C855" s="62">
        <v>1.90449E-2</v>
      </c>
      <c r="D855" s="62">
        <v>11.01</v>
      </c>
      <c r="E855" s="173">
        <f t="shared" si="18"/>
        <v>0.2</v>
      </c>
    </row>
    <row r="856" spans="1:5">
      <c r="A856" s="410" t="s">
        <v>3087</v>
      </c>
      <c r="B856" s="62" t="s">
        <v>123</v>
      </c>
      <c r="C856" s="62">
        <v>1.90449E-2</v>
      </c>
      <c r="D856" s="62">
        <v>24.42</v>
      </c>
      <c r="E856" s="173">
        <f t="shared" si="18"/>
        <v>0.46</v>
      </c>
    </row>
    <row r="857" spans="1:5">
      <c r="A857" s="410" t="s">
        <v>562</v>
      </c>
      <c r="B857" s="62" t="s">
        <v>563</v>
      </c>
      <c r="C857" s="62" t="s">
        <v>563</v>
      </c>
      <c r="D857" s="62" t="s">
        <v>563</v>
      </c>
      <c r="E857" s="173">
        <f>SUM(E834:E856)</f>
        <v>52.740000000000016</v>
      </c>
    </row>
    <row r="858" spans="1:5">
      <c r="A858" s="410"/>
      <c r="B858" s="62"/>
      <c r="C858" s="62"/>
      <c r="D858" s="62"/>
      <c r="E858" s="173"/>
    </row>
    <row r="859" spans="1:5">
      <c r="A859" s="410" t="s">
        <v>565</v>
      </c>
      <c r="B859" s="62" t="s">
        <v>563</v>
      </c>
      <c r="C859" s="62" t="s">
        <v>563</v>
      </c>
      <c r="D859" s="62" t="s">
        <v>563</v>
      </c>
      <c r="E859" s="173">
        <f>E826+E831+E857</f>
        <v>167.69000000000003</v>
      </c>
    </row>
    <row r="860" spans="1:5">
      <c r="A860" s="410"/>
      <c r="B860" s="62"/>
      <c r="C860" s="62"/>
      <c r="D860" s="413"/>
      <c r="E860" s="173"/>
    </row>
    <row r="861" spans="1:5">
      <c r="A861" s="410"/>
      <c r="B861" s="62"/>
      <c r="C861" s="62"/>
      <c r="D861" s="62"/>
      <c r="E861" s="173"/>
    </row>
    <row r="862" spans="1:5">
      <c r="A862" s="410"/>
      <c r="B862" s="62"/>
      <c r="C862" s="62"/>
      <c r="D862" s="62"/>
      <c r="E862" s="173"/>
    </row>
    <row r="863" spans="1:5">
      <c r="A863" s="410" t="s">
        <v>607</v>
      </c>
      <c r="B863" s="62" t="s">
        <v>3547</v>
      </c>
      <c r="C863" s="62"/>
      <c r="D863" s="62"/>
      <c r="E863" s="173"/>
    </row>
    <row r="864" spans="1:5">
      <c r="A864" s="410" t="s">
        <v>1127</v>
      </c>
      <c r="B864" s="62"/>
      <c r="C864" s="62"/>
      <c r="D864" s="62"/>
      <c r="E864" s="173"/>
    </row>
    <row r="865" spans="1:5">
      <c r="A865" s="410" t="s">
        <v>590</v>
      </c>
      <c r="B865" s="62"/>
      <c r="C865" s="62"/>
      <c r="D865" s="62"/>
      <c r="E865" s="173"/>
    </row>
    <row r="866" spans="1:5">
      <c r="A866" s="410"/>
      <c r="B866" s="62"/>
      <c r="C866" s="62"/>
      <c r="D866" s="62"/>
      <c r="E866" s="173"/>
    </row>
    <row r="867" spans="1:5">
      <c r="A867" s="410" t="s">
        <v>576</v>
      </c>
      <c r="B867" s="62" t="s">
        <v>558</v>
      </c>
      <c r="C867" s="62" t="s">
        <v>559</v>
      </c>
      <c r="D867" s="62" t="s">
        <v>560</v>
      </c>
      <c r="E867" s="173" t="s">
        <v>561</v>
      </c>
    </row>
    <row r="868" spans="1:5" ht="30">
      <c r="A868" s="410" t="s">
        <v>3061</v>
      </c>
      <c r="B868" s="62" t="s">
        <v>123</v>
      </c>
      <c r="C868" s="62">
        <v>4.4679999999999999E-5</v>
      </c>
      <c r="D868" s="62">
        <v>576</v>
      </c>
      <c r="E868" s="173">
        <f>TRUNC((C868*D868),2)</f>
        <v>0.02</v>
      </c>
    </row>
    <row r="869" spans="1:5">
      <c r="A869" s="410" t="s">
        <v>562</v>
      </c>
      <c r="B869" s="62" t="s">
        <v>563</v>
      </c>
      <c r="C869" s="62" t="s">
        <v>563</v>
      </c>
      <c r="D869" s="62" t="s">
        <v>563</v>
      </c>
      <c r="E869" s="173">
        <f>SUM(E868:E868)</f>
        <v>0.02</v>
      </c>
    </row>
    <row r="870" spans="1:5">
      <c r="A870" s="410"/>
      <c r="B870" s="62"/>
      <c r="C870" s="62"/>
      <c r="D870" s="62"/>
      <c r="E870" s="173"/>
    </row>
    <row r="871" spans="1:5">
      <c r="A871" s="410" t="s">
        <v>557</v>
      </c>
      <c r="B871" s="62" t="s">
        <v>558</v>
      </c>
      <c r="C871" s="62" t="s">
        <v>559</v>
      </c>
      <c r="D871" s="62" t="s">
        <v>560</v>
      </c>
      <c r="E871" s="173" t="s">
        <v>561</v>
      </c>
    </row>
    <row r="872" spans="1:5">
      <c r="A872" s="410" t="s">
        <v>3090</v>
      </c>
      <c r="B872" s="62" t="s">
        <v>122</v>
      </c>
      <c r="C872" s="62">
        <v>6.1025999999999997E-2</v>
      </c>
      <c r="D872" s="62">
        <v>13.3</v>
      </c>
      <c r="E872" s="173">
        <f>TRUNC((C872*D872),2)</f>
        <v>0.81</v>
      </c>
    </row>
    <row r="873" spans="1:5">
      <c r="A873" s="410" t="s">
        <v>3063</v>
      </c>
      <c r="B873" s="62" t="s">
        <v>122</v>
      </c>
      <c r="C873" s="62">
        <v>0.61026000000000002</v>
      </c>
      <c r="D873" s="62">
        <v>8.51</v>
      </c>
      <c r="E873" s="173">
        <f>TRUNC((C873*D873),2)</f>
        <v>5.19</v>
      </c>
    </row>
    <row r="874" spans="1:5">
      <c r="A874" s="410" t="s">
        <v>562</v>
      </c>
      <c r="B874" s="62" t="s">
        <v>563</v>
      </c>
      <c r="C874" s="62" t="s">
        <v>563</v>
      </c>
      <c r="D874" s="62" t="s">
        <v>563</v>
      </c>
      <c r="E874" s="173">
        <f>SUM(E872:E873)</f>
        <v>6</v>
      </c>
    </row>
    <row r="875" spans="1:5">
      <c r="A875" s="410"/>
      <c r="B875" s="62"/>
      <c r="C875" s="62"/>
      <c r="D875" s="62"/>
      <c r="E875" s="173"/>
    </row>
    <row r="876" spans="1:5">
      <c r="A876" s="410" t="s">
        <v>564</v>
      </c>
      <c r="B876" s="62" t="s">
        <v>558</v>
      </c>
      <c r="C876" s="62" t="s">
        <v>559</v>
      </c>
      <c r="D876" s="62" t="s">
        <v>560</v>
      </c>
      <c r="E876" s="173" t="s">
        <v>561</v>
      </c>
    </row>
    <row r="877" spans="1:5">
      <c r="A877" s="410" t="s">
        <v>3066</v>
      </c>
      <c r="B877" s="62" t="s">
        <v>123</v>
      </c>
      <c r="C877" s="62">
        <v>5.2913500000000002E-3</v>
      </c>
      <c r="D877" s="62">
        <v>6.92</v>
      </c>
      <c r="E877" s="173">
        <f t="shared" ref="E877:E899" si="19">TRUNC((C877*D877),2)</f>
        <v>0.03</v>
      </c>
    </row>
    <row r="878" spans="1:5">
      <c r="A878" s="410" t="s">
        <v>3046</v>
      </c>
      <c r="B878" s="62" t="s">
        <v>131</v>
      </c>
      <c r="C878" s="62">
        <v>1.0566600000000001E-3</v>
      </c>
      <c r="D878" s="62">
        <v>50.4</v>
      </c>
      <c r="E878" s="173">
        <f t="shared" si="19"/>
        <v>0.05</v>
      </c>
    </row>
    <row r="879" spans="1:5">
      <c r="A879" s="410" t="s">
        <v>3067</v>
      </c>
      <c r="B879" s="62" t="s">
        <v>123</v>
      </c>
      <c r="C879" s="62">
        <v>4.3864000000000002E-4</v>
      </c>
      <c r="D879" s="62">
        <v>108.95</v>
      </c>
      <c r="E879" s="173">
        <f t="shared" si="19"/>
        <v>0.04</v>
      </c>
    </row>
    <row r="880" spans="1:5">
      <c r="A880" s="410" t="s">
        <v>3069</v>
      </c>
      <c r="B880" s="62" t="s">
        <v>123</v>
      </c>
      <c r="C880" s="62">
        <v>5.9856099999999997E-3</v>
      </c>
      <c r="D880" s="62">
        <v>6.21</v>
      </c>
      <c r="E880" s="173">
        <f t="shared" si="19"/>
        <v>0.03</v>
      </c>
    </row>
    <row r="881" spans="1:5">
      <c r="A881" s="410" t="s">
        <v>3047</v>
      </c>
      <c r="B881" s="62" t="s">
        <v>131</v>
      </c>
      <c r="C881" s="62">
        <v>9.0648399999999994E-3</v>
      </c>
      <c r="D881" s="62">
        <v>9.4499999999999993</v>
      </c>
      <c r="E881" s="173">
        <f t="shared" si="19"/>
        <v>0.08</v>
      </c>
    </row>
    <row r="882" spans="1:5">
      <c r="A882" s="410" t="s">
        <v>3075</v>
      </c>
      <c r="B882" s="62" t="s">
        <v>128</v>
      </c>
      <c r="C882" s="62">
        <v>9.9759000000000002E-4</v>
      </c>
      <c r="D882" s="62">
        <v>15.32</v>
      </c>
      <c r="E882" s="173">
        <f t="shared" si="19"/>
        <v>0.01</v>
      </c>
    </row>
    <row r="883" spans="1:5">
      <c r="A883" s="410" t="s">
        <v>3076</v>
      </c>
      <c r="B883" s="62" t="s">
        <v>122</v>
      </c>
      <c r="C883" s="62">
        <v>0.69743316</v>
      </c>
      <c r="D883" s="62">
        <v>1.87</v>
      </c>
      <c r="E883" s="173">
        <f t="shared" si="19"/>
        <v>1.3</v>
      </c>
    </row>
    <row r="884" spans="1:5">
      <c r="A884" s="410" t="s">
        <v>3077</v>
      </c>
      <c r="B884" s="62" t="s">
        <v>122</v>
      </c>
      <c r="C884" s="62">
        <v>0.66</v>
      </c>
      <c r="D884" s="62">
        <v>0.71</v>
      </c>
      <c r="E884" s="173">
        <f t="shared" si="19"/>
        <v>0.46</v>
      </c>
    </row>
    <row r="885" spans="1:5">
      <c r="A885" s="410" t="s">
        <v>3078</v>
      </c>
      <c r="B885" s="62" t="s">
        <v>122</v>
      </c>
      <c r="C885" s="62">
        <v>0.66</v>
      </c>
      <c r="D885" s="62">
        <v>0.34</v>
      </c>
      <c r="E885" s="173">
        <f t="shared" si="19"/>
        <v>0.22</v>
      </c>
    </row>
    <row r="886" spans="1:5">
      <c r="A886" s="410" t="s">
        <v>3079</v>
      </c>
      <c r="B886" s="62" t="s">
        <v>122</v>
      </c>
      <c r="C886" s="62">
        <v>0.66</v>
      </c>
      <c r="D886" s="62">
        <v>0.05</v>
      </c>
      <c r="E886" s="173">
        <f t="shared" si="19"/>
        <v>0.03</v>
      </c>
    </row>
    <row r="887" spans="1:5">
      <c r="A887" s="410" t="s">
        <v>3048</v>
      </c>
      <c r="B887" s="62" t="s">
        <v>123</v>
      </c>
      <c r="C887" s="62">
        <v>1.7465600000000001E-3</v>
      </c>
      <c r="D887" s="62">
        <v>31.18</v>
      </c>
      <c r="E887" s="173">
        <f t="shared" si="19"/>
        <v>0.05</v>
      </c>
    </row>
    <row r="888" spans="1:5">
      <c r="A888" s="410" t="s">
        <v>3049</v>
      </c>
      <c r="B888" s="62" t="s">
        <v>123</v>
      </c>
      <c r="C888" s="62">
        <v>8.1859999999999995E-4</v>
      </c>
      <c r="D888" s="62">
        <v>178.5</v>
      </c>
      <c r="E888" s="173">
        <f t="shared" si="19"/>
        <v>0.14000000000000001</v>
      </c>
    </row>
    <row r="889" spans="1:5">
      <c r="A889" s="410" t="s">
        <v>3050</v>
      </c>
      <c r="B889" s="62" t="s">
        <v>123</v>
      </c>
      <c r="C889" s="62">
        <v>7.3581549999999996E-2</v>
      </c>
      <c r="D889" s="62">
        <v>1.17</v>
      </c>
      <c r="E889" s="173">
        <f t="shared" si="19"/>
        <v>0.08</v>
      </c>
    </row>
    <row r="890" spans="1:5" ht="30">
      <c r="A890" s="410" t="s">
        <v>3051</v>
      </c>
      <c r="B890" s="62" t="s">
        <v>123</v>
      </c>
      <c r="C890" s="62">
        <v>7.0949999999999995E-4</v>
      </c>
      <c r="D890" s="62">
        <v>140.43</v>
      </c>
      <c r="E890" s="173">
        <f t="shared" si="19"/>
        <v>0.09</v>
      </c>
    </row>
    <row r="891" spans="1:5" ht="30">
      <c r="A891" s="410" t="s">
        <v>3052</v>
      </c>
      <c r="B891" s="62" t="s">
        <v>123</v>
      </c>
      <c r="C891" s="62">
        <v>4.752E-4</v>
      </c>
      <c r="D891" s="62">
        <v>123.37</v>
      </c>
      <c r="E891" s="173">
        <f t="shared" si="19"/>
        <v>0.05</v>
      </c>
    </row>
    <row r="892" spans="1:5" ht="30">
      <c r="A892" s="410" t="s">
        <v>3080</v>
      </c>
      <c r="B892" s="62" t="s">
        <v>123</v>
      </c>
      <c r="C892" s="62">
        <v>2.9110000000000001E-5</v>
      </c>
      <c r="D892" s="62">
        <v>593.85</v>
      </c>
      <c r="E892" s="173">
        <f t="shared" si="19"/>
        <v>0.01</v>
      </c>
    </row>
    <row r="893" spans="1:5">
      <c r="A893" s="410" t="s">
        <v>3081</v>
      </c>
      <c r="B893" s="62" t="s">
        <v>123</v>
      </c>
      <c r="C893" s="62">
        <v>1.7872999999999999E-4</v>
      </c>
      <c r="D893" s="62">
        <v>134.63</v>
      </c>
      <c r="E893" s="173">
        <f t="shared" si="19"/>
        <v>0.02</v>
      </c>
    </row>
    <row r="894" spans="1:5">
      <c r="A894" s="410" t="s">
        <v>3082</v>
      </c>
      <c r="B894" s="62" t="s">
        <v>123</v>
      </c>
      <c r="C894" s="62">
        <v>1.3575999999999999E-4</v>
      </c>
      <c r="D894" s="62">
        <v>202.84</v>
      </c>
      <c r="E894" s="173">
        <f t="shared" si="19"/>
        <v>0.02</v>
      </c>
    </row>
    <row r="895" spans="1:5">
      <c r="A895" s="410" t="s">
        <v>3083</v>
      </c>
      <c r="B895" s="62" t="s">
        <v>123</v>
      </c>
      <c r="C895" s="62">
        <v>2.9110000000000001E-5</v>
      </c>
      <c r="D895" s="62">
        <v>574.46</v>
      </c>
      <c r="E895" s="173">
        <f t="shared" si="19"/>
        <v>0.01</v>
      </c>
    </row>
    <row r="896" spans="1:5">
      <c r="A896" s="410" t="s">
        <v>3084</v>
      </c>
      <c r="B896" s="62" t="s">
        <v>123</v>
      </c>
      <c r="C896" s="62">
        <v>3.5769999999999998E-5</v>
      </c>
      <c r="D896" s="62">
        <v>276.64</v>
      </c>
      <c r="E896" s="173">
        <f t="shared" si="19"/>
        <v>0</v>
      </c>
    </row>
    <row r="897" spans="1:5">
      <c r="A897" s="410" t="s">
        <v>3085</v>
      </c>
      <c r="B897" s="62" t="s">
        <v>123</v>
      </c>
      <c r="C897" s="62">
        <v>1.8018000000000001E-3</v>
      </c>
      <c r="D897" s="62">
        <v>8.1</v>
      </c>
      <c r="E897" s="173">
        <f t="shared" si="19"/>
        <v>0.01</v>
      </c>
    </row>
    <row r="898" spans="1:5">
      <c r="A898" s="410" t="s">
        <v>3086</v>
      </c>
      <c r="B898" s="62" t="s">
        <v>123</v>
      </c>
      <c r="C898" s="62">
        <v>9.9759000000000002E-4</v>
      </c>
      <c r="D898" s="62">
        <v>11.01</v>
      </c>
      <c r="E898" s="173">
        <f t="shared" si="19"/>
        <v>0.01</v>
      </c>
    </row>
    <row r="899" spans="1:5">
      <c r="A899" s="410" t="s">
        <v>3087</v>
      </c>
      <c r="B899" s="62" t="s">
        <v>123</v>
      </c>
      <c r="C899" s="62">
        <v>9.9759000000000002E-4</v>
      </c>
      <c r="D899" s="62">
        <v>24.42</v>
      </c>
      <c r="E899" s="173">
        <f t="shared" si="19"/>
        <v>0.02</v>
      </c>
    </row>
    <row r="900" spans="1:5">
      <c r="A900" s="410" t="s">
        <v>562</v>
      </c>
      <c r="B900" s="62" t="s">
        <v>563</v>
      </c>
      <c r="C900" s="62" t="s">
        <v>563</v>
      </c>
      <c r="D900" s="62" t="s">
        <v>563</v>
      </c>
      <c r="E900" s="173">
        <f>SUM(E877:E899)</f>
        <v>2.7599999999999989</v>
      </c>
    </row>
    <row r="901" spans="1:5">
      <c r="A901" s="410"/>
      <c r="B901" s="62"/>
      <c r="C901" s="62"/>
      <c r="D901" s="62"/>
      <c r="E901" s="173"/>
    </row>
    <row r="902" spans="1:5">
      <c r="A902" s="410" t="s">
        <v>565</v>
      </c>
      <c r="B902" s="62" t="s">
        <v>563</v>
      </c>
      <c r="C902" s="62" t="s">
        <v>563</v>
      </c>
      <c r="D902" s="62" t="s">
        <v>563</v>
      </c>
      <c r="E902" s="173">
        <f>E869+E874+E900</f>
        <v>8.7799999999999976</v>
      </c>
    </row>
    <row r="903" spans="1:5">
      <c r="A903" s="410"/>
      <c r="B903" s="62"/>
      <c r="C903" s="62"/>
      <c r="D903" s="413"/>
      <c r="E903" s="173"/>
    </row>
    <row r="904" spans="1:5">
      <c r="A904" s="410"/>
      <c r="B904" s="62"/>
      <c r="C904" s="62"/>
      <c r="D904" s="62"/>
      <c r="E904" s="173"/>
    </row>
    <row r="905" spans="1:5">
      <c r="A905" s="410"/>
      <c r="B905" s="62"/>
      <c r="C905" s="62"/>
      <c r="D905" s="62"/>
      <c r="E905" s="173"/>
    </row>
    <row r="906" spans="1:5">
      <c r="A906" s="410" t="s">
        <v>1362</v>
      </c>
      <c r="B906" s="62" t="s">
        <v>3547</v>
      </c>
      <c r="C906" s="62"/>
      <c r="D906" s="62"/>
      <c r="E906" s="173"/>
    </row>
    <row r="907" spans="1:5">
      <c r="A907" s="410" t="s">
        <v>1128</v>
      </c>
      <c r="B907" s="62"/>
      <c r="C907" s="62"/>
      <c r="D907" s="62"/>
      <c r="E907" s="173"/>
    </row>
    <row r="908" spans="1:5">
      <c r="A908" s="410" t="s">
        <v>570</v>
      </c>
      <c r="B908" s="62"/>
      <c r="C908" s="62"/>
      <c r="D908" s="62"/>
      <c r="E908" s="173"/>
    </row>
    <row r="909" spans="1:5">
      <c r="A909" s="410"/>
      <c r="B909" s="62"/>
      <c r="C909" s="62"/>
      <c r="D909" s="62"/>
      <c r="E909" s="173"/>
    </row>
    <row r="910" spans="1:5">
      <c r="A910" s="410" t="s">
        <v>576</v>
      </c>
      <c r="B910" s="62" t="s">
        <v>558</v>
      </c>
      <c r="C910" s="62" t="s">
        <v>559</v>
      </c>
      <c r="D910" s="62" t="s">
        <v>560</v>
      </c>
      <c r="E910" s="173" t="s">
        <v>561</v>
      </c>
    </row>
    <row r="911" spans="1:5" ht="30">
      <c r="A911" s="410" t="s">
        <v>3061</v>
      </c>
      <c r="B911" s="62" t="s">
        <v>123</v>
      </c>
      <c r="C911" s="62">
        <v>1.1171E-4</v>
      </c>
      <c r="D911" s="62">
        <v>576</v>
      </c>
      <c r="E911" s="173">
        <f>TRUNC((C911*D911),2)</f>
        <v>0.06</v>
      </c>
    </row>
    <row r="912" spans="1:5">
      <c r="A912" s="410" t="s">
        <v>562</v>
      </c>
      <c r="B912" s="62" t="s">
        <v>563</v>
      </c>
      <c r="C912" s="62" t="s">
        <v>563</v>
      </c>
      <c r="D912" s="62" t="s">
        <v>563</v>
      </c>
      <c r="E912" s="173">
        <f>SUM(E911:E911)</f>
        <v>0.06</v>
      </c>
    </row>
    <row r="913" spans="1:5">
      <c r="A913" s="410"/>
      <c r="B913" s="62"/>
      <c r="C913" s="62"/>
      <c r="D913" s="62"/>
      <c r="E913" s="173"/>
    </row>
    <row r="914" spans="1:5">
      <c r="A914" s="410" t="s">
        <v>557</v>
      </c>
      <c r="B914" s="62" t="s">
        <v>558</v>
      </c>
      <c r="C914" s="62" t="s">
        <v>559</v>
      </c>
      <c r="D914" s="62" t="s">
        <v>560</v>
      </c>
      <c r="E914" s="173" t="s">
        <v>561</v>
      </c>
    </row>
    <row r="915" spans="1:5">
      <c r="A915" s="410" t="s">
        <v>3090</v>
      </c>
      <c r="B915" s="62" t="s">
        <v>122</v>
      </c>
      <c r="C915" s="62">
        <v>0.15256500000000001</v>
      </c>
      <c r="D915" s="62">
        <v>13.3</v>
      </c>
      <c r="E915" s="173">
        <f>TRUNC((C915*D915),2)</f>
        <v>2.02</v>
      </c>
    </row>
    <row r="916" spans="1:5">
      <c r="A916" s="410" t="s">
        <v>3063</v>
      </c>
      <c r="B916" s="62" t="s">
        <v>122</v>
      </c>
      <c r="C916" s="62">
        <v>1.52565</v>
      </c>
      <c r="D916" s="62">
        <v>8.51</v>
      </c>
      <c r="E916" s="173">
        <f>TRUNC((C916*D916),2)</f>
        <v>12.98</v>
      </c>
    </row>
    <row r="917" spans="1:5">
      <c r="A917" s="410" t="s">
        <v>562</v>
      </c>
      <c r="B917" s="62" t="s">
        <v>563</v>
      </c>
      <c r="C917" s="62" t="s">
        <v>563</v>
      </c>
      <c r="D917" s="62" t="s">
        <v>563</v>
      </c>
      <c r="E917" s="173">
        <f>SUM(E915:E916)</f>
        <v>15</v>
      </c>
    </row>
    <row r="918" spans="1:5">
      <c r="A918" s="410"/>
      <c r="B918" s="62"/>
      <c r="C918" s="62"/>
      <c r="D918" s="62"/>
      <c r="E918" s="173"/>
    </row>
    <row r="919" spans="1:5">
      <c r="A919" s="410" t="s">
        <v>564</v>
      </c>
      <c r="B919" s="62" t="s">
        <v>558</v>
      </c>
      <c r="C919" s="62" t="s">
        <v>559</v>
      </c>
      <c r="D919" s="62" t="s">
        <v>560</v>
      </c>
      <c r="E919" s="173" t="s">
        <v>561</v>
      </c>
    </row>
    <row r="920" spans="1:5">
      <c r="A920" s="410" t="s">
        <v>3066</v>
      </c>
      <c r="B920" s="62" t="s">
        <v>123</v>
      </c>
      <c r="C920" s="62">
        <v>1.322838E-2</v>
      </c>
      <c r="D920" s="62">
        <v>6.92</v>
      </c>
      <c r="E920" s="173">
        <f t="shared" ref="E920:E942" si="20">TRUNC((C920*D920),2)</f>
        <v>0.09</v>
      </c>
    </row>
    <row r="921" spans="1:5">
      <c r="A921" s="410" t="s">
        <v>3046</v>
      </c>
      <c r="B921" s="62" t="s">
        <v>131</v>
      </c>
      <c r="C921" s="62">
        <v>2.6416500000000002E-3</v>
      </c>
      <c r="D921" s="62">
        <v>50.4</v>
      </c>
      <c r="E921" s="173">
        <f t="shared" si="20"/>
        <v>0.13</v>
      </c>
    </row>
    <row r="922" spans="1:5">
      <c r="A922" s="410" t="s">
        <v>3067</v>
      </c>
      <c r="B922" s="62" t="s">
        <v>123</v>
      </c>
      <c r="C922" s="62">
        <v>1.0965899999999999E-3</v>
      </c>
      <c r="D922" s="62">
        <v>108.95</v>
      </c>
      <c r="E922" s="173">
        <f t="shared" si="20"/>
        <v>0.11</v>
      </c>
    </row>
    <row r="923" spans="1:5">
      <c r="A923" s="410" t="s">
        <v>3069</v>
      </c>
      <c r="B923" s="62" t="s">
        <v>123</v>
      </c>
      <c r="C923" s="62">
        <v>1.496402E-2</v>
      </c>
      <c r="D923" s="62">
        <v>6.21</v>
      </c>
      <c r="E923" s="173">
        <f t="shared" si="20"/>
        <v>0.09</v>
      </c>
    </row>
    <row r="924" spans="1:5">
      <c r="A924" s="410" t="s">
        <v>3047</v>
      </c>
      <c r="B924" s="62" t="s">
        <v>131</v>
      </c>
      <c r="C924" s="62">
        <v>2.2662089999999999E-2</v>
      </c>
      <c r="D924" s="62">
        <v>9.4499999999999993</v>
      </c>
      <c r="E924" s="173">
        <f t="shared" si="20"/>
        <v>0.21</v>
      </c>
    </row>
    <row r="925" spans="1:5">
      <c r="A925" s="410" t="s">
        <v>3075</v>
      </c>
      <c r="B925" s="62" t="s">
        <v>128</v>
      </c>
      <c r="C925" s="62">
        <v>2.4939799999999998E-3</v>
      </c>
      <c r="D925" s="62">
        <v>15.32</v>
      </c>
      <c r="E925" s="173">
        <f t="shared" si="20"/>
        <v>0.03</v>
      </c>
    </row>
    <row r="926" spans="1:5">
      <c r="A926" s="410" t="s">
        <v>3076</v>
      </c>
      <c r="B926" s="62" t="s">
        <v>122</v>
      </c>
      <c r="C926" s="62">
        <v>1.6286096299999999</v>
      </c>
      <c r="D926" s="62">
        <v>1.87</v>
      </c>
      <c r="E926" s="173">
        <f t="shared" si="20"/>
        <v>3.04</v>
      </c>
    </row>
    <row r="927" spans="1:5">
      <c r="A927" s="410" t="s">
        <v>3077</v>
      </c>
      <c r="B927" s="62" t="s">
        <v>122</v>
      </c>
      <c r="C927" s="62">
        <v>1.65</v>
      </c>
      <c r="D927" s="62">
        <v>0.71</v>
      </c>
      <c r="E927" s="173">
        <f t="shared" si="20"/>
        <v>1.17</v>
      </c>
    </row>
    <row r="928" spans="1:5">
      <c r="A928" s="410" t="s">
        <v>3078</v>
      </c>
      <c r="B928" s="62" t="s">
        <v>122</v>
      </c>
      <c r="C928" s="62">
        <v>1.65</v>
      </c>
      <c r="D928" s="62">
        <v>0.34</v>
      </c>
      <c r="E928" s="173">
        <f t="shared" si="20"/>
        <v>0.56000000000000005</v>
      </c>
    </row>
    <row r="929" spans="1:5">
      <c r="A929" s="410" t="s">
        <v>3079</v>
      </c>
      <c r="B929" s="62" t="s">
        <v>122</v>
      </c>
      <c r="C929" s="62">
        <v>1.65</v>
      </c>
      <c r="D929" s="62">
        <v>0.05</v>
      </c>
      <c r="E929" s="173">
        <f t="shared" si="20"/>
        <v>0.08</v>
      </c>
    </row>
    <row r="930" spans="1:5">
      <c r="A930" s="410" t="s">
        <v>3048</v>
      </c>
      <c r="B930" s="62" t="s">
        <v>123</v>
      </c>
      <c r="C930" s="62">
        <v>4.3664000000000003E-3</v>
      </c>
      <c r="D930" s="62">
        <v>31.18</v>
      </c>
      <c r="E930" s="173">
        <f t="shared" si="20"/>
        <v>0.13</v>
      </c>
    </row>
    <row r="931" spans="1:5">
      <c r="A931" s="410" t="s">
        <v>3049</v>
      </c>
      <c r="B931" s="62" t="s">
        <v>123</v>
      </c>
      <c r="C931" s="62">
        <v>2.0465000000000001E-3</v>
      </c>
      <c r="D931" s="62">
        <v>178.5</v>
      </c>
      <c r="E931" s="173">
        <f t="shared" si="20"/>
        <v>0.36</v>
      </c>
    </row>
    <row r="932" spans="1:5">
      <c r="A932" s="410" t="s">
        <v>3050</v>
      </c>
      <c r="B932" s="62" t="s">
        <v>123</v>
      </c>
      <c r="C932" s="62">
        <v>0.18395387999999999</v>
      </c>
      <c r="D932" s="62">
        <v>1.17</v>
      </c>
      <c r="E932" s="173">
        <f t="shared" si="20"/>
        <v>0.21</v>
      </c>
    </row>
    <row r="933" spans="1:5" ht="30">
      <c r="A933" s="410" t="s">
        <v>3051</v>
      </c>
      <c r="B933" s="62" t="s">
        <v>123</v>
      </c>
      <c r="C933" s="62">
        <v>1.7737499999999999E-3</v>
      </c>
      <c r="D933" s="62">
        <v>140.43</v>
      </c>
      <c r="E933" s="173">
        <f t="shared" si="20"/>
        <v>0.24</v>
      </c>
    </row>
    <row r="934" spans="1:5" ht="30">
      <c r="A934" s="410" t="s">
        <v>3052</v>
      </c>
      <c r="B934" s="62" t="s">
        <v>123</v>
      </c>
      <c r="C934" s="62">
        <v>1.188E-3</v>
      </c>
      <c r="D934" s="62">
        <v>123.37</v>
      </c>
      <c r="E934" s="173">
        <f t="shared" si="20"/>
        <v>0.14000000000000001</v>
      </c>
    </row>
    <row r="935" spans="1:5" ht="30">
      <c r="A935" s="410" t="s">
        <v>3080</v>
      </c>
      <c r="B935" s="62" t="s">
        <v>123</v>
      </c>
      <c r="C935" s="62">
        <v>7.2769999999999996E-5</v>
      </c>
      <c r="D935" s="62">
        <v>593.85</v>
      </c>
      <c r="E935" s="173">
        <f t="shared" si="20"/>
        <v>0.04</v>
      </c>
    </row>
    <row r="936" spans="1:5">
      <c r="A936" s="410" t="s">
        <v>3081</v>
      </c>
      <c r="B936" s="62" t="s">
        <v>123</v>
      </c>
      <c r="C936" s="62">
        <v>4.4682000000000001E-4</v>
      </c>
      <c r="D936" s="62">
        <v>134.63</v>
      </c>
      <c r="E936" s="173">
        <f t="shared" si="20"/>
        <v>0.06</v>
      </c>
    </row>
    <row r="937" spans="1:5">
      <c r="A937" s="410" t="s">
        <v>3082</v>
      </c>
      <c r="B937" s="62" t="s">
        <v>123</v>
      </c>
      <c r="C937" s="62">
        <v>3.3941E-4</v>
      </c>
      <c r="D937" s="62">
        <v>202.84</v>
      </c>
      <c r="E937" s="173">
        <f t="shared" si="20"/>
        <v>0.06</v>
      </c>
    </row>
    <row r="938" spans="1:5">
      <c r="A938" s="410" t="s">
        <v>3083</v>
      </c>
      <c r="B938" s="62" t="s">
        <v>123</v>
      </c>
      <c r="C938" s="62">
        <v>7.2769999999999996E-5</v>
      </c>
      <c r="D938" s="62">
        <v>574.46</v>
      </c>
      <c r="E938" s="173">
        <f t="shared" si="20"/>
        <v>0.04</v>
      </c>
    </row>
    <row r="939" spans="1:5">
      <c r="A939" s="410" t="s">
        <v>3084</v>
      </c>
      <c r="B939" s="62" t="s">
        <v>123</v>
      </c>
      <c r="C939" s="62">
        <v>8.9430000000000003E-5</v>
      </c>
      <c r="D939" s="62">
        <v>276.64</v>
      </c>
      <c r="E939" s="173">
        <f t="shared" si="20"/>
        <v>0.02</v>
      </c>
    </row>
    <row r="940" spans="1:5">
      <c r="A940" s="410" t="s">
        <v>3085</v>
      </c>
      <c r="B940" s="62" t="s">
        <v>123</v>
      </c>
      <c r="C940" s="62">
        <v>4.5044999999999998E-3</v>
      </c>
      <c r="D940" s="62">
        <v>8.1</v>
      </c>
      <c r="E940" s="173">
        <f t="shared" si="20"/>
        <v>0.03</v>
      </c>
    </row>
    <row r="941" spans="1:5">
      <c r="A941" s="410" t="s">
        <v>3086</v>
      </c>
      <c r="B941" s="62" t="s">
        <v>123</v>
      </c>
      <c r="C941" s="62">
        <v>2.4939799999999998E-3</v>
      </c>
      <c r="D941" s="62">
        <v>11.01</v>
      </c>
      <c r="E941" s="173">
        <f t="shared" si="20"/>
        <v>0.02</v>
      </c>
    </row>
    <row r="942" spans="1:5">
      <c r="A942" s="410" t="s">
        <v>3087</v>
      </c>
      <c r="B942" s="62" t="s">
        <v>123</v>
      </c>
      <c r="C942" s="62">
        <v>2.4939799999999998E-3</v>
      </c>
      <c r="D942" s="62">
        <v>24.42</v>
      </c>
      <c r="E942" s="173">
        <f t="shared" si="20"/>
        <v>0.06</v>
      </c>
    </row>
    <row r="943" spans="1:5">
      <c r="A943" s="410" t="s">
        <v>562</v>
      </c>
      <c r="B943" s="62" t="s">
        <v>563</v>
      </c>
      <c r="C943" s="62" t="s">
        <v>563</v>
      </c>
      <c r="D943" s="62" t="s">
        <v>563</v>
      </c>
      <c r="E943" s="173">
        <f>SUM(E920:E942)</f>
        <v>6.9199999999999982</v>
      </c>
    </row>
    <row r="944" spans="1:5">
      <c r="A944" s="410"/>
      <c r="B944" s="62"/>
      <c r="C944" s="62"/>
      <c r="D944" s="62"/>
      <c r="E944" s="173"/>
    </row>
    <row r="945" spans="1:5">
      <c r="A945" s="410" t="s">
        <v>565</v>
      </c>
      <c r="B945" s="62" t="s">
        <v>563</v>
      </c>
      <c r="C945" s="62" t="s">
        <v>563</v>
      </c>
      <c r="D945" s="62" t="s">
        <v>563</v>
      </c>
      <c r="E945" s="173">
        <f>E912+E917+E943</f>
        <v>21.979999999999997</v>
      </c>
    </row>
    <row r="946" spans="1:5">
      <c r="A946" s="410"/>
      <c r="B946" s="62"/>
      <c r="C946" s="62"/>
      <c r="D946" s="413"/>
      <c r="E946" s="173"/>
    </row>
    <row r="947" spans="1:5">
      <c r="A947" s="410"/>
      <c r="B947" s="62"/>
      <c r="C947" s="62"/>
      <c r="D947" s="62"/>
      <c r="E947" s="173"/>
    </row>
    <row r="948" spans="1:5">
      <c r="A948" s="410"/>
      <c r="B948" s="62"/>
      <c r="C948" s="62"/>
      <c r="D948" s="62"/>
      <c r="E948" s="173"/>
    </row>
    <row r="949" spans="1:5">
      <c r="A949" s="410" t="s">
        <v>608</v>
      </c>
      <c r="B949" s="62" t="s">
        <v>3560</v>
      </c>
      <c r="C949" s="62"/>
      <c r="D949" s="62"/>
      <c r="E949" s="173"/>
    </row>
    <row r="950" spans="1:5">
      <c r="A950" s="410" t="s">
        <v>1129</v>
      </c>
      <c r="B950" s="62"/>
      <c r="C950" s="62"/>
      <c r="D950" s="62"/>
      <c r="E950" s="173"/>
    </row>
    <row r="951" spans="1:5">
      <c r="A951" s="410" t="s">
        <v>575</v>
      </c>
      <c r="B951" s="62"/>
      <c r="C951" s="62"/>
      <c r="D951" s="62"/>
      <c r="E951" s="173"/>
    </row>
    <row r="952" spans="1:5">
      <c r="A952" s="410"/>
      <c r="B952" s="62"/>
      <c r="C952" s="62"/>
      <c r="D952" s="62"/>
      <c r="E952" s="173"/>
    </row>
    <row r="953" spans="1:5">
      <c r="A953" s="410" t="s">
        <v>576</v>
      </c>
      <c r="B953" s="62" t="s">
        <v>558</v>
      </c>
      <c r="C953" s="62" t="s">
        <v>559</v>
      </c>
      <c r="D953" s="62" t="s">
        <v>560</v>
      </c>
      <c r="E953" s="173" t="s">
        <v>561</v>
      </c>
    </row>
    <row r="954" spans="1:5" ht="30">
      <c r="A954" s="410" t="s">
        <v>3120</v>
      </c>
      <c r="B954" s="62" t="s">
        <v>123</v>
      </c>
      <c r="C954" s="62">
        <v>6.457E-5</v>
      </c>
      <c r="D954" s="412">
        <v>3378.14</v>
      </c>
      <c r="E954" s="173">
        <f>TRUNC((C954*D954),2)</f>
        <v>0.21</v>
      </c>
    </row>
    <row r="955" spans="1:5" ht="30">
      <c r="A955" s="410" t="s">
        <v>3061</v>
      </c>
      <c r="B955" s="62" t="s">
        <v>123</v>
      </c>
      <c r="C955" s="62">
        <v>4.7920000000000002E-5</v>
      </c>
      <c r="D955" s="62">
        <v>576</v>
      </c>
      <c r="E955" s="173">
        <f>TRUNC((C955*D955),2)</f>
        <v>0.02</v>
      </c>
    </row>
    <row r="956" spans="1:5">
      <c r="A956" s="410" t="s">
        <v>562</v>
      </c>
      <c r="B956" s="62" t="s">
        <v>563</v>
      </c>
      <c r="C956" s="62" t="s">
        <v>563</v>
      </c>
      <c r="D956" s="62" t="s">
        <v>563</v>
      </c>
      <c r="E956" s="173">
        <f>SUM(E954:E955)</f>
        <v>0.22999999999999998</v>
      </c>
    </row>
    <row r="957" spans="1:5">
      <c r="A957" s="410"/>
      <c r="B957" s="62"/>
      <c r="C957" s="62"/>
      <c r="D957" s="62"/>
      <c r="E957" s="173"/>
    </row>
    <row r="958" spans="1:5">
      <c r="A958" s="410" t="s">
        <v>557</v>
      </c>
      <c r="B958" s="62" t="s">
        <v>558</v>
      </c>
      <c r="C958" s="62" t="s">
        <v>559</v>
      </c>
      <c r="D958" s="62" t="s">
        <v>560</v>
      </c>
      <c r="E958" s="173" t="s">
        <v>561</v>
      </c>
    </row>
    <row r="959" spans="1:5">
      <c r="A959" s="410" t="s">
        <v>3063</v>
      </c>
      <c r="B959" s="62" t="s">
        <v>122</v>
      </c>
      <c r="C959" s="62">
        <v>0.4770199</v>
      </c>
      <c r="D959" s="62">
        <v>8.51</v>
      </c>
      <c r="E959" s="173">
        <f>TRUNC((C959*D959),2)</f>
        <v>4.05</v>
      </c>
    </row>
    <row r="960" spans="1:5">
      <c r="A960" s="410" t="s">
        <v>3121</v>
      </c>
      <c r="B960" s="62" t="s">
        <v>122</v>
      </c>
      <c r="C960" s="62">
        <v>0.24102083999999999</v>
      </c>
      <c r="D960" s="62">
        <v>14.52</v>
      </c>
      <c r="E960" s="173">
        <f>TRUNC((C960*D960),2)</f>
        <v>3.49</v>
      </c>
    </row>
    <row r="961" spans="1:5">
      <c r="A961" s="410" t="s">
        <v>562</v>
      </c>
      <c r="B961" s="62" t="s">
        <v>563</v>
      </c>
      <c r="C961" s="62" t="s">
        <v>563</v>
      </c>
      <c r="D961" s="62" t="s">
        <v>563</v>
      </c>
      <c r="E961" s="173">
        <f>SUM(E959:E960)</f>
        <v>7.54</v>
      </c>
    </row>
    <row r="962" spans="1:5">
      <c r="A962" s="410"/>
      <c r="B962" s="62"/>
      <c r="C962" s="62"/>
      <c r="D962" s="62"/>
      <c r="E962" s="173"/>
    </row>
    <row r="963" spans="1:5">
      <c r="A963" s="410" t="s">
        <v>564</v>
      </c>
      <c r="B963" s="62" t="s">
        <v>558</v>
      </c>
      <c r="C963" s="62" t="s">
        <v>559</v>
      </c>
      <c r="D963" s="62" t="s">
        <v>560</v>
      </c>
      <c r="E963" s="173" t="s">
        <v>561</v>
      </c>
    </row>
    <row r="964" spans="1:5">
      <c r="A964" s="410" t="s">
        <v>3122</v>
      </c>
      <c r="B964" s="62" t="s">
        <v>127</v>
      </c>
      <c r="C964" s="62">
        <v>6.0198059999999998E-2</v>
      </c>
      <c r="D964" s="62">
        <v>33.299999999999997</v>
      </c>
      <c r="E964" s="173">
        <f t="shared" ref="E964:E988" si="21">TRUNC((C964*D964),2)</f>
        <v>2</v>
      </c>
    </row>
    <row r="965" spans="1:5">
      <c r="A965" s="410" t="s">
        <v>3066</v>
      </c>
      <c r="B965" s="62" t="s">
        <v>123</v>
      </c>
      <c r="C965" s="62">
        <v>5.6745800000000002E-3</v>
      </c>
      <c r="D965" s="62">
        <v>6.92</v>
      </c>
      <c r="E965" s="173">
        <f t="shared" si="21"/>
        <v>0.03</v>
      </c>
    </row>
    <row r="966" spans="1:5">
      <c r="A966" s="410" t="s">
        <v>3046</v>
      </c>
      <c r="B966" s="62" t="s">
        <v>131</v>
      </c>
      <c r="C966" s="62">
        <v>1.1331900000000001E-3</v>
      </c>
      <c r="D966" s="62">
        <v>50.4</v>
      </c>
      <c r="E966" s="173">
        <f t="shared" si="21"/>
        <v>0.05</v>
      </c>
    </row>
    <row r="967" spans="1:5">
      <c r="A967" s="410" t="s">
        <v>3067</v>
      </c>
      <c r="B967" s="62" t="s">
        <v>123</v>
      </c>
      <c r="C967" s="62">
        <v>4.7040999999999999E-4</v>
      </c>
      <c r="D967" s="62">
        <v>108.95</v>
      </c>
      <c r="E967" s="173">
        <f t="shared" si="21"/>
        <v>0.05</v>
      </c>
    </row>
    <row r="968" spans="1:5">
      <c r="A968" s="410" t="s">
        <v>3069</v>
      </c>
      <c r="B968" s="62" t="s">
        <v>123</v>
      </c>
      <c r="C968" s="62">
        <v>6.4191099999999996E-3</v>
      </c>
      <c r="D968" s="62">
        <v>6.21</v>
      </c>
      <c r="E968" s="173">
        <f t="shared" si="21"/>
        <v>0.03</v>
      </c>
    </row>
    <row r="969" spans="1:5">
      <c r="A969" s="410" t="s">
        <v>3047</v>
      </c>
      <c r="B969" s="62" t="s">
        <v>131</v>
      </c>
      <c r="C969" s="62">
        <v>9.7213500000000001E-3</v>
      </c>
      <c r="D969" s="62">
        <v>9.4499999999999993</v>
      </c>
      <c r="E969" s="173">
        <f t="shared" si="21"/>
        <v>0.09</v>
      </c>
    </row>
    <row r="970" spans="1:5">
      <c r="A970" s="410" t="s">
        <v>3123</v>
      </c>
      <c r="B970" s="62" t="s">
        <v>124</v>
      </c>
      <c r="C970" s="62">
        <v>6.0918E-2</v>
      </c>
      <c r="D970" s="62">
        <v>7.29</v>
      </c>
      <c r="E970" s="173">
        <f t="shared" si="21"/>
        <v>0.44</v>
      </c>
    </row>
    <row r="971" spans="1:5">
      <c r="A971" s="410" t="s">
        <v>3075</v>
      </c>
      <c r="B971" s="62" t="s">
        <v>128</v>
      </c>
      <c r="C971" s="62">
        <v>1.0698400000000001E-3</v>
      </c>
      <c r="D971" s="62">
        <v>15.32</v>
      </c>
      <c r="E971" s="173">
        <f t="shared" si="21"/>
        <v>0.01</v>
      </c>
    </row>
    <row r="972" spans="1:5">
      <c r="A972" s="410" t="s">
        <v>3076</v>
      </c>
      <c r="B972" s="62" t="s">
        <v>122</v>
      </c>
      <c r="C972" s="62">
        <v>0.74523315999999995</v>
      </c>
      <c r="D972" s="62">
        <v>1.87</v>
      </c>
      <c r="E972" s="173">
        <f t="shared" si="21"/>
        <v>1.39</v>
      </c>
    </row>
    <row r="973" spans="1:5">
      <c r="A973" s="410" t="s">
        <v>3077</v>
      </c>
      <c r="B973" s="62" t="s">
        <v>122</v>
      </c>
      <c r="C973" s="62">
        <v>0.70779999999999998</v>
      </c>
      <c r="D973" s="62">
        <v>0.71</v>
      </c>
      <c r="E973" s="173">
        <f t="shared" si="21"/>
        <v>0.5</v>
      </c>
    </row>
    <row r="974" spans="1:5">
      <c r="A974" s="410" t="s">
        <v>3078</v>
      </c>
      <c r="B974" s="62" t="s">
        <v>122</v>
      </c>
      <c r="C974" s="62">
        <v>0.70779999999999998</v>
      </c>
      <c r="D974" s="62">
        <v>0.34</v>
      </c>
      <c r="E974" s="173">
        <f t="shared" si="21"/>
        <v>0.24</v>
      </c>
    </row>
    <row r="975" spans="1:5">
      <c r="A975" s="410" t="s">
        <v>3079</v>
      </c>
      <c r="B975" s="62" t="s">
        <v>122</v>
      </c>
      <c r="C975" s="62">
        <v>0.70779999999999998</v>
      </c>
      <c r="D975" s="62">
        <v>0.05</v>
      </c>
      <c r="E975" s="173">
        <f t="shared" si="21"/>
        <v>0.03</v>
      </c>
    </row>
    <row r="976" spans="1:5">
      <c r="A976" s="410" t="s">
        <v>3048</v>
      </c>
      <c r="B976" s="62" t="s">
        <v>123</v>
      </c>
      <c r="C976" s="62">
        <v>1.87305E-3</v>
      </c>
      <c r="D976" s="62">
        <v>31.18</v>
      </c>
      <c r="E976" s="173">
        <f t="shared" si="21"/>
        <v>0.05</v>
      </c>
    </row>
    <row r="977" spans="1:5">
      <c r="A977" s="410" t="s">
        <v>3049</v>
      </c>
      <c r="B977" s="62" t="s">
        <v>123</v>
      </c>
      <c r="C977" s="62">
        <v>8.7788000000000004E-4</v>
      </c>
      <c r="D977" s="62">
        <v>178.5</v>
      </c>
      <c r="E977" s="173">
        <f t="shared" si="21"/>
        <v>0.15</v>
      </c>
    </row>
    <row r="978" spans="1:5">
      <c r="A978" s="410" t="s">
        <v>3050</v>
      </c>
      <c r="B978" s="62" t="s">
        <v>123</v>
      </c>
      <c r="C978" s="62">
        <v>7.8910640000000004E-2</v>
      </c>
      <c r="D978" s="62">
        <v>1.17</v>
      </c>
      <c r="E978" s="173">
        <f t="shared" si="21"/>
        <v>0.09</v>
      </c>
    </row>
    <row r="979" spans="1:5" ht="30">
      <c r="A979" s="410" t="s">
        <v>3051</v>
      </c>
      <c r="B979" s="62" t="s">
        <v>123</v>
      </c>
      <c r="C979" s="62">
        <v>7.6088999999999996E-4</v>
      </c>
      <c r="D979" s="62">
        <v>140.43</v>
      </c>
      <c r="E979" s="173">
        <f t="shared" si="21"/>
        <v>0.1</v>
      </c>
    </row>
    <row r="980" spans="1:5" ht="30">
      <c r="A980" s="410" t="s">
        <v>3052</v>
      </c>
      <c r="B980" s="62" t="s">
        <v>123</v>
      </c>
      <c r="C980" s="62">
        <v>5.0962000000000002E-4</v>
      </c>
      <c r="D980" s="62">
        <v>123.37</v>
      </c>
      <c r="E980" s="173">
        <f t="shared" si="21"/>
        <v>0.06</v>
      </c>
    </row>
    <row r="981" spans="1:5" ht="30">
      <c r="A981" s="410" t="s">
        <v>3080</v>
      </c>
      <c r="B981" s="62" t="s">
        <v>123</v>
      </c>
      <c r="C981" s="62">
        <v>3.1210000000000001E-5</v>
      </c>
      <c r="D981" s="62">
        <v>593.85</v>
      </c>
      <c r="E981" s="173">
        <f t="shared" si="21"/>
        <v>0.01</v>
      </c>
    </row>
    <row r="982" spans="1:5">
      <c r="A982" s="410" t="s">
        <v>3081</v>
      </c>
      <c r="B982" s="62" t="s">
        <v>123</v>
      </c>
      <c r="C982" s="62">
        <v>1.9168000000000001E-4</v>
      </c>
      <c r="D982" s="62">
        <v>134.63</v>
      </c>
      <c r="E982" s="173">
        <f t="shared" si="21"/>
        <v>0.02</v>
      </c>
    </row>
    <row r="983" spans="1:5">
      <c r="A983" s="410" t="s">
        <v>3082</v>
      </c>
      <c r="B983" s="62" t="s">
        <v>123</v>
      </c>
      <c r="C983" s="62">
        <v>1.4558999999999999E-4</v>
      </c>
      <c r="D983" s="62">
        <v>202.84</v>
      </c>
      <c r="E983" s="173">
        <f t="shared" si="21"/>
        <v>0.02</v>
      </c>
    </row>
    <row r="984" spans="1:5">
      <c r="A984" s="410" t="s">
        <v>3083</v>
      </c>
      <c r="B984" s="62" t="s">
        <v>123</v>
      </c>
      <c r="C984" s="62">
        <v>3.1210000000000001E-5</v>
      </c>
      <c r="D984" s="62">
        <v>574.46</v>
      </c>
      <c r="E984" s="173">
        <f t="shared" si="21"/>
        <v>0.01</v>
      </c>
    </row>
    <row r="985" spans="1:5">
      <c r="A985" s="410" t="s">
        <v>3084</v>
      </c>
      <c r="B985" s="62" t="s">
        <v>123</v>
      </c>
      <c r="C985" s="62">
        <v>3.8359999999999999E-5</v>
      </c>
      <c r="D985" s="62">
        <v>276.64</v>
      </c>
      <c r="E985" s="173">
        <f t="shared" si="21"/>
        <v>0.01</v>
      </c>
    </row>
    <row r="986" spans="1:5">
      <c r="A986" s="410" t="s">
        <v>3085</v>
      </c>
      <c r="B986" s="62" t="s">
        <v>123</v>
      </c>
      <c r="C986" s="62">
        <v>1.9322899999999999E-3</v>
      </c>
      <c r="D986" s="62">
        <v>8.1</v>
      </c>
      <c r="E986" s="173">
        <f t="shared" si="21"/>
        <v>0.01</v>
      </c>
    </row>
    <row r="987" spans="1:5">
      <c r="A987" s="410" t="s">
        <v>3086</v>
      </c>
      <c r="B987" s="62" t="s">
        <v>123</v>
      </c>
      <c r="C987" s="62">
        <v>1.0698400000000001E-3</v>
      </c>
      <c r="D987" s="62">
        <v>11.01</v>
      </c>
      <c r="E987" s="173">
        <f t="shared" si="21"/>
        <v>0.01</v>
      </c>
    </row>
    <row r="988" spans="1:5">
      <c r="A988" s="410" t="s">
        <v>3087</v>
      </c>
      <c r="B988" s="62" t="s">
        <v>123</v>
      </c>
      <c r="C988" s="62">
        <v>1.0698400000000001E-3</v>
      </c>
      <c r="D988" s="62">
        <v>24.42</v>
      </c>
      <c r="E988" s="173">
        <f t="shared" si="21"/>
        <v>0.02</v>
      </c>
    </row>
    <row r="989" spans="1:5">
      <c r="A989" s="410" t="s">
        <v>562</v>
      </c>
      <c r="B989" s="62" t="s">
        <v>563</v>
      </c>
      <c r="C989" s="62" t="s">
        <v>563</v>
      </c>
      <c r="D989" s="62" t="s">
        <v>563</v>
      </c>
      <c r="E989" s="173">
        <f>SUM(E964:E988)</f>
        <v>5.4199999999999964</v>
      </c>
    </row>
    <row r="990" spans="1:5">
      <c r="A990" s="410"/>
      <c r="B990" s="62"/>
      <c r="C990" s="62"/>
      <c r="D990" s="62"/>
      <c r="E990" s="173"/>
    </row>
    <row r="991" spans="1:5">
      <c r="A991" s="410" t="s">
        <v>565</v>
      </c>
      <c r="B991" s="62" t="s">
        <v>563</v>
      </c>
      <c r="C991" s="62" t="s">
        <v>563</v>
      </c>
      <c r="D991" s="62" t="s">
        <v>563</v>
      </c>
      <c r="E991" s="173">
        <f>E956+E961+E989</f>
        <v>13.189999999999996</v>
      </c>
    </row>
    <row r="992" spans="1:5">
      <c r="A992" s="410"/>
      <c r="B992" s="62"/>
      <c r="C992" s="62"/>
      <c r="D992" s="413"/>
      <c r="E992" s="173"/>
    </row>
    <row r="993" spans="1:5">
      <c r="A993" s="410"/>
      <c r="B993" s="62"/>
      <c r="C993" s="62"/>
      <c r="D993" s="62"/>
      <c r="E993" s="173"/>
    </row>
    <row r="994" spans="1:5">
      <c r="A994" s="410"/>
      <c r="B994" s="62"/>
      <c r="C994" s="62"/>
      <c r="D994" s="62"/>
      <c r="E994" s="173"/>
    </row>
    <row r="995" spans="1:5">
      <c r="A995" s="410" t="s">
        <v>610</v>
      </c>
      <c r="B995" s="62" t="s">
        <v>3561</v>
      </c>
      <c r="C995" s="62"/>
      <c r="D995" s="62"/>
      <c r="E995" s="173"/>
    </row>
    <row r="996" spans="1:5">
      <c r="A996" s="410" t="s">
        <v>1130</v>
      </c>
      <c r="B996" s="62"/>
      <c r="C996" s="62"/>
      <c r="D996" s="62"/>
      <c r="E996" s="173"/>
    </row>
    <row r="997" spans="1:5">
      <c r="A997" s="410" t="s">
        <v>575</v>
      </c>
      <c r="B997" s="62"/>
      <c r="C997" s="62"/>
      <c r="D997" s="62"/>
      <c r="E997" s="173"/>
    </row>
    <row r="998" spans="1:5">
      <c r="A998" s="410"/>
      <c r="B998" s="62"/>
      <c r="C998" s="62"/>
      <c r="D998" s="62"/>
      <c r="E998" s="173"/>
    </row>
    <row r="999" spans="1:5">
      <c r="A999" s="410" t="s">
        <v>576</v>
      </c>
      <c r="B999" s="62" t="s">
        <v>558</v>
      </c>
      <c r="C999" s="62" t="s">
        <v>559</v>
      </c>
      <c r="D999" s="62" t="s">
        <v>560</v>
      </c>
      <c r="E999" s="173" t="s">
        <v>561</v>
      </c>
    </row>
    <row r="1000" spans="1:5" ht="30">
      <c r="A1000" s="410" t="s">
        <v>3061</v>
      </c>
      <c r="B1000" s="62" t="s">
        <v>123</v>
      </c>
      <c r="C1000" s="62">
        <v>9.91E-6</v>
      </c>
      <c r="D1000" s="62">
        <v>576</v>
      </c>
      <c r="E1000" s="173">
        <f>TRUNC((C1000*D1000),2)</f>
        <v>0</v>
      </c>
    </row>
    <row r="1001" spans="1:5">
      <c r="A1001" s="410" t="s">
        <v>562</v>
      </c>
      <c r="B1001" s="62" t="s">
        <v>563</v>
      </c>
      <c r="C1001" s="62" t="s">
        <v>563</v>
      </c>
      <c r="D1001" s="62" t="s">
        <v>563</v>
      </c>
      <c r="E1001" s="173">
        <f>SUM(E1000:E1000)</f>
        <v>0</v>
      </c>
    </row>
    <row r="1002" spans="1:5">
      <c r="A1002" s="410"/>
      <c r="B1002" s="62"/>
      <c r="C1002" s="62"/>
      <c r="D1002" s="62"/>
      <c r="E1002" s="173"/>
    </row>
    <row r="1003" spans="1:5">
      <c r="A1003" s="410" t="s">
        <v>557</v>
      </c>
      <c r="B1003" s="62" t="s">
        <v>558</v>
      </c>
      <c r="C1003" s="62" t="s">
        <v>559</v>
      </c>
      <c r="D1003" s="62" t="s">
        <v>560</v>
      </c>
      <c r="E1003" s="173" t="s">
        <v>561</v>
      </c>
    </row>
    <row r="1004" spans="1:5">
      <c r="A1004" s="410" t="s">
        <v>3063</v>
      </c>
      <c r="B1004" s="62" t="s">
        <v>122</v>
      </c>
      <c r="C1004" s="62">
        <v>9.8760410000000007E-2</v>
      </c>
      <c r="D1004" s="62">
        <v>8.51</v>
      </c>
      <c r="E1004" s="173">
        <f>TRUNC((C1004*D1004),2)</f>
        <v>0.84</v>
      </c>
    </row>
    <row r="1005" spans="1:5">
      <c r="A1005" s="410" t="s">
        <v>3121</v>
      </c>
      <c r="B1005" s="62" t="s">
        <v>122</v>
      </c>
      <c r="C1005" s="62">
        <v>4.9859420000000002E-2</v>
      </c>
      <c r="D1005" s="62">
        <v>14.52</v>
      </c>
      <c r="E1005" s="173">
        <f>TRUNC((C1005*D1005),2)</f>
        <v>0.72</v>
      </c>
    </row>
    <row r="1006" spans="1:5">
      <c r="A1006" s="410" t="s">
        <v>562</v>
      </c>
      <c r="B1006" s="62" t="s">
        <v>563</v>
      </c>
      <c r="C1006" s="62" t="s">
        <v>563</v>
      </c>
      <c r="D1006" s="62" t="s">
        <v>563</v>
      </c>
      <c r="E1006" s="173">
        <f>SUM(E1004:E1005)</f>
        <v>1.56</v>
      </c>
    </row>
    <row r="1007" spans="1:5">
      <c r="A1007" s="410"/>
      <c r="B1007" s="62"/>
      <c r="C1007" s="62"/>
      <c r="D1007" s="62"/>
      <c r="E1007" s="173"/>
    </row>
    <row r="1008" spans="1:5">
      <c r="A1008" s="410" t="s">
        <v>564</v>
      </c>
      <c r="B1008" s="62" t="s">
        <v>558</v>
      </c>
      <c r="C1008" s="62" t="s">
        <v>559</v>
      </c>
      <c r="D1008" s="62" t="s">
        <v>560</v>
      </c>
      <c r="E1008" s="173" t="s">
        <v>561</v>
      </c>
    </row>
    <row r="1009" spans="1:5">
      <c r="A1009" s="410" t="s">
        <v>3066</v>
      </c>
      <c r="B1009" s="62" t="s">
        <v>123</v>
      </c>
      <c r="C1009" s="62">
        <v>1.1745200000000001E-3</v>
      </c>
      <c r="D1009" s="62">
        <v>6.92</v>
      </c>
      <c r="E1009" s="173">
        <f t="shared" ref="E1009:E1031" si="22">TRUNC((C1009*D1009),2)</f>
        <v>0</v>
      </c>
    </row>
    <row r="1010" spans="1:5">
      <c r="A1010" s="410" t="s">
        <v>3046</v>
      </c>
      <c r="B1010" s="62" t="s">
        <v>131</v>
      </c>
      <c r="C1010" s="62">
        <v>2.3455000000000001E-4</v>
      </c>
      <c r="D1010" s="62">
        <v>50.4</v>
      </c>
      <c r="E1010" s="173">
        <f t="shared" si="22"/>
        <v>0.01</v>
      </c>
    </row>
    <row r="1011" spans="1:5">
      <c r="A1011" s="410" t="s">
        <v>3067</v>
      </c>
      <c r="B1011" s="62" t="s">
        <v>123</v>
      </c>
      <c r="C1011" s="62">
        <v>9.7360000000000003E-5</v>
      </c>
      <c r="D1011" s="62">
        <v>108.95</v>
      </c>
      <c r="E1011" s="173">
        <f t="shared" si="22"/>
        <v>0.01</v>
      </c>
    </row>
    <row r="1012" spans="1:5">
      <c r="A1012" s="410" t="s">
        <v>3069</v>
      </c>
      <c r="B1012" s="62" t="s">
        <v>123</v>
      </c>
      <c r="C1012" s="62">
        <v>1.32862E-3</v>
      </c>
      <c r="D1012" s="62">
        <v>6.21</v>
      </c>
      <c r="E1012" s="173">
        <f t="shared" si="22"/>
        <v>0</v>
      </c>
    </row>
    <row r="1013" spans="1:5">
      <c r="A1013" s="410" t="s">
        <v>3047</v>
      </c>
      <c r="B1013" s="62" t="s">
        <v>131</v>
      </c>
      <c r="C1013" s="62">
        <v>2.0121200000000001E-3</v>
      </c>
      <c r="D1013" s="62">
        <v>9.4499999999999993</v>
      </c>
      <c r="E1013" s="173">
        <f t="shared" si="22"/>
        <v>0.01</v>
      </c>
    </row>
    <row r="1014" spans="1:5">
      <c r="A1014" s="410" t="s">
        <v>3075</v>
      </c>
      <c r="B1014" s="62" t="s">
        <v>128</v>
      </c>
      <c r="C1014" s="62">
        <v>2.2143999999999999E-4</v>
      </c>
      <c r="D1014" s="62">
        <v>15.32</v>
      </c>
      <c r="E1014" s="173">
        <f t="shared" si="22"/>
        <v>0</v>
      </c>
    </row>
    <row r="1015" spans="1:5">
      <c r="A1015" s="410" t="s">
        <v>3076</v>
      </c>
      <c r="B1015" s="62" t="s">
        <v>122</v>
      </c>
      <c r="C1015" s="62">
        <v>0.19997593999999999</v>
      </c>
      <c r="D1015" s="62">
        <v>1.87</v>
      </c>
      <c r="E1015" s="173">
        <f t="shared" si="22"/>
        <v>0.37</v>
      </c>
    </row>
    <row r="1016" spans="1:5">
      <c r="A1016" s="410" t="s">
        <v>3077</v>
      </c>
      <c r="B1016" s="62" t="s">
        <v>122</v>
      </c>
      <c r="C1016" s="62">
        <v>0.14649999999999999</v>
      </c>
      <c r="D1016" s="62">
        <v>0.71</v>
      </c>
      <c r="E1016" s="173">
        <f t="shared" si="22"/>
        <v>0.1</v>
      </c>
    </row>
    <row r="1017" spans="1:5">
      <c r="A1017" s="410" t="s">
        <v>3078</v>
      </c>
      <c r="B1017" s="62" t="s">
        <v>122</v>
      </c>
      <c r="C1017" s="62">
        <v>0.14649999999999999</v>
      </c>
      <c r="D1017" s="62">
        <v>0.34</v>
      </c>
      <c r="E1017" s="173">
        <f t="shared" si="22"/>
        <v>0.04</v>
      </c>
    </row>
    <row r="1018" spans="1:5">
      <c r="A1018" s="410" t="s">
        <v>3079</v>
      </c>
      <c r="B1018" s="62" t="s">
        <v>122</v>
      </c>
      <c r="C1018" s="62">
        <v>0.14649999999999999</v>
      </c>
      <c r="D1018" s="62">
        <v>0.05</v>
      </c>
      <c r="E1018" s="173">
        <f t="shared" si="22"/>
        <v>0</v>
      </c>
    </row>
    <row r="1019" spans="1:5">
      <c r="A1019" s="410" t="s">
        <v>3048</v>
      </c>
      <c r="B1019" s="62" t="s">
        <v>123</v>
      </c>
      <c r="C1019" s="62">
        <v>3.8769E-4</v>
      </c>
      <c r="D1019" s="62">
        <v>31.18</v>
      </c>
      <c r="E1019" s="173">
        <f t="shared" si="22"/>
        <v>0.01</v>
      </c>
    </row>
    <row r="1020" spans="1:5">
      <c r="A1020" s="410" t="s">
        <v>3049</v>
      </c>
      <c r="B1020" s="62" t="s">
        <v>123</v>
      </c>
      <c r="C1020" s="62">
        <v>1.817E-4</v>
      </c>
      <c r="D1020" s="62">
        <v>178.5</v>
      </c>
      <c r="E1020" s="173">
        <f t="shared" si="22"/>
        <v>0.03</v>
      </c>
    </row>
    <row r="1021" spans="1:5">
      <c r="A1021" s="410" t="s">
        <v>3050</v>
      </c>
      <c r="B1021" s="62" t="s">
        <v>123</v>
      </c>
      <c r="C1021" s="62">
        <v>1.6332880000000001E-2</v>
      </c>
      <c r="D1021" s="62">
        <v>1.17</v>
      </c>
      <c r="E1021" s="173">
        <f t="shared" si="22"/>
        <v>0.01</v>
      </c>
    </row>
    <row r="1022" spans="1:5" ht="30">
      <c r="A1022" s="410" t="s">
        <v>3051</v>
      </c>
      <c r="B1022" s="62" t="s">
        <v>123</v>
      </c>
      <c r="C1022" s="62">
        <v>1.5749000000000001E-4</v>
      </c>
      <c r="D1022" s="62">
        <v>140.43</v>
      </c>
      <c r="E1022" s="173">
        <f t="shared" si="22"/>
        <v>0.02</v>
      </c>
    </row>
    <row r="1023" spans="1:5" ht="30">
      <c r="A1023" s="410" t="s">
        <v>3052</v>
      </c>
      <c r="B1023" s="62" t="s">
        <v>123</v>
      </c>
      <c r="C1023" s="62">
        <v>1.0548E-4</v>
      </c>
      <c r="D1023" s="62">
        <v>123.37</v>
      </c>
      <c r="E1023" s="173">
        <f t="shared" si="22"/>
        <v>0.01</v>
      </c>
    </row>
    <row r="1024" spans="1:5" ht="30">
      <c r="A1024" s="410" t="s">
        <v>3080</v>
      </c>
      <c r="B1024" s="62" t="s">
        <v>123</v>
      </c>
      <c r="C1024" s="62">
        <v>6.46E-6</v>
      </c>
      <c r="D1024" s="62">
        <v>593.85</v>
      </c>
      <c r="E1024" s="173">
        <f t="shared" si="22"/>
        <v>0</v>
      </c>
    </row>
    <row r="1025" spans="1:5">
      <c r="A1025" s="410" t="s">
        <v>3081</v>
      </c>
      <c r="B1025" s="62" t="s">
        <v>123</v>
      </c>
      <c r="C1025" s="62">
        <v>3.9669999999999998E-5</v>
      </c>
      <c r="D1025" s="62">
        <v>134.63</v>
      </c>
      <c r="E1025" s="173">
        <f t="shared" si="22"/>
        <v>0</v>
      </c>
    </row>
    <row r="1026" spans="1:5">
      <c r="A1026" s="410" t="s">
        <v>3082</v>
      </c>
      <c r="B1026" s="62" t="s">
        <v>123</v>
      </c>
      <c r="C1026" s="62">
        <v>3.0130000000000001E-5</v>
      </c>
      <c r="D1026" s="62">
        <v>202.84</v>
      </c>
      <c r="E1026" s="173">
        <f t="shared" si="22"/>
        <v>0</v>
      </c>
    </row>
    <row r="1027" spans="1:5">
      <c r="A1027" s="410" t="s">
        <v>3083</v>
      </c>
      <c r="B1027" s="62" t="s">
        <v>123</v>
      </c>
      <c r="C1027" s="62">
        <v>6.46E-6</v>
      </c>
      <c r="D1027" s="62">
        <v>574.46</v>
      </c>
      <c r="E1027" s="173">
        <f t="shared" si="22"/>
        <v>0</v>
      </c>
    </row>
    <row r="1028" spans="1:5">
      <c r="A1028" s="410" t="s">
        <v>3084</v>
      </c>
      <c r="B1028" s="62" t="s">
        <v>123</v>
      </c>
      <c r="C1028" s="62">
        <v>7.9400000000000002E-6</v>
      </c>
      <c r="D1028" s="62">
        <v>276.64</v>
      </c>
      <c r="E1028" s="173">
        <f t="shared" si="22"/>
        <v>0</v>
      </c>
    </row>
    <row r="1029" spans="1:5">
      <c r="A1029" s="410" t="s">
        <v>3085</v>
      </c>
      <c r="B1029" s="62" t="s">
        <v>123</v>
      </c>
      <c r="C1029" s="62">
        <v>3.9994E-4</v>
      </c>
      <c r="D1029" s="62">
        <v>8.1</v>
      </c>
      <c r="E1029" s="173">
        <f t="shared" si="22"/>
        <v>0</v>
      </c>
    </row>
    <row r="1030" spans="1:5">
      <c r="A1030" s="410" t="s">
        <v>3086</v>
      </c>
      <c r="B1030" s="62" t="s">
        <v>123</v>
      </c>
      <c r="C1030" s="62">
        <v>2.2143999999999999E-4</v>
      </c>
      <c r="D1030" s="62">
        <v>11.01</v>
      </c>
      <c r="E1030" s="173">
        <f t="shared" si="22"/>
        <v>0</v>
      </c>
    </row>
    <row r="1031" spans="1:5">
      <c r="A1031" s="410" t="s">
        <v>3087</v>
      </c>
      <c r="B1031" s="62" t="s">
        <v>123</v>
      </c>
      <c r="C1031" s="62">
        <v>2.2143999999999999E-4</v>
      </c>
      <c r="D1031" s="62">
        <v>24.42</v>
      </c>
      <c r="E1031" s="173">
        <f t="shared" si="22"/>
        <v>0</v>
      </c>
    </row>
    <row r="1032" spans="1:5">
      <c r="A1032" s="410" t="s">
        <v>562</v>
      </c>
      <c r="B1032" s="62" t="s">
        <v>563</v>
      </c>
      <c r="C1032" s="62" t="s">
        <v>563</v>
      </c>
      <c r="D1032" s="62" t="s">
        <v>563</v>
      </c>
      <c r="E1032" s="173">
        <f>SUM(E1009:E1031)</f>
        <v>0.62000000000000011</v>
      </c>
    </row>
    <row r="1033" spans="1:5">
      <c r="A1033" s="410"/>
      <c r="B1033" s="62"/>
      <c r="C1033" s="62"/>
      <c r="D1033" s="62"/>
      <c r="E1033" s="173"/>
    </row>
    <row r="1034" spans="1:5">
      <c r="A1034" s="410" t="s">
        <v>565</v>
      </c>
      <c r="B1034" s="62" t="s">
        <v>563</v>
      </c>
      <c r="C1034" s="62" t="s">
        <v>563</v>
      </c>
      <c r="D1034" s="62" t="s">
        <v>563</v>
      </c>
      <c r="E1034" s="173">
        <f>E1001+E1006+E1032</f>
        <v>2.1800000000000002</v>
      </c>
    </row>
    <row r="1035" spans="1:5">
      <c r="A1035" s="410"/>
      <c r="B1035" s="62"/>
      <c r="C1035" s="62"/>
      <c r="D1035" s="413"/>
      <c r="E1035" s="173"/>
    </row>
    <row r="1036" spans="1:5">
      <c r="A1036" s="410"/>
      <c r="B1036" s="62"/>
      <c r="C1036" s="62"/>
      <c r="D1036" s="62"/>
      <c r="E1036" s="173"/>
    </row>
    <row r="1037" spans="1:5">
      <c r="A1037" s="410"/>
      <c r="B1037" s="62"/>
      <c r="C1037" s="62"/>
      <c r="D1037" s="62"/>
      <c r="E1037" s="173"/>
    </row>
    <row r="1038" spans="1:5">
      <c r="A1038" s="410" t="s">
        <v>611</v>
      </c>
      <c r="B1038" s="62" t="s">
        <v>3561</v>
      </c>
      <c r="C1038" s="62"/>
      <c r="D1038" s="62"/>
      <c r="E1038" s="173"/>
    </row>
    <row r="1039" spans="1:5">
      <c r="A1039" s="410" t="s">
        <v>1131</v>
      </c>
      <c r="B1039" s="62"/>
      <c r="C1039" s="62"/>
      <c r="D1039" s="62"/>
      <c r="E1039" s="173"/>
    </row>
    <row r="1040" spans="1:5">
      <c r="A1040" s="410" t="s">
        <v>575</v>
      </c>
      <c r="B1040" s="62"/>
      <c r="C1040" s="62"/>
      <c r="D1040" s="62"/>
      <c r="E1040" s="173"/>
    </row>
    <row r="1041" spans="1:5">
      <c r="A1041" s="410"/>
      <c r="B1041" s="62"/>
      <c r="C1041" s="62"/>
      <c r="D1041" s="62"/>
      <c r="E1041" s="173"/>
    </row>
    <row r="1042" spans="1:5">
      <c r="A1042" s="410" t="s">
        <v>576</v>
      </c>
      <c r="B1042" s="62" t="s">
        <v>558</v>
      </c>
      <c r="C1042" s="62" t="s">
        <v>559</v>
      </c>
      <c r="D1042" s="62" t="s">
        <v>560</v>
      </c>
      <c r="E1042" s="173" t="s">
        <v>561</v>
      </c>
    </row>
    <row r="1043" spans="1:5" ht="30">
      <c r="A1043" s="410" t="s">
        <v>3061</v>
      </c>
      <c r="B1043" s="62" t="s">
        <v>123</v>
      </c>
      <c r="C1043" s="62">
        <v>9.91E-6</v>
      </c>
      <c r="D1043" s="62">
        <v>576</v>
      </c>
      <c r="E1043" s="173">
        <f>TRUNC((C1043*D1043),2)</f>
        <v>0</v>
      </c>
    </row>
    <row r="1044" spans="1:5">
      <c r="A1044" s="410" t="s">
        <v>562</v>
      </c>
      <c r="B1044" s="62" t="s">
        <v>563</v>
      </c>
      <c r="C1044" s="62" t="s">
        <v>563</v>
      </c>
      <c r="D1044" s="62" t="s">
        <v>563</v>
      </c>
      <c r="E1044" s="173">
        <f>SUM(E1043:E1043)</f>
        <v>0</v>
      </c>
    </row>
    <row r="1045" spans="1:5">
      <c r="A1045" s="410"/>
      <c r="B1045" s="62"/>
      <c r="C1045" s="62"/>
      <c r="D1045" s="62"/>
      <c r="E1045" s="173"/>
    </row>
    <row r="1046" spans="1:5">
      <c r="A1046" s="410" t="s">
        <v>557</v>
      </c>
      <c r="B1046" s="62" t="s">
        <v>558</v>
      </c>
      <c r="C1046" s="62" t="s">
        <v>559</v>
      </c>
      <c r="D1046" s="62" t="s">
        <v>560</v>
      </c>
      <c r="E1046" s="173" t="s">
        <v>561</v>
      </c>
    </row>
    <row r="1047" spans="1:5">
      <c r="A1047" s="410" t="s">
        <v>3063</v>
      </c>
      <c r="B1047" s="62" t="s">
        <v>122</v>
      </c>
      <c r="C1047" s="62">
        <v>9.8760410000000007E-2</v>
      </c>
      <c r="D1047" s="62">
        <v>8.51</v>
      </c>
      <c r="E1047" s="173">
        <f>TRUNC((C1047*D1047),2)</f>
        <v>0.84</v>
      </c>
    </row>
    <row r="1048" spans="1:5">
      <c r="A1048" s="410" t="s">
        <v>3121</v>
      </c>
      <c r="B1048" s="62" t="s">
        <v>122</v>
      </c>
      <c r="C1048" s="62">
        <v>4.9859420000000002E-2</v>
      </c>
      <c r="D1048" s="62">
        <v>14.52</v>
      </c>
      <c r="E1048" s="173">
        <f>TRUNC((C1048*D1048),2)</f>
        <v>0.72</v>
      </c>
    </row>
    <row r="1049" spans="1:5">
      <c r="A1049" s="410" t="s">
        <v>562</v>
      </c>
      <c r="B1049" s="62" t="s">
        <v>563</v>
      </c>
      <c r="C1049" s="62" t="s">
        <v>563</v>
      </c>
      <c r="D1049" s="62" t="s">
        <v>563</v>
      </c>
      <c r="E1049" s="173">
        <f>SUM(E1047:E1048)</f>
        <v>1.56</v>
      </c>
    </row>
    <row r="1050" spans="1:5">
      <c r="A1050" s="410"/>
      <c r="B1050" s="62"/>
      <c r="C1050" s="62"/>
      <c r="D1050" s="62"/>
      <c r="E1050" s="173"/>
    </row>
    <row r="1051" spans="1:5">
      <c r="A1051" s="410" t="s">
        <v>564</v>
      </c>
      <c r="B1051" s="62" t="s">
        <v>558</v>
      </c>
      <c r="C1051" s="62" t="s">
        <v>559</v>
      </c>
      <c r="D1051" s="62" t="s">
        <v>560</v>
      </c>
      <c r="E1051" s="173" t="s">
        <v>561</v>
      </c>
    </row>
    <row r="1052" spans="1:5">
      <c r="A1052" s="410" t="s">
        <v>3066</v>
      </c>
      <c r="B1052" s="62" t="s">
        <v>123</v>
      </c>
      <c r="C1052" s="62">
        <v>1.1745200000000001E-3</v>
      </c>
      <c r="D1052" s="62">
        <v>6.92</v>
      </c>
      <c r="E1052" s="173">
        <f t="shared" ref="E1052:E1074" si="23">TRUNC((C1052*D1052),2)</f>
        <v>0</v>
      </c>
    </row>
    <row r="1053" spans="1:5">
      <c r="A1053" s="410" t="s">
        <v>3046</v>
      </c>
      <c r="B1053" s="62" t="s">
        <v>131</v>
      </c>
      <c r="C1053" s="62">
        <v>2.3455000000000001E-4</v>
      </c>
      <c r="D1053" s="62">
        <v>50.4</v>
      </c>
      <c r="E1053" s="173">
        <f t="shared" si="23"/>
        <v>0.01</v>
      </c>
    </row>
    <row r="1054" spans="1:5">
      <c r="A1054" s="410" t="s">
        <v>3067</v>
      </c>
      <c r="B1054" s="62" t="s">
        <v>123</v>
      </c>
      <c r="C1054" s="62">
        <v>9.7360000000000003E-5</v>
      </c>
      <c r="D1054" s="62">
        <v>108.95</v>
      </c>
      <c r="E1054" s="173">
        <f t="shared" si="23"/>
        <v>0.01</v>
      </c>
    </row>
    <row r="1055" spans="1:5">
      <c r="A1055" s="410" t="s">
        <v>3069</v>
      </c>
      <c r="B1055" s="62" t="s">
        <v>123</v>
      </c>
      <c r="C1055" s="62">
        <v>1.32862E-3</v>
      </c>
      <c r="D1055" s="62">
        <v>6.21</v>
      </c>
      <c r="E1055" s="173">
        <f t="shared" si="23"/>
        <v>0</v>
      </c>
    </row>
    <row r="1056" spans="1:5">
      <c r="A1056" s="410" t="s">
        <v>3047</v>
      </c>
      <c r="B1056" s="62" t="s">
        <v>131</v>
      </c>
      <c r="C1056" s="62">
        <v>2.0121200000000001E-3</v>
      </c>
      <c r="D1056" s="62">
        <v>9.4499999999999993</v>
      </c>
      <c r="E1056" s="173">
        <f t="shared" si="23"/>
        <v>0.01</v>
      </c>
    </row>
    <row r="1057" spans="1:5">
      <c r="A1057" s="410" t="s">
        <v>3075</v>
      </c>
      <c r="B1057" s="62" t="s">
        <v>128</v>
      </c>
      <c r="C1057" s="62">
        <v>2.2143999999999999E-4</v>
      </c>
      <c r="D1057" s="62">
        <v>15.32</v>
      </c>
      <c r="E1057" s="173">
        <f t="shared" si="23"/>
        <v>0</v>
      </c>
    </row>
    <row r="1058" spans="1:5">
      <c r="A1058" s="410" t="s">
        <v>3076</v>
      </c>
      <c r="B1058" s="62" t="s">
        <v>122</v>
      </c>
      <c r="C1058" s="62">
        <v>0.19997593999999999</v>
      </c>
      <c r="D1058" s="62">
        <v>1.87</v>
      </c>
      <c r="E1058" s="173">
        <f t="shared" si="23"/>
        <v>0.37</v>
      </c>
    </row>
    <row r="1059" spans="1:5">
      <c r="A1059" s="410" t="s">
        <v>3077</v>
      </c>
      <c r="B1059" s="62" t="s">
        <v>122</v>
      </c>
      <c r="C1059" s="62">
        <v>0.14649999999999999</v>
      </c>
      <c r="D1059" s="62">
        <v>0.71</v>
      </c>
      <c r="E1059" s="173">
        <f t="shared" si="23"/>
        <v>0.1</v>
      </c>
    </row>
    <row r="1060" spans="1:5">
      <c r="A1060" s="410" t="s">
        <v>3078</v>
      </c>
      <c r="B1060" s="62" t="s">
        <v>122</v>
      </c>
      <c r="C1060" s="62">
        <v>0.14649999999999999</v>
      </c>
      <c r="D1060" s="62">
        <v>0.34</v>
      </c>
      <c r="E1060" s="173">
        <f t="shared" si="23"/>
        <v>0.04</v>
      </c>
    </row>
    <row r="1061" spans="1:5">
      <c r="A1061" s="410" t="s">
        <v>3079</v>
      </c>
      <c r="B1061" s="62" t="s">
        <v>122</v>
      </c>
      <c r="C1061" s="62">
        <v>0.14649999999999999</v>
      </c>
      <c r="D1061" s="62">
        <v>0.05</v>
      </c>
      <c r="E1061" s="173">
        <f t="shared" si="23"/>
        <v>0</v>
      </c>
    </row>
    <row r="1062" spans="1:5">
      <c r="A1062" s="410" t="s">
        <v>3048</v>
      </c>
      <c r="B1062" s="62" t="s">
        <v>123</v>
      </c>
      <c r="C1062" s="62">
        <v>3.8769E-4</v>
      </c>
      <c r="D1062" s="62">
        <v>31.18</v>
      </c>
      <c r="E1062" s="173">
        <f t="shared" si="23"/>
        <v>0.01</v>
      </c>
    </row>
    <row r="1063" spans="1:5">
      <c r="A1063" s="410" t="s">
        <v>3049</v>
      </c>
      <c r="B1063" s="62" t="s">
        <v>123</v>
      </c>
      <c r="C1063" s="62">
        <v>1.817E-4</v>
      </c>
      <c r="D1063" s="62">
        <v>178.5</v>
      </c>
      <c r="E1063" s="173">
        <f t="shared" si="23"/>
        <v>0.03</v>
      </c>
    </row>
    <row r="1064" spans="1:5">
      <c r="A1064" s="410" t="s">
        <v>3050</v>
      </c>
      <c r="B1064" s="62" t="s">
        <v>123</v>
      </c>
      <c r="C1064" s="62">
        <v>1.6332880000000001E-2</v>
      </c>
      <c r="D1064" s="62">
        <v>1.17</v>
      </c>
      <c r="E1064" s="173">
        <f t="shared" si="23"/>
        <v>0.01</v>
      </c>
    </row>
    <row r="1065" spans="1:5" ht="30">
      <c r="A1065" s="410" t="s">
        <v>3051</v>
      </c>
      <c r="B1065" s="62" t="s">
        <v>123</v>
      </c>
      <c r="C1065" s="62">
        <v>1.5749000000000001E-4</v>
      </c>
      <c r="D1065" s="62">
        <v>140.43</v>
      </c>
      <c r="E1065" s="173">
        <f t="shared" si="23"/>
        <v>0.02</v>
      </c>
    </row>
    <row r="1066" spans="1:5" ht="30">
      <c r="A1066" s="410" t="s">
        <v>3052</v>
      </c>
      <c r="B1066" s="62" t="s">
        <v>123</v>
      </c>
      <c r="C1066" s="62">
        <v>1.0548E-4</v>
      </c>
      <c r="D1066" s="62">
        <v>123.37</v>
      </c>
      <c r="E1066" s="173">
        <f t="shared" si="23"/>
        <v>0.01</v>
      </c>
    </row>
    <row r="1067" spans="1:5" ht="30">
      <c r="A1067" s="410" t="s">
        <v>3080</v>
      </c>
      <c r="B1067" s="62" t="s">
        <v>123</v>
      </c>
      <c r="C1067" s="62">
        <v>6.46E-6</v>
      </c>
      <c r="D1067" s="62">
        <v>593.85</v>
      </c>
      <c r="E1067" s="173">
        <f t="shared" si="23"/>
        <v>0</v>
      </c>
    </row>
    <row r="1068" spans="1:5">
      <c r="A1068" s="410" t="s">
        <v>3081</v>
      </c>
      <c r="B1068" s="62" t="s">
        <v>123</v>
      </c>
      <c r="C1068" s="62">
        <v>3.9669999999999998E-5</v>
      </c>
      <c r="D1068" s="62">
        <v>134.63</v>
      </c>
      <c r="E1068" s="173">
        <f t="shared" si="23"/>
        <v>0</v>
      </c>
    </row>
    <row r="1069" spans="1:5">
      <c r="A1069" s="410" t="s">
        <v>3082</v>
      </c>
      <c r="B1069" s="62" t="s">
        <v>123</v>
      </c>
      <c r="C1069" s="62">
        <v>3.0130000000000001E-5</v>
      </c>
      <c r="D1069" s="62">
        <v>202.84</v>
      </c>
      <c r="E1069" s="173">
        <f t="shared" si="23"/>
        <v>0</v>
      </c>
    </row>
    <row r="1070" spans="1:5">
      <c r="A1070" s="410" t="s">
        <v>3083</v>
      </c>
      <c r="B1070" s="62" t="s">
        <v>123</v>
      </c>
      <c r="C1070" s="62">
        <v>6.46E-6</v>
      </c>
      <c r="D1070" s="62">
        <v>574.46</v>
      </c>
      <c r="E1070" s="173">
        <f t="shared" si="23"/>
        <v>0</v>
      </c>
    </row>
    <row r="1071" spans="1:5">
      <c r="A1071" s="410" t="s">
        <v>3084</v>
      </c>
      <c r="B1071" s="62" t="s">
        <v>123</v>
      </c>
      <c r="C1071" s="62">
        <v>7.9400000000000002E-6</v>
      </c>
      <c r="D1071" s="62">
        <v>276.64</v>
      </c>
      <c r="E1071" s="173">
        <f t="shared" si="23"/>
        <v>0</v>
      </c>
    </row>
    <row r="1072" spans="1:5">
      <c r="A1072" s="410" t="s">
        <v>3085</v>
      </c>
      <c r="B1072" s="62" t="s">
        <v>123</v>
      </c>
      <c r="C1072" s="62">
        <v>3.9994E-4</v>
      </c>
      <c r="D1072" s="62">
        <v>8.1</v>
      </c>
      <c r="E1072" s="173">
        <f t="shared" si="23"/>
        <v>0</v>
      </c>
    </row>
    <row r="1073" spans="1:5">
      <c r="A1073" s="410" t="s">
        <v>3086</v>
      </c>
      <c r="B1073" s="62" t="s">
        <v>123</v>
      </c>
      <c r="C1073" s="62">
        <v>2.2143999999999999E-4</v>
      </c>
      <c r="D1073" s="62">
        <v>11.01</v>
      </c>
      <c r="E1073" s="173">
        <f t="shared" si="23"/>
        <v>0</v>
      </c>
    </row>
    <row r="1074" spans="1:5">
      <c r="A1074" s="410" t="s">
        <v>3087</v>
      </c>
      <c r="B1074" s="62" t="s">
        <v>123</v>
      </c>
      <c r="C1074" s="62">
        <v>2.2143999999999999E-4</v>
      </c>
      <c r="D1074" s="62">
        <v>24.42</v>
      </c>
      <c r="E1074" s="173">
        <f t="shared" si="23"/>
        <v>0</v>
      </c>
    </row>
    <row r="1075" spans="1:5">
      <c r="A1075" s="410" t="s">
        <v>562</v>
      </c>
      <c r="B1075" s="62" t="s">
        <v>563</v>
      </c>
      <c r="C1075" s="62" t="s">
        <v>563</v>
      </c>
      <c r="D1075" s="62" t="s">
        <v>563</v>
      </c>
      <c r="E1075" s="173">
        <f>SUM(E1052:E1074)</f>
        <v>0.62000000000000011</v>
      </c>
    </row>
    <row r="1076" spans="1:5">
      <c r="A1076" s="410"/>
      <c r="B1076" s="62"/>
      <c r="C1076" s="62"/>
      <c r="D1076" s="62"/>
      <c r="E1076" s="173"/>
    </row>
    <row r="1077" spans="1:5">
      <c r="A1077" s="410" t="s">
        <v>565</v>
      </c>
      <c r="B1077" s="62" t="s">
        <v>563</v>
      </c>
      <c r="C1077" s="62" t="s">
        <v>563</v>
      </c>
      <c r="D1077" s="62" t="s">
        <v>563</v>
      </c>
      <c r="E1077" s="173">
        <f>E1044+E1049+E1075</f>
        <v>2.1800000000000002</v>
      </c>
    </row>
    <row r="1078" spans="1:5">
      <c r="A1078" s="410"/>
      <c r="B1078" s="62"/>
      <c r="C1078" s="62"/>
      <c r="D1078" s="413"/>
      <c r="E1078" s="173"/>
    </row>
    <row r="1079" spans="1:5">
      <c r="A1079" s="410"/>
      <c r="B1079" s="62"/>
      <c r="C1079" s="62"/>
      <c r="D1079" s="62"/>
      <c r="E1079" s="173"/>
    </row>
    <row r="1080" spans="1:5">
      <c r="A1080" s="410"/>
      <c r="B1080" s="62"/>
      <c r="C1080" s="62"/>
      <c r="D1080" s="62"/>
      <c r="E1080" s="173"/>
    </row>
    <row r="1081" spans="1:5">
      <c r="A1081" s="410" t="s">
        <v>612</v>
      </c>
      <c r="B1081" s="62" t="s">
        <v>3559</v>
      </c>
      <c r="C1081" s="62"/>
      <c r="D1081" s="62"/>
      <c r="E1081" s="173"/>
    </row>
    <row r="1082" spans="1:5">
      <c r="A1082" s="410" t="s">
        <v>1132</v>
      </c>
      <c r="B1082" s="62"/>
      <c r="C1082" s="62"/>
      <c r="D1082" s="62"/>
      <c r="E1082" s="173"/>
    </row>
    <row r="1083" spans="1:5">
      <c r="A1083" s="410" t="s">
        <v>601</v>
      </c>
      <c r="B1083" s="62"/>
      <c r="C1083" s="62"/>
      <c r="D1083" s="62"/>
      <c r="E1083" s="173"/>
    </row>
    <row r="1084" spans="1:5">
      <c r="A1084" s="410"/>
      <c r="B1084" s="62"/>
      <c r="C1084" s="62"/>
      <c r="D1084" s="62"/>
      <c r="E1084" s="173"/>
    </row>
    <row r="1085" spans="1:5">
      <c r="A1085" s="410" t="s">
        <v>576</v>
      </c>
      <c r="B1085" s="62" t="s">
        <v>558</v>
      </c>
      <c r="C1085" s="62" t="s">
        <v>559</v>
      </c>
      <c r="D1085" s="62" t="s">
        <v>560</v>
      </c>
      <c r="E1085" s="173" t="s">
        <v>561</v>
      </c>
    </row>
    <row r="1086" spans="1:5" ht="30">
      <c r="A1086" s="410" t="s">
        <v>3061</v>
      </c>
      <c r="B1086" s="62" t="s">
        <v>123</v>
      </c>
      <c r="C1086" s="62">
        <v>8.5302000000000002E-4</v>
      </c>
      <c r="D1086" s="62">
        <v>576</v>
      </c>
      <c r="E1086" s="173">
        <f>TRUNC((C1086*D1086),2)</f>
        <v>0.49</v>
      </c>
    </row>
    <row r="1087" spans="1:5">
      <c r="A1087" s="410" t="s">
        <v>562</v>
      </c>
      <c r="B1087" s="62" t="s">
        <v>563</v>
      </c>
      <c r="C1087" s="62" t="s">
        <v>563</v>
      </c>
      <c r="D1087" s="62" t="s">
        <v>563</v>
      </c>
      <c r="E1087" s="173">
        <f>SUM(E1086:E1086)</f>
        <v>0.49</v>
      </c>
    </row>
    <row r="1088" spans="1:5">
      <c r="A1088" s="410"/>
      <c r="B1088" s="62"/>
      <c r="C1088" s="62"/>
      <c r="D1088" s="62"/>
      <c r="E1088" s="173"/>
    </row>
    <row r="1089" spans="1:5">
      <c r="A1089" s="410" t="s">
        <v>557</v>
      </c>
      <c r="B1089" s="62" t="s">
        <v>558</v>
      </c>
      <c r="C1089" s="62" t="s">
        <v>559</v>
      </c>
      <c r="D1089" s="62" t="s">
        <v>560</v>
      </c>
      <c r="E1089" s="173" t="s">
        <v>561</v>
      </c>
    </row>
    <row r="1090" spans="1:5">
      <c r="A1090" s="410" t="s">
        <v>3090</v>
      </c>
      <c r="B1090" s="62" t="s">
        <v>122</v>
      </c>
      <c r="C1090" s="62">
        <v>1.1308117799999999</v>
      </c>
      <c r="D1090" s="62">
        <v>13.3</v>
      </c>
      <c r="E1090" s="173">
        <f>TRUNC((C1090*D1090),2)</f>
        <v>15.03</v>
      </c>
    </row>
    <row r="1091" spans="1:5">
      <c r="A1091" s="410" t="s">
        <v>3063</v>
      </c>
      <c r="B1091" s="62" t="s">
        <v>122</v>
      </c>
      <c r="C1091" s="62">
        <v>11.68464822</v>
      </c>
      <c r="D1091" s="62">
        <v>8.51</v>
      </c>
      <c r="E1091" s="173">
        <f>TRUNC((C1091*D1091),2)</f>
        <v>99.43</v>
      </c>
    </row>
    <row r="1092" spans="1:5">
      <c r="A1092" s="410" t="s">
        <v>562</v>
      </c>
      <c r="B1092" s="62" t="s">
        <v>563</v>
      </c>
      <c r="C1092" s="62" t="s">
        <v>563</v>
      </c>
      <c r="D1092" s="62" t="s">
        <v>563</v>
      </c>
      <c r="E1092" s="173">
        <f>SUM(E1090:E1091)</f>
        <v>114.46000000000001</v>
      </c>
    </row>
    <row r="1093" spans="1:5">
      <c r="A1093" s="410"/>
      <c r="B1093" s="62"/>
      <c r="C1093" s="62"/>
      <c r="D1093" s="62"/>
      <c r="E1093" s="173"/>
    </row>
    <row r="1094" spans="1:5">
      <c r="A1094" s="410" t="s">
        <v>564</v>
      </c>
      <c r="B1094" s="62" t="s">
        <v>558</v>
      </c>
      <c r="C1094" s="62" t="s">
        <v>559</v>
      </c>
      <c r="D1094" s="62" t="s">
        <v>560</v>
      </c>
      <c r="E1094" s="173" t="s">
        <v>561</v>
      </c>
    </row>
    <row r="1095" spans="1:5">
      <c r="A1095" s="410" t="s">
        <v>3066</v>
      </c>
      <c r="B1095" s="62" t="s">
        <v>123</v>
      </c>
      <c r="C1095" s="62">
        <v>0.10101672</v>
      </c>
      <c r="D1095" s="62">
        <v>6.92</v>
      </c>
      <c r="E1095" s="173">
        <f t="shared" ref="E1095:E1117" si="24">TRUNC((C1095*D1095),2)</f>
        <v>0.69</v>
      </c>
    </row>
    <row r="1096" spans="1:5">
      <c r="A1096" s="410" t="s">
        <v>3046</v>
      </c>
      <c r="B1096" s="62" t="s">
        <v>131</v>
      </c>
      <c r="C1096" s="62">
        <v>2.0172599999999999E-2</v>
      </c>
      <c r="D1096" s="62">
        <v>50.4</v>
      </c>
      <c r="E1096" s="173">
        <f t="shared" si="24"/>
        <v>1.01</v>
      </c>
    </row>
    <row r="1097" spans="1:5">
      <c r="A1097" s="410" t="s">
        <v>3067</v>
      </c>
      <c r="B1097" s="62" t="s">
        <v>123</v>
      </c>
      <c r="C1097" s="62">
        <v>8.3739599999999997E-3</v>
      </c>
      <c r="D1097" s="62">
        <v>108.95</v>
      </c>
      <c r="E1097" s="173">
        <f t="shared" si="24"/>
        <v>0.91</v>
      </c>
    </row>
    <row r="1098" spans="1:5">
      <c r="A1098" s="410" t="s">
        <v>3069</v>
      </c>
      <c r="B1098" s="62" t="s">
        <v>123</v>
      </c>
      <c r="C1098" s="62">
        <v>0.11427066</v>
      </c>
      <c r="D1098" s="62">
        <v>6.21</v>
      </c>
      <c r="E1098" s="173">
        <f t="shared" si="24"/>
        <v>0.7</v>
      </c>
    </row>
    <row r="1099" spans="1:5">
      <c r="A1099" s="410" t="s">
        <v>3047</v>
      </c>
      <c r="B1099" s="62" t="s">
        <v>131</v>
      </c>
      <c r="C1099" s="62">
        <v>0.17305596000000001</v>
      </c>
      <c r="D1099" s="62">
        <v>9.4499999999999993</v>
      </c>
      <c r="E1099" s="173">
        <f t="shared" si="24"/>
        <v>1.63</v>
      </c>
    </row>
    <row r="1100" spans="1:5">
      <c r="A1100" s="410" t="s">
        <v>3075</v>
      </c>
      <c r="B1100" s="62" t="s">
        <v>128</v>
      </c>
      <c r="C1100" s="62">
        <v>1.90449E-2</v>
      </c>
      <c r="D1100" s="62">
        <v>15.32</v>
      </c>
      <c r="E1100" s="173">
        <f t="shared" si="24"/>
        <v>0.28999999999999998</v>
      </c>
    </row>
    <row r="1101" spans="1:5">
      <c r="A1101" s="410" t="s">
        <v>3076</v>
      </c>
      <c r="B1101" s="62" t="s">
        <v>122</v>
      </c>
      <c r="C1101" s="62">
        <v>12.027807490000001</v>
      </c>
      <c r="D1101" s="62">
        <v>1.87</v>
      </c>
      <c r="E1101" s="173">
        <f t="shared" si="24"/>
        <v>22.49</v>
      </c>
    </row>
    <row r="1102" spans="1:5">
      <c r="A1102" s="410" t="s">
        <v>3077</v>
      </c>
      <c r="B1102" s="62" t="s">
        <v>122</v>
      </c>
      <c r="C1102" s="62">
        <v>12.6</v>
      </c>
      <c r="D1102" s="62">
        <v>0.71</v>
      </c>
      <c r="E1102" s="173">
        <f t="shared" si="24"/>
        <v>8.94</v>
      </c>
    </row>
    <row r="1103" spans="1:5">
      <c r="A1103" s="410" t="s">
        <v>3078</v>
      </c>
      <c r="B1103" s="62" t="s">
        <v>122</v>
      </c>
      <c r="C1103" s="62">
        <v>12.6</v>
      </c>
      <c r="D1103" s="62">
        <v>0.34</v>
      </c>
      <c r="E1103" s="173">
        <f t="shared" si="24"/>
        <v>4.28</v>
      </c>
    </row>
    <row r="1104" spans="1:5">
      <c r="A1104" s="410" t="s">
        <v>3079</v>
      </c>
      <c r="B1104" s="62" t="s">
        <v>122</v>
      </c>
      <c r="C1104" s="62">
        <v>12.6</v>
      </c>
      <c r="D1104" s="62">
        <v>0.05</v>
      </c>
      <c r="E1104" s="173">
        <f t="shared" si="24"/>
        <v>0.63</v>
      </c>
    </row>
    <row r="1105" spans="1:5">
      <c r="A1105" s="410" t="s">
        <v>3048</v>
      </c>
      <c r="B1105" s="62" t="s">
        <v>123</v>
      </c>
      <c r="C1105" s="62">
        <v>3.3343379999999999E-2</v>
      </c>
      <c r="D1105" s="62">
        <v>31.18</v>
      </c>
      <c r="E1105" s="173">
        <f t="shared" si="24"/>
        <v>1.03</v>
      </c>
    </row>
    <row r="1106" spans="1:5">
      <c r="A1106" s="410" t="s">
        <v>3049</v>
      </c>
      <c r="B1106" s="62" t="s">
        <v>123</v>
      </c>
      <c r="C1106" s="62">
        <v>1.5627780000000001E-2</v>
      </c>
      <c r="D1106" s="62">
        <v>178.5</v>
      </c>
      <c r="E1106" s="173">
        <f t="shared" si="24"/>
        <v>2.78</v>
      </c>
    </row>
    <row r="1107" spans="1:5">
      <c r="A1107" s="410" t="s">
        <v>3050</v>
      </c>
      <c r="B1107" s="62" t="s">
        <v>123</v>
      </c>
      <c r="C1107" s="62">
        <v>1.4047387200000001</v>
      </c>
      <c r="D1107" s="62">
        <v>1.17</v>
      </c>
      <c r="E1107" s="173">
        <f t="shared" si="24"/>
        <v>1.64</v>
      </c>
    </row>
    <row r="1108" spans="1:5" ht="30">
      <c r="A1108" s="410" t="s">
        <v>3051</v>
      </c>
      <c r="B1108" s="62" t="s">
        <v>123</v>
      </c>
      <c r="C1108" s="62">
        <v>1.354501E-2</v>
      </c>
      <c r="D1108" s="62">
        <v>140.43</v>
      </c>
      <c r="E1108" s="173">
        <f t="shared" si="24"/>
        <v>1.9</v>
      </c>
    </row>
    <row r="1109" spans="1:5" ht="30">
      <c r="A1109" s="410" t="s">
        <v>3052</v>
      </c>
      <c r="B1109" s="62" t="s">
        <v>123</v>
      </c>
      <c r="C1109" s="62">
        <v>9.0720000000000002E-3</v>
      </c>
      <c r="D1109" s="62">
        <v>123.37</v>
      </c>
      <c r="E1109" s="173">
        <f t="shared" si="24"/>
        <v>1.1100000000000001</v>
      </c>
    </row>
    <row r="1110" spans="1:5" ht="30">
      <c r="A1110" s="410" t="s">
        <v>3080</v>
      </c>
      <c r="B1110" s="62" t="s">
        <v>123</v>
      </c>
      <c r="C1110" s="62">
        <v>5.5566000000000003E-4</v>
      </c>
      <c r="D1110" s="62">
        <v>593.85</v>
      </c>
      <c r="E1110" s="173">
        <f t="shared" si="24"/>
        <v>0.32</v>
      </c>
    </row>
    <row r="1111" spans="1:5">
      <c r="A1111" s="410" t="s">
        <v>3081</v>
      </c>
      <c r="B1111" s="62" t="s">
        <v>123</v>
      </c>
      <c r="C1111" s="62">
        <v>3.4120800000000001E-3</v>
      </c>
      <c r="D1111" s="62">
        <v>134.63</v>
      </c>
      <c r="E1111" s="173">
        <f t="shared" si="24"/>
        <v>0.45</v>
      </c>
    </row>
    <row r="1112" spans="1:5">
      <c r="A1112" s="410" t="s">
        <v>3082</v>
      </c>
      <c r="B1112" s="62" t="s">
        <v>123</v>
      </c>
      <c r="C1112" s="62">
        <v>2.5918199999999999E-3</v>
      </c>
      <c r="D1112" s="62">
        <v>202.84</v>
      </c>
      <c r="E1112" s="173">
        <f t="shared" si="24"/>
        <v>0.52</v>
      </c>
    </row>
    <row r="1113" spans="1:5">
      <c r="A1113" s="410" t="s">
        <v>3083</v>
      </c>
      <c r="B1113" s="62" t="s">
        <v>123</v>
      </c>
      <c r="C1113" s="62">
        <v>5.5566000000000003E-4</v>
      </c>
      <c r="D1113" s="62">
        <v>574.46</v>
      </c>
      <c r="E1113" s="173">
        <f t="shared" si="24"/>
        <v>0.31</v>
      </c>
    </row>
    <row r="1114" spans="1:5">
      <c r="A1114" s="410" t="s">
        <v>3084</v>
      </c>
      <c r="B1114" s="62" t="s">
        <v>123</v>
      </c>
      <c r="C1114" s="62">
        <v>6.8291999999999995E-4</v>
      </c>
      <c r="D1114" s="62">
        <v>276.64</v>
      </c>
      <c r="E1114" s="173">
        <f t="shared" si="24"/>
        <v>0.18</v>
      </c>
    </row>
    <row r="1115" spans="1:5">
      <c r="A1115" s="410" t="s">
        <v>3085</v>
      </c>
      <c r="B1115" s="62" t="s">
        <v>123</v>
      </c>
      <c r="C1115" s="62">
        <v>3.4397999999999998E-2</v>
      </c>
      <c r="D1115" s="62">
        <v>8.1</v>
      </c>
      <c r="E1115" s="173">
        <f t="shared" si="24"/>
        <v>0.27</v>
      </c>
    </row>
    <row r="1116" spans="1:5">
      <c r="A1116" s="410" t="s">
        <v>3086</v>
      </c>
      <c r="B1116" s="62" t="s">
        <v>123</v>
      </c>
      <c r="C1116" s="62">
        <v>1.90449E-2</v>
      </c>
      <c r="D1116" s="62">
        <v>11.01</v>
      </c>
      <c r="E1116" s="173">
        <f t="shared" si="24"/>
        <v>0.2</v>
      </c>
    </row>
    <row r="1117" spans="1:5">
      <c r="A1117" s="410" t="s">
        <v>3087</v>
      </c>
      <c r="B1117" s="62" t="s">
        <v>123</v>
      </c>
      <c r="C1117" s="62">
        <v>1.90449E-2</v>
      </c>
      <c r="D1117" s="62">
        <v>24.42</v>
      </c>
      <c r="E1117" s="173">
        <f t="shared" si="24"/>
        <v>0.46</v>
      </c>
    </row>
    <row r="1118" spans="1:5">
      <c r="A1118" s="410" t="s">
        <v>562</v>
      </c>
      <c r="B1118" s="62" t="s">
        <v>563</v>
      </c>
      <c r="C1118" s="62" t="s">
        <v>563</v>
      </c>
      <c r="D1118" s="62" t="s">
        <v>563</v>
      </c>
      <c r="E1118" s="173">
        <f>SUM(E1095:E1117)</f>
        <v>52.740000000000016</v>
      </c>
    </row>
    <row r="1119" spans="1:5">
      <c r="A1119" s="410"/>
      <c r="B1119" s="62"/>
      <c r="C1119" s="62"/>
      <c r="D1119" s="62"/>
      <c r="E1119" s="173"/>
    </row>
    <row r="1120" spans="1:5">
      <c r="A1120" s="410" t="s">
        <v>565</v>
      </c>
      <c r="B1120" s="62" t="s">
        <v>563</v>
      </c>
      <c r="C1120" s="62" t="s">
        <v>563</v>
      </c>
      <c r="D1120" s="62" t="s">
        <v>563</v>
      </c>
      <c r="E1120" s="173">
        <f>E1087+E1092+E1118</f>
        <v>167.69000000000003</v>
      </c>
    </row>
    <row r="1121" spans="1:5">
      <c r="A1121" s="410"/>
      <c r="B1121" s="62"/>
      <c r="C1121" s="62"/>
      <c r="D1121" s="413"/>
      <c r="E1121" s="173"/>
    </row>
    <row r="1122" spans="1:5">
      <c r="A1122" s="410"/>
      <c r="B1122" s="62"/>
      <c r="C1122" s="62"/>
      <c r="D1122" s="62"/>
      <c r="E1122" s="173"/>
    </row>
    <row r="1123" spans="1:5">
      <c r="A1123" s="410"/>
      <c r="B1123" s="62"/>
      <c r="C1123" s="62"/>
      <c r="D1123" s="62"/>
      <c r="E1123" s="173"/>
    </row>
    <row r="1124" spans="1:5">
      <c r="A1124" s="410" t="s">
        <v>1363</v>
      </c>
      <c r="B1124" s="62" t="s">
        <v>3547</v>
      </c>
      <c r="C1124" s="62"/>
      <c r="D1124" s="62"/>
      <c r="E1124" s="173"/>
    </row>
    <row r="1125" spans="1:5">
      <c r="A1125" s="410" t="s">
        <v>1133</v>
      </c>
      <c r="B1125" s="62"/>
      <c r="C1125" s="62"/>
      <c r="D1125" s="62"/>
      <c r="E1125" s="173"/>
    </row>
    <row r="1126" spans="1:5">
      <c r="A1126" s="410" t="s">
        <v>575</v>
      </c>
      <c r="B1126" s="62"/>
      <c r="C1126" s="62"/>
      <c r="D1126" s="62"/>
      <c r="E1126" s="173"/>
    </row>
    <row r="1127" spans="1:5">
      <c r="A1127" s="410"/>
      <c r="B1127" s="62"/>
      <c r="C1127" s="62"/>
      <c r="D1127" s="62"/>
      <c r="E1127" s="173"/>
    </row>
    <row r="1128" spans="1:5">
      <c r="A1128" s="410" t="s">
        <v>576</v>
      </c>
      <c r="B1128" s="62" t="s">
        <v>558</v>
      </c>
      <c r="C1128" s="62" t="s">
        <v>559</v>
      </c>
      <c r="D1128" s="62" t="s">
        <v>560</v>
      </c>
      <c r="E1128" s="173" t="s">
        <v>561</v>
      </c>
    </row>
    <row r="1129" spans="1:5" ht="30">
      <c r="A1129" s="410" t="s">
        <v>3061</v>
      </c>
      <c r="B1129" s="62" t="s">
        <v>123</v>
      </c>
      <c r="C1129" s="62">
        <v>6.7700000000000004E-6</v>
      </c>
      <c r="D1129" s="62">
        <v>576</v>
      </c>
      <c r="E1129" s="173">
        <f>TRUNC((C1129*D1129),2)</f>
        <v>0</v>
      </c>
    </row>
    <row r="1130" spans="1:5">
      <c r="A1130" s="410" t="s">
        <v>562</v>
      </c>
      <c r="B1130" s="62" t="s">
        <v>563</v>
      </c>
      <c r="C1130" s="62" t="s">
        <v>563</v>
      </c>
      <c r="D1130" s="62" t="s">
        <v>563</v>
      </c>
      <c r="E1130" s="173">
        <f>SUM(E1129:E1129)</f>
        <v>0</v>
      </c>
    </row>
    <row r="1131" spans="1:5">
      <c r="A1131" s="410"/>
      <c r="B1131" s="62"/>
      <c r="C1131" s="62"/>
      <c r="D1131" s="62"/>
      <c r="E1131" s="173"/>
    </row>
    <row r="1132" spans="1:5">
      <c r="A1132" s="410" t="s">
        <v>557</v>
      </c>
      <c r="B1132" s="62" t="s">
        <v>558</v>
      </c>
      <c r="C1132" s="62" t="s">
        <v>559</v>
      </c>
      <c r="D1132" s="62" t="s">
        <v>560</v>
      </c>
      <c r="E1132" s="173" t="s">
        <v>561</v>
      </c>
    </row>
    <row r="1133" spans="1:5">
      <c r="A1133" s="410" t="s">
        <v>3063</v>
      </c>
      <c r="B1133" s="62" t="s">
        <v>122</v>
      </c>
      <c r="C1133" s="62">
        <v>0.11228579</v>
      </c>
      <c r="D1133" s="62">
        <v>8.51</v>
      </c>
      <c r="E1133" s="173">
        <f>TRUNC((C1133*D1133),2)</f>
        <v>0.95</v>
      </c>
    </row>
    <row r="1134" spans="1:5">
      <c r="A1134" s="410" t="s">
        <v>562</v>
      </c>
      <c r="B1134" s="62" t="s">
        <v>563</v>
      </c>
      <c r="C1134" s="62" t="s">
        <v>563</v>
      </c>
      <c r="D1134" s="62" t="s">
        <v>563</v>
      </c>
      <c r="E1134" s="173">
        <f>SUM(E1133:E1133)</f>
        <v>0.95</v>
      </c>
    </row>
    <row r="1135" spans="1:5">
      <c r="A1135" s="410"/>
      <c r="B1135" s="62"/>
      <c r="C1135" s="62"/>
      <c r="D1135" s="62"/>
      <c r="E1135" s="173"/>
    </row>
    <row r="1136" spans="1:5">
      <c r="A1136" s="410" t="s">
        <v>564</v>
      </c>
      <c r="B1136" s="62" t="s">
        <v>558</v>
      </c>
      <c r="C1136" s="62" t="s">
        <v>559</v>
      </c>
      <c r="D1136" s="62" t="s">
        <v>560</v>
      </c>
      <c r="E1136" s="173" t="s">
        <v>561</v>
      </c>
    </row>
    <row r="1137" spans="1:5">
      <c r="A1137" s="410" t="s">
        <v>3066</v>
      </c>
      <c r="B1137" s="62" t="s">
        <v>123</v>
      </c>
      <c r="C1137" s="62">
        <v>8.0172000000000002E-4</v>
      </c>
      <c r="D1137" s="62">
        <v>6.92</v>
      </c>
      <c r="E1137" s="173">
        <f t="shared" ref="E1137:E1159" si="25">TRUNC((C1137*D1137),2)</f>
        <v>0</v>
      </c>
    </row>
    <row r="1138" spans="1:5">
      <c r="A1138" s="410" t="s">
        <v>3046</v>
      </c>
      <c r="B1138" s="62" t="s">
        <v>131</v>
      </c>
      <c r="C1138" s="62">
        <v>1.6009999999999999E-4</v>
      </c>
      <c r="D1138" s="62">
        <v>50.4</v>
      </c>
      <c r="E1138" s="173">
        <f t="shared" si="25"/>
        <v>0</v>
      </c>
    </row>
    <row r="1139" spans="1:5">
      <c r="A1139" s="410" t="s">
        <v>3067</v>
      </c>
      <c r="B1139" s="62" t="s">
        <v>123</v>
      </c>
      <c r="C1139" s="62">
        <v>6.6459999999999997E-5</v>
      </c>
      <c r="D1139" s="62">
        <v>108.95</v>
      </c>
      <c r="E1139" s="173">
        <f t="shared" si="25"/>
        <v>0</v>
      </c>
    </row>
    <row r="1140" spans="1:5">
      <c r="A1140" s="410" t="s">
        <v>3069</v>
      </c>
      <c r="B1140" s="62" t="s">
        <v>123</v>
      </c>
      <c r="C1140" s="62">
        <v>9.0691000000000003E-4</v>
      </c>
      <c r="D1140" s="62">
        <v>6.21</v>
      </c>
      <c r="E1140" s="173">
        <f t="shared" si="25"/>
        <v>0</v>
      </c>
    </row>
    <row r="1141" spans="1:5">
      <c r="A1141" s="410" t="s">
        <v>3047</v>
      </c>
      <c r="B1141" s="62" t="s">
        <v>131</v>
      </c>
      <c r="C1141" s="62">
        <v>1.37346E-3</v>
      </c>
      <c r="D1141" s="62">
        <v>9.4499999999999993</v>
      </c>
      <c r="E1141" s="173">
        <f t="shared" si="25"/>
        <v>0.01</v>
      </c>
    </row>
    <row r="1142" spans="1:5">
      <c r="A1142" s="410" t="s">
        <v>3075</v>
      </c>
      <c r="B1142" s="62" t="s">
        <v>128</v>
      </c>
      <c r="C1142" s="62">
        <v>1.5114999999999999E-4</v>
      </c>
      <c r="D1142" s="62">
        <v>15.32</v>
      </c>
      <c r="E1142" s="173">
        <f t="shared" si="25"/>
        <v>0</v>
      </c>
    </row>
    <row r="1143" spans="1:5">
      <c r="A1143" s="410" t="s">
        <v>3076</v>
      </c>
      <c r="B1143" s="62" t="s">
        <v>122</v>
      </c>
      <c r="C1143" s="62">
        <v>0.1</v>
      </c>
      <c r="D1143" s="62">
        <v>1.87</v>
      </c>
      <c r="E1143" s="173">
        <f t="shared" si="25"/>
        <v>0.18</v>
      </c>
    </row>
    <row r="1144" spans="1:5">
      <c r="A1144" s="410" t="s">
        <v>3077</v>
      </c>
      <c r="B1144" s="62" t="s">
        <v>122</v>
      </c>
      <c r="C1144" s="62">
        <v>0.1</v>
      </c>
      <c r="D1144" s="62">
        <v>0.71</v>
      </c>
      <c r="E1144" s="173">
        <f t="shared" si="25"/>
        <v>7.0000000000000007E-2</v>
      </c>
    </row>
    <row r="1145" spans="1:5">
      <c r="A1145" s="410" t="s">
        <v>3078</v>
      </c>
      <c r="B1145" s="62" t="s">
        <v>122</v>
      </c>
      <c r="C1145" s="62">
        <v>0.1</v>
      </c>
      <c r="D1145" s="62">
        <v>0.34</v>
      </c>
      <c r="E1145" s="173">
        <f t="shared" si="25"/>
        <v>0.03</v>
      </c>
    </row>
    <row r="1146" spans="1:5">
      <c r="A1146" s="410" t="s">
        <v>3079</v>
      </c>
      <c r="B1146" s="62" t="s">
        <v>122</v>
      </c>
      <c r="C1146" s="62">
        <v>0.1</v>
      </c>
      <c r="D1146" s="62">
        <v>0.05</v>
      </c>
      <c r="E1146" s="173">
        <f t="shared" si="25"/>
        <v>0</v>
      </c>
    </row>
    <row r="1147" spans="1:5">
      <c r="A1147" s="410" t="s">
        <v>3048</v>
      </c>
      <c r="B1147" s="62" t="s">
        <v>123</v>
      </c>
      <c r="C1147" s="62">
        <v>2.6463000000000002E-4</v>
      </c>
      <c r="D1147" s="62">
        <v>31.18</v>
      </c>
      <c r="E1147" s="173">
        <f t="shared" si="25"/>
        <v>0</v>
      </c>
    </row>
    <row r="1148" spans="1:5">
      <c r="A1148" s="410" t="s">
        <v>3049</v>
      </c>
      <c r="B1148" s="62" t="s">
        <v>123</v>
      </c>
      <c r="C1148" s="62">
        <v>1.2402999999999999E-4</v>
      </c>
      <c r="D1148" s="62">
        <v>178.5</v>
      </c>
      <c r="E1148" s="173">
        <f t="shared" si="25"/>
        <v>0.02</v>
      </c>
    </row>
    <row r="1149" spans="1:5">
      <c r="A1149" s="410" t="s">
        <v>3050</v>
      </c>
      <c r="B1149" s="62" t="s">
        <v>123</v>
      </c>
      <c r="C1149" s="62">
        <v>1.1148720000000001E-2</v>
      </c>
      <c r="D1149" s="62">
        <v>1.17</v>
      </c>
      <c r="E1149" s="173">
        <f t="shared" si="25"/>
        <v>0.01</v>
      </c>
    </row>
    <row r="1150" spans="1:5" ht="30">
      <c r="A1150" s="410" t="s">
        <v>3051</v>
      </c>
      <c r="B1150" s="62" t="s">
        <v>123</v>
      </c>
      <c r="C1150" s="62">
        <v>1.075E-4</v>
      </c>
      <c r="D1150" s="62">
        <v>140.43</v>
      </c>
      <c r="E1150" s="173">
        <f t="shared" si="25"/>
        <v>0.01</v>
      </c>
    </row>
    <row r="1151" spans="1:5" ht="30">
      <c r="A1151" s="410" t="s">
        <v>3052</v>
      </c>
      <c r="B1151" s="62" t="s">
        <v>123</v>
      </c>
      <c r="C1151" s="62">
        <v>7.2000000000000002E-5</v>
      </c>
      <c r="D1151" s="62">
        <v>123.37</v>
      </c>
      <c r="E1151" s="173">
        <f t="shared" si="25"/>
        <v>0</v>
      </c>
    </row>
    <row r="1152" spans="1:5" ht="30">
      <c r="A1152" s="410" t="s">
        <v>3080</v>
      </c>
      <c r="B1152" s="62" t="s">
        <v>123</v>
      </c>
      <c r="C1152" s="62">
        <v>4.4100000000000001E-6</v>
      </c>
      <c r="D1152" s="62">
        <v>593.85</v>
      </c>
      <c r="E1152" s="173">
        <f t="shared" si="25"/>
        <v>0</v>
      </c>
    </row>
    <row r="1153" spans="1:5">
      <c r="A1153" s="410" t="s">
        <v>3081</v>
      </c>
      <c r="B1153" s="62" t="s">
        <v>123</v>
      </c>
      <c r="C1153" s="62">
        <v>2.7080000000000002E-5</v>
      </c>
      <c r="D1153" s="62">
        <v>134.63</v>
      </c>
      <c r="E1153" s="173">
        <f t="shared" si="25"/>
        <v>0</v>
      </c>
    </row>
    <row r="1154" spans="1:5">
      <c r="A1154" s="410" t="s">
        <v>3082</v>
      </c>
      <c r="B1154" s="62" t="s">
        <v>123</v>
      </c>
      <c r="C1154" s="62">
        <v>2.0570000000000001E-5</v>
      </c>
      <c r="D1154" s="62">
        <v>202.84</v>
      </c>
      <c r="E1154" s="173">
        <f t="shared" si="25"/>
        <v>0</v>
      </c>
    </row>
    <row r="1155" spans="1:5">
      <c r="A1155" s="410" t="s">
        <v>3083</v>
      </c>
      <c r="B1155" s="62" t="s">
        <v>123</v>
      </c>
      <c r="C1155" s="62">
        <v>4.4100000000000001E-6</v>
      </c>
      <c r="D1155" s="62">
        <v>574.46</v>
      </c>
      <c r="E1155" s="173">
        <f t="shared" si="25"/>
        <v>0</v>
      </c>
    </row>
    <row r="1156" spans="1:5">
      <c r="A1156" s="410" t="s">
        <v>3084</v>
      </c>
      <c r="B1156" s="62" t="s">
        <v>123</v>
      </c>
      <c r="C1156" s="62">
        <v>5.4199999999999998E-6</v>
      </c>
      <c r="D1156" s="62">
        <v>276.64</v>
      </c>
      <c r="E1156" s="173">
        <f t="shared" si="25"/>
        <v>0</v>
      </c>
    </row>
    <row r="1157" spans="1:5">
      <c r="A1157" s="410" t="s">
        <v>3085</v>
      </c>
      <c r="B1157" s="62" t="s">
        <v>123</v>
      </c>
      <c r="C1157" s="62">
        <v>2.7300000000000002E-4</v>
      </c>
      <c r="D1157" s="62">
        <v>8.1</v>
      </c>
      <c r="E1157" s="173">
        <f t="shared" si="25"/>
        <v>0</v>
      </c>
    </row>
    <row r="1158" spans="1:5">
      <c r="A1158" s="410" t="s">
        <v>3086</v>
      </c>
      <c r="B1158" s="62" t="s">
        <v>123</v>
      </c>
      <c r="C1158" s="62">
        <v>1.5114999999999999E-4</v>
      </c>
      <c r="D1158" s="62">
        <v>11.01</v>
      </c>
      <c r="E1158" s="173">
        <f t="shared" si="25"/>
        <v>0</v>
      </c>
    </row>
    <row r="1159" spans="1:5">
      <c r="A1159" s="410" t="s">
        <v>3087</v>
      </c>
      <c r="B1159" s="62" t="s">
        <v>123</v>
      </c>
      <c r="C1159" s="62">
        <v>1.5114999999999999E-4</v>
      </c>
      <c r="D1159" s="62">
        <v>24.42</v>
      </c>
      <c r="E1159" s="173">
        <f t="shared" si="25"/>
        <v>0</v>
      </c>
    </row>
    <row r="1160" spans="1:5">
      <c r="A1160" s="410" t="s">
        <v>562</v>
      </c>
      <c r="B1160" s="62" t="s">
        <v>563</v>
      </c>
      <c r="C1160" s="62" t="s">
        <v>563</v>
      </c>
      <c r="D1160" s="62" t="s">
        <v>563</v>
      </c>
      <c r="E1160" s="173">
        <f>SUM(E1137:E1159)</f>
        <v>0.33000000000000007</v>
      </c>
    </row>
    <row r="1161" spans="1:5">
      <c r="A1161" s="410"/>
      <c r="B1161" s="62"/>
      <c r="C1161" s="62"/>
      <c r="D1161" s="62"/>
      <c r="E1161" s="173"/>
    </row>
    <row r="1162" spans="1:5">
      <c r="A1162" s="410" t="s">
        <v>565</v>
      </c>
      <c r="B1162" s="62" t="s">
        <v>563</v>
      </c>
      <c r="C1162" s="62" t="s">
        <v>563</v>
      </c>
      <c r="D1162" s="62" t="s">
        <v>563</v>
      </c>
      <c r="E1162" s="173">
        <f>E1130+E1134+E1160</f>
        <v>1.28</v>
      </c>
    </row>
    <row r="1163" spans="1:5">
      <c r="A1163" s="410"/>
      <c r="B1163" s="62"/>
      <c r="C1163" s="62"/>
      <c r="D1163" s="413"/>
      <c r="E1163" s="173"/>
    </row>
    <row r="1164" spans="1:5">
      <c r="A1164" s="410"/>
      <c r="B1164" s="62"/>
      <c r="C1164" s="62"/>
      <c r="D1164" s="62"/>
      <c r="E1164" s="173"/>
    </row>
    <row r="1165" spans="1:5">
      <c r="A1165" s="410"/>
      <c r="B1165" s="62"/>
      <c r="C1165" s="62"/>
      <c r="D1165" s="62"/>
      <c r="E1165" s="173"/>
    </row>
    <row r="1166" spans="1:5">
      <c r="A1166" s="410" t="s">
        <v>1364</v>
      </c>
      <c r="B1166" s="62" t="s">
        <v>3547</v>
      </c>
      <c r="C1166" s="62"/>
      <c r="D1166" s="62"/>
      <c r="E1166" s="173"/>
    </row>
    <row r="1167" spans="1:5">
      <c r="A1167" s="410" t="s">
        <v>1134</v>
      </c>
      <c r="B1167" s="62"/>
      <c r="C1167" s="62"/>
      <c r="D1167" s="62"/>
      <c r="E1167" s="173"/>
    </row>
    <row r="1168" spans="1:5">
      <c r="A1168" s="410" t="s">
        <v>1135</v>
      </c>
      <c r="B1168" s="62"/>
      <c r="C1168" s="62"/>
      <c r="D1168" s="62"/>
      <c r="E1168" s="173"/>
    </row>
    <row r="1169" spans="1:5">
      <c r="A1169" s="410"/>
      <c r="B1169" s="62"/>
      <c r="C1169" s="62"/>
      <c r="D1169" s="62"/>
      <c r="E1169" s="173"/>
    </row>
    <row r="1170" spans="1:5">
      <c r="A1170" s="410" t="s">
        <v>576</v>
      </c>
      <c r="B1170" s="62" t="s">
        <v>558</v>
      </c>
      <c r="C1170" s="62" t="s">
        <v>559</v>
      </c>
      <c r="D1170" s="62" t="s">
        <v>560</v>
      </c>
      <c r="E1170" s="173" t="s">
        <v>561</v>
      </c>
    </row>
    <row r="1171" spans="1:5" ht="30">
      <c r="A1171" s="410" t="s">
        <v>3061</v>
      </c>
      <c r="B1171" s="62" t="s">
        <v>123</v>
      </c>
      <c r="C1171" s="62">
        <v>4.4682000000000001E-4</v>
      </c>
      <c r="D1171" s="62">
        <v>576</v>
      </c>
      <c r="E1171" s="173">
        <f>TRUNC((C1171*D1171),2)</f>
        <v>0.25</v>
      </c>
    </row>
    <row r="1172" spans="1:5">
      <c r="A1172" s="410" t="s">
        <v>562</v>
      </c>
      <c r="B1172" s="62" t="s">
        <v>563</v>
      </c>
      <c r="C1172" s="62" t="s">
        <v>563</v>
      </c>
      <c r="D1172" s="62" t="s">
        <v>563</v>
      </c>
      <c r="E1172" s="173">
        <f>SUM(E1171:E1171)</f>
        <v>0.25</v>
      </c>
    </row>
    <row r="1173" spans="1:5">
      <c r="A1173" s="410"/>
      <c r="B1173" s="62"/>
      <c r="C1173" s="62"/>
      <c r="D1173" s="62"/>
      <c r="E1173" s="173"/>
    </row>
    <row r="1174" spans="1:5">
      <c r="A1174" s="410" t="s">
        <v>557</v>
      </c>
      <c r="B1174" s="62" t="s">
        <v>558</v>
      </c>
      <c r="C1174" s="62" t="s">
        <v>559</v>
      </c>
      <c r="D1174" s="62" t="s">
        <v>560</v>
      </c>
      <c r="E1174" s="173" t="s">
        <v>561</v>
      </c>
    </row>
    <row r="1175" spans="1:5">
      <c r="A1175" s="410" t="s">
        <v>3090</v>
      </c>
      <c r="B1175" s="62" t="s">
        <v>122</v>
      </c>
      <c r="C1175" s="62">
        <v>0.61026000000000002</v>
      </c>
      <c r="D1175" s="62">
        <v>13.3</v>
      </c>
      <c r="E1175" s="173">
        <f>TRUNC((C1175*D1175),2)</f>
        <v>8.11</v>
      </c>
    </row>
    <row r="1176" spans="1:5">
      <c r="A1176" s="410" t="s">
        <v>3063</v>
      </c>
      <c r="B1176" s="62" t="s">
        <v>122</v>
      </c>
      <c r="C1176" s="62">
        <v>6.1025999999999998</v>
      </c>
      <c r="D1176" s="62">
        <v>8.51</v>
      </c>
      <c r="E1176" s="173">
        <f>TRUNC((C1176*D1176),2)</f>
        <v>51.93</v>
      </c>
    </row>
    <row r="1177" spans="1:5">
      <c r="A1177" s="410" t="s">
        <v>562</v>
      </c>
      <c r="B1177" s="62" t="s">
        <v>563</v>
      </c>
      <c r="C1177" s="62" t="s">
        <v>563</v>
      </c>
      <c r="D1177" s="62" t="s">
        <v>563</v>
      </c>
      <c r="E1177" s="173">
        <f>SUM(E1175:E1176)</f>
        <v>60.04</v>
      </c>
    </row>
    <row r="1178" spans="1:5">
      <c r="A1178" s="410"/>
      <c r="B1178" s="62"/>
      <c r="C1178" s="62"/>
      <c r="D1178" s="62"/>
      <c r="E1178" s="173"/>
    </row>
    <row r="1179" spans="1:5">
      <c r="A1179" s="410" t="s">
        <v>564</v>
      </c>
      <c r="B1179" s="62" t="s">
        <v>558</v>
      </c>
      <c r="C1179" s="62" t="s">
        <v>559</v>
      </c>
      <c r="D1179" s="62" t="s">
        <v>560</v>
      </c>
      <c r="E1179" s="173" t="s">
        <v>561</v>
      </c>
    </row>
    <row r="1180" spans="1:5">
      <c r="A1180" s="410" t="s">
        <v>3066</v>
      </c>
      <c r="B1180" s="62" t="s">
        <v>123</v>
      </c>
      <c r="C1180" s="62">
        <v>5.2913519999999999E-2</v>
      </c>
      <c r="D1180" s="62">
        <v>6.92</v>
      </c>
      <c r="E1180" s="173">
        <f t="shared" ref="E1180:E1202" si="26">TRUNC((C1180*D1180),2)</f>
        <v>0.36</v>
      </c>
    </row>
    <row r="1181" spans="1:5">
      <c r="A1181" s="410" t="s">
        <v>3046</v>
      </c>
      <c r="B1181" s="62" t="s">
        <v>131</v>
      </c>
      <c r="C1181" s="62">
        <v>1.0566600000000001E-2</v>
      </c>
      <c r="D1181" s="62">
        <v>50.4</v>
      </c>
      <c r="E1181" s="173">
        <f t="shared" si="26"/>
        <v>0.53</v>
      </c>
    </row>
    <row r="1182" spans="1:5">
      <c r="A1182" s="410" t="s">
        <v>3067</v>
      </c>
      <c r="B1182" s="62" t="s">
        <v>123</v>
      </c>
      <c r="C1182" s="62">
        <v>4.3863599999999997E-3</v>
      </c>
      <c r="D1182" s="62">
        <v>108.95</v>
      </c>
      <c r="E1182" s="173">
        <f t="shared" si="26"/>
        <v>0.47</v>
      </c>
    </row>
    <row r="1183" spans="1:5">
      <c r="A1183" s="410" t="s">
        <v>3069</v>
      </c>
      <c r="B1183" s="62" t="s">
        <v>123</v>
      </c>
      <c r="C1183" s="62">
        <v>5.9856060000000003E-2</v>
      </c>
      <c r="D1183" s="62">
        <v>6.21</v>
      </c>
      <c r="E1183" s="173">
        <f t="shared" si="26"/>
        <v>0.37</v>
      </c>
    </row>
    <row r="1184" spans="1:5">
      <c r="A1184" s="410" t="s">
        <v>3047</v>
      </c>
      <c r="B1184" s="62" t="s">
        <v>131</v>
      </c>
      <c r="C1184" s="62">
        <v>9.0648359999999997E-2</v>
      </c>
      <c r="D1184" s="62">
        <v>9.4499999999999993</v>
      </c>
      <c r="E1184" s="173">
        <f t="shared" si="26"/>
        <v>0.85</v>
      </c>
    </row>
    <row r="1185" spans="1:5">
      <c r="A1185" s="410" t="s">
        <v>3075</v>
      </c>
      <c r="B1185" s="62" t="s">
        <v>128</v>
      </c>
      <c r="C1185" s="62">
        <v>9.9758999999999994E-3</v>
      </c>
      <c r="D1185" s="62">
        <v>15.32</v>
      </c>
      <c r="E1185" s="173">
        <f t="shared" si="26"/>
        <v>0.15</v>
      </c>
    </row>
    <row r="1186" spans="1:5">
      <c r="A1186" s="410" t="s">
        <v>3076</v>
      </c>
      <c r="B1186" s="62" t="s">
        <v>122</v>
      </c>
      <c r="C1186" s="62">
        <v>6.3219251300000003</v>
      </c>
      <c r="D1186" s="62">
        <v>1.87</v>
      </c>
      <c r="E1186" s="173">
        <f t="shared" si="26"/>
        <v>11.82</v>
      </c>
    </row>
    <row r="1187" spans="1:5">
      <c r="A1187" s="410" t="s">
        <v>3077</v>
      </c>
      <c r="B1187" s="62" t="s">
        <v>122</v>
      </c>
      <c r="C1187" s="62">
        <v>6.6</v>
      </c>
      <c r="D1187" s="62">
        <v>0.71</v>
      </c>
      <c r="E1187" s="173">
        <f t="shared" si="26"/>
        <v>4.68</v>
      </c>
    </row>
    <row r="1188" spans="1:5">
      <c r="A1188" s="410" t="s">
        <v>3078</v>
      </c>
      <c r="B1188" s="62" t="s">
        <v>122</v>
      </c>
      <c r="C1188" s="62">
        <v>6.6</v>
      </c>
      <c r="D1188" s="62">
        <v>0.34</v>
      </c>
      <c r="E1188" s="173">
        <f t="shared" si="26"/>
        <v>2.2400000000000002</v>
      </c>
    </row>
    <row r="1189" spans="1:5">
      <c r="A1189" s="410" t="s">
        <v>3079</v>
      </c>
      <c r="B1189" s="62" t="s">
        <v>122</v>
      </c>
      <c r="C1189" s="62">
        <v>6.6</v>
      </c>
      <c r="D1189" s="62">
        <v>0.05</v>
      </c>
      <c r="E1189" s="173">
        <f t="shared" si="26"/>
        <v>0.33</v>
      </c>
    </row>
    <row r="1190" spans="1:5">
      <c r="A1190" s="410" t="s">
        <v>3048</v>
      </c>
      <c r="B1190" s="62" t="s">
        <v>123</v>
      </c>
      <c r="C1190" s="62">
        <v>1.7465580000000001E-2</v>
      </c>
      <c r="D1190" s="62">
        <v>31.18</v>
      </c>
      <c r="E1190" s="173">
        <f t="shared" si="26"/>
        <v>0.54</v>
      </c>
    </row>
    <row r="1191" spans="1:5">
      <c r="A1191" s="410" t="s">
        <v>3049</v>
      </c>
      <c r="B1191" s="62" t="s">
        <v>123</v>
      </c>
      <c r="C1191" s="62">
        <v>8.1859800000000007E-3</v>
      </c>
      <c r="D1191" s="62">
        <v>178.5</v>
      </c>
      <c r="E1191" s="173">
        <f t="shared" si="26"/>
        <v>1.46</v>
      </c>
    </row>
    <row r="1192" spans="1:5">
      <c r="A1192" s="410" t="s">
        <v>3050</v>
      </c>
      <c r="B1192" s="62" t="s">
        <v>123</v>
      </c>
      <c r="C1192" s="62">
        <v>0.73581551999999995</v>
      </c>
      <c r="D1192" s="62">
        <v>1.17</v>
      </c>
      <c r="E1192" s="173">
        <f t="shared" si="26"/>
        <v>0.86</v>
      </c>
    </row>
    <row r="1193" spans="1:5" ht="30">
      <c r="A1193" s="410" t="s">
        <v>3051</v>
      </c>
      <c r="B1193" s="62" t="s">
        <v>123</v>
      </c>
      <c r="C1193" s="62">
        <v>7.0949999999999997E-3</v>
      </c>
      <c r="D1193" s="62">
        <v>140.43</v>
      </c>
      <c r="E1193" s="173">
        <f t="shared" si="26"/>
        <v>0.99</v>
      </c>
    </row>
    <row r="1194" spans="1:5" ht="30">
      <c r="A1194" s="410" t="s">
        <v>3052</v>
      </c>
      <c r="B1194" s="62" t="s">
        <v>123</v>
      </c>
      <c r="C1194" s="62">
        <v>4.7520000000000001E-3</v>
      </c>
      <c r="D1194" s="62">
        <v>123.37</v>
      </c>
      <c r="E1194" s="173">
        <f t="shared" si="26"/>
        <v>0.57999999999999996</v>
      </c>
    </row>
    <row r="1195" spans="1:5" ht="30">
      <c r="A1195" s="410" t="s">
        <v>3080</v>
      </c>
      <c r="B1195" s="62" t="s">
        <v>123</v>
      </c>
      <c r="C1195" s="62">
        <v>2.9105999999999999E-4</v>
      </c>
      <c r="D1195" s="62">
        <v>593.85</v>
      </c>
      <c r="E1195" s="173">
        <f t="shared" si="26"/>
        <v>0.17</v>
      </c>
    </row>
    <row r="1196" spans="1:5">
      <c r="A1196" s="410" t="s">
        <v>3081</v>
      </c>
      <c r="B1196" s="62" t="s">
        <v>123</v>
      </c>
      <c r="C1196" s="62">
        <v>1.78728E-3</v>
      </c>
      <c r="D1196" s="62">
        <v>134.63</v>
      </c>
      <c r="E1196" s="173">
        <f t="shared" si="26"/>
        <v>0.24</v>
      </c>
    </row>
    <row r="1197" spans="1:5">
      <c r="A1197" s="410" t="s">
        <v>3082</v>
      </c>
      <c r="B1197" s="62" t="s">
        <v>123</v>
      </c>
      <c r="C1197" s="62">
        <v>1.3576199999999999E-3</v>
      </c>
      <c r="D1197" s="62">
        <v>202.84</v>
      </c>
      <c r="E1197" s="173">
        <f t="shared" si="26"/>
        <v>0.27</v>
      </c>
    </row>
    <row r="1198" spans="1:5">
      <c r="A1198" s="410" t="s">
        <v>3083</v>
      </c>
      <c r="B1198" s="62" t="s">
        <v>123</v>
      </c>
      <c r="C1198" s="62">
        <v>2.9105999999999999E-4</v>
      </c>
      <c r="D1198" s="62">
        <v>574.46</v>
      </c>
      <c r="E1198" s="173">
        <f t="shared" si="26"/>
        <v>0.16</v>
      </c>
    </row>
    <row r="1199" spans="1:5">
      <c r="A1199" s="410" t="s">
        <v>3084</v>
      </c>
      <c r="B1199" s="62" t="s">
        <v>123</v>
      </c>
      <c r="C1199" s="62">
        <v>3.5772000000000001E-4</v>
      </c>
      <c r="D1199" s="62">
        <v>276.64</v>
      </c>
      <c r="E1199" s="173">
        <f t="shared" si="26"/>
        <v>0.09</v>
      </c>
    </row>
    <row r="1200" spans="1:5">
      <c r="A1200" s="410" t="s">
        <v>3085</v>
      </c>
      <c r="B1200" s="62" t="s">
        <v>123</v>
      </c>
      <c r="C1200" s="62">
        <v>1.8017999999999999E-2</v>
      </c>
      <c r="D1200" s="62">
        <v>8.1</v>
      </c>
      <c r="E1200" s="173">
        <f t="shared" si="26"/>
        <v>0.14000000000000001</v>
      </c>
    </row>
    <row r="1201" spans="1:5">
      <c r="A1201" s="410" t="s">
        <v>3086</v>
      </c>
      <c r="B1201" s="62" t="s">
        <v>123</v>
      </c>
      <c r="C1201" s="62">
        <v>9.9758999999999994E-3</v>
      </c>
      <c r="D1201" s="62">
        <v>11.01</v>
      </c>
      <c r="E1201" s="173">
        <f t="shared" si="26"/>
        <v>0.1</v>
      </c>
    </row>
    <row r="1202" spans="1:5">
      <c r="A1202" s="410" t="s">
        <v>3087</v>
      </c>
      <c r="B1202" s="62" t="s">
        <v>123</v>
      </c>
      <c r="C1202" s="62">
        <v>9.9758999999999994E-3</v>
      </c>
      <c r="D1202" s="62">
        <v>24.42</v>
      </c>
      <c r="E1202" s="173">
        <f t="shared" si="26"/>
        <v>0.24</v>
      </c>
    </row>
    <row r="1203" spans="1:5">
      <c r="A1203" s="410" t="s">
        <v>562</v>
      </c>
      <c r="B1203" s="62" t="s">
        <v>563</v>
      </c>
      <c r="C1203" s="62" t="s">
        <v>563</v>
      </c>
      <c r="D1203" s="62" t="s">
        <v>563</v>
      </c>
      <c r="E1203" s="173">
        <f>SUM(E1180:E1202)</f>
        <v>27.639999999999993</v>
      </c>
    </row>
    <row r="1204" spans="1:5">
      <c r="A1204" s="410"/>
      <c r="B1204" s="62"/>
      <c r="C1204" s="62"/>
      <c r="D1204" s="62"/>
      <c r="E1204" s="173"/>
    </row>
    <row r="1205" spans="1:5">
      <c r="A1205" s="410" t="s">
        <v>565</v>
      </c>
      <c r="B1205" s="62" t="s">
        <v>563</v>
      </c>
      <c r="C1205" s="62" t="s">
        <v>563</v>
      </c>
      <c r="D1205" s="62" t="s">
        <v>563</v>
      </c>
      <c r="E1205" s="173">
        <f>E1172+E1177+E1203</f>
        <v>87.929999999999993</v>
      </c>
    </row>
    <row r="1206" spans="1:5">
      <c r="A1206" s="410"/>
      <c r="B1206" s="62"/>
      <c r="C1206" s="62"/>
      <c r="D1206" s="413"/>
      <c r="E1206" s="173"/>
    </row>
    <row r="1207" spans="1:5">
      <c r="A1207" s="410"/>
      <c r="B1207" s="62"/>
      <c r="C1207" s="62"/>
      <c r="D1207" s="62"/>
      <c r="E1207" s="173"/>
    </row>
    <row r="1208" spans="1:5">
      <c r="A1208" s="410"/>
      <c r="B1208" s="62"/>
      <c r="C1208" s="62"/>
      <c r="D1208" s="62"/>
      <c r="E1208" s="173"/>
    </row>
    <row r="1209" spans="1:5">
      <c r="A1209" s="410" t="s">
        <v>1365</v>
      </c>
      <c r="B1209" s="62" t="s">
        <v>3562</v>
      </c>
      <c r="C1209" s="62"/>
      <c r="D1209" s="62"/>
      <c r="E1209" s="173"/>
    </row>
    <row r="1210" spans="1:5">
      <c r="A1210" s="410" t="s">
        <v>1136</v>
      </c>
      <c r="B1210" s="62"/>
      <c r="C1210" s="62"/>
      <c r="D1210" s="62"/>
      <c r="E1210" s="173"/>
    </row>
    <row r="1211" spans="1:5">
      <c r="A1211" s="410" t="s">
        <v>575</v>
      </c>
      <c r="B1211" s="62"/>
      <c r="C1211" s="62"/>
      <c r="D1211" s="62"/>
      <c r="E1211" s="173"/>
    </row>
    <row r="1212" spans="1:5">
      <c r="A1212" s="410"/>
      <c r="B1212" s="62"/>
      <c r="C1212" s="62"/>
      <c r="D1212" s="62"/>
      <c r="E1212" s="173"/>
    </row>
    <row r="1213" spans="1:5">
      <c r="A1213" s="410" t="s">
        <v>576</v>
      </c>
      <c r="B1213" s="62" t="s">
        <v>558</v>
      </c>
      <c r="C1213" s="62" t="s">
        <v>559</v>
      </c>
      <c r="D1213" s="62" t="s">
        <v>560</v>
      </c>
      <c r="E1213" s="173" t="s">
        <v>561</v>
      </c>
    </row>
    <row r="1214" spans="1:5" ht="30">
      <c r="A1214" s="410" t="s">
        <v>3061</v>
      </c>
      <c r="B1214" s="62" t="s">
        <v>123</v>
      </c>
      <c r="C1214" s="62">
        <v>5.9580000000000002E-5</v>
      </c>
      <c r="D1214" s="62">
        <v>576</v>
      </c>
      <c r="E1214" s="173">
        <f>TRUNC((C1214*D1214),2)</f>
        <v>0.03</v>
      </c>
    </row>
    <row r="1215" spans="1:5">
      <c r="A1215" s="410" t="s">
        <v>562</v>
      </c>
      <c r="B1215" s="62" t="s">
        <v>563</v>
      </c>
      <c r="C1215" s="62" t="s">
        <v>563</v>
      </c>
      <c r="D1215" s="62" t="s">
        <v>563</v>
      </c>
      <c r="E1215" s="173">
        <f>SUM(E1214:E1214)</f>
        <v>0.03</v>
      </c>
    </row>
    <row r="1216" spans="1:5">
      <c r="A1216" s="410"/>
      <c r="B1216" s="62"/>
      <c r="C1216" s="62"/>
      <c r="D1216" s="62"/>
      <c r="E1216" s="173"/>
    </row>
    <row r="1217" spans="1:5">
      <c r="A1217" s="410" t="s">
        <v>557</v>
      </c>
      <c r="B1217" s="62" t="s">
        <v>558</v>
      </c>
      <c r="C1217" s="62" t="s">
        <v>559</v>
      </c>
      <c r="D1217" s="62" t="s">
        <v>560</v>
      </c>
      <c r="E1217" s="173" t="s">
        <v>561</v>
      </c>
    </row>
    <row r="1218" spans="1:5">
      <c r="A1218" s="410" t="s">
        <v>3090</v>
      </c>
      <c r="B1218" s="62" t="s">
        <v>122</v>
      </c>
      <c r="C1218" s="62">
        <v>8.1367999999999996E-2</v>
      </c>
      <c r="D1218" s="62">
        <v>13.3</v>
      </c>
      <c r="E1218" s="173">
        <f>TRUNC((C1218*D1218),2)</f>
        <v>1.08</v>
      </c>
    </row>
    <row r="1219" spans="1:5">
      <c r="A1219" s="410" t="s">
        <v>3063</v>
      </c>
      <c r="B1219" s="62" t="s">
        <v>122</v>
      </c>
      <c r="C1219" s="62">
        <v>0.81367999999999996</v>
      </c>
      <c r="D1219" s="62">
        <v>8.51</v>
      </c>
      <c r="E1219" s="173">
        <f>TRUNC((C1219*D1219),2)</f>
        <v>6.92</v>
      </c>
    </row>
    <row r="1220" spans="1:5">
      <c r="A1220" s="410" t="s">
        <v>562</v>
      </c>
      <c r="B1220" s="62" t="s">
        <v>563</v>
      </c>
      <c r="C1220" s="62" t="s">
        <v>563</v>
      </c>
      <c r="D1220" s="62" t="s">
        <v>563</v>
      </c>
      <c r="E1220" s="173">
        <f>SUM(E1218:E1219)</f>
        <v>8</v>
      </c>
    </row>
    <row r="1221" spans="1:5">
      <c r="A1221" s="410"/>
      <c r="B1221" s="62"/>
      <c r="C1221" s="62"/>
      <c r="D1221" s="62"/>
      <c r="E1221" s="173"/>
    </row>
    <row r="1222" spans="1:5">
      <c r="A1222" s="410" t="s">
        <v>564</v>
      </c>
      <c r="B1222" s="62" t="s">
        <v>558</v>
      </c>
      <c r="C1222" s="62" t="s">
        <v>559</v>
      </c>
      <c r="D1222" s="62" t="s">
        <v>560</v>
      </c>
      <c r="E1222" s="173" t="s">
        <v>561</v>
      </c>
    </row>
    <row r="1223" spans="1:5">
      <c r="A1223" s="410" t="s">
        <v>3066</v>
      </c>
      <c r="B1223" s="62" t="s">
        <v>123</v>
      </c>
      <c r="C1223" s="62">
        <v>7.0551399999999997E-3</v>
      </c>
      <c r="D1223" s="62">
        <v>6.92</v>
      </c>
      <c r="E1223" s="173">
        <f t="shared" ref="E1223:E1245" si="27">TRUNC((C1223*D1223),2)</f>
        <v>0.04</v>
      </c>
    </row>
    <row r="1224" spans="1:5">
      <c r="A1224" s="410" t="s">
        <v>3046</v>
      </c>
      <c r="B1224" s="62" t="s">
        <v>131</v>
      </c>
      <c r="C1224" s="62">
        <v>1.4088799999999999E-3</v>
      </c>
      <c r="D1224" s="62">
        <v>50.4</v>
      </c>
      <c r="E1224" s="173">
        <f t="shared" si="27"/>
        <v>7.0000000000000007E-2</v>
      </c>
    </row>
    <row r="1225" spans="1:5">
      <c r="A1225" s="410" t="s">
        <v>3067</v>
      </c>
      <c r="B1225" s="62" t="s">
        <v>123</v>
      </c>
      <c r="C1225" s="62">
        <v>5.8485000000000004E-4</v>
      </c>
      <c r="D1225" s="62">
        <v>108.95</v>
      </c>
      <c r="E1225" s="173">
        <f t="shared" si="27"/>
        <v>0.06</v>
      </c>
    </row>
    <row r="1226" spans="1:5">
      <c r="A1226" s="410" t="s">
        <v>3069</v>
      </c>
      <c r="B1226" s="62" t="s">
        <v>123</v>
      </c>
      <c r="C1226" s="62">
        <v>7.9808099999999996E-3</v>
      </c>
      <c r="D1226" s="62">
        <v>6.21</v>
      </c>
      <c r="E1226" s="173">
        <f t="shared" si="27"/>
        <v>0.04</v>
      </c>
    </row>
    <row r="1227" spans="1:5">
      <c r="A1227" s="410" t="s">
        <v>3047</v>
      </c>
      <c r="B1227" s="62" t="s">
        <v>131</v>
      </c>
      <c r="C1227" s="62">
        <v>1.208645E-2</v>
      </c>
      <c r="D1227" s="62">
        <v>9.4499999999999993</v>
      </c>
      <c r="E1227" s="173">
        <f t="shared" si="27"/>
        <v>0.11</v>
      </c>
    </row>
    <row r="1228" spans="1:5">
      <c r="A1228" s="410" t="s">
        <v>3075</v>
      </c>
      <c r="B1228" s="62" t="s">
        <v>128</v>
      </c>
      <c r="C1228" s="62">
        <v>1.33012E-3</v>
      </c>
      <c r="D1228" s="62">
        <v>15.32</v>
      </c>
      <c r="E1228" s="173">
        <f t="shared" si="27"/>
        <v>0.02</v>
      </c>
    </row>
    <row r="1229" spans="1:5">
      <c r="A1229" s="410" t="s">
        <v>3076</v>
      </c>
      <c r="B1229" s="62" t="s">
        <v>122</v>
      </c>
      <c r="C1229" s="62">
        <v>0.89604278000000004</v>
      </c>
      <c r="D1229" s="62">
        <v>1.87</v>
      </c>
      <c r="E1229" s="173">
        <f t="shared" si="27"/>
        <v>1.67</v>
      </c>
    </row>
    <row r="1230" spans="1:5">
      <c r="A1230" s="410" t="s">
        <v>3077</v>
      </c>
      <c r="B1230" s="62" t="s">
        <v>122</v>
      </c>
      <c r="C1230" s="62">
        <v>0.88</v>
      </c>
      <c r="D1230" s="62">
        <v>0.71</v>
      </c>
      <c r="E1230" s="173">
        <f t="shared" si="27"/>
        <v>0.62</v>
      </c>
    </row>
    <row r="1231" spans="1:5">
      <c r="A1231" s="410" t="s">
        <v>3078</v>
      </c>
      <c r="B1231" s="62" t="s">
        <v>122</v>
      </c>
      <c r="C1231" s="62">
        <v>0.88</v>
      </c>
      <c r="D1231" s="62">
        <v>0.34</v>
      </c>
      <c r="E1231" s="173">
        <f t="shared" si="27"/>
        <v>0.28999999999999998</v>
      </c>
    </row>
    <row r="1232" spans="1:5">
      <c r="A1232" s="410" t="s">
        <v>3079</v>
      </c>
      <c r="B1232" s="62" t="s">
        <v>122</v>
      </c>
      <c r="C1232" s="62">
        <v>0.88</v>
      </c>
      <c r="D1232" s="62">
        <v>0.05</v>
      </c>
      <c r="E1232" s="173">
        <f t="shared" si="27"/>
        <v>0.04</v>
      </c>
    </row>
    <row r="1233" spans="1:5">
      <c r="A1233" s="410" t="s">
        <v>3048</v>
      </c>
      <c r="B1233" s="62" t="s">
        <v>123</v>
      </c>
      <c r="C1233" s="62">
        <v>2.3287400000000002E-3</v>
      </c>
      <c r="D1233" s="62">
        <v>31.18</v>
      </c>
      <c r="E1233" s="173">
        <f t="shared" si="27"/>
        <v>7.0000000000000007E-2</v>
      </c>
    </row>
    <row r="1234" spans="1:5">
      <c r="A1234" s="410" t="s">
        <v>3049</v>
      </c>
      <c r="B1234" s="62" t="s">
        <v>123</v>
      </c>
      <c r="C1234" s="62">
        <v>1.09146E-3</v>
      </c>
      <c r="D1234" s="62">
        <v>178.5</v>
      </c>
      <c r="E1234" s="173">
        <f t="shared" si="27"/>
        <v>0.19</v>
      </c>
    </row>
    <row r="1235" spans="1:5">
      <c r="A1235" s="410" t="s">
        <v>3050</v>
      </c>
      <c r="B1235" s="62" t="s">
        <v>123</v>
      </c>
      <c r="C1235" s="62">
        <v>9.810874E-2</v>
      </c>
      <c r="D1235" s="62">
        <v>1.17</v>
      </c>
      <c r="E1235" s="173">
        <f t="shared" si="27"/>
        <v>0.11</v>
      </c>
    </row>
    <row r="1236" spans="1:5" ht="30">
      <c r="A1236" s="410" t="s">
        <v>3051</v>
      </c>
      <c r="B1236" s="62" t="s">
        <v>123</v>
      </c>
      <c r="C1236" s="62">
        <v>9.4600000000000001E-4</v>
      </c>
      <c r="D1236" s="62">
        <v>140.43</v>
      </c>
      <c r="E1236" s="173">
        <f t="shared" si="27"/>
        <v>0.13</v>
      </c>
    </row>
    <row r="1237" spans="1:5" ht="30">
      <c r="A1237" s="410" t="s">
        <v>3052</v>
      </c>
      <c r="B1237" s="62" t="s">
        <v>123</v>
      </c>
      <c r="C1237" s="62">
        <v>6.3360000000000001E-4</v>
      </c>
      <c r="D1237" s="62">
        <v>123.37</v>
      </c>
      <c r="E1237" s="173">
        <f t="shared" si="27"/>
        <v>7.0000000000000007E-2</v>
      </c>
    </row>
    <row r="1238" spans="1:5" ht="30">
      <c r="A1238" s="410" t="s">
        <v>3080</v>
      </c>
      <c r="B1238" s="62" t="s">
        <v>123</v>
      </c>
      <c r="C1238" s="62">
        <v>3.8810000000000003E-5</v>
      </c>
      <c r="D1238" s="62">
        <v>593.85</v>
      </c>
      <c r="E1238" s="173">
        <f t="shared" si="27"/>
        <v>0.02</v>
      </c>
    </row>
    <row r="1239" spans="1:5">
      <c r="A1239" s="410" t="s">
        <v>3081</v>
      </c>
      <c r="B1239" s="62" t="s">
        <v>123</v>
      </c>
      <c r="C1239" s="62">
        <v>2.3829999999999999E-4</v>
      </c>
      <c r="D1239" s="62">
        <v>134.63</v>
      </c>
      <c r="E1239" s="173">
        <f t="shared" si="27"/>
        <v>0.03</v>
      </c>
    </row>
    <row r="1240" spans="1:5">
      <c r="A1240" s="410" t="s">
        <v>3082</v>
      </c>
      <c r="B1240" s="62" t="s">
        <v>123</v>
      </c>
      <c r="C1240" s="62">
        <v>1.8102E-4</v>
      </c>
      <c r="D1240" s="62">
        <v>202.84</v>
      </c>
      <c r="E1240" s="173">
        <f t="shared" si="27"/>
        <v>0.03</v>
      </c>
    </row>
    <row r="1241" spans="1:5">
      <c r="A1241" s="410" t="s">
        <v>3083</v>
      </c>
      <c r="B1241" s="62" t="s">
        <v>123</v>
      </c>
      <c r="C1241" s="62">
        <v>3.8810000000000003E-5</v>
      </c>
      <c r="D1241" s="62">
        <v>574.46</v>
      </c>
      <c r="E1241" s="173">
        <f t="shared" si="27"/>
        <v>0.02</v>
      </c>
    </row>
    <row r="1242" spans="1:5">
      <c r="A1242" s="410" t="s">
        <v>3084</v>
      </c>
      <c r="B1242" s="62" t="s">
        <v>123</v>
      </c>
      <c r="C1242" s="62">
        <v>4.7700000000000001E-5</v>
      </c>
      <c r="D1242" s="62">
        <v>276.64</v>
      </c>
      <c r="E1242" s="173">
        <f t="shared" si="27"/>
        <v>0.01</v>
      </c>
    </row>
    <row r="1243" spans="1:5">
      <c r="A1243" s="410" t="s">
        <v>3085</v>
      </c>
      <c r="B1243" s="62" t="s">
        <v>123</v>
      </c>
      <c r="C1243" s="62">
        <v>2.4023999999999998E-3</v>
      </c>
      <c r="D1243" s="62">
        <v>8.1</v>
      </c>
      <c r="E1243" s="173">
        <f t="shared" si="27"/>
        <v>0.01</v>
      </c>
    </row>
    <row r="1244" spans="1:5">
      <c r="A1244" s="410" t="s">
        <v>3086</v>
      </c>
      <c r="B1244" s="62" t="s">
        <v>123</v>
      </c>
      <c r="C1244" s="62">
        <v>1.33012E-3</v>
      </c>
      <c r="D1244" s="62">
        <v>11.01</v>
      </c>
      <c r="E1244" s="173">
        <f t="shared" si="27"/>
        <v>0.01</v>
      </c>
    </row>
    <row r="1245" spans="1:5">
      <c r="A1245" s="410" t="s">
        <v>3087</v>
      </c>
      <c r="B1245" s="62" t="s">
        <v>123</v>
      </c>
      <c r="C1245" s="62">
        <v>1.33012E-3</v>
      </c>
      <c r="D1245" s="62">
        <v>24.42</v>
      </c>
      <c r="E1245" s="173">
        <f t="shared" si="27"/>
        <v>0.03</v>
      </c>
    </row>
    <row r="1246" spans="1:5">
      <c r="A1246" s="410" t="s">
        <v>562</v>
      </c>
      <c r="B1246" s="62" t="s">
        <v>563</v>
      </c>
      <c r="C1246" s="62" t="s">
        <v>563</v>
      </c>
      <c r="D1246" s="62" t="s">
        <v>563</v>
      </c>
      <c r="E1246" s="173">
        <f>SUM(E1223:E1245)</f>
        <v>3.6899999999999982</v>
      </c>
    </row>
    <row r="1247" spans="1:5">
      <c r="A1247" s="410"/>
      <c r="B1247" s="62"/>
      <c r="C1247" s="62"/>
      <c r="D1247" s="62"/>
      <c r="E1247" s="173"/>
    </row>
    <row r="1248" spans="1:5">
      <c r="A1248" s="410" t="s">
        <v>565</v>
      </c>
      <c r="B1248" s="62" t="s">
        <v>563</v>
      </c>
      <c r="C1248" s="62" t="s">
        <v>563</v>
      </c>
      <c r="D1248" s="62" t="s">
        <v>563</v>
      </c>
      <c r="E1248" s="173">
        <f>E1215+E1220+E1246</f>
        <v>11.719999999999997</v>
      </c>
    </row>
    <row r="1249" spans="1:5">
      <c r="A1249" s="410"/>
      <c r="B1249" s="62"/>
      <c r="C1249" s="62"/>
      <c r="D1249" s="413"/>
      <c r="E1249" s="173"/>
    </row>
    <row r="1250" spans="1:5">
      <c r="A1250" s="410"/>
      <c r="B1250" s="62"/>
      <c r="C1250" s="62"/>
      <c r="D1250" s="62"/>
      <c r="E1250" s="173"/>
    </row>
    <row r="1251" spans="1:5">
      <c r="A1251" s="410"/>
      <c r="B1251" s="62"/>
      <c r="C1251" s="62"/>
      <c r="D1251" s="62"/>
      <c r="E1251" s="173"/>
    </row>
    <row r="1252" spans="1:5">
      <c r="A1252" s="410" t="s">
        <v>1366</v>
      </c>
      <c r="B1252" s="62" t="s">
        <v>3547</v>
      </c>
      <c r="C1252" s="62"/>
      <c r="D1252" s="62"/>
      <c r="E1252" s="173"/>
    </row>
    <row r="1253" spans="1:5">
      <c r="A1253" s="410" t="s">
        <v>1137</v>
      </c>
      <c r="B1253" s="62"/>
      <c r="C1253" s="62"/>
      <c r="D1253" s="62"/>
      <c r="E1253" s="173"/>
    </row>
    <row r="1254" spans="1:5">
      <c r="A1254" s="410" t="s">
        <v>570</v>
      </c>
      <c r="B1254" s="62"/>
      <c r="C1254" s="62"/>
      <c r="D1254" s="62"/>
      <c r="E1254" s="173"/>
    </row>
    <row r="1255" spans="1:5">
      <c r="A1255" s="410"/>
      <c r="B1255" s="62"/>
      <c r="C1255" s="62"/>
      <c r="D1255" s="62"/>
      <c r="E1255" s="173"/>
    </row>
    <row r="1256" spans="1:5">
      <c r="A1256" s="410" t="s">
        <v>576</v>
      </c>
      <c r="B1256" s="62" t="s">
        <v>558</v>
      </c>
      <c r="C1256" s="62" t="s">
        <v>559</v>
      </c>
      <c r="D1256" s="62" t="s">
        <v>560</v>
      </c>
      <c r="E1256" s="173" t="s">
        <v>561</v>
      </c>
    </row>
    <row r="1257" spans="1:5" ht="30">
      <c r="A1257" s="410" t="s">
        <v>3061</v>
      </c>
      <c r="B1257" s="62" t="s">
        <v>123</v>
      </c>
      <c r="C1257" s="62">
        <v>8.9364000000000006E-3</v>
      </c>
      <c r="D1257" s="62">
        <v>576</v>
      </c>
      <c r="E1257" s="173">
        <f>TRUNC((C1257*D1257),2)</f>
        <v>5.14</v>
      </c>
    </row>
    <row r="1258" spans="1:5">
      <c r="A1258" s="410" t="s">
        <v>562</v>
      </c>
      <c r="B1258" s="62" t="s">
        <v>563</v>
      </c>
      <c r="C1258" s="62" t="s">
        <v>563</v>
      </c>
      <c r="D1258" s="62" t="s">
        <v>563</v>
      </c>
      <c r="E1258" s="173">
        <f>SUM(E1257:E1257)</f>
        <v>5.14</v>
      </c>
    </row>
    <row r="1259" spans="1:5">
      <c r="A1259" s="410"/>
      <c r="B1259" s="62"/>
      <c r="C1259" s="62"/>
      <c r="D1259" s="62"/>
      <c r="E1259" s="173"/>
    </row>
    <row r="1260" spans="1:5">
      <c r="A1260" s="410" t="s">
        <v>557</v>
      </c>
      <c r="B1260" s="62" t="s">
        <v>558</v>
      </c>
      <c r="C1260" s="62" t="s">
        <v>559</v>
      </c>
      <c r="D1260" s="62" t="s">
        <v>560</v>
      </c>
      <c r="E1260" s="173" t="s">
        <v>561</v>
      </c>
    </row>
    <row r="1261" spans="1:5">
      <c r="A1261" s="410" t="s">
        <v>3124</v>
      </c>
      <c r="B1261" s="62" t="s">
        <v>122</v>
      </c>
      <c r="C1261" s="62">
        <v>90.648799999999994</v>
      </c>
      <c r="D1261" s="62">
        <v>9.34</v>
      </c>
      <c r="E1261" s="173">
        <f>TRUNC((C1261*D1261),2)</f>
        <v>846.65</v>
      </c>
    </row>
    <row r="1262" spans="1:5">
      <c r="A1262" s="410" t="s">
        <v>3125</v>
      </c>
      <c r="B1262" s="62" t="s">
        <v>122</v>
      </c>
      <c r="C1262" s="62">
        <v>45.324399999999997</v>
      </c>
      <c r="D1262" s="62">
        <v>13.3</v>
      </c>
      <c r="E1262" s="173">
        <f>TRUNC((C1262*D1262),2)</f>
        <v>602.80999999999995</v>
      </c>
    </row>
    <row r="1263" spans="1:5">
      <c r="A1263" s="410" t="s">
        <v>562</v>
      </c>
      <c r="B1263" s="62" t="s">
        <v>563</v>
      </c>
      <c r="C1263" s="62" t="s">
        <v>563</v>
      </c>
      <c r="D1263" s="62" t="s">
        <v>563</v>
      </c>
      <c r="E1263" s="173">
        <f>SUM(E1261:E1262)</f>
        <v>1449.46</v>
      </c>
    </row>
    <row r="1264" spans="1:5">
      <c r="A1264" s="410"/>
      <c r="B1264" s="62"/>
      <c r="C1264" s="62"/>
      <c r="D1264" s="62"/>
      <c r="E1264" s="173"/>
    </row>
    <row r="1265" spans="1:5">
      <c r="A1265" s="410" t="s">
        <v>564</v>
      </c>
      <c r="B1265" s="62" t="s">
        <v>558</v>
      </c>
      <c r="C1265" s="62" t="s">
        <v>559</v>
      </c>
      <c r="D1265" s="62" t="s">
        <v>560</v>
      </c>
      <c r="E1265" s="173" t="s">
        <v>561</v>
      </c>
    </row>
    <row r="1266" spans="1:5">
      <c r="A1266" s="410" t="s">
        <v>3066</v>
      </c>
      <c r="B1266" s="62" t="s">
        <v>123</v>
      </c>
      <c r="C1266" s="62">
        <v>1.0582704000000001</v>
      </c>
      <c r="D1266" s="62">
        <v>6.92</v>
      </c>
      <c r="E1266" s="173">
        <f t="shared" ref="E1266:E1288" si="28">TRUNC((C1266*D1266),2)</f>
        <v>7.32</v>
      </c>
    </row>
    <row r="1267" spans="1:5">
      <c r="A1267" s="410" t="s">
        <v>3046</v>
      </c>
      <c r="B1267" s="62" t="s">
        <v>131</v>
      </c>
      <c r="C1267" s="62">
        <v>0.21133199999999999</v>
      </c>
      <c r="D1267" s="62">
        <v>50.4</v>
      </c>
      <c r="E1267" s="173">
        <f t="shared" si="28"/>
        <v>10.65</v>
      </c>
    </row>
    <row r="1268" spans="1:5">
      <c r="A1268" s="410" t="s">
        <v>3067</v>
      </c>
      <c r="B1268" s="62" t="s">
        <v>123</v>
      </c>
      <c r="C1268" s="62">
        <v>8.7727200000000005E-2</v>
      </c>
      <c r="D1268" s="62">
        <v>108.95</v>
      </c>
      <c r="E1268" s="173">
        <f t="shared" si="28"/>
        <v>9.5500000000000007</v>
      </c>
    </row>
    <row r="1269" spans="1:5">
      <c r="A1269" s="410" t="s">
        <v>3069</v>
      </c>
      <c r="B1269" s="62" t="s">
        <v>123</v>
      </c>
      <c r="C1269" s="62">
        <v>1.1971212</v>
      </c>
      <c r="D1269" s="62">
        <v>6.21</v>
      </c>
      <c r="E1269" s="173">
        <f t="shared" si="28"/>
        <v>7.43</v>
      </c>
    </row>
    <row r="1270" spans="1:5">
      <c r="A1270" s="410" t="s">
        <v>3047</v>
      </c>
      <c r="B1270" s="62" t="s">
        <v>131</v>
      </c>
      <c r="C1270" s="62">
        <v>1.8129671999999999</v>
      </c>
      <c r="D1270" s="62">
        <v>9.4499999999999993</v>
      </c>
      <c r="E1270" s="173">
        <f t="shared" si="28"/>
        <v>17.13</v>
      </c>
    </row>
    <row r="1271" spans="1:5">
      <c r="A1271" s="410" t="s">
        <v>3075</v>
      </c>
      <c r="B1271" s="62" t="s">
        <v>128</v>
      </c>
      <c r="C1271" s="62">
        <v>0.199518</v>
      </c>
      <c r="D1271" s="62">
        <v>15.32</v>
      </c>
      <c r="E1271" s="173">
        <f t="shared" si="28"/>
        <v>3.05</v>
      </c>
    </row>
    <row r="1272" spans="1:5">
      <c r="A1272" s="410" t="s">
        <v>3076</v>
      </c>
      <c r="B1272" s="62" t="s">
        <v>122</v>
      </c>
      <c r="C1272" s="62">
        <v>125.55614973</v>
      </c>
      <c r="D1272" s="62">
        <v>1.87</v>
      </c>
      <c r="E1272" s="173">
        <f t="shared" si="28"/>
        <v>234.78</v>
      </c>
    </row>
    <row r="1273" spans="1:5">
      <c r="A1273" s="410" t="s">
        <v>3077</v>
      </c>
      <c r="B1273" s="62" t="s">
        <v>122</v>
      </c>
      <c r="C1273" s="62">
        <v>132.01408451</v>
      </c>
      <c r="D1273" s="62">
        <v>0.71</v>
      </c>
      <c r="E1273" s="173">
        <f t="shared" si="28"/>
        <v>93.73</v>
      </c>
    </row>
    <row r="1274" spans="1:5">
      <c r="A1274" s="410" t="s">
        <v>3078</v>
      </c>
      <c r="B1274" s="62" t="s">
        <v>122</v>
      </c>
      <c r="C1274" s="62">
        <v>132</v>
      </c>
      <c r="D1274" s="62">
        <v>0.34</v>
      </c>
      <c r="E1274" s="173">
        <f t="shared" si="28"/>
        <v>44.88</v>
      </c>
    </row>
    <row r="1275" spans="1:5">
      <c r="A1275" s="410" t="s">
        <v>3079</v>
      </c>
      <c r="B1275" s="62" t="s">
        <v>122</v>
      </c>
      <c r="C1275" s="62">
        <v>132</v>
      </c>
      <c r="D1275" s="62">
        <v>0.05</v>
      </c>
      <c r="E1275" s="173">
        <f t="shared" si="28"/>
        <v>6.6</v>
      </c>
    </row>
    <row r="1276" spans="1:5">
      <c r="A1276" s="410" t="s">
        <v>3048</v>
      </c>
      <c r="B1276" s="62" t="s">
        <v>123</v>
      </c>
      <c r="C1276" s="62">
        <v>0.3493116</v>
      </c>
      <c r="D1276" s="62">
        <v>31.18</v>
      </c>
      <c r="E1276" s="173">
        <f t="shared" si="28"/>
        <v>10.89</v>
      </c>
    </row>
    <row r="1277" spans="1:5">
      <c r="A1277" s="410" t="s">
        <v>3049</v>
      </c>
      <c r="B1277" s="62" t="s">
        <v>123</v>
      </c>
      <c r="C1277" s="62">
        <v>0.16371959999999999</v>
      </c>
      <c r="D1277" s="62">
        <v>178.5</v>
      </c>
      <c r="E1277" s="173">
        <f t="shared" si="28"/>
        <v>29.22</v>
      </c>
    </row>
    <row r="1278" spans="1:5">
      <c r="A1278" s="410" t="s">
        <v>3050</v>
      </c>
      <c r="B1278" s="62" t="s">
        <v>123</v>
      </c>
      <c r="C1278" s="62">
        <v>14.716310399999999</v>
      </c>
      <c r="D1278" s="62">
        <v>1.17</v>
      </c>
      <c r="E1278" s="173">
        <f t="shared" si="28"/>
        <v>17.21</v>
      </c>
    </row>
    <row r="1279" spans="1:5" ht="30">
      <c r="A1279" s="410" t="s">
        <v>3051</v>
      </c>
      <c r="B1279" s="62" t="s">
        <v>123</v>
      </c>
      <c r="C1279" s="62">
        <v>0.1419</v>
      </c>
      <c r="D1279" s="62">
        <v>140.43</v>
      </c>
      <c r="E1279" s="173">
        <f t="shared" si="28"/>
        <v>19.920000000000002</v>
      </c>
    </row>
    <row r="1280" spans="1:5" ht="30">
      <c r="A1280" s="410" t="s">
        <v>3052</v>
      </c>
      <c r="B1280" s="62" t="s">
        <v>123</v>
      </c>
      <c r="C1280" s="62">
        <v>9.5039999999999999E-2</v>
      </c>
      <c r="D1280" s="62">
        <v>123.37</v>
      </c>
      <c r="E1280" s="173">
        <f t="shared" si="28"/>
        <v>11.72</v>
      </c>
    </row>
    <row r="1281" spans="1:5" ht="30">
      <c r="A1281" s="410" t="s">
        <v>3080</v>
      </c>
      <c r="B1281" s="62" t="s">
        <v>123</v>
      </c>
      <c r="C1281" s="62">
        <v>5.8212000000000003E-3</v>
      </c>
      <c r="D1281" s="62">
        <v>593.85</v>
      </c>
      <c r="E1281" s="173">
        <f t="shared" si="28"/>
        <v>3.45</v>
      </c>
    </row>
    <row r="1282" spans="1:5">
      <c r="A1282" s="410" t="s">
        <v>3081</v>
      </c>
      <c r="B1282" s="62" t="s">
        <v>123</v>
      </c>
      <c r="C1282" s="62">
        <v>3.5745600000000002E-2</v>
      </c>
      <c r="D1282" s="62">
        <v>134.63</v>
      </c>
      <c r="E1282" s="173">
        <f t="shared" si="28"/>
        <v>4.8099999999999996</v>
      </c>
    </row>
    <row r="1283" spans="1:5">
      <c r="A1283" s="410" t="s">
        <v>3082</v>
      </c>
      <c r="B1283" s="62" t="s">
        <v>123</v>
      </c>
      <c r="C1283" s="62">
        <v>2.71524E-2</v>
      </c>
      <c r="D1283" s="62">
        <v>202.84</v>
      </c>
      <c r="E1283" s="173">
        <f t="shared" si="28"/>
        <v>5.5</v>
      </c>
    </row>
    <row r="1284" spans="1:5">
      <c r="A1284" s="410" t="s">
        <v>3083</v>
      </c>
      <c r="B1284" s="62" t="s">
        <v>123</v>
      </c>
      <c r="C1284" s="62">
        <v>5.8212000000000003E-3</v>
      </c>
      <c r="D1284" s="62">
        <v>574.46</v>
      </c>
      <c r="E1284" s="173">
        <f t="shared" si="28"/>
        <v>3.34</v>
      </c>
    </row>
    <row r="1285" spans="1:5">
      <c r="A1285" s="410" t="s">
        <v>3084</v>
      </c>
      <c r="B1285" s="62" t="s">
        <v>123</v>
      </c>
      <c r="C1285" s="62">
        <v>7.1544E-3</v>
      </c>
      <c r="D1285" s="62">
        <v>276.64</v>
      </c>
      <c r="E1285" s="173">
        <f t="shared" si="28"/>
        <v>1.97</v>
      </c>
    </row>
    <row r="1286" spans="1:5">
      <c r="A1286" s="410" t="s">
        <v>3085</v>
      </c>
      <c r="B1286" s="62" t="s">
        <v>123</v>
      </c>
      <c r="C1286" s="62">
        <v>0.36036000000000001</v>
      </c>
      <c r="D1286" s="62">
        <v>8.1</v>
      </c>
      <c r="E1286" s="173">
        <f t="shared" si="28"/>
        <v>2.91</v>
      </c>
    </row>
    <row r="1287" spans="1:5">
      <c r="A1287" s="410" t="s">
        <v>3086</v>
      </c>
      <c r="B1287" s="62" t="s">
        <v>123</v>
      </c>
      <c r="C1287" s="62">
        <v>0.199518</v>
      </c>
      <c r="D1287" s="62">
        <v>11.01</v>
      </c>
      <c r="E1287" s="173">
        <f t="shared" si="28"/>
        <v>2.19</v>
      </c>
    </row>
    <row r="1288" spans="1:5">
      <c r="A1288" s="410" t="s">
        <v>3087</v>
      </c>
      <c r="B1288" s="62" t="s">
        <v>123</v>
      </c>
      <c r="C1288" s="62">
        <v>0.199518</v>
      </c>
      <c r="D1288" s="62">
        <v>24.42</v>
      </c>
      <c r="E1288" s="173">
        <f t="shared" si="28"/>
        <v>4.87</v>
      </c>
    </row>
    <row r="1289" spans="1:5">
      <c r="A1289" s="410" t="s">
        <v>562</v>
      </c>
      <c r="B1289" s="62" t="s">
        <v>563</v>
      </c>
      <c r="C1289" s="62" t="s">
        <v>563</v>
      </c>
      <c r="D1289" s="62" t="s">
        <v>563</v>
      </c>
      <c r="E1289" s="173">
        <f>SUM(E1266:E1288)</f>
        <v>553.12000000000012</v>
      </c>
    </row>
    <row r="1290" spans="1:5">
      <c r="A1290" s="410"/>
      <c r="B1290" s="62"/>
      <c r="C1290" s="62"/>
      <c r="D1290" s="62"/>
      <c r="E1290" s="173"/>
    </row>
    <row r="1291" spans="1:5">
      <c r="A1291" s="410" t="s">
        <v>565</v>
      </c>
      <c r="B1291" s="62" t="s">
        <v>563</v>
      </c>
      <c r="C1291" s="62" t="s">
        <v>563</v>
      </c>
      <c r="D1291" s="62" t="s">
        <v>563</v>
      </c>
      <c r="E1291" s="173">
        <f>E1258+E1263+E1289</f>
        <v>2007.7200000000003</v>
      </c>
    </row>
    <row r="1292" spans="1:5">
      <c r="A1292" s="410"/>
      <c r="B1292" s="62"/>
      <c r="C1292" s="62"/>
      <c r="D1292" s="413"/>
      <c r="E1292" s="173"/>
    </row>
    <row r="1293" spans="1:5">
      <c r="A1293" s="410"/>
      <c r="B1293" s="62"/>
      <c r="C1293" s="62"/>
      <c r="D1293" s="62"/>
      <c r="E1293" s="173"/>
    </row>
    <row r="1294" spans="1:5">
      <c r="A1294" s="410"/>
      <c r="B1294" s="62"/>
      <c r="C1294" s="62"/>
      <c r="D1294" s="62"/>
      <c r="E1294" s="173"/>
    </row>
    <row r="1295" spans="1:5">
      <c r="A1295" s="410" t="s">
        <v>1367</v>
      </c>
      <c r="B1295" s="62" t="s">
        <v>3563</v>
      </c>
      <c r="C1295" s="62"/>
      <c r="D1295" s="62"/>
      <c r="E1295" s="173"/>
    </row>
    <row r="1296" spans="1:5">
      <c r="A1296" s="410" t="s">
        <v>1138</v>
      </c>
      <c r="B1296" s="62"/>
      <c r="C1296" s="62"/>
      <c r="D1296" s="62"/>
      <c r="E1296" s="173"/>
    </row>
    <row r="1297" spans="1:5">
      <c r="A1297" s="410" t="s">
        <v>570</v>
      </c>
      <c r="B1297" s="62"/>
      <c r="C1297" s="62"/>
      <c r="D1297" s="62"/>
      <c r="E1297" s="173"/>
    </row>
    <row r="1298" spans="1:5">
      <c r="A1298" s="410"/>
      <c r="B1298" s="62"/>
      <c r="C1298" s="62"/>
      <c r="D1298" s="62"/>
      <c r="E1298" s="173"/>
    </row>
    <row r="1299" spans="1:5">
      <c r="A1299" s="410" t="s">
        <v>576</v>
      </c>
      <c r="B1299" s="62" t="s">
        <v>558</v>
      </c>
      <c r="C1299" s="62" t="s">
        <v>559</v>
      </c>
      <c r="D1299" s="62" t="s">
        <v>560</v>
      </c>
      <c r="E1299" s="173" t="s">
        <v>561</v>
      </c>
    </row>
    <row r="1300" spans="1:5" ht="30">
      <c r="A1300" s="410" t="s">
        <v>3061</v>
      </c>
      <c r="B1300" s="62" t="s">
        <v>123</v>
      </c>
      <c r="C1300" s="62">
        <v>3.5219999999999998E-5</v>
      </c>
      <c r="D1300" s="62">
        <v>576</v>
      </c>
      <c r="E1300" s="173">
        <f>TRUNC((C1300*D1300),2)</f>
        <v>0.02</v>
      </c>
    </row>
    <row r="1301" spans="1:5">
      <c r="A1301" s="410" t="s">
        <v>562</v>
      </c>
      <c r="B1301" s="62" t="s">
        <v>563</v>
      </c>
      <c r="C1301" s="62" t="s">
        <v>563</v>
      </c>
      <c r="D1301" s="62" t="s">
        <v>563</v>
      </c>
      <c r="E1301" s="173">
        <f>SUM(E1300:E1300)</f>
        <v>0.02</v>
      </c>
    </row>
    <row r="1302" spans="1:5">
      <c r="A1302" s="410"/>
      <c r="B1302" s="62"/>
      <c r="C1302" s="62"/>
      <c r="D1302" s="62"/>
      <c r="E1302" s="173"/>
    </row>
    <row r="1303" spans="1:5">
      <c r="A1303" s="410" t="s">
        <v>557</v>
      </c>
      <c r="B1303" s="62" t="s">
        <v>558</v>
      </c>
      <c r="C1303" s="62" t="s">
        <v>559</v>
      </c>
      <c r="D1303" s="62" t="s">
        <v>560</v>
      </c>
      <c r="E1303" s="173" t="s">
        <v>561</v>
      </c>
    </row>
    <row r="1304" spans="1:5">
      <c r="A1304" s="410" t="s">
        <v>3105</v>
      </c>
      <c r="B1304" s="62" t="s">
        <v>122</v>
      </c>
      <c r="C1304" s="62">
        <v>0.17804475</v>
      </c>
      <c r="D1304" s="62">
        <v>13.3</v>
      </c>
      <c r="E1304" s="173">
        <f>TRUNC((C1304*D1304),2)</f>
        <v>2.36</v>
      </c>
    </row>
    <row r="1305" spans="1:5">
      <c r="A1305" s="410" t="s">
        <v>3063</v>
      </c>
      <c r="B1305" s="62" t="s">
        <v>122</v>
      </c>
      <c r="C1305" s="62">
        <v>0.35069608000000002</v>
      </c>
      <c r="D1305" s="62">
        <v>8.51</v>
      </c>
      <c r="E1305" s="173">
        <f>TRUNC((C1305*D1305),2)</f>
        <v>2.98</v>
      </c>
    </row>
    <row r="1306" spans="1:5">
      <c r="A1306" s="410" t="s">
        <v>562</v>
      </c>
      <c r="B1306" s="62" t="s">
        <v>563</v>
      </c>
      <c r="C1306" s="62" t="s">
        <v>563</v>
      </c>
      <c r="D1306" s="62" t="s">
        <v>563</v>
      </c>
      <c r="E1306" s="173">
        <f>SUM(E1304:E1305)</f>
        <v>5.34</v>
      </c>
    </row>
    <row r="1307" spans="1:5">
      <c r="A1307" s="410"/>
      <c r="B1307" s="62"/>
      <c r="C1307" s="62"/>
      <c r="D1307" s="62"/>
      <c r="E1307" s="173"/>
    </row>
    <row r="1308" spans="1:5">
      <c r="A1308" s="410" t="s">
        <v>564</v>
      </c>
      <c r="B1308" s="62" t="s">
        <v>558</v>
      </c>
      <c r="C1308" s="62" t="s">
        <v>559</v>
      </c>
      <c r="D1308" s="62" t="s">
        <v>560</v>
      </c>
      <c r="E1308" s="173" t="s">
        <v>561</v>
      </c>
    </row>
    <row r="1309" spans="1:5">
      <c r="A1309" s="410" t="s">
        <v>3066</v>
      </c>
      <c r="B1309" s="62" t="s">
        <v>123</v>
      </c>
      <c r="C1309" s="62">
        <v>4.1713499999999999E-3</v>
      </c>
      <c r="D1309" s="62">
        <v>6.92</v>
      </c>
      <c r="E1309" s="173">
        <f t="shared" ref="E1309:E1331" si="29">TRUNC((C1309*D1309),2)</f>
        <v>0.02</v>
      </c>
    </row>
    <row r="1310" spans="1:5">
      <c r="A1310" s="410" t="s">
        <v>3046</v>
      </c>
      <c r="B1310" s="62" t="s">
        <v>131</v>
      </c>
      <c r="C1310" s="62">
        <v>8.3299999999999997E-4</v>
      </c>
      <c r="D1310" s="62">
        <v>50.4</v>
      </c>
      <c r="E1310" s="173">
        <f t="shared" si="29"/>
        <v>0.04</v>
      </c>
    </row>
    <row r="1311" spans="1:5">
      <c r="A1311" s="410" t="s">
        <v>3067</v>
      </c>
      <c r="B1311" s="62" t="s">
        <v>123</v>
      </c>
      <c r="C1311" s="62">
        <v>3.4579000000000001E-4</v>
      </c>
      <c r="D1311" s="62">
        <v>108.95</v>
      </c>
      <c r="E1311" s="173">
        <f t="shared" si="29"/>
        <v>0.03</v>
      </c>
    </row>
    <row r="1312" spans="1:5">
      <c r="A1312" s="410" t="s">
        <v>3069</v>
      </c>
      <c r="B1312" s="62" t="s">
        <v>123</v>
      </c>
      <c r="C1312" s="62">
        <v>4.7186600000000004E-3</v>
      </c>
      <c r="D1312" s="62">
        <v>6.21</v>
      </c>
      <c r="E1312" s="173">
        <f t="shared" si="29"/>
        <v>0.02</v>
      </c>
    </row>
    <row r="1313" spans="1:5">
      <c r="A1313" s="410" t="s">
        <v>3047</v>
      </c>
      <c r="B1313" s="62" t="s">
        <v>131</v>
      </c>
      <c r="C1313" s="62">
        <v>7.1461099999999998E-3</v>
      </c>
      <c r="D1313" s="62">
        <v>9.4499999999999993</v>
      </c>
      <c r="E1313" s="173">
        <f t="shared" si="29"/>
        <v>0.06</v>
      </c>
    </row>
    <row r="1314" spans="1:5">
      <c r="A1314" s="410" t="s">
        <v>3075</v>
      </c>
      <c r="B1314" s="62" t="s">
        <v>128</v>
      </c>
      <c r="C1314" s="62">
        <v>7.8644000000000001E-4</v>
      </c>
      <c r="D1314" s="62">
        <v>15.32</v>
      </c>
      <c r="E1314" s="173">
        <f t="shared" si="29"/>
        <v>0.01</v>
      </c>
    </row>
    <row r="1315" spans="1:5">
      <c r="A1315" s="410" t="s">
        <v>3076</v>
      </c>
      <c r="B1315" s="62" t="s">
        <v>122</v>
      </c>
      <c r="C1315" s="62">
        <v>0.56842833999999998</v>
      </c>
      <c r="D1315" s="62">
        <v>1.87</v>
      </c>
      <c r="E1315" s="173">
        <f t="shared" si="29"/>
        <v>1.06</v>
      </c>
    </row>
    <row r="1316" spans="1:5">
      <c r="A1316" s="410" t="s">
        <v>3077</v>
      </c>
      <c r="B1316" s="62" t="s">
        <v>122</v>
      </c>
      <c r="C1316" s="62">
        <v>0.52029999999999998</v>
      </c>
      <c r="D1316" s="62">
        <v>0.71</v>
      </c>
      <c r="E1316" s="173">
        <f t="shared" si="29"/>
        <v>0.36</v>
      </c>
    </row>
    <row r="1317" spans="1:5">
      <c r="A1317" s="410" t="s">
        <v>3078</v>
      </c>
      <c r="B1317" s="62" t="s">
        <v>122</v>
      </c>
      <c r="C1317" s="62">
        <v>0.52029999999999998</v>
      </c>
      <c r="D1317" s="62">
        <v>0.34</v>
      </c>
      <c r="E1317" s="173">
        <f t="shared" si="29"/>
        <v>0.17</v>
      </c>
    </row>
    <row r="1318" spans="1:5">
      <c r="A1318" s="410" t="s">
        <v>3079</v>
      </c>
      <c r="B1318" s="62" t="s">
        <v>122</v>
      </c>
      <c r="C1318" s="62">
        <v>0.52029999999999998</v>
      </c>
      <c r="D1318" s="62">
        <v>0.05</v>
      </c>
      <c r="E1318" s="173">
        <f t="shared" si="29"/>
        <v>0.02</v>
      </c>
    </row>
    <row r="1319" spans="1:5">
      <c r="A1319" s="410" t="s">
        <v>3048</v>
      </c>
      <c r="B1319" s="62" t="s">
        <v>123</v>
      </c>
      <c r="C1319" s="62">
        <v>1.3768700000000001E-3</v>
      </c>
      <c r="D1319" s="62">
        <v>31.18</v>
      </c>
      <c r="E1319" s="173">
        <f t="shared" si="29"/>
        <v>0.04</v>
      </c>
    </row>
    <row r="1320" spans="1:5">
      <c r="A1320" s="410" t="s">
        <v>3049</v>
      </c>
      <c r="B1320" s="62" t="s">
        <v>123</v>
      </c>
      <c r="C1320" s="62">
        <v>6.4532999999999995E-4</v>
      </c>
      <c r="D1320" s="62">
        <v>178.5</v>
      </c>
      <c r="E1320" s="173">
        <f t="shared" si="29"/>
        <v>0.11</v>
      </c>
    </row>
    <row r="1321" spans="1:5">
      <c r="A1321" s="410" t="s">
        <v>3050</v>
      </c>
      <c r="B1321" s="62" t="s">
        <v>123</v>
      </c>
      <c r="C1321" s="62">
        <v>5.8006790000000003E-2</v>
      </c>
      <c r="D1321" s="62">
        <v>1.17</v>
      </c>
      <c r="E1321" s="173">
        <f t="shared" si="29"/>
        <v>0.06</v>
      </c>
    </row>
    <row r="1322" spans="1:5" ht="30">
      <c r="A1322" s="410" t="s">
        <v>3051</v>
      </c>
      <c r="B1322" s="62" t="s">
        <v>123</v>
      </c>
      <c r="C1322" s="62">
        <v>5.5931999999999998E-4</v>
      </c>
      <c r="D1322" s="62">
        <v>140.43</v>
      </c>
      <c r="E1322" s="173">
        <f t="shared" si="29"/>
        <v>7.0000000000000007E-2</v>
      </c>
    </row>
    <row r="1323" spans="1:5" ht="30">
      <c r="A1323" s="410" t="s">
        <v>3052</v>
      </c>
      <c r="B1323" s="62" t="s">
        <v>123</v>
      </c>
      <c r="C1323" s="62">
        <v>3.7461999999999999E-4</v>
      </c>
      <c r="D1323" s="62">
        <v>123.37</v>
      </c>
      <c r="E1323" s="173">
        <f t="shared" si="29"/>
        <v>0.04</v>
      </c>
    </row>
    <row r="1324" spans="1:5" ht="30">
      <c r="A1324" s="410" t="s">
        <v>3080</v>
      </c>
      <c r="B1324" s="62" t="s">
        <v>123</v>
      </c>
      <c r="C1324" s="62">
        <v>2.2949999999999999E-5</v>
      </c>
      <c r="D1324" s="62">
        <v>593.85</v>
      </c>
      <c r="E1324" s="173">
        <f t="shared" si="29"/>
        <v>0.01</v>
      </c>
    </row>
    <row r="1325" spans="1:5">
      <c r="A1325" s="410" t="s">
        <v>3081</v>
      </c>
      <c r="B1325" s="62" t="s">
        <v>123</v>
      </c>
      <c r="C1325" s="62">
        <v>1.4090000000000001E-4</v>
      </c>
      <c r="D1325" s="62">
        <v>134.63</v>
      </c>
      <c r="E1325" s="173">
        <f t="shared" si="29"/>
        <v>0.01</v>
      </c>
    </row>
    <row r="1326" spans="1:5">
      <c r="A1326" s="410" t="s">
        <v>3082</v>
      </c>
      <c r="B1326" s="62" t="s">
        <v>123</v>
      </c>
      <c r="C1326" s="62">
        <v>1.0703E-4</v>
      </c>
      <c r="D1326" s="62">
        <v>202.84</v>
      </c>
      <c r="E1326" s="173">
        <f t="shared" si="29"/>
        <v>0.02</v>
      </c>
    </row>
    <row r="1327" spans="1:5">
      <c r="A1327" s="410" t="s">
        <v>3083</v>
      </c>
      <c r="B1327" s="62" t="s">
        <v>123</v>
      </c>
      <c r="C1327" s="62">
        <v>2.2949999999999999E-5</v>
      </c>
      <c r="D1327" s="62">
        <v>574.46</v>
      </c>
      <c r="E1327" s="173">
        <f t="shared" si="29"/>
        <v>0.01</v>
      </c>
    </row>
    <row r="1328" spans="1:5">
      <c r="A1328" s="410" t="s">
        <v>3084</v>
      </c>
      <c r="B1328" s="62" t="s">
        <v>123</v>
      </c>
      <c r="C1328" s="62">
        <v>2.8200000000000001E-5</v>
      </c>
      <c r="D1328" s="62">
        <v>276.64</v>
      </c>
      <c r="E1328" s="173">
        <f t="shared" si="29"/>
        <v>0</v>
      </c>
    </row>
    <row r="1329" spans="1:5">
      <c r="A1329" s="410" t="s">
        <v>3085</v>
      </c>
      <c r="B1329" s="62" t="s">
        <v>123</v>
      </c>
      <c r="C1329" s="62">
        <v>1.4204199999999999E-3</v>
      </c>
      <c r="D1329" s="62">
        <v>8.1</v>
      </c>
      <c r="E1329" s="173">
        <f t="shared" si="29"/>
        <v>0.01</v>
      </c>
    </row>
    <row r="1330" spans="1:5">
      <c r="A1330" s="410" t="s">
        <v>3086</v>
      </c>
      <c r="B1330" s="62" t="s">
        <v>123</v>
      </c>
      <c r="C1330" s="62">
        <v>7.8644000000000001E-4</v>
      </c>
      <c r="D1330" s="62">
        <v>11.01</v>
      </c>
      <c r="E1330" s="173">
        <f t="shared" si="29"/>
        <v>0</v>
      </c>
    </row>
    <row r="1331" spans="1:5">
      <c r="A1331" s="410" t="s">
        <v>3087</v>
      </c>
      <c r="B1331" s="62" t="s">
        <v>123</v>
      </c>
      <c r="C1331" s="62">
        <v>7.8644000000000001E-4</v>
      </c>
      <c r="D1331" s="62">
        <v>24.42</v>
      </c>
      <c r="E1331" s="173">
        <f t="shared" si="29"/>
        <v>0.01</v>
      </c>
    </row>
    <row r="1332" spans="1:5">
      <c r="A1332" s="410" t="s">
        <v>562</v>
      </c>
      <c r="B1332" s="62" t="s">
        <v>563</v>
      </c>
      <c r="C1332" s="62" t="s">
        <v>563</v>
      </c>
      <c r="D1332" s="62" t="s">
        <v>563</v>
      </c>
      <c r="E1332" s="173">
        <f>SUM(E1309:E1331)</f>
        <v>2.1799999999999988</v>
      </c>
    </row>
    <row r="1333" spans="1:5">
      <c r="A1333" s="410"/>
      <c r="B1333" s="62"/>
      <c r="C1333" s="62"/>
      <c r="D1333" s="62"/>
      <c r="E1333" s="173"/>
    </row>
    <row r="1334" spans="1:5">
      <c r="A1334" s="410" t="s">
        <v>565</v>
      </c>
      <c r="B1334" s="62" t="s">
        <v>563</v>
      </c>
      <c r="C1334" s="62" t="s">
        <v>563</v>
      </c>
      <c r="D1334" s="62" t="s">
        <v>563</v>
      </c>
      <c r="E1334" s="173">
        <f>E1301+E1306+E1332</f>
        <v>7.5399999999999983</v>
      </c>
    </row>
    <row r="1335" spans="1:5">
      <c r="A1335" s="410"/>
      <c r="B1335" s="62"/>
      <c r="C1335" s="62"/>
      <c r="D1335" s="413"/>
      <c r="E1335" s="173"/>
    </row>
    <row r="1336" spans="1:5">
      <c r="A1336" s="410"/>
      <c r="B1336" s="62"/>
      <c r="C1336" s="62"/>
      <c r="D1336" s="62"/>
      <c r="E1336" s="173"/>
    </row>
    <row r="1337" spans="1:5">
      <c r="A1337" s="410"/>
      <c r="B1337" s="62"/>
      <c r="C1337" s="62"/>
      <c r="D1337" s="62"/>
      <c r="E1337" s="173"/>
    </row>
    <row r="1338" spans="1:5">
      <c r="A1338" s="410" t="s">
        <v>1368</v>
      </c>
      <c r="B1338" s="62" t="s">
        <v>3547</v>
      </c>
      <c r="C1338" s="62"/>
      <c r="D1338" s="62"/>
      <c r="E1338" s="173"/>
    </row>
    <row r="1339" spans="1:5">
      <c r="A1339" s="410" t="s">
        <v>1139</v>
      </c>
      <c r="B1339" s="62"/>
      <c r="C1339" s="62"/>
      <c r="D1339" s="62"/>
      <c r="E1339" s="173"/>
    </row>
    <row r="1340" spans="1:5">
      <c r="A1340" s="410" t="s">
        <v>570</v>
      </c>
      <c r="B1340" s="62"/>
      <c r="C1340" s="62"/>
      <c r="D1340" s="62"/>
      <c r="E1340" s="173"/>
    </row>
    <row r="1341" spans="1:5">
      <c r="A1341" s="410"/>
      <c r="B1341" s="62"/>
      <c r="C1341" s="62"/>
      <c r="D1341" s="62"/>
      <c r="E1341" s="173"/>
    </row>
    <row r="1342" spans="1:5">
      <c r="A1342" s="410" t="s">
        <v>576</v>
      </c>
      <c r="B1342" s="62" t="s">
        <v>558</v>
      </c>
      <c r="C1342" s="62" t="s">
        <v>559</v>
      </c>
      <c r="D1342" s="62" t="s">
        <v>560</v>
      </c>
      <c r="E1342" s="173" t="s">
        <v>561</v>
      </c>
    </row>
    <row r="1343" spans="1:5" ht="30">
      <c r="A1343" s="410" t="s">
        <v>3061</v>
      </c>
      <c r="B1343" s="62" t="s">
        <v>123</v>
      </c>
      <c r="C1343" s="62">
        <v>2.27472E-3</v>
      </c>
      <c r="D1343" s="62">
        <v>576</v>
      </c>
      <c r="E1343" s="173">
        <f>TRUNC((C1343*D1343),2)</f>
        <v>1.31</v>
      </c>
    </row>
    <row r="1344" spans="1:5">
      <c r="A1344" s="410" t="s">
        <v>562</v>
      </c>
      <c r="B1344" s="62" t="s">
        <v>563</v>
      </c>
      <c r="C1344" s="62" t="s">
        <v>563</v>
      </c>
      <c r="D1344" s="62" t="s">
        <v>563</v>
      </c>
      <c r="E1344" s="173">
        <f>SUM(E1343:E1343)</f>
        <v>1.31</v>
      </c>
    </row>
    <row r="1345" spans="1:5">
      <c r="A1345" s="410"/>
      <c r="B1345" s="62"/>
      <c r="C1345" s="62"/>
      <c r="D1345" s="62"/>
      <c r="E1345" s="173"/>
    </row>
    <row r="1346" spans="1:5">
      <c r="A1346" s="410" t="s">
        <v>557</v>
      </c>
      <c r="B1346" s="62" t="s">
        <v>558</v>
      </c>
      <c r="C1346" s="62" t="s">
        <v>559</v>
      </c>
      <c r="D1346" s="62" t="s">
        <v>560</v>
      </c>
      <c r="E1346" s="173" t="s">
        <v>561</v>
      </c>
    </row>
    <row r="1347" spans="1:5">
      <c r="A1347" s="410" t="s">
        <v>3090</v>
      </c>
      <c r="B1347" s="62" t="s">
        <v>122</v>
      </c>
      <c r="C1347" s="62">
        <v>1.6273599999999999</v>
      </c>
      <c r="D1347" s="62">
        <v>13.3</v>
      </c>
      <c r="E1347" s="173">
        <f>TRUNC((C1347*D1347),2)</f>
        <v>21.64</v>
      </c>
    </row>
    <row r="1348" spans="1:5">
      <c r="A1348" s="410" t="s">
        <v>3063</v>
      </c>
      <c r="B1348" s="62" t="s">
        <v>122</v>
      </c>
      <c r="C1348" s="62">
        <v>32.547199999999997</v>
      </c>
      <c r="D1348" s="62">
        <v>8.51</v>
      </c>
      <c r="E1348" s="173">
        <f>TRUNC((C1348*D1348),2)</f>
        <v>276.97000000000003</v>
      </c>
    </row>
    <row r="1349" spans="1:5">
      <c r="A1349" s="410" t="s">
        <v>562</v>
      </c>
      <c r="B1349" s="62" t="s">
        <v>563</v>
      </c>
      <c r="C1349" s="62" t="s">
        <v>563</v>
      </c>
      <c r="D1349" s="62" t="s">
        <v>563</v>
      </c>
      <c r="E1349" s="173">
        <f>SUM(E1347:E1348)</f>
        <v>298.61</v>
      </c>
    </row>
    <row r="1350" spans="1:5">
      <c r="A1350" s="410"/>
      <c r="B1350" s="62"/>
      <c r="C1350" s="62"/>
      <c r="D1350" s="62"/>
      <c r="E1350" s="173"/>
    </row>
    <row r="1351" spans="1:5">
      <c r="A1351" s="410" t="s">
        <v>564</v>
      </c>
      <c r="B1351" s="62" t="s">
        <v>558</v>
      </c>
      <c r="C1351" s="62" t="s">
        <v>559</v>
      </c>
      <c r="D1351" s="62" t="s">
        <v>560</v>
      </c>
      <c r="E1351" s="173" t="s">
        <v>561</v>
      </c>
    </row>
    <row r="1352" spans="1:5">
      <c r="A1352" s="410" t="s">
        <v>3066</v>
      </c>
      <c r="B1352" s="62" t="s">
        <v>123</v>
      </c>
      <c r="C1352" s="62">
        <v>0.26937791999999999</v>
      </c>
      <c r="D1352" s="62">
        <v>6.92</v>
      </c>
      <c r="E1352" s="173">
        <f t="shared" ref="E1352:E1374" si="30">TRUNC((C1352*D1352),2)</f>
        <v>1.86</v>
      </c>
    </row>
    <row r="1353" spans="1:5">
      <c r="A1353" s="410" t="s">
        <v>3046</v>
      </c>
      <c r="B1353" s="62" t="s">
        <v>131</v>
      </c>
      <c r="C1353" s="62">
        <v>5.3793599999999997E-2</v>
      </c>
      <c r="D1353" s="62">
        <v>50.4</v>
      </c>
      <c r="E1353" s="173">
        <f t="shared" si="30"/>
        <v>2.71</v>
      </c>
    </row>
    <row r="1354" spans="1:5">
      <c r="A1354" s="410" t="s">
        <v>3067</v>
      </c>
      <c r="B1354" s="62" t="s">
        <v>123</v>
      </c>
      <c r="C1354" s="62">
        <v>2.2330559999999999E-2</v>
      </c>
      <c r="D1354" s="62">
        <v>108.95</v>
      </c>
      <c r="E1354" s="173">
        <f t="shared" si="30"/>
        <v>2.4300000000000002</v>
      </c>
    </row>
    <row r="1355" spans="1:5">
      <c r="A1355" s="410" t="s">
        <v>3069</v>
      </c>
      <c r="B1355" s="62" t="s">
        <v>123</v>
      </c>
      <c r="C1355" s="62">
        <v>0.30472176000000001</v>
      </c>
      <c r="D1355" s="62">
        <v>6.21</v>
      </c>
      <c r="E1355" s="173">
        <f t="shared" si="30"/>
        <v>1.89</v>
      </c>
    </row>
    <row r="1356" spans="1:5">
      <c r="A1356" s="410" t="s">
        <v>3047</v>
      </c>
      <c r="B1356" s="62" t="s">
        <v>131</v>
      </c>
      <c r="C1356" s="62">
        <v>0.46148255999999999</v>
      </c>
      <c r="D1356" s="62">
        <v>9.4499999999999993</v>
      </c>
      <c r="E1356" s="173">
        <f t="shared" si="30"/>
        <v>4.3600000000000003</v>
      </c>
    </row>
    <row r="1357" spans="1:5">
      <c r="A1357" s="410" t="s">
        <v>3075</v>
      </c>
      <c r="B1357" s="62" t="s">
        <v>128</v>
      </c>
      <c r="C1357" s="62">
        <v>5.0786400000000002E-2</v>
      </c>
      <c r="D1357" s="62">
        <v>15.32</v>
      </c>
      <c r="E1357" s="173">
        <f t="shared" si="30"/>
        <v>0.77</v>
      </c>
    </row>
    <row r="1358" spans="1:5">
      <c r="A1358" s="410" t="s">
        <v>3076</v>
      </c>
      <c r="B1358" s="62" t="s">
        <v>122</v>
      </c>
      <c r="C1358" s="62">
        <v>31.910160430000001</v>
      </c>
      <c r="D1358" s="62">
        <v>1.87</v>
      </c>
      <c r="E1358" s="173">
        <f t="shared" si="30"/>
        <v>59.67</v>
      </c>
    </row>
    <row r="1359" spans="1:5">
      <c r="A1359" s="410" t="s">
        <v>3077</v>
      </c>
      <c r="B1359" s="62" t="s">
        <v>122</v>
      </c>
      <c r="C1359" s="62">
        <v>33.6</v>
      </c>
      <c r="D1359" s="62">
        <v>0.71</v>
      </c>
      <c r="E1359" s="173">
        <f t="shared" si="30"/>
        <v>23.85</v>
      </c>
    </row>
    <row r="1360" spans="1:5">
      <c r="A1360" s="410" t="s">
        <v>3078</v>
      </c>
      <c r="B1360" s="62" t="s">
        <v>122</v>
      </c>
      <c r="C1360" s="62">
        <v>33.6</v>
      </c>
      <c r="D1360" s="62">
        <v>0.34</v>
      </c>
      <c r="E1360" s="173">
        <f t="shared" si="30"/>
        <v>11.42</v>
      </c>
    </row>
    <row r="1361" spans="1:5">
      <c r="A1361" s="410" t="s">
        <v>3079</v>
      </c>
      <c r="B1361" s="62" t="s">
        <v>122</v>
      </c>
      <c r="C1361" s="62">
        <v>33.6</v>
      </c>
      <c r="D1361" s="62">
        <v>0.05</v>
      </c>
      <c r="E1361" s="173">
        <f t="shared" si="30"/>
        <v>1.68</v>
      </c>
    </row>
    <row r="1362" spans="1:5">
      <c r="A1362" s="410" t="s">
        <v>3048</v>
      </c>
      <c r="B1362" s="62" t="s">
        <v>123</v>
      </c>
      <c r="C1362" s="62">
        <v>8.8915679999999997E-2</v>
      </c>
      <c r="D1362" s="62">
        <v>31.18</v>
      </c>
      <c r="E1362" s="173">
        <f t="shared" si="30"/>
        <v>2.77</v>
      </c>
    </row>
    <row r="1363" spans="1:5">
      <c r="A1363" s="410" t="s">
        <v>3049</v>
      </c>
      <c r="B1363" s="62" t="s">
        <v>123</v>
      </c>
      <c r="C1363" s="62">
        <v>4.1674080000000002E-2</v>
      </c>
      <c r="D1363" s="62">
        <v>178.5</v>
      </c>
      <c r="E1363" s="173">
        <f t="shared" si="30"/>
        <v>7.43</v>
      </c>
    </row>
    <row r="1364" spans="1:5">
      <c r="A1364" s="410" t="s">
        <v>3050</v>
      </c>
      <c r="B1364" s="62" t="s">
        <v>123</v>
      </c>
      <c r="C1364" s="62">
        <v>3.7459699199999998</v>
      </c>
      <c r="D1364" s="62">
        <v>1.17</v>
      </c>
      <c r="E1364" s="173">
        <f t="shared" si="30"/>
        <v>4.38</v>
      </c>
    </row>
    <row r="1365" spans="1:5" ht="30">
      <c r="A1365" s="410" t="s">
        <v>3051</v>
      </c>
      <c r="B1365" s="62" t="s">
        <v>123</v>
      </c>
      <c r="C1365" s="62">
        <v>3.6119999999999999E-2</v>
      </c>
      <c r="D1365" s="62">
        <v>140.43</v>
      </c>
      <c r="E1365" s="173">
        <f t="shared" si="30"/>
        <v>5.07</v>
      </c>
    </row>
    <row r="1366" spans="1:5" ht="30">
      <c r="A1366" s="410" t="s">
        <v>3052</v>
      </c>
      <c r="B1366" s="62" t="s">
        <v>123</v>
      </c>
      <c r="C1366" s="62">
        <v>2.4192000000000002E-2</v>
      </c>
      <c r="D1366" s="62">
        <v>123.37</v>
      </c>
      <c r="E1366" s="173">
        <f t="shared" si="30"/>
        <v>2.98</v>
      </c>
    </row>
    <row r="1367" spans="1:5" ht="30">
      <c r="A1367" s="410" t="s">
        <v>3080</v>
      </c>
      <c r="B1367" s="62" t="s">
        <v>123</v>
      </c>
      <c r="C1367" s="62">
        <v>1.4817599999999999E-3</v>
      </c>
      <c r="D1367" s="62">
        <v>593.85</v>
      </c>
      <c r="E1367" s="173">
        <f t="shared" si="30"/>
        <v>0.87</v>
      </c>
    </row>
    <row r="1368" spans="1:5">
      <c r="A1368" s="410" t="s">
        <v>3081</v>
      </c>
      <c r="B1368" s="62" t="s">
        <v>123</v>
      </c>
      <c r="C1368" s="62">
        <v>9.0988800000000002E-3</v>
      </c>
      <c r="D1368" s="62">
        <v>134.63</v>
      </c>
      <c r="E1368" s="173">
        <f t="shared" si="30"/>
        <v>1.22</v>
      </c>
    </row>
    <row r="1369" spans="1:5">
      <c r="A1369" s="410" t="s">
        <v>3082</v>
      </c>
      <c r="B1369" s="62" t="s">
        <v>123</v>
      </c>
      <c r="C1369" s="62">
        <v>6.91152E-3</v>
      </c>
      <c r="D1369" s="62">
        <v>202.84</v>
      </c>
      <c r="E1369" s="173">
        <f t="shared" si="30"/>
        <v>1.4</v>
      </c>
    </row>
    <row r="1370" spans="1:5">
      <c r="A1370" s="410" t="s">
        <v>3083</v>
      </c>
      <c r="B1370" s="62" t="s">
        <v>123</v>
      </c>
      <c r="C1370" s="62">
        <v>1.4817599999999999E-3</v>
      </c>
      <c r="D1370" s="62">
        <v>574.46</v>
      </c>
      <c r="E1370" s="173">
        <f t="shared" si="30"/>
        <v>0.85</v>
      </c>
    </row>
    <row r="1371" spans="1:5">
      <c r="A1371" s="410" t="s">
        <v>3084</v>
      </c>
      <c r="B1371" s="62" t="s">
        <v>123</v>
      </c>
      <c r="C1371" s="62">
        <v>1.8211200000000001E-3</v>
      </c>
      <c r="D1371" s="62">
        <v>276.64</v>
      </c>
      <c r="E1371" s="173">
        <f t="shared" si="30"/>
        <v>0.5</v>
      </c>
    </row>
    <row r="1372" spans="1:5">
      <c r="A1372" s="410" t="s">
        <v>3085</v>
      </c>
      <c r="B1372" s="62" t="s">
        <v>123</v>
      </c>
      <c r="C1372" s="62">
        <v>9.1728000000000004E-2</v>
      </c>
      <c r="D1372" s="62">
        <v>8.1</v>
      </c>
      <c r="E1372" s="173">
        <f t="shared" si="30"/>
        <v>0.74</v>
      </c>
    </row>
    <row r="1373" spans="1:5">
      <c r="A1373" s="410" t="s">
        <v>3086</v>
      </c>
      <c r="B1373" s="62" t="s">
        <v>123</v>
      </c>
      <c r="C1373" s="62">
        <v>5.0786400000000002E-2</v>
      </c>
      <c r="D1373" s="62">
        <v>11.01</v>
      </c>
      <c r="E1373" s="173">
        <f t="shared" si="30"/>
        <v>0.55000000000000004</v>
      </c>
    </row>
    <row r="1374" spans="1:5">
      <c r="A1374" s="410" t="s">
        <v>3087</v>
      </c>
      <c r="B1374" s="62" t="s">
        <v>123</v>
      </c>
      <c r="C1374" s="62">
        <v>5.0786400000000002E-2</v>
      </c>
      <c r="D1374" s="62">
        <v>24.42</v>
      </c>
      <c r="E1374" s="173">
        <f t="shared" si="30"/>
        <v>1.24</v>
      </c>
    </row>
    <row r="1375" spans="1:5">
      <c r="A1375" s="410" t="s">
        <v>562</v>
      </c>
      <c r="B1375" s="62" t="s">
        <v>563</v>
      </c>
      <c r="C1375" s="62" t="s">
        <v>563</v>
      </c>
      <c r="D1375" s="62" t="s">
        <v>563</v>
      </c>
      <c r="E1375" s="173">
        <f>SUM(E1352:E1374)</f>
        <v>140.64000000000001</v>
      </c>
    </row>
    <row r="1376" spans="1:5">
      <c r="A1376" s="410"/>
      <c r="B1376" s="62"/>
      <c r="C1376" s="62"/>
      <c r="D1376" s="62"/>
      <c r="E1376" s="173"/>
    </row>
    <row r="1377" spans="1:5">
      <c r="A1377" s="410" t="s">
        <v>565</v>
      </c>
      <c r="B1377" s="62" t="s">
        <v>563</v>
      </c>
      <c r="C1377" s="62" t="s">
        <v>563</v>
      </c>
      <c r="D1377" s="62" t="s">
        <v>563</v>
      </c>
      <c r="E1377" s="173">
        <f>E1344+E1349+E1375</f>
        <v>440.56000000000006</v>
      </c>
    </row>
    <row r="1378" spans="1:5">
      <c r="A1378" s="410"/>
      <c r="B1378" s="62"/>
      <c r="C1378" s="62"/>
      <c r="D1378" s="413"/>
      <c r="E1378" s="173"/>
    </row>
    <row r="1379" spans="1:5">
      <c r="A1379" s="410"/>
      <c r="B1379" s="62"/>
      <c r="C1379" s="62"/>
      <c r="D1379" s="62"/>
      <c r="E1379" s="173"/>
    </row>
    <row r="1380" spans="1:5">
      <c r="A1380" s="410"/>
      <c r="B1380" s="62"/>
      <c r="C1380" s="62"/>
      <c r="D1380" s="62"/>
      <c r="E1380" s="173"/>
    </row>
    <row r="1381" spans="1:5">
      <c r="A1381" s="410" t="s">
        <v>1369</v>
      </c>
      <c r="B1381" s="62" t="s">
        <v>3564</v>
      </c>
      <c r="C1381" s="62"/>
      <c r="D1381" s="62"/>
      <c r="E1381" s="173"/>
    </row>
    <row r="1382" spans="1:5">
      <c r="A1382" s="410" t="s">
        <v>1140</v>
      </c>
      <c r="B1382" s="62"/>
      <c r="C1382" s="62"/>
      <c r="D1382" s="62"/>
      <c r="E1382" s="173"/>
    </row>
    <row r="1383" spans="1:5">
      <c r="A1383" s="410" t="s">
        <v>575</v>
      </c>
      <c r="B1383" s="62"/>
      <c r="C1383" s="62"/>
      <c r="D1383" s="62"/>
      <c r="E1383" s="173"/>
    </row>
    <row r="1384" spans="1:5">
      <c r="A1384" s="410"/>
      <c r="B1384" s="62"/>
      <c r="C1384" s="62"/>
      <c r="D1384" s="62"/>
      <c r="E1384" s="173"/>
    </row>
    <row r="1385" spans="1:5">
      <c r="A1385" s="410" t="s">
        <v>576</v>
      </c>
      <c r="B1385" s="62" t="s">
        <v>558</v>
      </c>
      <c r="C1385" s="62" t="s">
        <v>559</v>
      </c>
      <c r="D1385" s="62" t="s">
        <v>560</v>
      </c>
      <c r="E1385" s="173" t="s">
        <v>561</v>
      </c>
    </row>
    <row r="1386" spans="1:5" ht="30">
      <c r="A1386" s="410" t="s">
        <v>3061</v>
      </c>
      <c r="B1386" s="62" t="s">
        <v>123</v>
      </c>
      <c r="C1386" s="62">
        <v>9.02E-6</v>
      </c>
      <c r="D1386" s="62">
        <v>576</v>
      </c>
      <c r="E1386" s="173">
        <f>TRUNC((C1386*D1386),2)</f>
        <v>0</v>
      </c>
    </row>
    <row r="1387" spans="1:5" ht="30">
      <c r="A1387" s="410" t="s">
        <v>3126</v>
      </c>
      <c r="B1387" s="62" t="s">
        <v>123</v>
      </c>
      <c r="C1387" s="62">
        <v>8.9299999999999992E-6</v>
      </c>
      <c r="D1387" s="412">
        <v>48741.46</v>
      </c>
      <c r="E1387" s="173">
        <f>TRUNC((C1387*D1387),2)</f>
        <v>0.43</v>
      </c>
    </row>
    <row r="1388" spans="1:5">
      <c r="A1388" s="410" t="s">
        <v>3127</v>
      </c>
      <c r="B1388" s="62" t="s">
        <v>123</v>
      </c>
      <c r="C1388" s="62">
        <v>3.1680000000000002E-5</v>
      </c>
      <c r="D1388" s="412">
        <v>13298.56</v>
      </c>
      <c r="E1388" s="173">
        <f>TRUNC((C1388*D1388),2)</f>
        <v>0.42</v>
      </c>
    </row>
    <row r="1389" spans="1:5">
      <c r="A1389" s="410" t="s">
        <v>562</v>
      </c>
      <c r="B1389" s="62" t="s">
        <v>563</v>
      </c>
      <c r="C1389" s="62" t="s">
        <v>563</v>
      </c>
      <c r="D1389" s="62" t="s">
        <v>563</v>
      </c>
      <c r="E1389" s="173">
        <f>SUM(E1386:E1388)</f>
        <v>0.85</v>
      </c>
    </row>
    <row r="1390" spans="1:5">
      <c r="A1390" s="410"/>
      <c r="B1390" s="62"/>
      <c r="C1390" s="62"/>
      <c r="D1390" s="62"/>
      <c r="E1390" s="173"/>
    </row>
    <row r="1391" spans="1:5">
      <c r="A1391" s="410" t="s">
        <v>557</v>
      </c>
      <c r="B1391" s="62" t="s">
        <v>558</v>
      </c>
      <c r="C1391" s="62" t="s">
        <v>559</v>
      </c>
      <c r="D1391" s="62" t="s">
        <v>560</v>
      </c>
      <c r="E1391" s="173" t="s">
        <v>561</v>
      </c>
    </row>
    <row r="1392" spans="1:5">
      <c r="A1392" s="410" t="s">
        <v>3128</v>
      </c>
      <c r="B1392" s="62" t="s">
        <v>122</v>
      </c>
      <c r="C1392" s="62">
        <v>0.20133999999999999</v>
      </c>
      <c r="D1392" s="62">
        <v>13.52</v>
      </c>
      <c r="E1392" s="173">
        <f>TRUNC((C1392*D1392),2)</f>
        <v>2.72</v>
      </c>
    </row>
    <row r="1393" spans="1:5">
      <c r="A1393" s="410" t="s">
        <v>3063</v>
      </c>
      <c r="B1393" s="62" t="s">
        <v>122</v>
      </c>
      <c r="C1393" s="62">
        <v>0.13557943</v>
      </c>
      <c r="D1393" s="62">
        <v>8.51</v>
      </c>
      <c r="E1393" s="173">
        <f>TRUNC((C1393*D1393),2)</f>
        <v>1.1499999999999999</v>
      </c>
    </row>
    <row r="1394" spans="1:5">
      <c r="A1394" s="410" t="s">
        <v>562</v>
      </c>
      <c r="B1394" s="62" t="s">
        <v>563</v>
      </c>
      <c r="C1394" s="62" t="s">
        <v>563</v>
      </c>
      <c r="D1394" s="62" t="s">
        <v>563</v>
      </c>
      <c r="E1394" s="173">
        <f>SUM(E1392:E1393)</f>
        <v>3.87</v>
      </c>
    </row>
    <row r="1395" spans="1:5">
      <c r="A1395" s="410"/>
      <c r="B1395" s="62"/>
      <c r="C1395" s="62"/>
      <c r="D1395" s="62"/>
      <c r="E1395" s="173"/>
    </row>
    <row r="1396" spans="1:5">
      <c r="A1396" s="410" t="s">
        <v>564</v>
      </c>
      <c r="B1396" s="62" t="s">
        <v>558</v>
      </c>
      <c r="C1396" s="62" t="s">
        <v>559</v>
      </c>
      <c r="D1396" s="62" t="s">
        <v>560</v>
      </c>
      <c r="E1396" s="173" t="s">
        <v>561</v>
      </c>
    </row>
    <row r="1397" spans="1:5">
      <c r="A1397" s="410" t="s">
        <v>3066</v>
      </c>
      <c r="B1397" s="62" t="s">
        <v>123</v>
      </c>
      <c r="C1397" s="62">
        <v>1.06869E-3</v>
      </c>
      <c r="D1397" s="62">
        <v>6.92</v>
      </c>
      <c r="E1397" s="173">
        <f t="shared" ref="E1397:E1420" si="31">TRUNC((C1397*D1397),2)</f>
        <v>0</v>
      </c>
    </row>
    <row r="1398" spans="1:5">
      <c r="A1398" s="410" t="s">
        <v>3046</v>
      </c>
      <c r="B1398" s="62" t="s">
        <v>131</v>
      </c>
      <c r="C1398" s="62">
        <v>5.3361000000000001E-4</v>
      </c>
      <c r="D1398" s="62">
        <v>50.4</v>
      </c>
      <c r="E1398" s="173">
        <f t="shared" si="31"/>
        <v>0.02</v>
      </c>
    </row>
    <row r="1399" spans="1:5">
      <c r="A1399" s="410" t="s">
        <v>3067</v>
      </c>
      <c r="B1399" s="62" t="s">
        <v>123</v>
      </c>
      <c r="C1399" s="62">
        <v>8.8590000000000004E-5</v>
      </c>
      <c r="D1399" s="62">
        <v>108.95</v>
      </c>
      <c r="E1399" s="173">
        <f t="shared" si="31"/>
        <v>0</v>
      </c>
    </row>
    <row r="1400" spans="1:5">
      <c r="A1400" s="410" t="s">
        <v>3069</v>
      </c>
      <c r="B1400" s="62" t="s">
        <v>123</v>
      </c>
      <c r="C1400" s="62">
        <v>1.2089100000000001E-3</v>
      </c>
      <c r="D1400" s="62">
        <v>6.21</v>
      </c>
      <c r="E1400" s="173">
        <f t="shared" si="31"/>
        <v>0</v>
      </c>
    </row>
    <row r="1401" spans="1:5">
      <c r="A1401" s="410" t="s">
        <v>3047</v>
      </c>
      <c r="B1401" s="62" t="s">
        <v>131</v>
      </c>
      <c r="C1401" s="62">
        <v>4.5777400000000003E-3</v>
      </c>
      <c r="D1401" s="62">
        <v>9.4499999999999993</v>
      </c>
      <c r="E1401" s="173">
        <f t="shared" si="31"/>
        <v>0.04</v>
      </c>
    </row>
    <row r="1402" spans="1:5">
      <c r="A1402" s="410" t="s">
        <v>3129</v>
      </c>
      <c r="B1402" s="62" t="s">
        <v>128</v>
      </c>
      <c r="C1402" s="62">
        <v>0.74402239999999997</v>
      </c>
      <c r="D1402" s="62">
        <v>3.49</v>
      </c>
      <c r="E1402" s="173">
        <f t="shared" si="31"/>
        <v>2.59</v>
      </c>
    </row>
    <row r="1403" spans="1:5">
      <c r="A1403" s="410" t="s">
        <v>3075</v>
      </c>
      <c r="B1403" s="62" t="s">
        <v>128</v>
      </c>
      <c r="C1403" s="62">
        <v>2.0148E-4</v>
      </c>
      <c r="D1403" s="62">
        <v>15.32</v>
      </c>
      <c r="E1403" s="173">
        <f t="shared" si="31"/>
        <v>0</v>
      </c>
    </row>
    <row r="1404" spans="1:5">
      <c r="A1404" s="410" t="s">
        <v>3076</v>
      </c>
      <c r="B1404" s="62" t="s">
        <v>122</v>
      </c>
      <c r="C1404" s="62">
        <v>0.33329999999999999</v>
      </c>
      <c r="D1404" s="62">
        <v>1.87</v>
      </c>
      <c r="E1404" s="173">
        <f t="shared" si="31"/>
        <v>0.62</v>
      </c>
    </row>
    <row r="1405" spans="1:5">
      <c r="A1405" s="410" t="s">
        <v>3077</v>
      </c>
      <c r="B1405" s="62" t="s">
        <v>122</v>
      </c>
      <c r="C1405" s="62">
        <v>0.33329999999999999</v>
      </c>
      <c r="D1405" s="62">
        <v>0.71</v>
      </c>
      <c r="E1405" s="173">
        <f t="shared" si="31"/>
        <v>0.23</v>
      </c>
    </row>
    <row r="1406" spans="1:5">
      <c r="A1406" s="410" t="s">
        <v>3078</v>
      </c>
      <c r="B1406" s="62" t="s">
        <v>122</v>
      </c>
      <c r="C1406" s="62">
        <v>0.33329999999999999</v>
      </c>
      <c r="D1406" s="62">
        <v>0.34</v>
      </c>
      <c r="E1406" s="173">
        <f t="shared" si="31"/>
        <v>0.11</v>
      </c>
    </row>
    <row r="1407" spans="1:5">
      <c r="A1407" s="410" t="s">
        <v>3079</v>
      </c>
      <c r="B1407" s="62" t="s">
        <v>122</v>
      </c>
      <c r="C1407" s="62">
        <v>0.33329999999999999</v>
      </c>
      <c r="D1407" s="62">
        <v>0.05</v>
      </c>
      <c r="E1407" s="173">
        <f t="shared" si="31"/>
        <v>0.01</v>
      </c>
    </row>
    <row r="1408" spans="1:5">
      <c r="A1408" s="410" t="s">
        <v>3048</v>
      </c>
      <c r="B1408" s="62" t="s">
        <v>123</v>
      </c>
      <c r="C1408" s="62">
        <v>8.8201000000000002E-4</v>
      </c>
      <c r="D1408" s="62">
        <v>31.18</v>
      </c>
      <c r="E1408" s="173">
        <f t="shared" si="31"/>
        <v>0.02</v>
      </c>
    </row>
    <row r="1409" spans="1:5">
      <c r="A1409" s="410" t="s">
        <v>3049</v>
      </c>
      <c r="B1409" s="62" t="s">
        <v>123</v>
      </c>
      <c r="C1409" s="62">
        <v>4.1339000000000002E-4</v>
      </c>
      <c r="D1409" s="62">
        <v>178.5</v>
      </c>
      <c r="E1409" s="173">
        <f t="shared" si="31"/>
        <v>7.0000000000000007E-2</v>
      </c>
    </row>
    <row r="1410" spans="1:5">
      <c r="A1410" s="410" t="s">
        <v>3050</v>
      </c>
      <c r="B1410" s="62" t="s">
        <v>123</v>
      </c>
      <c r="C1410" s="62">
        <v>3.7158679999999999E-2</v>
      </c>
      <c r="D1410" s="62">
        <v>1.17</v>
      </c>
      <c r="E1410" s="173">
        <f t="shared" si="31"/>
        <v>0.04</v>
      </c>
    </row>
    <row r="1411" spans="1:5" ht="30">
      <c r="A1411" s="410" t="s">
        <v>3051</v>
      </c>
      <c r="B1411" s="62" t="s">
        <v>123</v>
      </c>
      <c r="C1411" s="62">
        <v>3.5829999999999998E-4</v>
      </c>
      <c r="D1411" s="62">
        <v>140.43</v>
      </c>
      <c r="E1411" s="173">
        <f t="shared" si="31"/>
        <v>0.05</v>
      </c>
    </row>
    <row r="1412" spans="1:5" ht="30">
      <c r="A1412" s="410" t="s">
        <v>3052</v>
      </c>
      <c r="B1412" s="62" t="s">
        <v>123</v>
      </c>
      <c r="C1412" s="62">
        <v>2.3997999999999999E-4</v>
      </c>
      <c r="D1412" s="62">
        <v>123.37</v>
      </c>
      <c r="E1412" s="173">
        <f t="shared" si="31"/>
        <v>0.02</v>
      </c>
    </row>
    <row r="1413" spans="1:5" ht="30">
      <c r="A1413" s="410" t="s">
        <v>3080</v>
      </c>
      <c r="B1413" s="62" t="s">
        <v>123</v>
      </c>
      <c r="C1413" s="62">
        <v>5.8799999999999996E-6</v>
      </c>
      <c r="D1413" s="62">
        <v>593.85</v>
      </c>
      <c r="E1413" s="173">
        <f t="shared" si="31"/>
        <v>0</v>
      </c>
    </row>
    <row r="1414" spans="1:5">
      <c r="A1414" s="410" t="s">
        <v>3081</v>
      </c>
      <c r="B1414" s="62" t="s">
        <v>123</v>
      </c>
      <c r="C1414" s="62">
        <v>3.6100000000000003E-5</v>
      </c>
      <c r="D1414" s="62">
        <v>134.63</v>
      </c>
      <c r="E1414" s="173">
        <f t="shared" si="31"/>
        <v>0</v>
      </c>
    </row>
    <row r="1415" spans="1:5">
      <c r="A1415" s="410" t="s">
        <v>3082</v>
      </c>
      <c r="B1415" s="62" t="s">
        <v>123</v>
      </c>
      <c r="C1415" s="62">
        <v>2.7419999999999998E-5</v>
      </c>
      <c r="D1415" s="62">
        <v>202.84</v>
      </c>
      <c r="E1415" s="173">
        <f t="shared" si="31"/>
        <v>0</v>
      </c>
    </row>
    <row r="1416" spans="1:5">
      <c r="A1416" s="410" t="s">
        <v>3083</v>
      </c>
      <c r="B1416" s="62" t="s">
        <v>123</v>
      </c>
      <c r="C1416" s="62">
        <v>5.8799999999999996E-6</v>
      </c>
      <c r="D1416" s="62">
        <v>574.46</v>
      </c>
      <c r="E1416" s="173">
        <f t="shared" si="31"/>
        <v>0</v>
      </c>
    </row>
    <row r="1417" spans="1:5">
      <c r="A1417" s="410" t="s">
        <v>3084</v>
      </c>
      <c r="B1417" s="62" t="s">
        <v>123</v>
      </c>
      <c r="C1417" s="62">
        <v>7.2200000000000003E-6</v>
      </c>
      <c r="D1417" s="62">
        <v>276.64</v>
      </c>
      <c r="E1417" s="173">
        <f t="shared" si="31"/>
        <v>0</v>
      </c>
    </row>
    <row r="1418" spans="1:5">
      <c r="A1418" s="410" t="s">
        <v>3085</v>
      </c>
      <c r="B1418" s="62" t="s">
        <v>123</v>
      </c>
      <c r="C1418" s="62">
        <v>3.6391E-4</v>
      </c>
      <c r="D1418" s="62">
        <v>8.1</v>
      </c>
      <c r="E1418" s="173">
        <f t="shared" si="31"/>
        <v>0</v>
      </c>
    </row>
    <row r="1419" spans="1:5">
      <c r="A1419" s="410" t="s">
        <v>3086</v>
      </c>
      <c r="B1419" s="62" t="s">
        <v>123</v>
      </c>
      <c r="C1419" s="62">
        <v>2.0148E-4</v>
      </c>
      <c r="D1419" s="62">
        <v>11.01</v>
      </c>
      <c r="E1419" s="173">
        <f t="shared" si="31"/>
        <v>0</v>
      </c>
    </row>
    <row r="1420" spans="1:5">
      <c r="A1420" s="410" t="s">
        <v>3087</v>
      </c>
      <c r="B1420" s="62" t="s">
        <v>123</v>
      </c>
      <c r="C1420" s="62">
        <v>2.0148E-4</v>
      </c>
      <c r="D1420" s="62">
        <v>24.42</v>
      </c>
      <c r="E1420" s="173">
        <f t="shared" si="31"/>
        <v>0</v>
      </c>
    </row>
    <row r="1421" spans="1:5">
      <c r="A1421" s="410" t="s">
        <v>562</v>
      </c>
      <c r="B1421" s="62" t="s">
        <v>563</v>
      </c>
      <c r="C1421" s="62" t="s">
        <v>563</v>
      </c>
      <c r="D1421" s="62" t="s">
        <v>563</v>
      </c>
      <c r="E1421" s="173">
        <f>SUM(E1397:E1420)</f>
        <v>3.8199999999999994</v>
      </c>
    </row>
    <row r="1422" spans="1:5">
      <c r="A1422" s="410"/>
      <c r="B1422" s="62"/>
      <c r="C1422" s="62"/>
      <c r="D1422" s="62"/>
      <c r="E1422" s="173"/>
    </row>
    <row r="1423" spans="1:5">
      <c r="A1423" s="410" t="s">
        <v>565</v>
      </c>
      <c r="B1423" s="62" t="s">
        <v>563</v>
      </c>
      <c r="C1423" s="62" t="s">
        <v>563</v>
      </c>
      <c r="D1423" s="62" t="s">
        <v>563</v>
      </c>
      <c r="E1423" s="173">
        <f>E1389+E1394+E1421</f>
        <v>8.5399999999999991</v>
      </c>
    </row>
    <row r="1424" spans="1:5">
      <c r="A1424" s="410"/>
      <c r="B1424" s="62"/>
      <c r="C1424" s="62"/>
      <c r="D1424" s="413"/>
      <c r="E1424" s="173"/>
    </row>
    <row r="1425" spans="1:5">
      <c r="A1425" s="410"/>
      <c r="B1425" s="62"/>
      <c r="C1425" s="62"/>
      <c r="D1425" s="62"/>
      <c r="E1425" s="173"/>
    </row>
    <row r="1426" spans="1:5">
      <c r="A1426" s="410"/>
      <c r="B1426" s="62"/>
      <c r="C1426" s="62"/>
      <c r="D1426" s="62"/>
      <c r="E1426" s="173"/>
    </row>
    <row r="1427" spans="1:5">
      <c r="A1427" s="410" t="s">
        <v>1370</v>
      </c>
      <c r="B1427" s="62" t="s">
        <v>3565</v>
      </c>
      <c r="C1427" s="62"/>
      <c r="D1427" s="62"/>
      <c r="E1427" s="173"/>
    </row>
    <row r="1428" spans="1:5">
      <c r="A1428" s="410" t="s">
        <v>1141</v>
      </c>
      <c r="B1428" s="62"/>
      <c r="C1428" s="62"/>
      <c r="D1428" s="62"/>
      <c r="E1428" s="173"/>
    </row>
    <row r="1429" spans="1:5">
      <c r="A1429" s="410" t="s">
        <v>575</v>
      </c>
      <c r="B1429" s="62"/>
      <c r="C1429" s="62"/>
      <c r="D1429" s="62"/>
      <c r="E1429" s="173"/>
    </row>
    <row r="1430" spans="1:5">
      <c r="A1430" s="410"/>
      <c r="B1430" s="62"/>
      <c r="C1430" s="62"/>
      <c r="D1430" s="62"/>
      <c r="E1430" s="173"/>
    </row>
    <row r="1431" spans="1:5">
      <c r="A1431" s="410" t="s">
        <v>576</v>
      </c>
      <c r="B1431" s="62" t="s">
        <v>558</v>
      </c>
      <c r="C1431" s="62" t="s">
        <v>559</v>
      </c>
      <c r="D1431" s="62" t="s">
        <v>560</v>
      </c>
      <c r="E1431" s="173" t="s">
        <v>561</v>
      </c>
    </row>
    <row r="1432" spans="1:5" ht="30">
      <c r="A1432" s="410" t="s">
        <v>3061</v>
      </c>
      <c r="B1432" s="62" t="s">
        <v>123</v>
      </c>
      <c r="C1432" s="62">
        <v>6.5989999999999997E-5</v>
      </c>
      <c r="D1432" s="62">
        <v>576</v>
      </c>
      <c r="E1432" s="173">
        <f>TRUNC((C1432*D1432),2)</f>
        <v>0.03</v>
      </c>
    </row>
    <row r="1433" spans="1:5">
      <c r="A1433" s="410" t="s">
        <v>562</v>
      </c>
      <c r="B1433" s="62" t="s">
        <v>563</v>
      </c>
      <c r="C1433" s="62" t="s">
        <v>563</v>
      </c>
      <c r="D1433" s="62" t="s">
        <v>563</v>
      </c>
      <c r="E1433" s="173">
        <f>SUM(E1432:E1432)</f>
        <v>0.03</v>
      </c>
    </row>
    <row r="1434" spans="1:5">
      <c r="A1434" s="410"/>
      <c r="B1434" s="62"/>
      <c r="C1434" s="62"/>
      <c r="D1434" s="62"/>
      <c r="E1434" s="173"/>
    </row>
    <row r="1435" spans="1:5">
      <c r="A1435" s="410" t="s">
        <v>557</v>
      </c>
      <c r="B1435" s="62" t="s">
        <v>558</v>
      </c>
      <c r="C1435" s="62" t="s">
        <v>559</v>
      </c>
      <c r="D1435" s="62" t="s">
        <v>560</v>
      </c>
      <c r="E1435" s="173" t="s">
        <v>561</v>
      </c>
    </row>
    <row r="1436" spans="1:5">
      <c r="A1436" s="410" t="s">
        <v>3130</v>
      </c>
      <c r="B1436" s="62" t="s">
        <v>122</v>
      </c>
      <c r="C1436" s="62">
        <v>0.25833806999999998</v>
      </c>
      <c r="D1436" s="62">
        <v>13.3</v>
      </c>
      <c r="E1436" s="173">
        <f>TRUNC((C1436*D1436),2)</f>
        <v>3.43</v>
      </c>
    </row>
    <row r="1437" spans="1:5">
      <c r="A1437" s="410" t="s">
        <v>3063</v>
      </c>
      <c r="B1437" s="62" t="s">
        <v>122</v>
      </c>
      <c r="C1437" s="62">
        <v>0.73180345000000002</v>
      </c>
      <c r="D1437" s="62">
        <v>8.51</v>
      </c>
      <c r="E1437" s="173">
        <f>TRUNC((C1437*D1437),2)</f>
        <v>6.22</v>
      </c>
    </row>
    <row r="1438" spans="1:5">
      <c r="A1438" s="410" t="s">
        <v>562</v>
      </c>
      <c r="B1438" s="62" t="s">
        <v>563</v>
      </c>
      <c r="C1438" s="62" t="s">
        <v>563</v>
      </c>
      <c r="D1438" s="62" t="s">
        <v>563</v>
      </c>
      <c r="E1438" s="173">
        <f>SUM(E1436:E1437)</f>
        <v>9.65</v>
      </c>
    </row>
    <row r="1439" spans="1:5">
      <c r="A1439" s="410"/>
      <c r="B1439" s="62"/>
      <c r="C1439" s="62"/>
      <c r="D1439" s="62"/>
      <c r="E1439" s="173"/>
    </row>
    <row r="1440" spans="1:5">
      <c r="A1440" s="410" t="s">
        <v>564</v>
      </c>
      <c r="B1440" s="62" t="s">
        <v>558</v>
      </c>
      <c r="C1440" s="62" t="s">
        <v>559</v>
      </c>
      <c r="D1440" s="62" t="s">
        <v>560</v>
      </c>
      <c r="E1440" s="173" t="s">
        <v>561</v>
      </c>
    </row>
    <row r="1441" spans="1:5">
      <c r="A1441" s="410" t="s">
        <v>3066</v>
      </c>
      <c r="B1441" s="62" t="s">
        <v>123</v>
      </c>
      <c r="C1441" s="62">
        <v>7.8151699999999998E-3</v>
      </c>
      <c r="D1441" s="62">
        <v>6.92</v>
      </c>
      <c r="E1441" s="173">
        <f t="shared" ref="E1441:E1463" si="32">TRUNC((C1441*D1441),2)</f>
        <v>0.05</v>
      </c>
    </row>
    <row r="1442" spans="1:5">
      <c r="A1442" s="410" t="s">
        <v>3046</v>
      </c>
      <c r="B1442" s="62" t="s">
        <v>131</v>
      </c>
      <c r="C1442" s="62">
        <v>1.56066E-3</v>
      </c>
      <c r="D1442" s="62">
        <v>50.4</v>
      </c>
      <c r="E1442" s="173">
        <f t="shared" si="32"/>
        <v>7.0000000000000007E-2</v>
      </c>
    </row>
    <row r="1443" spans="1:5">
      <c r="A1443" s="410" t="s">
        <v>3067</v>
      </c>
      <c r="B1443" s="62" t="s">
        <v>123</v>
      </c>
      <c r="C1443" s="62">
        <v>6.4785000000000005E-4</v>
      </c>
      <c r="D1443" s="62">
        <v>108.95</v>
      </c>
      <c r="E1443" s="173">
        <f t="shared" si="32"/>
        <v>7.0000000000000007E-2</v>
      </c>
    </row>
    <row r="1444" spans="1:5">
      <c r="A1444" s="410" t="s">
        <v>3069</v>
      </c>
      <c r="B1444" s="62" t="s">
        <v>123</v>
      </c>
      <c r="C1444" s="62">
        <v>8.8405600000000008E-3</v>
      </c>
      <c r="D1444" s="62">
        <v>6.21</v>
      </c>
      <c r="E1444" s="173">
        <f t="shared" si="32"/>
        <v>0.05</v>
      </c>
    </row>
    <row r="1445" spans="1:5">
      <c r="A1445" s="410" t="s">
        <v>3047</v>
      </c>
      <c r="B1445" s="62" t="s">
        <v>131</v>
      </c>
      <c r="C1445" s="62">
        <v>1.3388479999999999E-2</v>
      </c>
      <c r="D1445" s="62">
        <v>9.4499999999999993</v>
      </c>
      <c r="E1445" s="173">
        <f t="shared" si="32"/>
        <v>0.12</v>
      </c>
    </row>
    <row r="1446" spans="1:5">
      <c r="A1446" s="410" t="s">
        <v>3075</v>
      </c>
      <c r="B1446" s="62" t="s">
        <v>128</v>
      </c>
      <c r="C1446" s="62">
        <v>1.4734100000000001E-3</v>
      </c>
      <c r="D1446" s="62">
        <v>15.32</v>
      </c>
      <c r="E1446" s="173">
        <f t="shared" si="32"/>
        <v>0.02</v>
      </c>
    </row>
    <row r="1447" spans="1:5">
      <c r="A1447" s="410" t="s">
        <v>3076</v>
      </c>
      <c r="B1447" s="62" t="s">
        <v>122</v>
      </c>
      <c r="C1447" s="62">
        <v>0.98549518999999997</v>
      </c>
      <c r="D1447" s="62">
        <v>1.87</v>
      </c>
      <c r="E1447" s="173">
        <f t="shared" si="32"/>
        <v>1.84</v>
      </c>
    </row>
    <row r="1448" spans="1:5">
      <c r="A1448" s="410" t="s">
        <v>3077</v>
      </c>
      <c r="B1448" s="62" t="s">
        <v>122</v>
      </c>
      <c r="C1448" s="62">
        <v>0.9748</v>
      </c>
      <c r="D1448" s="62">
        <v>0.71</v>
      </c>
      <c r="E1448" s="173">
        <f t="shared" si="32"/>
        <v>0.69</v>
      </c>
    </row>
    <row r="1449" spans="1:5">
      <c r="A1449" s="410" t="s">
        <v>3078</v>
      </c>
      <c r="B1449" s="62" t="s">
        <v>122</v>
      </c>
      <c r="C1449" s="62">
        <v>0.9748</v>
      </c>
      <c r="D1449" s="62">
        <v>0.34</v>
      </c>
      <c r="E1449" s="173">
        <f t="shared" si="32"/>
        <v>0.33</v>
      </c>
    </row>
    <row r="1450" spans="1:5">
      <c r="A1450" s="410" t="s">
        <v>3079</v>
      </c>
      <c r="B1450" s="62" t="s">
        <v>122</v>
      </c>
      <c r="C1450" s="62">
        <v>0.9748</v>
      </c>
      <c r="D1450" s="62">
        <v>0.05</v>
      </c>
      <c r="E1450" s="173">
        <f t="shared" si="32"/>
        <v>0.04</v>
      </c>
    </row>
    <row r="1451" spans="1:5">
      <c r="A1451" s="410" t="s">
        <v>3048</v>
      </c>
      <c r="B1451" s="62" t="s">
        <v>123</v>
      </c>
      <c r="C1451" s="62">
        <v>2.57961E-3</v>
      </c>
      <c r="D1451" s="62">
        <v>31.18</v>
      </c>
      <c r="E1451" s="173">
        <f t="shared" si="32"/>
        <v>0.08</v>
      </c>
    </row>
    <row r="1452" spans="1:5">
      <c r="A1452" s="410" t="s">
        <v>3049</v>
      </c>
      <c r="B1452" s="62" t="s">
        <v>123</v>
      </c>
      <c r="C1452" s="62">
        <v>1.2090499999999999E-3</v>
      </c>
      <c r="D1452" s="62">
        <v>178.5</v>
      </c>
      <c r="E1452" s="173">
        <f t="shared" si="32"/>
        <v>0.21</v>
      </c>
    </row>
    <row r="1453" spans="1:5">
      <c r="A1453" s="410" t="s">
        <v>3050</v>
      </c>
      <c r="B1453" s="62" t="s">
        <v>123</v>
      </c>
      <c r="C1453" s="62">
        <v>0.10867772000000001</v>
      </c>
      <c r="D1453" s="62">
        <v>1.17</v>
      </c>
      <c r="E1453" s="173">
        <f t="shared" si="32"/>
        <v>0.12</v>
      </c>
    </row>
    <row r="1454" spans="1:5" ht="30">
      <c r="A1454" s="410" t="s">
        <v>3051</v>
      </c>
      <c r="B1454" s="62" t="s">
        <v>123</v>
      </c>
      <c r="C1454" s="62">
        <v>1.04791E-3</v>
      </c>
      <c r="D1454" s="62">
        <v>140.43</v>
      </c>
      <c r="E1454" s="173">
        <f t="shared" si="32"/>
        <v>0.14000000000000001</v>
      </c>
    </row>
    <row r="1455" spans="1:5" ht="30">
      <c r="A1455" s="410" t="s">
        <v>3052</v>
      </c>
      <c r="B1455" s="62" t="s">
        <v>123</v>
      </c>
      <c r="C1455" s="62">
        <v>7.0186000000000001E-4</v>
      </c>
      <c r="D1455" s="62">
        <v>123.37</v>
      </c>
      <c r="E1455" s="173">
        <f t="shared" si="32"/>
        <v>0.08</v>
      </c>
    </row>
    <row r="1456" spans="1:5" ht="30">
      <c r="A1456" s="410" t="s">
        <v>3080</v>
      </c>
      <c r="B1456" s="62" t="s">
        <v>123</v>
      </c>
      <c r="C1456" s="62">
        <v>4.299E-5</v>
      </c>
      <c r="D1456" s="62">
        <v>593.85</v>
      </c>
      <c r="E1456" s="173">
        <f t="shared" si="32"/>
        <v>0.02</v>
      </c>
    </row>
    <row r="1457" spans="1:5">
      <c r="A1457" s="410" t="s">
        <v>3081</v>
      </c>
      <c r="B1457" s="62" t="s">
        <v>123</v>
      </c>
      <c r="C1457" s="62">
        <v>2.6397999999999998E-4</v>
      </c>
      <c r="D1457" s="62">
        <v>134.63</v>
      </c>
      <c r="E1457" s="173">
        <f t="shared" si="32"/>
        <v>0.03</v>
      </c>
    </row>
    <row r="1458" spans="1:5">
      <c r="A1458" s="410" t="s">
        <v>3082</v>
      </c>
      <c r="B1458" s="62" t="s">
        <v>123</v>
      </c>
      <c r="C1458" s="62">
        <v>2.0052000000000001E-4</v>
      </c>
      <c r="D1458" s="62">
        <v>202.84</v>
      </c>
      <c r="E1458" s="173">
        <f t="shared" si="32"/>
        <v>0.04</v>
      </c>
    </row>
    <row r="1459" spans="1:5">
      <c r="A1459" s="410" t="s">
        <v>3083</v>
      </c>
      <c r="B1459" s="62" t="s">
        <v>123</v>
      </c>
      <c r="C1459" s="62">
        <v>4.299E-5</v>
      </c>
      <c r="D1459" s="62">
        <v>574.46</v>
      </c>
      <c r="E1459" s="173">
        <f t="shared" si="32"/>
        <v>0.02</v>
      </c>
    </row>
    <row r="1460" spans="1:5">
      <c r="A1460" s="410" t="s">
        <v>3084</v>
      </c>
      <c r="B1460" s="62" t="s">
        <v>123</v>
      </c>
      <c r="C1460" s="62">
        <v>5.2840000000000002E-5</v>
      </c>
      <c r="D1460" s="62">
        <v>276.64</v>
      </c>
      <c r="E1460" s="173">
        <f t="shared" si="32"/>
        <v>0.01</v>
      </c>
    </row>
    <row r="1461" spans="1:5">
      <c r="A1461" s="410" t="s">
        <v>3085</v>
      </c>
      <c r="B1461" s="62" t="s">
        <v>123</v>
      </c>
      <c r="C1461" s="62">
        <v>2.6612099999999998E-3</v>
      </c>
      <c r="D1461" s="62">
        <v>8.1</v>
      </c>
      <c r="E1461" s="173">
        <f t="shared" si="32"/>
        <v>0.02</v>
      </c>
    </row>
    <row r="1462" spans="1:5">
      <c r="A1462" s="410" t="s">
        <v>3086</v>
      </c>
      <c r="B1462" s="62" t="s">
        <v>123</v>
      </c>
      <c r="C1462" s="62">
        <v>1.4734100000000001E-3</v>
      </c>
      <c r="D1462" s="62">
        <v>11.01</v>
      </c>
      <c r="E1462" s="173">
        <f t="shared" si="32"/>
        <v>0.01</v>
      </c>
    </row>
    <row r="1463" spans="1:5">
      <c r="A1463" s="410" t="s">
        <v>3087</v>
      </c>
      <c r="B1463" s="62" t="s">
        <v>123</v>
      </c>
      <c r="C1463" s="62">
        <v>1.4734100000000001E-3</v>
      </c>
      <c r="D1463" s="62">
        <v>24.42</v>
      </c>
      <c r="E1463" s="173">
        <f t="shared" si="32"/>
        <v>0.03</v>
      </c>
    </row>
    <row r="1464" spans="1:5">
      <c r="A1464" s="410" t="s">
        <v>562</v>
      </c>
      <c r="B1464" s="62" t="s">
        <v>563</v>
      </c>
      <c r="C1464" s="62" t="s">
        <v>563</v>
      </c>
      <c r="D1464" s="62" t="s">
        <v>563</v>
      </c>
      <c r="E1464" s="173">
        <f>SUM(E1441:E1463)</f>
        <v>4.089999999999999</v>
      </c>
    </row>
    <row r="1465" spans="1:5">
      <c r="A1465" s="410"/>
      <c r="B1465" s="62"/>
      <c r="C1465" s="62"/>
      <c r="D1465" s="62"/>
      <c r="E1465" s="173"/>
    </row>
    <row r="1466" spans="1:5">
      <c r="A1466" s="410" t="s">
        <v>565</v>
      </c>
      <c r="B1466" s="62" t="s">
        <v>563</v>
      </c>
      <c r="C1466" s="62" t="s">
        <v>563</v>
      </c>
      <c r="D1466" s="62" t="s">
        <v>563</v>
      </c>
      <c r="E1466" s="173">
        <f>E1433+E1438+E1464</f>
        <v>13.77</v>
      </c>
    </row>
    <row r="1467" spans="1:5">
      <c r="A1467" s="410"/>
      <c r="B1467" s="62"/>
      <c r="C1467" s="62"/>
      <c r="D1467" s="413"/>
      <c r="E1467" s="173"/>
    </row>
    <row r="1468" spans="1:5">
      <c r="A1468" s="410"/>
      <c r="B1468" s="62"/>
      <c r="C1468" s="62"/>
      <c r="D1468" s="62"/>
      <c r="E1468" s="173"/>
    </row>
    <row r="1469" spans="1:5">
      <c r="A1469" s="410"/>
      <c r="B1469" s="62"/>
      <c r="C1469" s="62"/>
      <c r="D1469" s="62"/>
      <c r="E1469" s="173"/>
    </row>
    <row r="1470" spans="1:5">
      <c r="A1470" s="410" t="s">
        <v>1371</v>
      </c>
      <c r="B1470" s="62" t="s">
        <v>3566</v>
      </c>
      <c r="C1470" s="62"/>
      <c r="D1470" s="62"/>
      <c r="E1470" s="173"/>
    </row>
    <row r="1471" spans="1:5">
      <c r="A1471" s="410" t="s">
        <v>1142</v>
      </c>
      <c r="B1471" s="62"/>
      <c r="C1471" s="62"/>
      <c r="D1471" s="62"/>
      <c r="E1471" s="173"/>
    </row>
    <row r="1472" spans="1:5">
      <c r="A1472" s="410" t="s">
        <v>575</v>
      </c>
      <c r="B1472" s="62"/>
      <c r="C1472" s="62"/>
      <c r="D1472" s="62"/>
      <c r="E1472" s="173"/>
    </row>
    <row r="1473" spans="1:5">
      <c r="A1473" s="410"/>
      <c r="B1473" s="62"/>
      <c r="C1473" s="62"/>
      <c r="D1473" s="62"/>
      <c r="E1473" s="173"/>
    </row>
    <row r="1474" spans="1:5">
      <c r="A1474" s="410" t="s">
        <v>576</v>
      </c>
      <c r="B1474" s="62" t="s">
        <v>558</v>
      </c>
      <c r="C1474" s="62" t="s">
        <v>559</v>
      </c>
      <c r="D1474" s="62" t="s">
        <v>560</v>
      </c>
      <c r="E1474" s="173" t="s">
        <v>561</v>
      </c>
    </row>
    <row r="1475" spans="1:5" ht="30">
      <c r="A1475" s="410" t="s">
        <v>3061</v>
      </c>
      <c r="B1475" s="62" t="s">
        <v>123</v>
      </c>
      <c r="C1475" s="62">
        <v>5.1800000000000004E-6</v>
      </c>
      <c r="D1475" s="62">
        <v>576</v>
      </c>
      <c r="E1475" s="173">
        <f>TRUNC((C1475*D1475),2)</f>
        <v>0</v>
      </c>
    </row>
    <row r="1476" spans="1:5">
      <c r="A1476" s="410" t="s">
        <v>562</v>
      </c>
      <c r="B1476" s="62" t="s">
        <v>563</v>
      </c>
      <c r="C1476" s="62" t="s">
        <v>563</v>
      </c>
      <c r="D1476" s="62" t="s">
        <v>563</v>
      </c>
      <c r="E1476" s="173">
        <f>SUM(E1475:E1475)</f>
        <v>0</v>
      </c>
    </row>
    <row r="1477" spans="1:5">
      <c r="A1477" s="410"/>
      <c r="B1477" s="62"/>
      <c r="C1477" s="62"/>
      <c r="D1477" s="62"/>
      <c r="E1477" s="173"/>
    </row>
    <row r="1478" spans="1:5">
      <c r="A1478" s="410" t="s">
        <v>557</v>
      </c>
      <c r="B1478" s="62" t="s">
        <v>558</v>
      </c>
      <c r="C1478" s="62" t="s">
        <v>559</v>
      </c>
      <c r="D1478" s="62" t="s">
        <v>560</v>
      </c>
      <c r="E1478" s="173" t="s">
        <v>561</v>
      </c>
    </row>
    <row r="1479" spans="1:5">
      <c r="A1479" s="410" t="s">
        <v>3115</v>
      </c>
      <c r="B1479" s="62" t="s">
        <v>122</v>
      </c>
      <c r="C1479" s="62">
        <v>2.6039940000000001E-2</v>
      </c>
      <c r="D1479" s="62">
        <v>19.690000000000001</v>
      </c>
      <c r="E1479" s="173">
        <f>TRUNC((C1479*D1479),2)</f>
        <v>0.51</v>
      </c>
    </row>
    <row r="1480" spans="1:5">
      <c r="A1480" s="410" t="s">
        <v>3063</v>
      </c>
      <c r="B1480" s="62" t="s">
        <v>122</v>
      </c>
      <c r="C1480" s="62">
        <v>5.1566969999999997E-2</v>
      </c>
      <c r="D1480" s="62">
        <v>8.51</v>
      </c>
      <c r="E1480" s="173">
        <f>TRUNC((C1480*D1480),2)</f>
        <v>0.43</v>
      </c>
    </row>
    <row r="1481" spans="1:5">
      <c r="A1481" s="410" t="s">
        <v>562</v>
      </c>
      <c r="B1481" s="62" t="s">
        <v>563</v>
      </c>
      <c r="C1481" s="62" t="s">
        <v>563</v>
      </c>
      <c r="D1481" s="62" t="s">
        <v>563</v>
      </c>
      <c r="E1481" s="173">
        <f>SUM(E1479:E1480)</f>
        <v>0.94</v>
      </c>
    </row>
    <row r="1482" spans="1:5">
      <c r="A1482" s="410"/>
      <c r="B1482" s="62"/>
      <c r="C1482" s="62"/>
      <c r="D1482" s="62"/>
      <c r="E1482" s="173"/>
    </row>
    <row r="1483" spans="1:5">
      <c r="A1483" s="410" t="s">
        <v>564</v>
      </c>
      <c r="B1483" s="62" t="s">
        <v>558</v>
      </c>
      <c r="C1483" s="62" t="s">
        <v>559</v>
      </c>
      <c r="D1483" s="62" t="s">
        <v>560</v>
      </c>
      <c r="E1483" s="173" t="s">
        <v>561</v>
      </c>
    </row>
    <row r="1484" spans="1:5">
      <c r="A1484" s="410" t="s">
        <v>3066</v>
      </c>
      <c r="B1484" s="62" t="s">
        <v>123</v>
      </c>
      <c r="C1484" s="62">
        <v>6.1331000000000005E-4</v>
      </c>
      <c r="D1484" s="62">
        <v>6.92</v>
      </c>
      <c r="E1484" s="173">
        <f t="shared" ref="E1484:E1506" si="33">TRUNC((C1484*D1484),2)</f>
        <v>0</v>
      </c>
    </row>
    <row r="1485" spans="1:5">
      <c r="A1485" s="410" t="s">
        <v>3046</v>
      </c>
      <c r="B1485" s="62" t="s">
        <v>131</v>
      </c>
      <c r="C1485" s="62">
        <v>1.2248000000000001E-4</v>
      </c>
      <c r="D1485" s="62">
        <v>50.4</v>
      </c>
      <c r="E1485" s="173">
        <f t="shared" si="33"/>
        <v>0</v>
      </c>
    </row>
    <row r="1486" spans="1:5">
      <c r="A1486" s="410" t="s">
        <v>3067</v>
      </c>
      <c r="B1486" s="62" t="s">
        <v>123</v>
      </c>
      <c r="C1486" s="62">
        <v>5.0850000000000003E-5</v>
      </c>
      <c r="D1486" s="62">
        <v>108.95</v>
      </c>
      <c r="E1486" s="173">
        <f t="shared" si="33"/>
        <v>0</v>
      </c>
    </row>
    <row r="1487" spans="1:5">
      <c r="A1487" s="410" t="s">
        <v>3069</v>
      </c>
      <c r="B1487" s="62" t="s">
        <v>123</v>
      </c>
      <c r="C1487" s="62">
        <v>6.9377999999999996E-4</v>
      </c>
      <c r="D1487" s="62">
        <v>6.21</v>
      </c>
      <c r="E1487" s="173">
        <f t="shared" si="33"/>
        <v>0</v>
      </c>
    </row>
    <row r="1488" spans="1:5">
      <c r="A1488" s="410" t="s">
        <v>3047</v>
      </c>
      <c r="B1488" s="62" t="s">
        <v>131</v>
      </c>
      <c r="C1488" s="62">
        <v>1.05069E-3</v>
      </c>
      <c r="D1488" s="62">
        <v>9.4499999999999993</v>
      </c>
      <c r="E1488" s="173">
        <f t="shared" si="33"/>
        <v>0</v>
      </c>
    </row>
    <row r="1489" spans="1:5">
      <c r="A1489" s="410" t="s">
        <v>3075</v>
      </c>
      <c r="B1489" s="62" t="s">
        <v>128</v>
      </c>
      <c r="C1489" s="62">
        <v>1.1563E-4</v>
      </c>
      <c r="D1489" s="62">
        <v>15.32</v>
      </c>
      <c r="E1489" s="173">
        <f t="shared" si="33"/>
        <v>0</v>
      </c>
    </row>
    <row r="1490" spans="1:5">
      <c r="A1490" s="410" t="s">
        <v>3076</v>
      </c>
      <c r="B1490" s="62" t="s">
        <v>122</v>
      </c>
      <c r="C1490" s="62">
        <v>0.12997594000000001</v>
      </c>
      <c r="D1490" s="62">
        <v>1.87</v>
      </c>
      <c r="E1490" s="173">
        <f t="shared" si="33"/>
        <v>0.24</v>
      </c>
    </row>
    <row r="1491" spans="1:5">
      <c r="A1491" s="410" t="s">
        <v>3077</v>
      </c>
      <c r="B1491" s="62" t="s">
        <v>122</v>
      </c>
      <c r="C1491" s="62">
        <v>7.6499999999999999E-2</v>
      </c>
      <c r="D1491" s="62">
        <v>0.71</v>
      </c>
      <c r="E1491" s="173">
        <f t="shared" si="33"/>
        <v>0.05</v>
      </c>
    </row>
    <row r="1492" spans="1:5">
      <c r="A1492" s="410" t="s">
        <v>3078</v>
      </c>
      <c r="B1492" s="62" t="s">
        <v>122</v>
      </c>
      <c r="C1492" s="62">
        <v>7.6499999999999999E-2</v>
      </c>
      <c r="D1492" s="62">
        <v>0.34</v>
      </c>
      <c r="E1492" s="173">
        <f t="shared" si="33"/>
        <v>0.02</v>
      </c>
    </row>
    <row r="1493" spans="1:5">
      <c r="A1493" s="410" t="s">
        <v>3079</v>
      </c>
      <c r="B1493" s="62" t="s">
        <v>122</v>
      </c>
      <c r="C1493" s="62">
        <v>7.6499999999999999E-2</v>
      </c>
      <c r="D1493" s="62">
        <v>0.05</v>
      </c>
      <c r="E1493" s="173">
        <f t="shared" si="33"/>
        <v>0</v>
      </c>
    </row>
    <row r="1494" spans="1:5">
      <c r="A1494" s="410" t="s">
        <v>3048</v>
      </c>
      <c r="B1494" s="62" t="s">
        <v>123</v>
      </c>
      <c r="C1494" s="62">
        <v>2.0243999999999999E-4</v>
      </c>
      <c r="D1494" s="62">
        <v>31.18</v>
      </c>
      <c r="E1494" s="173">
        <f t="shared" si="33"/>
        <v>0</v>
      </c>
    </row>
    <row r="1495" spans="1:5">
      <c r="A1495" s="410" t="s">
        <v>3049</v>
      </c>
      <c r="B1495" s="62" t="s">
        <v>123</v>
      </c>
      <c r="C1495" s="62">
        <v>9.488E-5</v>
      </c>
      <c r="D1495" s="62">
        <v>178.5</v>
      </c>
      <c r="E1495" s="173">
        <f t="shared" si="33"/>
        <v>0.01</v>
      </c>
    </row>
    <row r="1496" spans="1:5">
      <c r="A1496" s="410" t="s">
        <v>3050</v>
      </c>
      <c r="B1496" s="62" t="s">
        <v>123</v>
      </c>
      <c r="C1496" s="62">
        <v>8.5287699999999998E-3</v>
      </c>
      <c r="D1496" s="62">
        <v>1.17</v>
      </c>
      <c r="E1496" s="173">
        <f t="shared" si="33"/>
        <v>0</v>
      </c>
    </row>
    <row r="1497" spans="1:5" ht="30">
      <c r="A1497" s="410" t="s">
        <v>3051</v>
      </c>
      <c r="B1497" s="62" t="s">
        <v>123</v>
      </c>
      <c r="C1497" s="62">
        <v>8.2239999999999999E-5</v>
      </c>
      <c r="D1497" s="62">
        <v>140.43</v>
      </c>
      <c r="E1497" s="173">
        <f t="shared" si="33"/>
        <v>0.01</v>
      </c>
    </row>
    <row r="1498" spans="1:5" ht="30">
      <c r="A1498" s="410" t="s">
        <v>3052</v>
      </c>
      <c r="B1498" s="62" t="s">
        <v>123</v>
      </c>
      <c r="C1498" s="62">
        <v>5.5080000000000001E-5</v>
      </c>
      <c r="D1498" s="62">
        <v>123.37</v>
      </c>
      <c r="E1498" s="173">
        <f t="shared" si="33"/>
        <v>0</v>
      </c>
    </row>
    <row r="1499" spans="1:5" ht="30">
      <c r="A1499" s="410" t="s">
        <v>3080</v>
      </c>
      <c r="B1499" s="62" t="s">
        <v>123</v>
      </c>
      <c r="C1499" s="62">
        <v>3.3799999999999998E-6</v>
      </c>
      <c r="D1499" s="62">
        <v>593.85</v>
      </c>
      <c r="E1499" s="173">
        <f t="shared" si="33"/>
        <v>0</v>
      </c>
    </row>
    <row r="1500" spans="1:5">
      <c r="A1500" s="410" t="s">
        <v>3081</v>
      </c>
      <c r="B1500" s="62" t="s">
        <v>123</v>
      </c>
      <c r="C1500" s="62">
        <v>2.0720000000000002E-5</v>
      </c>
      <c r="D1500" s="62">
        <v>134.63</v>
      </c>
      <c r="E1500" s="173">
        <f t="shared" si="33"/>
        <v>0</v>
      </c>
    </row>
    <row r="1501" spans="1:5">
      <c r="A1501" s="410" t="s">
        <v>3082</v>
      </c>
      <c r="B1501" s="62" t="s">
        <v>123</v>
      </c>
      <c r="C1501" s="62">
        <v>1.5739999999999998E-5</v>
      </c>
      <c r="D1501" s="62">
        <v>202.84</v>
      </c>
      <c r="E1501" s="173">
        <f t="shared" si="33"/>
        <v>0</v>
      </c>
    </row>
    <row r="1502" spans="1:5">
      <c r="A1502" s="410" t="s">
        <v>3083</v>
      </c>
      <c r="B1502" s="62" t="s">
        <v>123</v>
      </c>
      <c r="C1502" s="62">
        <v>3.3799999999999998E-6</v>
      </c>
      <c r="D1502" s="62">
        <v>574.46</v>
      </c>
      <c r="E1502" s="173">
        <f t="shared" si="33"/>
        <v>0</v>
      </c>
    </row>
    <row r="1503" spans="1:5">
      <c r="A1503" s="410" t="s">
        <v>3084</v>
      </c>
      <c r="B1503" s="62" t="s">
        <v>123</v>
      </c>
      <c r="C1503" s="62">
        <v>4.1500000000000001E-6</v>
      </c>
      <c r="D1503" s="62">
        <v>276.64</v>
      </c>
      <c r="E1503" s="173">
        <f t="shared" si="33"/>
        <v>0</v>
      </c>
    </row>
    <row r="1504" spans="1:5">
      <c r="A1504" s="410" t="s">
        <v>3085</v>
      </c>
      <c r="B1504" s="62" t="s">
        <v>123</v>
      </c>
      <c r="C1504" s="62">
        <v>2.0884000000000001E-4</v>
      </c>
      <c r="D1504" s="62">
        <v>8.1</v>
      </c>
      <c r="E1504" s="173">
        <f t="shared" si="33"/>
        <v>0</v>
      </c>
    </row>
    <row r="1505" spans="1:5">
      <c r="A1505" s="410" t="s">
        <v>3086</v>
      </c>
      <c r="B1505" s="62" t="s">
        <v>123</v>
      </c>
      <c r="C1505" s="62">
        <v>1.1563E-4</v>
      </c>
      <c r="D1505" s="62">
        <v>11.01</v>
      </c>
      <c r="E1505" s="173">
        <f t="shared" si="33"/>
        <v>0</v>
      </c>
    </row>
    <row r="1506" spans="1:5">
      <c r="A1506" s="410" t="s">
        <v>3087</v>
      </c>
      <c r="B1506" s="62" t="s">
        <v>123</v>
      </c>
      <c r="C1506" s="62">
        <v>1.1563E-4</v>
      </c>
      <c r="D1506" s="62">
        <v>24.42</v>
      </c>
      <c r="E1506" s="173">
        <f t="shared" si="33"/>
        <v>0</v>
      </c>
    </row>
    <row r="1507" spans="1:5">
      <c r="A1507" s="410" t="s">
        <v>562</v>
      </c>
      <c r="B1507" s="62" t="s">
        <v>563</v>
      </c>
      <c r="C1507" s="62" t="s">
        <v>563</v>
      </c>
      <c r="D1507" s="62" t="s">
        <v>563</v>
      </c>
      <c r="E1507" s="173">
        <f>SUM(E1484:E1506)</f>
        <v>0.33</v>
      </c>
    </row>
    <row r="1508" spans="1:5">
      <c r="A1508" s="410"/>
      <c r="B1508" s="62"/>
      <c r="C1508" s="62"/>
      <c r="D1508" s="62"/>
      <c r="E1508" s="173"/>
    </row>
    <row r="1509" spans="1:5">
      <c r="A1509" s="410" t="s">
        <v>565</v>
      </c>
      <c r="B1509" s="62" t="s">
        <v>563</v>
      </c>
      <c r="C1509" s="62" t="s">
        <v>563</v>
      </c>
      <c r="D1509" s="62" t="s">
        <v>563</v>
      </c>
      <c r="E1509" s="173">
        <f>E1476+E1481+E1507</f>
        <v>1.27</v>
      </c>
    </row>
    <row r="1510" spans="1:5">
      <c r="A1510" s="410"/>
      <c r="B1510" s="62"/>
      <c r="C1510" s="62"/>
      <c r="D1510" s="413"/>
      <c r="E1510" s="173"/>
    </row>
    <row r="1511" spans="1:5">
      <c r="A1511" s="410"/>
      <c r="B1511" s="62"/>
      <c r="C1511" s="62"/>
      <c r="D1511" s="62"/>
      <c r="E1511" s="173"/>
    </row>
    <row r="1512" spans="1:5">
      <c r="A1512" s="410"/>
      <c r="B1512" s="62"/>
      <c r="C1512" s="62"/>
      <c r="D1512" s="62"/>
      <c r="E1512" s="173"/>
    </row>
    <row r="1513" spans="1:5">
      <c r="A1513" s="410" t="s">
        <v>1372</v>
      </c>
      <c r="B1513" s="62" t="s">
        <v>3559</v>
      </c>
      <c r="C1513" s="62"/>
      <c r="D1513" s="62"/>
      <c r="E1513" s="173"/>
    </row>
    <row r="1514" spans="1:5">
      <c r="A1514" s="410" t="s">
        <v>1143</v>
      </c>
      <c r="B1514" s="62"/>
      <c r="C1514" s="62"/>
      <c r="D1514" s="62"/>
      <c r="E1514" s="173"/>
    </row>
    <row r="1515" spans="1:5">
      <c r="A1515" s="410" t="s">
        <v>575</v>
      </c>
      <c r="B1515" s="62"/>
      <c r="C1515" s="62"/>
      <c r="D1515" s="62"/>
      <c r="E1515" s="173"/>
    </row>
    <row r="1516" spans="1:5">
      <c r="A1516" s="410"/>
      <c r="B1516" s="62"/>
      <c r="C1516" s="62"/>
      <c r="D1516" s="62"/>
      <c r="E1516" s="173"/>
    </row>
    <row r="1517" spans="1:5">
      <c r="A1517" s="410" t="s">
        <v>576</v>
      </c>
      <c r="B1517" s="62" t="s">
        <v>558</v>
      </c>
      <c r="C1517" s="62" t="s">
        <v>559</v>
      </c>
      <c r="D1517" s="62" t="s">
        <v>560</v>
      </c>
      <c r="E1517" s="173" t="s">
        <v>561</v>
      </c>
    </row>
    <row r="1518" spans="1:5" ht="30">
      <c r="A1518" s="410" t="s">
        <v>3061</v>
      </c>
      <c r="B1518" s="62" t="s">
        <v>123</v>
      </c>
      <c r="C1518" s="62">
        <v>8.5302000000000002E-4</v>
      </c>
      <c r="D1518" s="62">
        <v>576</v>
      </c>
      <c r="E1518" s="173">
        <f>TRUNC((C1518*D1518),2)</f>
        <v>0.49</v>
      </c>
    </row>
    <row r="1519" spans="1:5">
      <c r="A1519" s="410" t="s">
        <v>562</v>
      </c>
      <c r="B1519" s="62" t="s">
        <v>563</v>
      </c>
      <c r="C1519" s="62" t="s">
        <v>563</v>
      </c>
      <c r="D1519" s="62" t="s">
        <v>563</v>
      </c>
      <c r="E1519" s="173">
        <f>SUM(E1518:E1518)</f>
        <v>0.49</v>
      </c>
    </row>
    <row r="1520" spans="1:5">
      <c r="A1520" s="410"/>
      <c r="B1520" s="62"/>
      <c r="C1520" s="62"/>
      <c r="D1520" s="62"/>
      <c r="E1520" s="173"/>
    </row>
    <row r="1521" spans="1:5">
      <c r="A1521" s="410" t="s">
        <v>557</v>
      </c>
      <c r="B1521" s="62" t="s">
        <v>558</v>
      </c>
      <c r="C1521" s="62" t="s">
        <v>559</v>
      </c>
      <c r="D1521" s="62" t="s">
        <v>560</v>
      </c>
      <c r="E1521" s="173" t="s">
        <v>561</v>
      </c>
    </row>
    <row r="1522" spans="1:5">
      <c r="A1522" s="410" t="s">
        <v>3090</v>
      </c>
      <c r="B1522" s="62" t="s">
        <v>122</v>
      </c>
      <c r="C1522" s="62">
        <v>1.1308117799999999</v>
      </c>
      <c r="D1522" s="62">
        <v>13.3</v>
      </c>
      <c r="E1522" s="173">
        <f>TRUNC((C1522*D1522),2)</f>
        <v>15.03</v>
      </c>
    </row>
    <row r="1523" spans="1:5">
      <c r="A1523" s="410" t="s">
        <v>3063</v>
      </c>
      <c r="B1523" s="62" t="s">
        <v>122</v>
      </c>
      <c r="C1523" s="62">
        <v>11.68464822</v>
      </c>
      <c r="D1523" s="62">
        <v>8.51</v>
      </c>
      <c r="E1523" s="173">
        <f>TRUNC((C1523*D1523),2)</f>
        <v>99.43</v>
      </c>
    </row>
    <row r="1524" spans="1:5">
      <c r="A1524" s="410" t="s">
        <v>562</v>
      </c>
      <c r="B1524" s="62" t="s">
        <v>563</v>
      </c>
      <c r="C1524" s="62" t="s">
        <v>563</v>
      </c>
      <c r="D1524" s="62" t="s">
        <v>563</v>
      </c>
      <c r="E1524" s="173">
        <f>SUM(E1522:E1523)</f>
        <v>114.46000000000001</v>
      </c>
    </row>
    <row r="1525" spans="1:5">
      <c r="A1525" s="410"/>
      <c r="B1525" s="62"/>
      <c r="C1525" s="62"/>
      <c r="D1525" s="62"/>
      <c r="E1525" s="173"/>
    </row>
    <row r="1526" spans="1:5">
      <c r="A1526" s="410" t="s">
        <v>564</v>
      </c>
      <c r="B1526" s="62" t="s">
        <v>558</v>
      </c>
      <c r="C1526" s="62" t="s">
        <v>559</v>
      </c>
      <c r="D1526" s="62" t="s">
        <v>560</v>
      </c>
      <c r="E1526" s="173" t="s">
        <v>561</v>
      </c>
    </row>
    <row r="1527" spans="1:5">
      <c r="A1527" s="410" t="s">
        <v>3066</v>
      </c>
      <c r="B1527" s="62" t="s">
        <v>123</v>
      </c>
      <c r="C1527" s="62">
        <v>0.10101672</v>
      </c>
      <c r="D1527" s="62">
        <v>6.92</v>
      </c>
      <c r="E1527" s="173">
        <f t="shared" ref="E1527:E1549" si="34">TRUNC((C1527*D1527),2)</f>
        <v>0.69</v>
      </c>
    </row>
    <row r="1528" spans="1:5">
      <c r="A1528" s="410" t="s">
        <v>3046</v>
      </c>
      <c r="B1528" s="62" t="s">
        <v>131</v>
      </c>
      <c r="C1528" s="62">
        <v>2.0172599999999999E-2</v>
      </c>
      <c r="D1528" s="62">
        <v>50.4</v>
      </c>
      <c r="E1528" s="173">
        <f t="shared" si="34"/>
        <v>1.01</v>
      </c>
    </row>
    <row r="1529" spans="1:5">
      <c r="A1529" s="410" t="s">
        <v>3067</v>
      </c>
      <c r="B1529" s="62" t="s">
        <v>123</v>
      </c>
      <c r="C1529" s="62">
        <v>8.3739599999999997E-3</v>
      </c>
      <c r="D1529" s="62">
        <v>108.95</v>
      </c>
      <c r="E1529" s="173">
        <f t="shared" si="34"/>
        <v>0.91</v>
      </c>
    </row>
    <row r="1530" spans="1:5">
      <c r="A1530" s="410" t="s">
        <v>3069</v>
      </c>
      <c r="B1530" s="62" t="s">
        <v>123</v>
      </c>
      <c r="C1530" s="62">
        <v>0.11427066</v>
      </c>
      <c r="D1530" s="62">
        <v>6.21</v>
      </c>
      <c r="E1530" s="173">
        <f t="shared" si="34"/>
        <v>0.7</v>
      </c>
    </row>
    <row r="1531" spans="1:5">
      <c r="A1531" s="410" t="s">
        <v>3047</v>
      </c>
      <c r="B1531" s="62" t="s">
        <v>131</v>
      </c>
      <c r="C1531" s="62">
        <v>0.17305596000000001</v>
      </c>
      <c r="D1531" s="62">
        <v>9.4499999999999993</v>
      </c>
      <c r="E1531" s="173">
        <f t="shared" si="34"/>
        <v>1.63</v>
      </c>
    </row>
    <row r="1532" spans="1:5">
      <c r="A1532" s="410" t="s">
        <v>3075</v>
      </c>
      <c r="B1532" s="62" t="s">
        <v>128</v>
      </c>
      <c r="C1532" s="62">
        <v>1.90449E-2</v>
      </c>
      <c r="D1532" s="62">
        <v>15.32</v>
      </c>
      <c r="E1532" s="173">
        <f t="shared" si="34"/>
        <v>0.28999999999999998</v>
      </c>
    </row>
    <row r="1533" spans="1:5">
      <c r="A1533" s="410" t="s">
        <v>3076</v>
      </c>
      <c r="B1533" s="62" t="s">
        <v>122</v>
      </c>
      <c r="C1533" s="62">
        <v>12.027807490000001</v>
      </c>
      <c r="D1533" s="62">
        <v>1.87</v>
      </c>
      <c r="E1533" s="173">
        <f t="shared" si="34"/>
        <v>22.49</v>
      </c>
    </row>
    <row r="1534" spans="1:5">
      <c r="A1534" s="410" t="s">
        <v>3077</v>
      </c>
      <c r="B1534" s="62" t="s">
        <v>122</v>
      </c>
      <c r="C1534" s="62">
        <v>12.6</v>
      </c>
      <c r="D1534" s="62">
        <v>0.71</v>
      </c>
      <c r="E1534" s="173">
        <f t="shared" si="34"/>
        <v>8.94</v>
      </c>
    </row>
    <row r="1535" spans="1:5">
      <c r="A1535" s="410" t="s">
        <v>3078</v>
      </c>
      <c r="B1535" s="62" t="s">
        <v>122</v>
      </c>
      <c r="C1535" s="62">
        <v>12.6</v>
      </c>
      <c r="D1535" s="62">
        <v>0.34</v>
      </c>
      <c r="E1535" s="173">
        <f t="shared" si="34"/>
        <v>4.28</v>
      </c>
    </row>
    <row r="1536" spans="1:5">
      <c r="A1536" s="410" t="s">
        <v>3079</v>
      </c>
      <c r="B1536" s="62" t="s">
        <v>122</v>
      </c>
      <c r="C1536" s="62">
        <v>12.6</v>
      </c>
      <c r="D1536" s="62">
        <v>0.05</v>
      </c>
      <c r="E1536" s="173">
        <f t="shared" si="34"/>
        <v>0.63</v>
      </c>
    </row>
    <row r="1537" spans="1:5">
      <c r="A1537" s="410" t="s">
        <v>3048</v>
      </c>
      <c r="B1537" s="62" t="s">
        <v>123</v>
      </c>
      <c r="C1537" s="62">
        <v>3.3343379999999999E-2</v>
      </c>
      <c r="D1537" s="62">
        <v>31.18</v>
      </c>
      <c r="E1537" s="173">
        <f t="shared" si="34"/>
        <v>1.03</v>
      </c>
    </row>
    <row r="1538" spans="1:5">
      <c r="A1538" s="410" t="s">
        <v>3049</v>
      </c>
      <c r="B1538" s="62" t="s">
        <v>123</v>
      </c>
      <c r="C1538" s="62">
        <v>1.5627780000000001E-2</v>
      </c>
      <c r="D1538" s="62">
        <v>178.5</v>
      </c>
      <c r="E1538" s="173">
        <f t="shared" si="34"/>
        <v>2.78</v>
      </c>
    </row>
    <row r="1539" spans="1:5">
      <c r="A1539" s="410" t="s">
        <v>3050</v>
      </c>
      <c r="B1539" s="62" t="s">
        <v>123</v>
      </c>
      <c r="C1539" s="62">
        <v>1.4047387200000001</v>
      </c>
      <c r="D1539" s="62">
        <v>1.17</v>
      </c>
      <c r="E1539" s="173">
        <f t="shared" si="34"/>
        <v>1.64</v>
      </c>
    </row>
    <row r="1540" spans="1:5" ht="30">
      <c r="A1540" s="410" t="s">
        <v>3051</v>
      </c>
      <c r="B1540" s="62" t="s">
        <v>123</v>
      </c>
      <c r="C1540" s="62">
        <v>1.354501E-2</v>
      </c>
      <c r="D1540" s="62">
        <v>140.43</v>
      </c>
      <c r="E1540" s="173">
        <f t="shared" si="34"/>
        <v>1.9</v>
      </c>
    </row>
    <row r="1541" spans="1:5" ht="30">
      <c r="A1541" s="410" t="s">
        <v>3052</v>
      </c>
      <c r="B1541" s="62" t="s">
        <v>123</v>
      </c>
      <c r="C1541" s="62">
        <v>9.0720000000000002E-3</v>
      </c>
      <c r="D1541" s="62">
        <v>123.37</v>
      </c>
      <c r="E1541" s="173">
        <f t="shared" si="34"/>
        <v>1.1100000000000001</v>
      </c>
    </row>
    <row r="1542" spans="1:5" ht="30">
      <c r="A1542" s="410" t="s">
        <v>3080</v>
      </c>
      <c r="B1542" s="62" t="s">
        <v>123</v>
      </c>
      <c r="C1542" s="62">
        <v>5.5566000000000003E-4</v>
      </c>
      <c r="D1542" s="62">
        <v>593.85</v>
      </c>
      <c r="E1542" s="173">
        <f t="shared" si="34"/>
        <v>0.32</v>
      </c>
    </row>
    <row r="1543" spans="1:5">
      <c r="A1543" s="410" t="s">
        <v>3081</v>
      </c>
      <c r="B1543" s="62" t="s">
        <v>123</v>
      </c>
      <c r="C1543" s="62">
        <v>3.4120800000000001E-3</v>
      </c>
      <c r="D1543" s="62">
        <v>134.63</v>
      </c>
      <c r="E1543" s="173">
        <f t="shared" si="34"/>
        <v>0.45</v>
      </c>
    </row>
    <row r="1544" spans="1:5">
      <c r="A1544" s="410" t="s">
        <v>3082</v>
      </c>
      <c r="B1544" s="62" t="s">
        <v>123</v>
      </c>
      <c r="C1544" s="62">
        <v>2.5918199999999999E-3</v>
      </c>
      <c r="D1544" s="62">
        <v>202.84</v>
      </c>
      <c r="E1544" s="173">
        <f t="shared" si="34"/>
        <v>0.52</v>
      </c>
    </row>
    <row r="1545" spans="1:5">
      <c r="A1545" s="410" t="s">
        <v>3083</v>
      </c>
      <c r="B1545" s="62" t="s">
        <v>123</v>
      </c>
      <c r="C1545" s="62">
        <v>5.5566000000000003E-4</v>
      </c>
      <c r="D1545" s="62">
        <v>574.46</v>
      </c>
      <c r="E1545" s="173">
        <f t="shared" si="34"/>
        <v>0.31</v>
      </c>
    </row>
    <row r="1546" spans="1:5">
      <c r="A1546" s="410" t="s">
        <v>3084</v>
      </c>
      <c r="B1546" s="62" t="s">
        <v>123</v>
      </c>
      <c r="C1546" s="62">
        <v>6.8291999999999995E-4</v>
      </c>
      <c r="D1546" s="62">
        <v>276.64</v>
      </c>
      <c r="E1546" s="173">
        <f t="shared" si="34"/>
        <v>0.18</v>
      </c>
    </row>
    <row r="1547" spans="1:5">
      <c r="A1547" s="410" t="s">
        <v>3085</v>
      </c>
      <c r="B1547" s="62" t="s">
        <v>123</v>
      </c>
      <c r="C1547" s="62">
        <v>3.4397999999999998E-2</v>
      </c>
      <c r="D1547" s="62">
        <v>8.1</v>
      </c>
      <c r="E1547" s="173">
        <f t="shared" si="34"/>
        <v>0.27</v>
      </c>
    </row>
    <row r="1548" spans="1:5">
      <c r="A1548" s="410" t="s">
        <v>3086</v>
      </c>
      <c r="B1548" s="62" t="s">
        <v>123</v>
      </c>
      <c r="C1548" s="62">
        <v>1.90449E-2</v>
      </c>
      <c r="D1548" s="62">
        <v>11.01</v>
      </c>
      <c r="E1548" s="173">
        <f t="shared" si="34"/>
        <v>0.2</v>
      </c>
    </row>
    <row r="1549" spans="1:5">
      <c r="A1549" s="410" t="s">
        <v>3087</v>
      </c>
      <c r="B1549" s="62" t="s">
        <v>123</v>
      </c>
      <c r="C1549" s="62">
        <v>1.90449E-2</v>
      </c>
      <c r="D1549" s="62">
        <v>24.42</v>
      </c>
      <c r="E1549" s="173">
        <f t="shared" si="34"/>
        <v>0.46</v>
      </c>
    </row>
    <row r="1550" spans="1:5">
      <c r="A1550" s="410" t="s">
        <v>562</v>
      </c>
      <c r="B1550" s="62" t="s">
        <v>563</v>
      </c>
      <c r="C1550" s="62" t="s">
        <v>563</v>
      </c>
      <c r="D1550" s="62" t="s">
        <v>563</v>
      </c>
      <c r="E1550" s="173">
        <f>SUM(E1527:E1549)</f>
        <v>52.740000000000016</v>
      </c>
    </row>
    <row r="1551" spans="1:5">
      <c r="A1551" s="410"/>
      <c r="B1551" s="62"/>
      <c r="C1551" s="62"/>
      <c r="D1551" s="62"/>
      <c r="E1551" s="173"/>
    </row>
    <row r="1552" spans="1:5">
      <c r="A1552" s="410" t="s">
        <v>565</v>
      </c>
      <c r="B1552" s="62" t="s">
        <v>563</v>
      </c>
      <c r="C1552" s="62" t="s">
        <v>563</v>
      </c>
      <c r="D1552" s="62" t="s">
        <v>563</v>
      </c>
      <c r="E1552" s="173">
        <f>E1519+E1524+E1550</f>
        <v>167.69000000000003</v>
      </c>
    </row>
    <row r="1553" spans="1:5">
      <c r="A1553" s="410"/>
      <c r="B1553" s="62"/>
      <c r="C1553" s="62"/>
      <c r="D1553" s="413"/>
      <c r="E1553" s="173"/>
    </row>
    <row r="1554" spans="1:5">
      <c r="A1554" s="410"/>
      <c r="B1554" s="62"/>
      <c r="C1554" s="62"/>
      <c r="D1554" s="62"/>
      <c r="E1554" s="173"/>
    </row>
    <row r="1555" spans="1:5">
      <c r="A1555" s="410"/>
      <c r="B1555" s="62"/>
      <c r="C1555" s="62"/>
      <c r="D1555" s="62"/>
      <c r="E1555" s="173"/>
    </row>
    <row r="1556" spans="1:5">
      <c r="A1556" s="410" t="s">
        <v>1373</v>
      </c>
      <c r="B1556" s="62" t="s">
        <v>3547</v>
      </c>
      <c r="C1556" s="62"/>
      <c r="D1556" s="62"/>
      <c r="E1556" s="173"/>
    </row>
    <row r="1557" spans="1:5">
      <c r="A1557" s="410" t="s">
        <v>1144</v>
      </c>
      <c r="B1557" s="62"/>
      <c r="C1557" s="62"/>
      <c r="D1557" s="62"/>
      <c r="E1557" s="173"/>
    </row>
    <row r="1558" spans="1:5">
      <c r="A1558" s="410" t="s">
        <v>570</v>
      </c>
      <c r="B1558" s="62"/>
      <c r="C1558" s="62"/>
      <c r="D1558" s="62"/>
      <c r="E1558" s="173"/>
    </row>
    <row r="1559" spans="1:5">
      <c r="A1559" s="410"/>
      <c r="B1559" s="62"/>
      <c r="C1559" s="62"/>
      <c r="D1559" s="62"/>
      <c r="E1559" s="173"/>
    </row>
    <row r="1560" spans="1:5">
      <c r="A1560" s="410" t="s">
        <v>576</v>
      </c>
      <c r="B1560" s="62" t="s">
        <v>558</v>
      </c>
      <c r="C1560" s="62" t="s">
        <v>559</v>
      </c>
      <c r="D1560" s="62" t="s">
        <v>560</v>
      </c>
      <c r="E1560" s="173" t="s">
        <v>561</v>
      </c>
    </row>
    <row r="1561" spans="1:5" ht="30">
      <c r="A1561" s="410" t="s">
        <v>3061</v>
      </c>
      <c r="B1561" s="62" t="s">
        <v>123</v>
      </c>
      <c r="C1561" s="62">
        <v>2.3695000000000001E-4</v>
      </c>
      <c r="D1561" s="62">
        <v>576</v>
      </c>
      <c r="E1561" s="173">
        <f>TRUNC((C1561*D1561),2)</f>
        <v>0.13</v>
      </c>
    </row>
    <row r="1562" spans="1:5">
      <c r="A1562" s="410" t="s">
        <v>3107</v>
      </c>
      <c r="B1562" s="62" t="s">
        <v>124</v>
      </c>
      <c r="C1562" s="62">
        <v>4.9957145900000004</v>
      </c>
      <c r="D1562" s="62">
        <v>46.67</v>
      </c>
      <c r="E1562" s="173">
        <f>TRUNC((C1562*D1562),2)</f>
        <v>233.14</v>
      </c>
    </row>
    <row r="1563" spans="1:5">
      <c r="A1563" s="410" t="s">
        <v>562</v>
      </c>
      <c r="B1563" s="62" t="s">
        <v>563</v>
      </c>
      <c r="C1563" s="62" t="s">
        <v>563</v>
      </c>
      <c r="D1563" s="62" t="s">
        <v>563</v>
      </c>
      <c r="E1563" s="173">
        <f>SUM(E1561:E1562)</f>
        <v>233.26999999999998</v>
      </c>
    </row>
    <row r="1564" spans="1:5">
      <c r="A1564" s="410"/>
      <c r="B1564" s="62"/>
      <c r="C1564" s="62"/>
      <c r="D1564" s="62"/>
      <c r="E1564" s="173"/>
    </row>
    <row r="1565" spans="1:5">
      <c r="A1565" s="410" t="s">
        <v>557</v>
      </c>
      <c r="B1565" s="62" t="s">
        <v>558</v>
      </c>
      <c r="C1565" s="62" t="s">
        <v>559</v>
      </c>
      <c r="D1565" s="62" t="s">
        <v>560</v>
      </c>
      <c r="E1565" s="173" t="s">
        <v>561</v>
      </c>
    </row>
    <row r="1566" spans="1:5">
      <c r="A1566" s="410" t="s">
        <v>3063</v>
      </c>
      <c r="B1566" s="62" t="s">
        <v>122</v>
      </c>
      <c r="C1566" s="62">
        <v>3.55985</v>
      </c>
      <c r="D1566" s="62">
        <v>8.51</v>
      </c>
      <c r="E1566" s="173">
        <f>TRUNC((C1566*D1566),2)</f>
        <v>30.29</v>
      </c>
    </row>
    <row r="1567" spans="1:5">
      <c r="A1567" s="410" t="s">
        <v>562</v>
      </c>
      <c r="B1567" s="62" t="s">
        <v>563</v>
      </c>
      <c r="C1567" s="62" t="s">
        <v>563</v>
      </c>
      <c r="D1567" s="62" t="s">
        <v>563</v>
      </c>
      <c r="E1567" s="173">
        <f>SUM(E1566:E1566)</f>
        <v>30.29</v>
      </c>
    </row>
    <row r="1568" spans="1:5">
      <c r="A1568" s="410"/>
      <c r="B1568" s="62"/>
      <c r="C1568" s="62"/>
      <c r="D1568" s="62"/>
      <c r="E1568" s="173"/>
    </row>
    <row r="1569" spans="1:5">
      <c r="A1569" s="410" t="s">
        <v>564</v>
      </c>
      <c r="B1569" s="62" t="s">
        <v>558</v>
      </c>
      <c r="C1569" s="62" t="s">
        <v>559</v>
      </c>
      <c r="D1569" s="62" t="s">
        <v>560</v>
      </c>
      <c r="E1569" s="173" t="s">
        <v>561</v>
      </c>
    </row>
    <row r="1570" spans="1:5">
      <c r="A1570" s="410" t="s">
        <v>3066</v>
      </c>
      <c r="B1570" s="62" t="s">
        <v>123</v>
      </c>
      <c r="C1570" s="62">
        <v>2.80602E-2</v>
      </c>
      <c r="D1570" s="62">
        <v>6.92</v>
      </c>
      <c r="E1570" s="173">
        <f t="shared" ref="E1570:E1592" si="35">TRUNC((C1570*D1570),2)</f>
        <v>0.19</v>
      </c>
    </row>
    <row r="1571" spans="1:5">
      <c r="A1571" s="410" t="s">
        <v>3046</v>
      </c>
      <c r="B1571" s="62" t="s">
        <v>131</v>
      </c>
      <c r="C1571" s="62">
        <v>5.6035E-3</v>
      </c>
      <c r="D1571" s="62">
        <v>50.4</v>
      </c>
      <c r="E1571" s="173">
        <f t="shared" si="35"/>
        <v>0.28000000000000003</v>
      </c>
    </row>
    <row r="1572" spans="1:5">
      <c r="A1572" s="410" t="s">
        <v>3067</v>
      </c>
      <c r="B1572" s="62" t="s">
        <v>123</v>
      </c>
      <c r="C1572" s="62">
        <v>2.3261000000000002E-3</v>
      </c>
      <c r="D1572" s="62">
        <v>108.95</v>
      </c>
      <c r="E1572" s="173">
        <f t="shared" si="35"/>
        <v>0.25</v>
      </c>
    </row>
    <row r="1573" spans="1:5">
      <c r="A1573" s="410" t="s">
        <v>3069</v>
      </c>
      <c r="B1573" s="62" t="s">
        <v>123</v>
      </c>
      <c r="C1573" s="62">
        <v>3.1741850000000002E-2</v>
      </c>
      <c r="D1573" s="62">
        <v>6.21</v>
      </c>
      <c r="E1573" s="173">
        <f t="shared" si="35"/>
        <v>0.19</v>
      </c>
    </row>
    <row r="1574" spans="1:5">
      <c r="A1574" s="410" t="s">
        <v>3047</v>
      </c>
      <c r="B1574" s="62" t="s">
        <v>131</v>
      </c>
      <c r="C1574" s="62">
        <v>4.8071099999999999E-2</v>
      </c>
      <c r="D1574" s="62">
        <v>9.4499999999999993</v>
      </c>
      <c r="E1574" s="173">
        <f t="shared" si="35"/>
        <v>0.45</v>
      </c>
    </row>
    <row r="1575" spans="1:5">
      <c r="A1575" s="410" t="s">
        <v>3075</v>
      </c>
      <c r="B1575" s="62" t="s">
        <v>128</v>
      </c>
      <c r="C1575" s="62">
        <v>5.2902499999999998E-3</v>
      </c>
      <c r="D1575" s="62">
        <v>15.32</v>
      </c>
      <c r="E1575" s="173">
        <f t="shared" si="35"/>
        <v>0.08</v>
      </c>
    </row>
    <row r="1576" spans="1:5">
      <c r="A1576" s="410" t="s">
        <v>3076</v>
      </c>
      <c r="B1576" s="62" t="s">
        <v>122</v>
      </c>
      <c r="C1576" s="62">
        <v>3.5</v>
      </c>
      <c r="D1576" s="62">
        <v>1.87</v>
      </c>
      <c r="E1576" s="173">
        <f t="shared" si="35"/>
        <v>6.54</v>
      </c>
    </row>
    <row r="1577" spans="1:5">
      <c r="A1577" s="410" t="s">
        <v>3077</v>
      </c>
      <c r="B1577" s="62" t="s">
        <v>122</v>
      </c>
      <c r="C1577" s="62">
        <v>3.5</v>
      </c>
      <c r="D1577" s="62">
        <v>0.71</v>
      </c>
      <c r="E1577" s="173">
        <f t="shared" si="35"/>
        <v>2.48</v>
      </c>
    </row>
    <row r="1578" spans="1:5">
      <c r="A1578" s="410" t="s">
        <v>3078</v>
      </c>
      <c r="B1578" s="62" t="s">
        <v>122</v>
      </c>
      <c r="C1578" s="62">
        <v>3.5</v>
      </c>
      <c r="D1578" s="62">
        <v>0.34</v>
      </c>
      <c r="E1578" s="173">
        <f t="shared" si="35"/>
        <v>1.19</v>
      </c>
    </row>
    <row r="1579" spans="1:5">
      <c r="A1579" s="410" t="s">
        <v>3079</v>
      </c>
      <c r="B1579" s="62" t="s">
        <v>122</v>
      </c>
      <c r="C1579" s="62">
        <v>3.5</v>
      </c>
      <c r="D1579" s="62">
        <v>0.05</v>
      </c>
      <c r="E1579" s="173">
        <f t="shared" si="35"/>
        <v>0.17</v>
      </c>
    </row>
    <row r="1580" spans="1:5">
      <c r="A1580" s="410" t="s">
        <v>3048</v>
      </c>
      <c r="B1580" s="62" t="s">
        <v>123</v>
      </c>
      <c r="C1580" s="62">
        <v>9.2620500000000008E-3</v>
      </c>
      <c r="D1580" s="62">
        <v>31.18</v>
      </c>
      <c r="E1580" s="173">
        <f t="shared" si="35"/>
        <v>0.28000000000000003</v>
      </c>
    </row>
    <row r="1581" spans="1:5">
      <c r="A1581" s="410" t="s">
        <v>3049</v>
      </c>
      <c r="B1581" s="62" t="s">
        <v>123</v>
      </c>
      <c r="C1581" s="62">
        <v>4.3410499999999999E-3</v>
      </c>
      <c r="D1581" s="62">
        <v>178.5</v>
      </c>
      <c r="E1581" s="173">
        <f t="shared" si="35"/>
        <v>0.77</v>
      </c>
    </row>
    <row r="1582" spans="1:5">
      <c r="A1582" s="410" t="s">
        <v>3050</v>
      </c>
      <c r="B1582" s="62" t="s">
        <v>123</v>
      </c>
      <c r="C1582" s="62">
        <v>0.39020519999999997</v>
      </c>
      <c r="D1582" s="62">
        <v>1.17</v>
      </c>
      <c r="E1582" s="173">
        <f t="shared" si="35"/>
        <v>0.45</v>
      </c>
    </row>
    <row r="1583" spans="1:5" ht="30">
      <c r="A1583" s="410" t="s">
        <v>3051</v>
      </c>
      <c r="B1583" s="62" t="s">
        <v>123</v>
      </c>
      <c r="C1583" s="62">
        <v>3.7624999999999998E-3</v>
      </c>
      <c r="D1583" s="62">
        <v>140.43</v>
      </c>
      <c r="E1583" s="173">
        <f t="shared" si="35"/>
        <v>0.52</v>
      </c>
    </row>
    <row r="1584" spans="1:5" ht="30">
      <c r="A1584" s="410" t="s">
        <v>3052</v>
      </c>
      <c r="B1584" s="62" t="s">
        <v>123</v>
      </c>
      <c r="C1584" s="62">
        <v>2.5200000000000001E-3</v>
      </c>
      <c r="D1584" s="62">
        <v>123.37</v>
      </c>
      <c r="E1584" s="173">
        <f t="shared" si="35"/>
        <v>0.31</v>
      </c>
    </row>
    <row r="1585" spans="1:5" ht="30">
      <c r="A1585" s="410" t="s">
        <v>3080</v>
      </c>
      <c r="B1585" s="62" t="s">
        <v>123</v>
      </c>
      <c r="C1585" s="62">
        <v>1.5435000000000001E-4</v>
      </c>
      <c r="D1585" s="62">
        <v>593.85</v>
      </c>
      <c r="E1585" s="173">
        <f t="shared" si="35"/>
        <v>0.09</v>
      </c>
    </row>
    <row r="1586" spans="1:5">
      <c r="A1586" s="410" t="s">
        <v>3081</v>
      </c>
      <c r="B1586" s="62" t="s">
        <v>123</v>
      </c>
      <c r="C1586" s="62">
        <v>9.4780000000000005E-4</v>
      </c>
      <c r="D1586" s="62">
        <v>134.63</v>
      </c>
      <c r="E1586" s="173">
        <f t="shared" si="35"/>
        <v>0.12</v>
      </c>
    </row>
    <row r="1587" spans="1:5">
      <c r="A1587" s="410" t="s">
        <v>3082</v>
      </c>
      <c r="B1587" s="62" t="s">
        <v>123</v>
      </c>
      <c r="C1587" s="62">
        <v>7.1995000000000002E-4</v>
      </c>
      <c r="D1587" s="62">
        <v>202.84</v>
      </c>
      <c r="E1587" s="173">
        <f t="shared" si="35"/>
        <v>0.14000000000000001</v>
      </c>
    </row>
    <row r="1588" spans="1:5">
      <c r="A1588" s="410" t="s">
        <v>3083</v>
      </c>
      <c r="B1588" s="62" t="s">
        <v>123</v>
      </c>
      <c r="C1588" s="62">
        <v>1.5435000000000001E-4</v>
      </c>
      <c r="D1588" s="62">
        <v>574.46</v>
      </c>
      <c r="E1588" s="173">
        <f t="shared" si="35"/>
        <v>0.08</v>
      </c>
    </row>
    <row r="1589" spans="1:5">
      <c r="A1589" s="410" t="s">
        <v>3084</v>
      </c>
      <c r="B1589" s="62" t="s">
        <v>123</v>
      </c>
      <c r="C1589" s="62">
        <v>1.897E-4</v>
      </c>
      <c r="D1589" s="62">
        <v>276.64</v>
      </c>
      <c r="E1589" s="173">
        <f t="shared" si="35"/>
        <v>0.05</v>
      </c>
    </row>
    <row r="1590" spans="1:5">
      <c r="A1590" s="410" t="s">
        <v>3085</v>
      </c>
      <c r="B1590" s="62" t="s">
        <v>123</v>
      </c>
      <c r="C1590" s="62">
        <v>9.5549999999999993E-3</v>
      </c>
      <c r="D1590" s="62">
        <v>8.1</v>
      </c>
      <c r="E1590" s="173">
        <f t="shared" si="35"/>
        <v>7.0000000000000007E-2</v>
      </c>
    </row>
    <row r="1591" spans="1:5">
      <c r="A1591" s="410" t="s">
        <v>3086</v>
      </c>
      <c r="B1591" s="62" t="s">
        <v>123</v>
      </c>
      <c r="C1591" s="62">
        <v>5.2902499999999998E-3</v>
      </c>
      <c r="D1591" s="62">
        <v>11.01</v>
      </c>
      <c r="E1591" s="173">
        <f t="shared" si="35"/>
        <v>0.05</v>
      </c>
    </row>
    <row r="1592" spans="1:5">
      <c r="A1592" s="410" t="s">
        <v>3087</v>
      </c>
      <c r="B1592" s="62" t="s">
        <v>123</v>
      </c>
      <c r="C1592" s="62">
        <v>5.2902499999999998E-3</v>
      </c>
      <c r="D1592" s="62">
        <v>24.42</v>
      </c>
      <c r="E1592" s="173">
        <f t="shared" si="35"/>
        <v>0.12</v>
      </c>
    </row>
    <row r="1593" spans="1:5">
      <c r="A1593" s="410" t="s">
        <v>562</v>
      </c>
      <c r="B1593" s="62" t="s">
        <v>563</v>
      </c>
      <c r="C1593" s="62" t="s">
        <v>563</v>
      </c>
      <c r="D1593" s="62" t="s">
        <v>563</v>
      </c>
      <c r="E1593" s="173">
        <f>SUM(E1570:E1592)</f>
        <v>14.87</v>
      </c>
    </row>
    <row r="1594" spans="1:5">
      <c r="A1594" s="410"/>
      <c r="B1594" s="62"/>
      <c r="C1594" s="62"/>
      <c r="D1594" s="62"/>
      <c r="E1594" s="173"/>
    </row>
    <row r="1595" spans="1:5">
      <c r="A1595" s="410" t="s">
        <v>565</v>
      </c>
      <c r="B1595" s="62" t="s">
        <v>563</v>
      </c>
      <c r="C1595" s="62" t="s">
        <v>563</v>
      </c>
      <c r="D1595" s="62" t="s">
        <v>563</v>
      </c>
      <c r="E1595" s="173">
        <f>E1563+E1567+E1593</f>
        <v>278.43</v>
      </c>
    </row>
    <row r="1596" spans="1:5">
      <c r="A1596" s="410"/>
      <c r="B1596" s="62"/>
      <c r="C1596" s="62"/>
      <c r="D1596" s="413"/>
      <c r="E1596" s="173"/>
    </row>
    <row r="1597" spans="1:5">
      <c r="A1597" s="410"/>
      <c r="B1597" s="62"/>
      <c r="C1597" s="62"/>
      <c r="D1597" s="62"/>
      <c r="E1597" s="173"/>
    </row>
    <row r="1598" spans="1:5">
      <c r="A1598" s="410"/>
      <c r="B1598" s="62"/>
      <c r="C1598" s="62"/>
      <c r="D1598" s="62"/>
      <c r="E1598" s="173"/>
    </row>
    <row r="1599" spans="1:5">
      <c r="A1599" s="410" t="s">
        <v>1374</v>
      </c>
      <c r="B1599" s="62" t="s">
        <v>3567</v>
      </c>
      <c r="C1599" s="62"/>
      <c r="D1599" s="62"/>
      <c r="E1599" s="173"/>
    </row>
    <row r="1600" spans="1:5">
      <c r="A1600" s="410" t="s">
        <v>609</v>
      </c>
      <c r="B1600" s="62"/>
      <c r="C1600" s="62"/>
      <c r="D1600" s="62"/>
      <c r="E1600" s="173"/>
    </row>
    <row r="1601" spans="1:5">
      <c r="A1601" s="410" t="s">
        <v>575</v>
      </c>
      <c r="B1601" s="62"/>
      <c r="C1601" s="62"/>
      <c r="D1601" s="62"/>
      <c r="E1601" s="173"/>
    </row>
    <row r="1602" spans="1:5">
      <c r="A1602" s="410"/>
      <c r="B1602" s="62"/>
      <c r="C1602" s="62"/>
      <c r="D1602" s="62"/>
      <c r="E1602" s="173"/>
    </row>
    <row r="1603" spans="1:5">
      <c r="A1603" s="410" t="s">
        <v>576</v>
      </c>
      <c r="B1603" s="62" t="s">
        <v>558</v>
      </c>
      <c r="C1603" s="62" t="s">
        <v>559</v>
      </c>
      <c r="D1603" s="62" t="s">
        <v>560</v>
      </c>
      <c r="E1603" s="173" t="s">
        <v>561</v>
      </c>
    </row>
    <row r="1604" spans="1:5" ht="30">
      <c r="A1604" s="410" t="s">
        <v>3061</v>
      </c>
      <c r="B1604" s="62" t="s">
        <v>123</v>
      </c>
      <c r="C1604" s="62">
        <v>1.3540000000000001E-5</v>
      </c>
      <c r="D1604" s="62">
        <v>576</v>
      </c>
      <c r="E1604" s="173">
        <f>TRUNC((C1604*D1604),2)</f>
        <v>0</v>
      </c>
    </row>
    <row r="1605" spans="1:5">
      <c r="A1605" s="410" t="s">
        <v>562</v>
      </c>
      <c r="B1605" s="62" t="s">
        <v>563</v>
      </c>
      <c r="C1605" s="62" t="s">
        <v>563</v>
      </c>
      <c r="D1605" s="62" t="s">
        <v>563</v>
      </c>
      <c r="E1605" s="173">
        <f>SUM(E1604:E1604)</f>
        <v>0</v>
      </c>
    </row>
    <row r="1606" spans="1:5">
      <c r="A1606" s="410"/>
      <c r="B1606" s="62"/>
      <c r="C1606" s="62"/>
      <c r="D1606" s="62"/>
      <c r="E1606" s="173"/>
    </row>
    <row r="1607" spans="1:5">
      <c r="A1607" s="410" t="s">
        <v>557</v>
      </c>
      <c r="B1607" s="62" t="s">
        <v>558</v>
      </c>
      <c r="C1607" s="62" t="s">
        <v>559</v>
      </c>
      <c r="D1607" s="62" t="s">
        <v>560</v>
      </c>
      <c r="E1607" s="173" t="s">
        <v>561</v>
      </c>
    </row>
    <row r="1608" spans="1:5">
      <c r="A1608" s="410" t="s">
        <v>3062</v>
      </c>
      <c r="B1608" s="62" t="s">
        <v>122</v>
      </c>
      <c r="C1608" s="62">
        <v>0.10093000000000001</v>
      </c>
      <c r="D1608" s="62">
        <v>13.3</v>
      </c>
      <c r="E1608" s="173">
        <f>TRUNC((C1608*D1608),2)</f>
        <v>1.34</v>
      </c>
    </row>
    <row r="1609" spans="1:5">
      <c r="A1609" s="410" t="s">
        <v>3063</v>
      </c>
      <c r="B1609" s="62" t="s">
        <v>122</v>
      </c>
      <c r="C1609" s="62">
        <v>0.10170999999999999</v>
      </c>
      <c r="D1609" s="62">
        <v>8.51</v>
      </c>
      <c r="E1609" s="173">
        <f>TRUNC((C1609*D1609),2)</f>
        <v>0.86</v>
      </c>
    </row>
    <row r="1610" spans="1:5">
      <c r="A1610" s="410" t="s">
        <v>562</v>
      </c>
      <c r="B1610" s="62" t="s">
        <v>563</v>
      </c>
      <c r="C1610" s="62" t="s">
        <v>563</v>
      </c>
      <c r="D1610" s="62" t="s">
        <v>563</v>
      </c>
      <c r="E1610" s="173">
        <f>SUM(E1608:E1609)</f>
        <v>2.2000000000000002</v>
      </c>
    </row>
    <row r="1611" spans="1:5">
      <c r="A1611" s="410"/>
      <c r="B1611" s="62"/>
      <c r="C1611" s="62"/>
      <c r="D1611" s="62"/>
      <c r="E1611" s="173"/>
    </row>
    <row r="1612" spans="1:5">
      <c r="A1612" s="410" t="s">
        <v>564</v>
      </c>
      <c r="B1612" s="62" t="s">
        <v>558</v>
      </c>
      <c r="C1612" s="62" t="s">
        <v>559</v>
      </c>
      <c r="D1612" s="62" t="s">
        <v>560</v>
      </c>
      <c r="E1612" s="173" t="s">
        <v>561</v>
      </c>
    </row>
    <row r="1613" spans="1:5">
      <c r="A1613" s="410" t="s">
        <v>3131</v>
      </c>
      <c r="B1613" s="62" t="s">
        <v>127</v>
      </c>
      <c r="C1613" s="62">
        <v>0.02</v>
      </c>
      <c r="D1613" s="62">
        <v>12</v>
      </c>
      <c r="E1613" s="173">
        <f t="shared" ref="E1613:E1639" si="36">TRUNC((C1613*D1613),2)</f>
        <v>0.24</v>
      </c>
    </row>
    <row r="1614" spans="1:5">
      <c r="A1614" s="410" t="s">
        <v>3066</v>
      </c>
      <c r="B1614" s="62" t="s">
        <v>123</v>
      </c>
      <c r="C1614" s="62">
        <v>1.60344E-3</v>
      </c>
      <c r="D1614" s="62">
        <v>6.92</v>
      </c>
      <c r="E1614" s="173">
        <f t="shared" si="36"/>
        <v>0.01</v>
      </c>
    </row>
    <row r="1615" spans="1:5">
      <c r="A1615" s="410" t="s">
        <v>3046</v>
      </c>
      <c r="B1615" s="62" t="s">
        <v>131</v>
      </c>
      <c r="C1615" s="62">
        <v>3.2019999999999998E-4</v>
      </c>
      <c r="D1615" s="62">
        <v>50.4</v>
      </c>
      <c r="E1615" s="173">
        <f t="shared" si="36"/>
        <v>0.01</v>
      </c>
    </row>
    <row r="1616" spans="1:5">
      <c r="A1616" s="410" t="s">
        <v>3067</v>
      </c>
      <c r="B1616" s="62" t="s">
        <v>123</v>
      </c>
      <c r="C1616" s="62">
        <v>1.3291999999999999E-4</v>
      </c>
      <c r="D1616" s="62">
        <v>108.95</v>
      </c>
      <c r="E1616" s="173">
        <f t="shared" si="36"/>
        <v>0.01</v>
      </c>
    </row>
    <row r="1617" spans="1:5">
      <c r="A1617" s="410" t="s">
        <v>3069</v>
      </c>
      <c r="B1617" s="62" t="s">
        <v>123</v>
      </c>
      <c r="C1617" s="62">
        <v>1.8138200000000001E-3</v>
      </c>
      <c r="D1617" s="62">
        <v>6.21</v>
      </c>
      <c r="E1617" s="173">
        <f t="shared" si="36"/>
        <v>0.01</v>
      </c>
    </row>
    <row r="1618" spans="1:5">
      <c r="A1618" s="410" t="s">
        <v>3047</v>
      </c>
      <c r="B1618" s="62" t="s">
        <v>131</v>
      </c>
      <c r="C1618" s="62">
        <v>2.7469199999999999E-3</v>
      </c>
      <c r="D1618" s="62">
        <v>9.4499999999999993</v>
      </c>
      <c r="E1618" s="173">
        <f t="shared" si="36"/>
        <v>0.02</v>
      </c>
    </row>
    <row r="1619" spans="1:5">
      <c r="A1619" s="410" t="s">
        <v>3071</v>
      </c>
      <c r="B1619" s="62" t="s">
        <v>126</v>
      </c>
      <c r="C1619" s="62">
        <v>0.12</v>
      </c>
      <c r="D1619" s="62">
        <v>3.9</v>
      </c>
      <c r="E1619" s="173">
        <f t="shared" si="36"/>
        <v>0.46</v>
      </c>
    </row>
    <row r="1620" spans="1:5">
      <c r="A1620" s="410" t="s">
        <v>3110</v>
      </c>
      <c r="B1620" s="62" t="s">
        <v>127</v>
      </c>
      <c r="C1620" s="62">
        <v>0.01</v>
      </c>
      <c r="D1620" s="62">
        <v>11.45</v>
      </c>
      <c r="E1620" s="173">
        <f t="shared" si="36"/>
        <v>0.11</v>
      </c>
    </row>
    <row r="1621" spans="1:5">
      <c r="A1621" s="410" t="s">
        <v>3075</v>
      </c>
      <c r="B1621" s="62" t="s">
        <v>128</v>
      </c>
      <c r="C1621" s="62">
        <v>3.0229999999999998E-4</v>
      </c>
      <c r="D1621" s="62">
        <v>15.32</v>
      </c>
      <c r="E1621" s="173">
        <f t="shared" si="36"/>
        <v>0</v>
      </c>
    </row>
    <row r="1622" spans="1:5">
      <c r="A1622" s="410" t="s">
        <v>3132</v>
      </c>
      <c r="B1622" s="62" t="s">
        <v>126</v>
      </c>
      <c r="C1622" s="62">
        <v>0.1067</v>
      </c>
      <c r="D1622" s="62">
        <v>4.82</v>
      </c>
      <c r="E1622" s="173">
        <f t="shared" si="36"/>
        <v>0.51</v>
      </c>
    </row>
    <row r="1623" spans="1:5">
      <c r="A1623" s="410" t="s">
        <v>3076</v>
      </c>
      <c r="B1623" s="62" t="s">
        <v>122</v>
      </c>
      <c r="C1623" s="62">
        <v>0.24812834</v>
      </c>
      <c r="D1623" s="62">
        <v>1.87</v>
      </c>
      <c r="E1623" s="173">
        <f t="shared" si="36"/>
        <v>0.46</v>
      </c>
    </row>
    <row r="1624" spans="1:5">
      <c r="A1624" s="410" t="s">
        <v>3077</v>
      </c>
      <c r="B1624" s="62" t="s">
        <v>122</v>
      </c>
      <c r="C1624" s="62">
        <v>0.2</v>
      </c>
      <c r="D1624" s="62">
        <v>0.71</v>
      </c>
      <c r="E1624" s="173">
        <f t="shared" si="36"/>
        <v>0.14000000000000001</v>
      </c>
    </row>
    <row r="1625" spans="1:5">
      <c r="A1625" s="410" t="s">
        <v>3078</v>
      </c>
      <c r="B1625" s="62" t="s">
        <v>122</v>
      </c>
      <c r="C1625" s="62">
        <v>0.2</v>
      </c>
      <c r="D1625" s="62">
        <v>0.34</v>
      </c>
      <c r="E1625" s="173">
        <f t="shared" si="36"/>
        <v>0.06</v>
      </c>
    </row>
    <row r="1626" spans="1:5">
      <c r="A1626" s="410" t="s">
        <v>3079</v>
      </c>
      <c r="B1626" s="62" t="s">
        <v>122</v>
      </c>
      <c r="C1626" s="62">
        <v>0.2</v>
      </c>
      <c r="D1626" s="62">
        <v>0.05</v>
      </c>
      <c r="E1626" s="173">
        <f t="shared" si="36"/>
        <v>0.01</v>
      </c>
    </row>
    <row r="1627" spans="1:5">
      <c r="A1627" s="410" t="s">
        <v>3048</v>
      </c>
      <c r="B1627" s="62" t="s">
        <v>123</v>
      </c>
      <c r="C1627" s="62">
        <v>5.2926000000000004E-4</v>
      </c>
      <c r="D1627" s="62">
        <v>31.18</v>
      </c>
      <c r="E1627" s="173">
        <f t="shared" si="36"/>
        <v>0.01</v>
      </c>
    </row>
    <row r="1628" spans="1:5">
      <c r="A1628" s="410" t="s">
        <v>3049</v>
      </c>
      <c r="B1628" s="62" t="s">
        <v>123</v>
      </c>
      <c r="C1628" s="62">
        <v>2.4805999999999998E-4</v>
      </c>
      <c r="D1628" s="62">
        <v>178.5</v>
      </c>
      <c r="E1628" s="173">
        <f t="shared" si="36"/>
        <v>0.04</v>
      </c>
    </row>
    <row r="1629" spans="1:5">
      <c r="A1629" s="410" t="s">
        <v>3050</v>
      </c>
      <c r="B1629" s="62" t="s">
        <v>123</v>
      </c>
      <c r="C1629" s="62">
        <v>2.2297440000000002E-2</v>
      </c>
      <c r="D1629" s="62">
        <v>1.17</v>
      </c>
      <c r="E1629" s="173">
        <f t="shared" si="36"/>
        <v>0.02</v>
      </c>
    </row>
    <row r="1630" spans="1:5" ht="30">
      <c r="A1630" s="410" t="s">
        <v>3051</v>
      </c>
      <c r="B1630" s="62" t="s">
        <v>123</v>
      </c>
      <c r="C1630" s="62">
        <v>2.1499999999999999E-4</v>
      </c>
      <c r="D1630" s="62">
        <v>140.43</v>
      </c>
      <c r="E1630" s="173">
        <f t="shared" si="36"/>
        <v>0.03</v>
      </c>
    </row>
    <row r="1631" spans="1:5" ht="30">
      <c r="A1631" s="410" t="s">
        <v>3052</v>
      </c>
      <c r="B1631" s="62" t="s">
        <v>123</v>
      </c>
      <c r="C1631" s="62">
        <v>1.44E-4</v>
      </c>
      <c r="D1631" s="62">
        <v>123.37</v>
      </c>
      <c r="E1631" s="173">
        <f t="shared" si="36"/>
        <v>0.01</v>
      </c>
    </row>
    <row r="1632" spans="1:5" ht="30">
      <c r="A1632" s="410" t="s">
        <v>3080</v>
      </c>
      <c r="B1632" s="62" t="s">
        <v>123</v>
      </c>
      <c r="C1632" s="62">
        <v>8.8200000000000003E-6</v>
      </c>
      <c r="D1632" s="62">
        <v>593.85</v>
      </c>
      <c r="E1632" s="173">
        <f t="shared" si="36"/>
        <v>0</v>
      </c>
    </row>
    <row r="1633" spans="1:5">
      <c r="A1633" s="410" t="s">
        <v>3081</v>
      </c>
      <c r="B1633" s="62" t="s">
        <v>123</v>
      </c>
      <c r="C1633" s="62">
        <v>5.4160000000000003E-5</v>
      </c>
      <c r="D1633" s="62">
        <v>134.63</v>
      </c>
      <c r="E1633" s="173">
        <f t="shared" si="36"/>
        <v>0</v>
      </c>
    </row>
    <row r="1634" spans="1:5">
      <c r="A1634" s="410" t="s">
        <v>3082</v>
      </c>
      <c r="B1634" s="62" t="s">
        <v>123</v>
      </c>
      <c r="C1634" s="62">
        <v>4.1140000000000003E-5</v>
      </c>
      <c r="D1634" s="62">
        <v>202.84</v>
      </c>
      <c r="E1634" s="173">
        <f t="shared" si="36"/>
        <v>0</v>
      </c>
    </row>
    <row r="1635" spans="1:5">
      <c r="A1635" s="410" t="s">
        <v>3083</v>
      </c>
      <c r="B1635" s="62" t="s">
        <v>123</v>
      </c>
      <c r="C1635" s="62">
        <v>8.8200000000000003E-6</v>
      </c>
      <c r="D1635" s="62">
        <v>574.46</v>
      </c>
      <c r="E1635" s="173">
        <f t="shared" si="36"/>
        <v>0</v>
      </c>
    </row>
    <row r="1636" spans="1:5">
      <c r="A1636" s="410" t="s">
        <v>3084</v>
      </c>
      <c r="B1636" s="62" t="s">
        <v>123</v>
      </c>
      <c r="C1636" s="62">
        <v>1.084E-5</v>
      </c>
      <c r="D1636" s="62">
        <v>276.64</v>
      </c>
      <c r="E1636" s="173">
        <f t="shared" si="36"/>
        <v>0</v>
      </c>
    </row>
    <row r="1637" spans="1:5">
      <c r="A1637" s="410" t="s">
        <v>3085</v>
      </c>
      <c r="B1637" s="62" t="s">
        <v>123</v>
      </c>
      <c r="C1637" s="62">
        <v>5.4600000000000004E-4</v>
      </c>
      <c r="D1637" s="62">
        <v>8.1</v>
      </c>
      <c r="E1637" s="173">
        <f t="shared" si="36"/>
        <v>0</v>
      </c>
    </row>
    <row r="1638" spans="1:5">
      <c r="A1638" s="410" t="s">
        <v>3086</v>
      </c>
      <c r="B1638" s="62" t="s">
        <v>123</v>
      </c>
      <c r="C1638" s="62">
        <v>3.0229999999999998E-4</v>
      </c>
      <c r="D1638" s="62">
        <v>11.01</v>
      </c>
      <c r="E1638" s="173">
        <f t="shared" si="36"/>
        <v>0</v>
      </c>
    </row>
    <row r="1639" spans="1:5">
      <c r="A1639" s="410" t="s">
        <v>3087</v>
      </c>
      <c r="B1639" s="62" t="s">
        <v>123</v>
      </c>
      <c r="C1639" s="62">
        <v>3.0229999999999998E-4</v>
      </c>
      <c r="D1639" s="62">
        <v>24.42</v>
      </c>
      <c r="E1639" s="173">
        <f t="shared" si="36"/>
        <v>0</v>
      </c>
    </row>
    <row r="1640" spans="1:5">
      <c r="A1640" s="410" t="s">
        <v>562</v>
      </c>
      <c r="B1640" s="62" t="s">
        <v>563</v>
      </c>
      <c r="C1640" s="62" t="s">
        <v>563</v>
      </c>
      <c r="D1640" s="62" t="s">
        <v>563</v>
      </c>
      <c r="E1640" s="173">
        <f>SUM(E1613:E1639)</f>
        <v>2.1599999999999993</v>
      </c>
    </row>
    <row r="1641" spans="1:5">
      <c r="A1641" s="410"/>
      <c r="B1641" s="62"/>
      <c r="C1641" s="62"/>
      <c r="D1641" s="62"/>
      <c r="E1641" s="173"/>
    </row>
    <row r="1642" spans="1:5">
      <c r="A1642" s="410" t="s">
        <v>565</v>
      </c>
      <c r="B1642" s="62" t="s">
        <v>563</v>
      </c>
      <c r="C1642" s="62" t="s">
        <v>563</v>
      </c>
      <c r="D1642" s="62" t="s">
        <v>563</v>
      </c>
      <c r="E1642" s="173">
        <f>E1605+E1610+E1640</f>
        <v>4.3599999999999994</v>
      </c>
    </row>
    <row r="1643" spans="1:5">
      <c r="A1643" s="410"/>
      <c r="B1643" s="62"/>
      <c r="C1643" s="62"/>
      <c r="D1643" s="413"/>
      <c r="E1643" s="173"/>
    </row>
    <row r="1644" spans="1:5">
      <c r="A1644" s="410"/>
      <c r="B1644" s="62"/>
      <c r="C1644" s="62"/>
      <c r="D1644" s="62"/>
      <c r="E1644" s="173"/>
    </row>
    <row r="1645" spans="1:5">
      <c r="A1645" s="410"/>
      <c r="B1645" s="62"/>
      <c r="C1645" s="62"/>
      <c r="D1645" s="62"/>
      <c r="E1645" s="173"/>
    </row>
    <row r="1646" spans="1:5">
      <c r="A1646" s="410" t="s">
        <v>613</v>
      </c>
      <c r="B1646" s="62" t="s">
        <v>3568</v>
      </c>
      <c r="C1646" s="62"/>
      <c r="D1646" s="62"/>
      <c r="E1646" s="173"/>
    </row>
    <row r="1647" spans="1:5" ht="30">
      <c r="A1647" s="410" t="s">
        <v>1145</v>
      </c>
      <c r="B1647" s="62"/>
      <c r="C1647" s="62"/>
      <c r="D1647" s="62"/>
      <c r="E1647" s="173"/>
    </row>
    <row r="1648" spans="1:5">
      <c r="A1648" s="410" t="s">
        <v>590</v>
      </c>
      <c r="B1648" s="62"/>
      <c r="C1648" s="62"/>
      <c r="D1648" s="62"/>
      <c r="E1648" s="173"/>
    </row>
    <row r="1649" spans="1:5">
      <c r="A1649" s="410"/>
      <c r="B1649" s="62"/>
      <c r="C1649" s="62"/>
      <c r="D1649" s="62"/>
      <c r="E1649" s="173"/>
    </row>
    <row r="1650" spans="1:5">
      <c r="A1650" s="410" t="s">
        <v>576</v>
      </c>
      <c r="B1650" s="62" t="s">
        <v>558</v>
      </c>
      <c r="C1650" s="62" t="s">
        <v>559</v>
      </c>
      <c r="D1650" s="62" t="s">
        <v>560</v>
      </c>
      <c r="E1650" s="173" t="s">
        <v>561</v>
      </c>
    </row>
    <row r="1651" spans="1:5" ht="30">
      <c r="A1651" s="410" t="s">
        <v>3061</v>
      </c>
      <c r="B1651" s="62" t="s">
        <v>123</v>
      </c>
      <c r="C1651" s="62">
        <v>1.9713E-4</v>
      </c>
      <c r="D1651" s="62">
        <v>576</v>
      </c>
      <c r="E1651" s="173">
        <f>TRUNC((C1651*D1651),2)</f>
        <v>0.11</v>
      </c>
    </row>
    <row r="1652" spans="1:5" ht="30">
      <c r="A1652" s="410" t="s">
        <v>3133</v>
      </c>
      <c r="B1652" s="62" t="s">
        <v>123</v>
      </c>
      <c r="C1652" s="62">
        <v>1.204E-5</v>
      </c>
      <c r="D1652" s="412">
        <v>12122.03</v>
      </c>
      <c r="E1652" s="173">
        <f>TRUNC((C1652*D1652),2)</f>
        <v>0.14000000000000001</v>
      </c>
    </row>
    <row r="1653" spans="1:5">
      <c r="A1653" s="410" t="s">
        <v>562</v>
      </c>
      <c r="B1653" s="62" t="s">
        <v>563</v>
      </c>
      <c r="C1653" s="62" t="s">
        <v>563</v>
      </c>
      <c r="D1653" s="62" t="s">
        <v>563</v>
      </c>
      <c r="E1653" s="173">
        <f>SUM(E1651:E1652)</f>
        <v>0.25</v>
      </c>
    </row>
    <row r="1654" spans="1:5">
      <c r="A1654" s="410"/>
      <c r="B1654" s="62"/>
      <c r="C1654" s="62"/>
      <c r="D1654" s="62"/>
      <c r="E1654" s="173"/>
    </row>
    <row r="1655" spans="1:5">
      <c r="A1655" s="410" t="s">
        <v>557</v>
      </c>
      <c r="B1655" s="62" t="s">
        <v>558</v>
      </c>
      <c r="C1655" s="62" t="s">
        <v>559</v>
      </c>
      <c r="D1655" s="62" t="s">
        <v>560</v>
      </c>
      <c r="E1655" s="173" t="s">
        <v>561</v>
      </c>
    </row>
    <row r="1656" spans="1:5">
      <c r="A1656" s="410" t="s">
        <v>3134</v>
      </c>
      <c r="B1656" s="62" t="s">
        <v>122</v>
      </c>
      <c r="C1656" s="62">
        <v>2.9158700000000001E-3</v>
      </c>
      <c r="D1656" s="62">
        <v>9.26</v>
      </c>
      <c r="E1656" s="173">
        <f>TRUNC((C1656*D1656),2)</f>
        <v>0.02</v>
      </c>
    </row>
    <row r="1657" spans="1:5">
      <c r="A1657" s="410" t="s">
        <v>3135</v>
      </c>
      <c r="B1657" s="62" t="s">
        <v>122</v>
      </c>
      <c r="C1657" s="62">
        <v>2.041107E-2</v>
      </c>
      <c r="D1657" s="62">
        <v>13.3</v>
      </c>
      <c r="E1657" s="173">
        <f>TRUNC((C1657*D1657),2)</f>
        <v>0.27</v>
      </c>
    </row>
    <row r="1658" spans="1:5">
      <c r="A1658" s="410" t="s">
        <v>3090</v>
      </c>
      <c r="B1658" s="62" t="s">
        <v>122</v>
      </c>
      <c r="C1658" s="62">
        <v>1.2591698</v>
      </c>
      <c r="D1658" s="62">
        <v>13.3</v>
      </c>
      <c r="E1658" s="173">
        <f>TRUNC((C1658*D1658),2)</f>
        <v>16.739999999999998</v>
      </c>
    </row>
    <row r="1659" spans="1:5">
      <c r="A1659" s="410" t="s">
        <v>3063</v>
      </c>
      <c r="B1659" s="62" t="s">
        <v>122</v>
      </c>
      <c r="C1659" s="62">
        <v>1.6788049199999999</v>
      </c>
      <c r="D1659" s="62">
        <v>8.51</v>
      </c>
      <c r="E1659" s="173">
        <f>TRUNC((C1659*D1659),2)</f>
        <v>14.28</v>
      </c>
    </row>
    <row r="1660" spans="1:5">
      <c r="A1660" s="410" t="s">
        <v>3064</v>
      </c>
      <c r="B1660" s="62" t="s">
        <v>122</v>
      </c>
      <c r="C1660" s="62">
        <v>0.11081754000000001</v>
      </c>
      <c r="D1660" s="62">
        <v>17.8</v>
      </c>
      <c r="E1660" s="173">
        <f>TRUNC((C1660*D1660),2)</f>
        <v>1.97</v>
      </c>
    </row>
    <row r="1661" spans="1:5">
      <c r="A1661" s="410" t="s">
        <v>562</v>
      </c>
      <c r="B1661" s="62" t="s">
        <v>563</v>
      </c>
      <c r="C1661" s="62" t="s">
        <v>563</v>
      </c>
      <c r="D1661" s="62" t="s">
        <v>563</v>
      </c>
      <c r="E1661" s="173">
        <f>SUM(E1656:E1660)</f>
        <v>33.279999999999994</v>
      </c>
    </row>
    <row r="1662" spans="1:5">
      <c r="A1662" s="410"/>
      <c r="B1662" s="62"/>
      <c r="C1662" s="62"/>
      <c r="D1662" s="62"/>
      <c r="E1662" s="173"/>
    </row>
    <row r="1663" spans="1:5">
      <c r="A1663" s="410" t="s">
        <v>564</v>
      </c>
      <c r="B1663" s="62" t="s">
        <v>558</v>
      </c>
      <c r="C1663" s="62" t="s">
        <v>559</v>
      </c>
      <c r="D1663" s="62" t="s">
        <v>560</v>
      </c>
      <c r="E1663" s="173" t="s">
        <v>561</v>
      </c>
    </row>
    <row r="1664" spans="1:5">
      <c r="A1664" s="410" t="s">
        <v>3136</v>
      </c>
      <c r="B1664" s="62" t="s">
        <v>127</v>
      </c>
      <c r="C1664" s="62">
        <v>3.2067899999999998</v>
      </c>
      <c r="D1664" s="62">
        <v>3.62</v>
      </c>
      <c r="E1664" s="173">
        <f t="shared" ref="E1664:E1691" si="37">TRUNC((C1664*D1664),2)</f>
        <v>11.6</v>
      </c>
    </row>
    <row r="1665" spans="1:5">
      <c r="A1665" s="410" t="s">
        <v>3065</v>
      </c>
      <c r="B1665" s="62" t="s">
        <v>124</v>
      </c>
      <c r="C1665" s="62">
        <v>6.794E-2</v>
      </c>
      <c r="D1665" s="62">
        <v>72.5</v>
      </c>
      <c r="E1665" s="173">
        <f t="shared" si="37"/>
        <v>4.92</v>
      </c>
    </row>
    <row r="1666" spans="1:5">
      <c r="A1666" s="410" t="s">
        <v>3066</v>
      </c>
      <c r="B1666" s="62" t="s">
        <v>123</v>
      </c>
      <c r="C1666" s="62">
        <v>2.3343610000000001E-2</v>
      </c>
      <c r="D1666" s="62">
        <v>6.92</v>
      </c>
      <c r="E1666" s="173">
        <f t="shared" si="37"/>
        <v>0.16</v>
      </c>
    </row>
    <row r="1667" spans="1:5">
      <c r="A1667" s="410" t="s">
        <v>3046</v>
      </c>
      <c r="B1667" s="62" t="s">
        <v>131</v>
      </c>
      <c r="C1667" s="62">
        <v>4.8378700000000002E-3</v>
      </c>
      <c r="D1667" s="62">
        <v>50.4</v>
      </c>
      <c r="E1667" s="173">
        <f t="shared" si="37"/>
        <v>0.24</v>
      </c>
    </row>
    <row r="1668" spans="1:5">
      <c r="A1668" s="410" t="s">
        <v>3067</v>
      </c>
      <c r="B1668" s="62" t="s">
        <v>123</v>
      </c>
      <c r="C1668" s="62">
        <v>1.9351100000000001E-3</v>
      </c>
      <c r="D1668" s="62">
        <v>108.95</v>
      </c>
      <c r="E1668" s="173">
        <f t="shared" si="37"/>
        <v>0.21</v>
      </c>
    </row>
    <row r="1669" spans="1:5">
      <c r="A1669" s="410" t="s">
        <v>3068</v>
      </c>
      <c r="B1669" s="62" t="s">
        <v>127</v>
      </c>
      <c r="C1669" s="62">
        <v>27.5589981</v>
      </c>
      <c r="D1669" s="62">
        <v>0.42</v>
      </c>
      <c r="E1669" s="173">
        <f t="shared" si="37"/>
        <v>11.57</v>
      </c>
    </row>
    <row r="1670" spans="1:5">
      <c r="A1670" s="410" t="s">
        <v>3069</v>
      </c>
      <c r="B1670" s="62" t="s">
        <v>123</v>
      </c>
      <c r="C1670" s="62">
        <v>2.640642E-2</v>
      </c>
      <c r="D1670" s="62">
        <v>6.21</v>
      </c>
      <c r="E1670" s="173">
        <f t="shared" si="37"/>
        <v>0.16</v>
      </c>
    </row>
    <row r="1671" spans="1:5">
      <c r="A1671" s="410" t="s">
        <v>3047</v>
      </c>
      <c r="B1671" s="62" t="s">
        <v>131</v>
      </c>
      <c r="C1671" s="62">
        <v>4.1502820000000003E-2</v>
      </c>
      <c r="D1671" s="62">
        <v>9.4499999999999993</v>
      </c>
      <c r="E1671" s="173">
        <f t="shared" si="37"/>
        <v>0.39</v>
      </c>
    </row>
    <row r="1672" spans="1:5">
      <c r="A1672" s="410" t="s">
        <v>3072</v>
      </c>
      <c r="B1672" s="62" t="s">
        <v>124</v>
      </c>
      <c r="C1672" s="62">
        <v>5.0826000000000003E-2</v>
      </c>
      <c r="D1672" s="62">
        <v>59.13</v>
      </c>
      <c r="E1672" s="173">
        <f t="shared" si="37"/>
        <v>3</v>
      </c>
    </row>
    <row r="1673" spans="1:5">
      <c r="A1673" s="410" t="s">
        <v>3075</v>
      </c>
      <c r="B1673" s="62" t="s">
        <v>128</v>
      </c>
      <c r="C1673" s="62">
        <v>4.4010300000000002E-3</v>
      </c>
      <c r="D1673" s="62">
        <v>15.32</v>
      </c>
      <c r="E1673" s="173">
        <f t="shared" si="37"/>
        <v>0.06</v>
      </c>
    </row>
    <row r="1674" spans="1:5">
      <c r="A1674" s="410" t="s">
        <v>3076</v>
      </c>
      <c r="B1674" s="62" t="s">
        <v>122</v>
      </c>
      <c r="C1674" s="62">
        <v>3.0217719999999999</v>
      </c>
      <c r="D1674" s="62">
        <v>1.87</v>
      </c>
      <c r="E1674" s="173">
        <f t="shared" si="37"/>
        <v>5.65</v>
      </c>
    </row>
    <row r="1675" spans="1:5">
      <c r="A1675" s="410" t="s">
        <v>3077</v>
      </c>
      <c r="B1675" s="62" t="s">
        <v>122</v>
      </c>
      <c r="C1675" s="62">
        <v>3.0217719999999999</v>
      </c>
      <c r="D1675" s="62">
        <v>0.71</v>
      </c>
      <c r="E1675" s="173">
        <f t="shared" si="37"/>
        <v>2.14</v>
      </c>
    </row>
    <row r="1676" spans="1:5">
      <c r="A1676" s="410" t="s">
        <v>3078</v>
      </c>
      <c r="B1676" s="62" t="s">
        <v>122</v>
      </c>
      <c r="C1676" s="62">
        <v>3.0217719999999999</v>
      </c>
      <c r="D1676" s="62">
        <v>0.34</v>
      </c>
      <c r="E1676" s="173">
        <f t="shared" si="37"/>
        <v>1.02</v>
      </c>
    </row>
    <row r="1677" spans="1:5">
      <c r="A1677" s="410" t="s">
        <v>3079</v>
      </c>
      <c r="B1677" s="62" t="s">
        <v>122</v>
      </c>
      <c r="C1677" s="62">
        <v>3.0217719999999999</v>
      </c>
      <c r="D1677" s="62">
        <v>0.05</v>
      </c>
      <c r="E1677" s="173">
        <f t="shared" si="37"/>
        <v>0.15</v>
      </c>
    </row>
    <row r="1678" spans="1:5">
      <c r="A1678" s="410" t="s">
        <v>3048</v>
      </c>
      <c r="B1678" s="62" t="s">
        <v>123</v>
      </c>
      <c r="C1678" s="62">
        <v>7.99652E-3</v>
      </c>
      <c r="D1678" s="62">
        <v>31.18</v>
      </c>
      <c r="E1678" s="173">
        <f t="shared" si="37"/>
        <v>0.24</v>
      </c>
    </row>
    <row r="1679" spans="1:5">
      <c r="A1679" s="410" t="s">
        <v>3049</v>
      </c>
      <c r="B1679" s="62" t="s">
        <v>123</v>
      </c>
      <c r="C1679" s="62">
        <v>3.7478899999999998E-3</v>
      </c>
      <c r="D1679" s="62">
        <v>178.5</v>
      </c>
      <c r="E1679" s="173">
        <f t="shared" si="37"/>
        <v>0.66</v>
      </c>
    </row>
    <row r="1680" spans="1:5">
      <c r="A1680" s="410" t="s">
        <v>3050</v>
      </c>
      <c r="B1680" s="62" t="s">
        <v>123</v>
      </c>
      <c r="C1680" s="62">
        <v>0.33688890999999999</v>
      </c>
      <c r="D1680" s="62">
        <v>1.17</v>
      </c>
      <c r="E1680" s="173">
        <f t="shared" si="37"/>
        <v>0.39</v>
      </c>
    </row>
    <row r="1681" spans="1:5" ht="30">
      <c r="A1681" s="410" t="s">
        <v>3051</v>
      </c>
      <c r="B1681" s="62" t="s">
        <v>123</v>
      </c>
      <c r="C1681" s="62">
        <v>3.2484100000000002E-3</v>
      </c>
      <c r="D1681" s="62">
        <v>140.43</v>
      </c>
      <c r="E1681" s="173">
        <f t="shared" si="37"/>
        <v>0.45</v>
      </c>
    </row>
    <row r="1682" spans="1:5" ht="30">
      <c r="A1682" s="410" t="s">
        <v>3052</v>
      </c>
      <c r="B1682" s="62" t="s">
        <v>123</v>
      </c>
      <c r="C1682" s="62">
        <v>2.1756800000000001E-3</v>
      </c>
      <c r="D1682" s="62">
        <v>123.37</v>
      </c>
      <c r="E1682" s="173">
        <f t="shared" si="37"/>
        <v>0.26</v>
      </c>
    </row>
    <row r="1683" spans="1:5" ht="30">
      <c r="A1683" s="410" t="s">
        <v>3080</v>
      </c>
      <c r="B1683" s="62" t="s">
        <v>123</v>
      </c>
      <c r="C1683" s="62">
        <v>1.2841E-4</v>
      </c>
      <c r="D1683" s="62">
        <v>593.85</v>
      </c>
      <c r="E1683" s="173">
        <f t="shared" si="37"/>
        <v>7.0000000000000007E-2</v>
      </c>
    </row>
    <row r="1684" spans="1:5">
      <c r="A1684" s="410" t="s">
        <v>3081</v>
      </c>
      <c r="B1684" s="62" t="s">
        <v>123</v>
      </c>
      <c r="C1684" s="62">
        <v>7.8848999999999998E-4</v>
      </c>
      <c r="D1684" s="62">
        <v>134.63</v>
      </c>
      <c r="E1684" s="173">
        <f t="shared" si="37"/>
        <v>0.1</v>
      </c>
    </row>
    <row r="1685" spans="1:5">
      <c r="A1685" s="410" t="s">
        <v>3082</v>
      </c>
      <c r="B1685" s="62" t="s">
        <v>123</v>
      </c>
      <c r="C1685" s="62">
        <v>5.9893000000000001E-4</v>
      </c>
      <c r="D1685" s="62">
        <v>202.84</v>
      </c>
      <c r="E1685" s="173">
        <f t="shared" si="37"/>
        <v>0.12</v>
      </c>
    </row>
    <row r="1686" spans="1:5">
      <c r="A1686" s="410" t="s">
        <v>3083</v>
      </c>
      <c r="B1686" s="62" t="s">
        <v>123</v>
      </c>
      <c r="C1686" s="62">
        <v>1.2841E-4</v>
      </c>
      <c r="D1686" s="62">
        <v>574.46</v>
      </c>
      <c r="E1686" s="173">
        <f t="shared" si="37"/>
        <v>7.0000000000000007E-2</v>
      </c>
    </row>
    <row r="1687" spans="1:5">
      <c r="A1687" s="410" t="s">
        <v>3084</v>
      </c>
      <c r="B1687" s="62" t="s">
        <v>123</v>
      </c>
      <c r="C1687" s="62">
        <v>1.5782E-4</v>
      </c>
      <c r="D1687" s="62">
        <v>276.64</v>
      </c>
      <c r="E1687" s="173">
        <f t="shared" si="37"/>
        <v>0.04</v>
      </c>
    </row>
    <row r="1688" spans="1:5">
      <c r="A1688" s="410" t="s">
        <v>3085</v>
      </c>
      <c r="B1688" s="62" t="s">
        <v>123</v>
      </c>
      <c r="C1688" s="62">
        <v>7.9489199999999999E-3</v>
      </c>
      <c r="D1688" s="62">
        <v>8.1</v>
      </c>
      <c r="E1688" s="173">
        <f t="shared" si="37"/>
        <v>0.06</v>
      </c>
    </row>
    <row r="1689" spans="1:5">
      <c r="A1689" s="410" t="s">
        <v>3086</v>
      </c>
      <c r="B1689" s="62" t="s">
        <v>123</v>
      </c>
      <c r="C1689" s="62">
        <v>4.4010300000000002E-3</v>
      </c>
      <c r="D1689" s="62">
        <v>11.01</v>
      </c>
      <c r="E1689" s="173">
        <f t="shared" si="37"/>
        <v>0.04</v>
      </c>
    </row>
    <row r="1690" spans="1:5">
      <c r="A1690" s="410" t="s">
        <v>3087</v>
      </c>
      <c r="B1690" s="62" t="s">
        <v>123</v>
      </c>
      <c r="C1690" s="62">
        <v>4.4010300000000002E-3</v>
      </c>
      <c r="D1690" s="62">
        <v>24.42</v>
      </c>
      <c r="E1690" s="173">
        <f t="shared" si="37"/>
        <v>0.1</v>
      </c>
    </row>
    <row r="1691" spans="1:5">
      <c r="A1691" s="410" t="s">
        <v>3088</v>
      </c>
      <c r="B1691" s="62" t="s">
        <v>132</v>
      </c>
      <c r="C1691" s="62">
        <v>0.1419</v>
      </c>
      <c r="D1691" s="62">
        <v>0.86</v>
      </c>
      <c r="E1691" s="173">
        <f t="shared" si="37"/>
        <v>0.12</v>
      </c>
    </row>
    <row r="1692" spans="1:5">
      <c r="A1692" s="410" t="s">
        <v>562</v>
      </c>
      <c r="B1692" s="62" t="s">
        <v>563</v>
      </c>
      <c r="C1692" s="62" t="s">
        <v>563</v>
      </c>
      <c r="D1692" s="62" t="s">
        <v>563</v>
      </c>
      <c r="E1692" s="173">
        <f>SUM(E1664:E1691)</f>
        <v>43.99</v>
      </c>
    </row>
    <row r="1693" spans="1:5">
      <c r="A1693" s="410"/>
      <c r="B1693" s="62"/>
      <c r="C1693" s="62"/>
      <c r="D1693" s="62"/>
      <c r="E1693" s="173"/>
    </row>
    <row r="1694" spans="1:5">
      <c r="A1694" s="410" t="s">
        <v>565</v>
      </c>
      <c r="B1694" s="62" t="s">
        <v>563</v>
      </c>
      <c r="C1694" s="62" t="s">
        <v>563</v>
      </c>
      <c r="D1694" s="62" t="s">
        <v>563</v>
      </c>
      <c r="E1694" s="173">
        <f>E1653+E1661+E1692</f>
        <v>77.52</v>
      </c>
    </row>
    <row r="1695" spans="1:5">
      <c r="A1695" s="410"/>
      <c r="B1695" s="62"/>
      <c r="C1695" s="62"/>
      <c r="D1695" s="413"/>
      <c r="E1695" s="173"/>
    </row>
    <row r="1696" spans="1:5">
      <c r="A1696" s="410"/>
      <c r="B1696" s="62"/>
      <c r="C1696" s="62"/>
      <c r="D1696" s="62"/>
      <c r="E1696" s="173"/>
    </row>
    <row r="1697" spans="1:5">
      <c r="A1697" s="410"/>
      <c r="B1697" s="62"/>
      <c r="C1697" s="62"/>
      <c r="D1697" s="62"/>
      <c r="E1697" s="173"/>
    </row>
    <row r="1698" spans="1:5">
      <c r="A1698" s="410" t="s">
        <v>1375</v>
      </c>
      <c r="B1698" s="62" t="s">
        <v>3569</v>
      </c>
      <c r="C1698" s="62"/>
      <c r="D1698" s="62"/>
      <c r="E1698" s="173"/>
    </row>
    <row r="1699" spans="1:5">
      <c r="A1699" s="410" t="s">
        <v>614</v>
      </c>
      <c r="B1699" s="62"/>
      <c r="C1699" s="62"/>
      <c r="D1699" s="62"/>
      <c r="E1699" s="173"/>
    </row>
    <row r="1700" spans="1:5">
      <c r="A1700" s="410" t="s">
        <v>601</v>
      </c>
      <c r="B1700" s="62"/>
      <c r="C1700" s="62"/>
      <c r="D1700" s="62"/>
      <c r="E1700" s="173"/>
    </row>
    <row r="1701" spans="1:5">
      <c r="A1701" s="410"/>
      <c r="B1701" s="62"/>
      <c r="C1701" s="62"/>
      <c r="D1701" s="62"/>
      <c r="E1701" s="173"/>
    </row>
    <row r="1702" spans="1:5">
      <c r="A1702" s="410" t="s">
        <v>576</v>
      </c>
      <c r="B1702" s="62" t="s">
        <v>558</v>
      </c>
      <c r="C1702" s="62" t="s">
        <v>559</v>
      </c>
      <c r="D1702" s="62" t="s">
        <v>560</v>
      </c>
      <c r="E1702" s="173" t="s">
        <v>561</v>
      </c>
    </row>
    <row r="1703" spans="1:5" ht="30">
      <c r="A1703" s="410" t="s">
        <v>3061</v>
      </c>
      <c r="B1703" s="62" t="s">
        <v>123</v>
      </c>
      <c r="C1703" s="62">
        <v>2.6781999999999999E-4</v>
      </c>
      <c r="D1703" s="62">
        <v>576</v>
      </c>
      <c r="E1703" s="173">
        <f>TRUNC((C1703*D1703),2)</f>
        <v>0.15</v>
      </c>
    </row>
    <row r="1704" spans="1:5">
      <c r="A1704" s="410" t="s">
        <v>562</v>
      </c>
      <c r="B1704" s="62" t="s">
        <v>563</v>
      </c>
      <c r="C1704" s="62" t="s">
        <v>563</v>
      </c>
      <c r="D1704" s="62" t="s">
        <v>563</v>
      </c>
      <c r="E1704" s="173">
        <f>SUM(E1703:E1703)</f>
        <v>0.15</v>
      </c>
    </row>
    <row r="1705" spans="1:5">
      <c r="A1705" s="410"/>
      <c r="B1705" s="62"/>
      <c r="C1705" s="62"/>
      <c r="D1705" s="62"/>
      <c r="E1705" s="173"/>
    </row>
    <row r="1706" spans="1:5">
      <c r="A1706" s="410" t="s">
        <v>557</v>
      </c>
      <c r="B1706" s="62" t="s">
        <v>558</v>
      </c>
      <c r="C1706" s="62" t="s">
        <v>559</v>
      </c>
      <c r="D1706" s="62" t="s">
        <v>560</v>
      </c>
      <c r="E1706" s="173" t="s">
        <v>561</v>
      </c>
    </row>
    <row r="1707" spans="1:5">
      <c r="A1707" s="410" t="s">
        <v>3063</v>
      </c>
      <c r="B1707" s="62" t="s">
        <v>122</v>
      </c>
      <c r="C1707" s="62">
        <v>3.9942704</v>
      </c>
      <c r="D1707" s="62">
        <v>8.51</v>
      </c>
      <c r="E1707" s="173">
        <f>TRUNC((C1707*D1707),2)</f>
        <v>33.99</v>
      </c>
    </row>
    <row r="1708" spans="1:5">
      <c r="A1708" s="410" t="s">
        <v>562</v>
      </c>
      <c r="B1708" s="62" t="s">
        <v>563</v>
      </c>
      <c r="C1708" s="62" t="s">
        <v>563</v>
      </c>
      <c r="D1708" s="62" t="s">
        <v>563</v>
      </c>
      <c r="E1708" s="173">
        <f>SUM(E1707:E1707)</f>
        <v>33.99</v>
      </c>
    </row>
    <row r="1709" spans="1:5">
      <c r="A1709" s="410"/>
      <c r="B1709" s="62"/>
      <c r="C1709" s="62"/>
      <c r="D1709" s="62"/>
      <c r="E1709" s="173"/>
    </row>
    <row r="1710" spans="1:5">
      <c r="A1710" s="410" t="s">
        <v>564</v>
      </c>
      <c r="B1710" s="62" t="s">
        <v>558</v>
      </c>
      <c r="C1710" s="62" t="s">
        <v>559</v>
      </c>
      <c r="D1710" s="62" t="s">
        <v>560</v>
      </c>
      <c r="E1710" s="173" t="s">
        <v>561</v>
      </c>
    </row>
    <row r="1711" spans="1:5">
      <c r="A1711" s="410" t="s">
        <v>3066</v>
      </c>
      <c r="B1711" s="62" t="s">
        <v>123</v>
      </c>
      <c r="C1711" s="62">
        <v>3.1716040000000001E-2</v>
      </c>
      <c r="D1711" s="62">
        <v>6.92</v>
      </c>
      <c r="E1711" s="173">
        <f t="shared" ref="E1711:E1733" si="38">TRUNC((C1711*D1711),2)</f>
        <v>0.21</v>
      </c>
    </row>
    <row r="1712" spans="1:5">
      <c r="A1712" s="410" t="s">
        <v>3046</v>
      </c>
      <c r="B1712" s="62" t="s">
        <v>131</v>
      </c>
      <c r="C1712" s="62">
        <v>6.3335600000000002E-3</v>
      </c>
      <c r="D1712" s="62">
        <v>50.4</v>
      </c>
      <c r="E1712" s="173">
        <f t="shared" si="38"/>
        <v>0.31</v>
      </c>
    </row>
    <row r="1713" spans="1:5">
      <c r="A1713" s="410" t="s">
        <v>3067</v>
      </c>
      <c r="B1713" s="62" t="s">
        <v>123</v>
      </c>
      <c r="C1713" s="62">
        <v>2.6291600000000002E-3</v>
      </c>
      <c r="D1713" s="62">
        <v>108.95</v>
      </c>
      <c r="E1713" s="173">
        <f t="shared" si="38"/>
        <v>0.28000000000000003</v>
      </c>
    </row>
    <row r="1714" spans="1:5">
      <c r="A1714" s="410" t="s">
        <v>3069</v>
      </c>
      <c r="B1714" s="62" t="s">
        <v>123</v>
      </c>
      <c r="C1714" s="62">
        <v>3.5877359999999997E-2</v>
      </c>
      <c r="D1714" s="62">
        <v>6.21</v>
      </c>
      <c r="E1714" s="173">
        <f t="shared" si="38"/>
        <v>0.22</v>
      </c>
    </row>
    <row r="1715" spans="1:5">
      <c r="A1715" s="410" t="s">
        <v>3047</v>
      </c>
      <c r="B1715" s="62" t="s">
        <v>131</v>
      </c>
      <c r="C1715" s="62">
        <v>5.433408E-2</v>
      </c>
      <c r="D1715" s="62">
        <v>9.4499999999999993</v>
      </c>
      <c r="E1715" s="173">
        <f t="shared" si="38"/>
        <v>0.51</v>
      </c>
    </row>
    <row r="1716" spans="1:5">
      <c r="A1716" s="410" t="s">
        <v>3075</v>
      </c>
      <c r="B1716" s="62" t="s">
        <v>128</v>
      </c>
      <c r="C1716" s="62">
        <v>5.9794899999999996E-3</v>
      </c>
      <c r="D1716" s="62">
        <v>15.32</v>
      </c>
      <c r="E1716" s="173">
        <f t="shared" si="38"/>
        <v>0.09</v>
      </c>
    </row>
    <row r="1717" spans="1:5">
      <c r="A1717" s="410" t="s">
        <v>3076</v>
      </c>
      <c r="B1717" s="62" t="s">
        <v>122</v>
      </c>
      <c r="C1717" s="62">
        <v>3.956</v>
      </c>
      <c r="D1717" s="62">
        <v>1.87</v>
      </c>
      <c r="E1717" s="173">
        <f t="shared" si="38"/>
        <v>7.39</v>
      </c>
    </row>
    <row r="1718" spans="1:5">
      <c r="A1718" s="410" t="s">
        <v>3077</v>
      </c>
      <c r="B1718" s="62" t="s">
        <v>122</v>
      </c>
      <c r="C1718" s="62">
        <v>3.956</v>
      </c>
      <c r="D1718" s="62">
        <v>0.71</v>
      </c>
      <c r="E1718" s="173">
        <f t="shared" si="38"/>
        <v>2.8</v>
      </c>
    </row>
    <row r="1719" spans="1:5">
      <c r="A1719" s="410" t="s">
        <v>3078</v>
      </c>
      <c r="B1719" s="62" t="s">
        <v>122</v>
      </c>
      <c r="C1719" s="62">
        <v>3.956</v>
      </c>
      <c r="D1719" s="62">
        <v>0.34</v>
      </c>
      <c r="E1719" s="173">
        <f t="shared" si="38"/>
        <v>1.34</v>
      </c>
    </row>
    <row r="1720" spans="1:5">
      <c r="A1720" s="410" t="s">
        <v>3079</v>
      </c>
      <c r="B1720" s="62" t="s">
        <v>122</v>
      </c>
      <c r="C1720" s="62">
        <v>3.956</v>
      </c>
      <c r="D1720" s="62">
        <v>0.05</v>
      </c>
      <c r="E1720" s="173">
        <f t="shared" si="38"/>
        <v>0.19</v>
      </c>
    </row>
    <row r="1721" spans="1:5">
      <c r="A1721" s="410" t="s">
        <v>3048</v>
      </c>
      <c r="B1721" s="62" t="s">
        <v>123</v>
      </c>
      <c r="C1721" s="62">
        <v>1.0468760000000001E-2</v>
      </c>
      <c r="D1721" s="62">
        <v>31.18</v>
      </c>
      <c r="E1721" s="173">
        <f t="shared" si="38"/>
        <v>0.32</v>
      </c>
    </row>
    <row r="1722" spans="1:5">
      <c r="A1722" s="410" t="s">
        <v>3049</v>
      </c>
      <c r="B1722" s="62" t="s">
        <v>123</v>
      </c>
      <c r="C1722" s="62">
        <v>4.9066300000000004E-3</v>
      </c>
      <c r="D1722" s="62">
        <v>178.5</v>
      </c>
      <c r="E1722" s="173">
        <f t="shared" si="38"/>
        <v>0.87</v>
      </c>
    </row>
    <row r="1723" spans="1:5">
      <c r="A1723" s="410" t="s">
        <v>3050</v>
      </c>
      <c r="B1723" s="62" t="s">
        <v>123</v>
      </c>
      <c r="C1723" s="62">
        <v>0.44104336</v>
      </c>
      <c r="D1723" s="62">
        <v>1.17</v>
      </c>
      <c r="E1723" s="173">
        <f t="shared" si="38"/>
        <v>0.51</v>
      </c>
    </row>
    <row r="1724" spans="1:5" ht="30">
      <c r="A1724" s="410" t="s">
        <v>3051</v>
      </c>
      <c r="B1724" s="62" t="s">
        <v>123</v>
      </c>
      <c r="C1724" s="62">
        <v>4.2526999999999999E-3</v>
      </c>
      <c r="D1724" s="62">
        <v>140.43</v>
      </c>
      <c r="E1724" s="173">
        <f t="shared" si="38"/>
        <v>0.59</v>
      </c>
    </row>
    <row r="1725" spans="1:5" ht="30">
      <c r="A1725" s="410" t="s">
        <v>3052</v>
      </c>
      <c r="B1725" s="62" t="s">
        <v>123</v>
      </c>
      <c r="C1725" s="62">
        <v>2.8483200000000001E-3</v>
      </c>
      <c r="D1725" s="62">
        <v>123.37</v>
      </c>
      <c r="E1725" s="173">
        <f t="shared" si="38"/>
        <v>0.35</v>
      </c>
    </row>
    <row r="1726" spans="1:5" ht="30">
      <c r="A1726" s="410" t="s">
        <v>3080</v>
      </c>
      <c r="B1726" s="62" t="s">
        <v>123</v>
      </c>
      <c r="C1726" s="62">
        <v>1.7446000000000001E-4</v>
      </c>
      <c r="D1726" s="62">
        <v>593.85</v>
      </c>
      <c r="E1726" s="173">
        <f t="shared" si="38"/>
        <v>0.1</v>
      </c>
    </row>
    <row r="1727" spans="1:5">
      <c r="A1727" s="410" t="s">
        <v>3081</v>
      </c>
      <c r="B1727" s="62" t="s">
        <v>123</v>
      </c>
      <c r="C1727" s="62">
        <v>1.07128E-3</v>
      </c>
      <c r="D1727" s="62">
        <v>134.63</v>
      </c>
      <c r="E1727" s="173">
        <f t="shared" si="38"/>
        <v>0.14000000000000001</v>
      </c>
    </row>
    <row r="1728" spans="1:5">
      <c r="A1728" s="410" t="s">
        <v>3082</v>
      </c>
      <c r="B1728" s="62" t="s">
        <v>123</v>
      </c>
      <c r="C1728" s="62">
        <v>8.1375000000000002E-4</v>
      </c>
      <c r="D1728" s="62">
        <v>202.84</v>
      </c>
      <c r="E1728" s="173">
        <f t="shared" si="38"/>
        <v>0.16</v>
      </c>
    </row>
    <row r="1729" spans="1:5">
      <c r="A1729" s="410" t="s">
        <v>3083</v>
      </c>
      <c r="B1729" s="62" t="s">
        <v>123</v>
      </c>
      <c r="C1729" s="62">
        <v>1.7446000000000001E-4</v>
      </c>
      <c r="D1729" s="62">
        <v>574.46</v>
      </c>
      <c r="E1729" s="173">
        <f t="shared" si="38"/>
        <v>0.1</v>
      </c>
    </row>
    <row r="1730" spans="1:5">
      <c r="A1730" s="410" t="s">
        <v>3084</v>
      </c>
      <c r="B1730" s="62" t="s">
        <v>123</v>
      </c>
      <c r="C1730" s="62">
        <v>2.1442E-4</v>
      </c>
      <c r="D1730" s="62">
        <v>276.64</v>
      </c>
      <c r="E1730" s="173">
        <f t="shared" si="38"/>
        <v>0.05</v>
      </c>
    </row>
    <row r="1731" spans="1:5">
      <c r="A1731" s="410" t="s">
        <v>3085</v>
      </c>
      <c r="B1731" s="62" t="s">
        <v>123</v>
      </c>
      <c r="C1731" s="62">
        <v>1.079988E-2</v>
      </c>
      <c r="D1731" s="62">
        <v>8.1</v>
      </c>
      <c r="E1731" s="173">
        <f t="shared" si="38"/>
        <v>0.08</v>
      </c>
    </row>
    <row r="1732" spans="1:5">
      <c r="A1732" s="410" t="s">
        <v>3086</v>
      </c>
      <c r="B1732" s="62" t="s">
        <v>123</v>
      </c>
      <c r="C1732" s="62">
        <v>5.9794899999999996E-3</v>
      </c>
      <c r="D1732" s="62">
        <v>11.01</v>
      </c>
      <c r="E1732" s="173">
        <f t="shared" si="38"/>
        <v>0.06</v>
      </c>
    </row>
    <row r="1733" spans="1:5">
      <c r="A1733" s="410" t="s">
        <v>3087</v>
      </c>
      <c r="B1733" s="62" t="s">
        <v>123</v>
      </c>
      <c r="C1733" s="62">
        <v>5.9794899999999996E-3</v>
      </c>
      <c r="D1733" s="62">
        <v>24.42</v>
      </c>
      <c r="E1733" s="173">
        <f t="shared" si="38"/>
        <v>0.14000000000000001</v>
      </c>
    </row>
    <row r="1734" spans="1:5">
      <c r="A1734" s="410" t="s">
        <v>562</v>
      </c>
      <c r="B1734" s="62" t="s">
        <v>563</v>
      </c>
      <c r="C1734" s="62" t="s">
        <v>563</v>
      </c>
      <c r="D1734" s="62" t="s">
        <v>563</v>
      </c>
      <c r="E1734" s="173">
        <f>SUM(E1711:E1733)</f>
        <v>16.809999999999999</v>
      </c>
    </row>
    <row r="1735" spans="1:5">
      <c r="A1735" s="410"/>
      <c r="B1735" s="62"/>
      <c r="C1735" s="62"/>
      <c r="D1735" s="62"/>
      <c r="E1735" s="173"/>
    </row>
    <row r="1736" spans="1:5">
      <c r="A1736" s="410" t="s">
        <v>565</v>
      </c>
      <c r="B1736" s="62" t="s">
        <v>563</v>
      </c>
      <c r="C1736" s="62" t="s">
        <v>563</v>
      </c>
      <c r="D1736" s="62" t="s">
        <v>563</v>
      </c>
      <c r="E1736" s="173">
        <f>E1704+E1708+E1734</f>
        <v>50.95</v>
      </c>
    </row>
    <row r="1737" spans="1:5">
      <c r="A1737" s="410"/>
      <c r="B1737" s="62"/>
      <c r="C1737" s="62"/>
      <c r="D1737" s="413"/>
      <c r="E1737" s="173"/>
    </row>
    <row r="1738" spans="1:5">
      <c r="A1738" s="410"/>
      <c r="B1738" s="62"/>
      <c r="C1738" s="62"/>
      <c r="D1738" s="62"/>
      <c r="E1738" s="173"/>
    </row>
    <row r="1739" spans="1:5">
      <c r="A1739" s="410"/>
      <c r="B1739" s="62"/>
      <c r="C1739" s="62"/>
      <c r="D1739" s="62"/>
      <c r="E1739" s="173"/>
    </row>
    <row r="1740" spans="1:5">
      <c r="A1740" s="410" t="s">
        <v>1376</v>
      </c>
      <c r="B1740" s="62" t="s">
        <v>3570</v>
      </c>
      <c r="C1740" s="62"/>
      <c r="D1740" s="62"/>
      <c r="E1740" s="173"/>
    </row>
    <row r="1741" spans="1:5" ht="30">
      <c r="A1741" s="410" t="s">
        <v>615</v>
      </c>
      <c r="B1741" s="62"/>
      <c r="C1741" s="62"/>
      <c r="D1741" s="62"/>
      <c r="E1741" s="173"/>
    </row>
    <row r="1742" spans="1:5">
      <c r="A1742" s="410" t="s">
        <v>575</v>
      </c>
      <c r="B1742" s="62"/>
      <c r="C1742" s="62"/>
      <c r="D1742" s="62"/>
      <c r="E1742" s="173"/>
    </row>
    <row r="1743" spans="1:5">
      <c r="A1743" s="410"/>
      <c r="B1743" s="62"/>
      <c r="C1743" s="62"/>
      <c r="D1743" s="62"/>
      <c r="E1743" s="173"/>
    </row>
    <row r="1744" spans="1:5">
      <c r="A1744" s="410" t="s">
        <v>576</v>
      </c>
      <c r="B1744" s="62" t="s">
        <v>558</v>
      </c>
      <c r="C1744" s="62" t="s">
        <v>559</v>
      </c>
      <c r="D1744" s="62" t="s">
        <v>560</v>
      </c>
      <c r="E1744" s="173" t="s">
        <v>561</v>
      </c>
    </row>
    <row r="1745" spans="1:5" ht="30">
      <c r="A1745" s="410" t="s">
        <v>3061</v>
      </c>
      <c r="B1745" s="62" t="s">
        <v>123</v>
      </c>
      <c r="C1745" s="62">
        <v>2.234E-5</v>
      </c>
      <c r="D1745" s="62">
        <v>576</v>
      </c>
      <c r="E1745" s="173">
        <f>TRUNC((C1745*D1745),2)</f>
        <v>0.01</v>
      </c>
    </row>
    <row r="1746" spans="1:5">
      <c r="A1746" s="410" t="s">
        <v>562</v>
      </c>
      <c r="B1746" s="62" t="s">
        <v>563</v>
      </c>
      <c r="C1746" s="62" t="s">
        <v>563</v>
      </c>
      <c r="D1746" s="62" t="s">
        <v>563</v>
      </c>
      <c r="E1746" s="173">
        <f>SUM(E1745:E1745)</f>
        <v>0.01</v>
      </c>
    </row>
    <row r="1747" spans="1:5">
      <c r="A1747" s="410"/>
      <c r="B1747" s="62"/>
      <c r="C1747" s="62"/>
      <c r="D1747" s="62"/>
      <c r="E1747" s="173"/>
    </row>
    <row r="1748" spans="1:5">
      <c r="A1748" s="410" t="s">
        <v>557</v>
      </c>
      <c r="B1748" s="62" t="s">
        <v>558</v>
      </c>
      <c r="C1748" s="62" t="s">
        <v>559</v>
      </c>
      <c r="D1748" s="62" t="s">
        <v>560</v>
      </c>
      <c r="E1748" s="173" t="s">
        <v>561</v>
      </c>
    </row>
    <row r="1749" spans="1:5">
      <c r="A1749" s="410" t="s">
        <v>3063</v>
      </c>
      <c r="B1749" s="62" t="s">
        <v>122</v>
      </c>
      <c r="C1749" s="62">
        <v>0.34856896999999998</v>
      </c>
      <c r="D1749" s="62">
        <v>8.51</v>
      </c>
      <c r="E1749" s="173">
        <f>TRUNC((C1749*D1749),2)</f>
        <v>2.96</v>
      </c>
    </row>
    <row r="1750" spans="1:5">
      <c r="A1750" s="410" t="s">
        <v>562</v>
      </c>
      <c r="B1750" s="62" t="s">
        <v>563</v>
      </c>
      <c r="C1750" s="62" t="s">
        <v>563</v>
      </c>
      <c r="D1750" s="62" t="s">
        <v>563</v>
      </c>
      <c r="E1750" s="173">
        <f>SUM(E1749:E1749)</f>
        <v>2.96</v>
      </c>
    </row>
    <row r="1751" spans="1:5">
      <c r="A1751" s="410"/>
      <c r="B1751" s="62"/>
      <c r="C1751" s="62"/>
      <c r="D1751" s="62"/>
      <c r="E1751" s="173"/>
    </row>
    <row r="1752" spans="1:5">
      <c r="A1752" s="410" t="s">
        <v>564</v>
      </c>
      <c r="B1752" s="62" t="s">
        <v>558</v>
      </c>
      <c r="C1752" s="62" t="s">
        <v>559</v>
      </c>
      <c r="D1752" s="62" t="s">
        <v>560</v>
      </c>
      <c r="E1752" s="173" t="s">
        <v>561</v>
      </c>
    </row>
    <row r="1753" spans="1:5">
      <c r="A1753" s="410" t="s">
        <v>3066</v>
      </c>
      <c r="B1753" s="62" t="s">
        <v>123</v>
      </c>
      <c r="C1753" s="62">
        <v>2.6456800000000001E-3</v>
      </c>
      <c r="D1753" s="62">
        <v>6.92</v>
      </c>
      <c r="E1753" s="173">
        <f t="shared" ref="E1753:E1775" si="39">TRUNC((C1753*D1753),2)</f>
        <v>0.01</v>
      </c>
    </row>
    <row r="1754" spans="1:5">
      <c r="A1754" s="410" t="s">
        <v>3046</v>
      </c>
      <c r="B1754" s="62" t="s">
        <v>131</v>
      </c>
      <c r="C1754" s="62">
        <v>5.2833000000000003E-4</v>
      </c>
      <c r="D1754" s="62">
        <v>50.4</v>
      </c>
      <c r="E1754" s="173">
        <f t="shared" si="39"/>
        <v>0.02</v>
      </c>
    </row>
    <row r="1755" spans="1:5">
      <c r="A1755" s="410" t="s">
        <v>3067</v>
      </c>
      <c r="B1755" s="62" t="s">
        <v>123</v>
      </c>
      <c r="C1755" s="62">
        <v>2.1932000000000001E-4</v>
      </c>
      <c r="D1755" s="62">
        <v>108.95</v>
      </c>
      <c r="E1755" s="173">
        <f t="shared" si="39"/>
        <v>0.02</v>
      </c>
    </row>
    <row r="1756" spans="1:5">
      <c r="A1756" s="410" t="s">
        <v>3069</v>
      </c>
      <c r="B1756" s="62" t="s">
        <v>123</v>
      </c>
      <c r="C1756" s="62">
        <v>2.9927999999999999E-3</v>
      </c>
      <c r="D1756" s="62">
        <v>6.21</v>
      </c>
      <c r="E1756" s="173">
        <f t="shared" si="39"/>
        <v>0.01</v>
      </c>
    </row>
    <row r="1757" spans="1:5">
      <c r="A1757" s="410" t="s">
        <v>3047</v>
      </c>
      <c r="B1757" s="62" t="s">
        <v>131</v>
      </c>
      <c r="C1757" s="62">
        <v>4.5324199999999997E-3</v>
      </c>
      <c r="D1757" s="62">
        <v>9.4499999999999993</v>
      </c>
      <c r="E1757" s="173">
        <f t="shared" si="39"/>
        <v>0.04</v>
      </c>
    </row>
    <row r="1758" spans="1:5">
      <c r="A1758" s="410" t="s">
        <v>3075</v>
      </c>
      <c r="B1758" s="62" t="s">
        <v>128</v>
      </c>
      <c r="C1758" s="62">
        <v>4.9879999999999998E-4</v>
      </c>
      <c r="D1758" s="62">
        <v>15.32</v>
      </c>
      <c r="E1758" s="173">
        <f t="shared" si="39"/>
        <v>0</v>
      </c>
    </row>
    <row r="1759" spans="1:5">
      <c r="A1759" s="410" t="s">
        <v>3076</v>
      </c>
      <c r="B1759" s="62" t="s">
        <v>122</v>
      </c>
      <c r="C1759" s="62">
        <v>0.33</v>
      </c>
      <c r="D1759" s="62">
        <v>1.87</v>
      </c>
      <c r="E1759" s="173">
        <f t="shared" si="39"/>
        <v>0.61</v>
      </c>
    </row>
    <row r="1760" spans="1:5">
      <c r="A1760" s="410" t="s">
        <v>3077</v>
      </c>
      <c r="B1760" s="62" t="s">
        <v>122</v>
      </c>
      <c r="C1760" s="62">
        <v>0.33</v>
      </c>
      <c r="D1760" s="62">
        <v>0.71</v>
      </c>
      <c r="E1760" s="173">
        <f t="shared" si="39"/>
        <v>0.23</v>
      </c>
    </row>
    <row r="1761" spans="1:5">
      <c r="A1761" s="410" t="s">
        <v>3078</v>
      </c>
      <c r="B1761" s="62" t="s">
        <v>122</v>
      </c>
      <c r="C1761" s="62">
        <v>0.33</v>
      </c>
      <c r="D1761" s="62">
        <v>0.34</v>
      </c>
      <c r="E1761" s="173">
        <f t="shared" si="39"/>
        <v>0.11</v>
      </c>
    </row>
    <row r="1762" spans="1:5">
      <c r="A1762" s="410" t="s">
        <v>3079</v>
      </c>
      <c r="B1762" s="62" t="s">
        <v>122</v>
      </c>
      <c r="C1762" s="62">
        <v>0.33</v>
      </c>
      <c r="D1762" s="62">
        <v>0.05</v>
      </c>
      <c r="E1762" s="173">
        <f t="shared" si="39"/>
        <v>0.01</v>
      </c>
    </row>
    <row r="1763" spans="1:5">
      <c r="A1763" s="410" t="s">
        <v>3048</v>
      </c>
      <c r="B1763" s="62" t="s">
        <v>123</v>
      </c>
      <c r="C1763" s="62">
        <v>8.7328000000000004E-4</v>
      </c>
      <c r="D1763" s="62">
        <v>31.18</v>
      </c>
      <c r="E1763" s="173">
        <f t="shared" si="39"/>
        <v>0.02</v>
      </c>
    </row>
    <row r="1764" spans="1:5">
      <c r="A1764" s="410" t="s">
        <v>3049</v>
      </c>
      <c r="B1764" s="62" t="s">
        <v>123</v>
      </c>
      <c r="C1764" s="62">
        <v>4.0929999999999997E-4</v>
      </c>
      <c r="D1764" s="62">
        <v>178.5</v>
      </c>
      <c r="E1764" s="173">
        <f t="shared" si="39"/>
        <v>7.0000000000000007E-2</v>
      </c>
    </row>
    <row r="1765" spans="1:5">
      <c r="A1765" s="410" t="s">
        <v>3050</v>
      </c>
      <c r="B1765" s="62" t="s">
        <v>123</v>
      </c>
      <c r="C1765" s="62">
        <v>3.6790780000000002E-2</v>
      </c>
      <c r="D1765" s="62">
        <v>1.17</v>
      </c>
      <c r="E1765" s="173">
        <f t="shared" si="39"/>
        <v>0.04</v>
      </c>
    </row>
    <row r="1766" spans="1:5" ht="30">
      <c r="A1766" s="410" t="s">
        <v>3051</v>
      </c>
      <c r="B1766" s="62" t="s">
        <v>123</v>
      </c>
      <c r="C1766" s="62">
        <v>3.5474999999999998E-4</v>
      </c>
      <c r="D1766" s="62">
        <v>140.43</v>
      </c>
      <c r="E1766" s="173">
        <f t="shared" si="39"/>
        <v>0.04</v>
      </c>
    </row>
    <row r="1767" spans="1:5" ht="30">
      <c r="A1767" s="410" t="s">
        <v>3052</v>
      </c>
      <c r="B1767" s="62" t="s">
        <v>123</v>
      </c>
      <c r="C1767" s="62">
        <v>2.376E-4</v>
      </c>
      <c r="D1767" s="62">
        <v>123.37</v>
      </c>
      <c r="E1767" s="173">
        <f t="shared" si="39"/>
        <v>0.02</v>
      </c>
    </row>
    <row r="1768" spans="1:5" ht="30">
      <c r="A1768" s="410" t="s">
        <v>3080</v>
      </c>
      <c r="B1768" s="62" t="s">
        <v>123</v>
      </c>
      <c r="C1768" s="62">
        <v>1.455E-5</v>
      </c>
      <c r="D1768" s="62">
        <v>593.85</v>
      </c>
      <c r="E1768" s="173">
        <f t="shared" si="39"/>
        <v>0</v>
      </c>
    </row>
    <row r="1769" spans="1:5">
      <c r="A1769" s="410" t="s">
        <v>3081</v>
      </c>
      <c r="B1769" s="62" t="s">
        <v>123</v>
      </c>
      <c r="C1769" s="62">
        <v>8.9359999999999998E-5</v>
      </c>
      <c r="D1769" s="62">
        <v>134.63</v>
      </c>
      <c r="E1769" s="173">
        <f t="shared" si="39"/>
        <v>0.01</v>
      </c>
    </row>
    <row r="1770" spans="1:5">
      <c r="A1770" s="410" t="s">
        <v>3082</v>
      </c>
      <c r="B1770" s="62" t="s">
        <v>123</v>
      </c>
      <c r="C1770" s="62">
        <v>6.7879999999999994E-5</v>
      </c>
      <c r="D1770" s="62">
        <v>202.84</v>
      </c>
      <c r="E1770" s="173">
        <f t="shared" si="39"/>
        <v>0.01</v>
      </c>
    </row>
    <row r="1771" spans="1:5">
      <c r="A1771" s="410" t="s">
        <v>3083</v>
      </c>
      <c r="B1771" s="62" t="s">
        <v>123</v>
      </c>
      <c r="C1771" s="62">
        <v>1.455E-5</v>
      </c>
      <c r="D1771" s="62">
        <v>574.46</v>
      </c>
      <c r="E1771" s="173">
        <f t="shared" si="39"/>
        <v>0</v>
      </c>
    </row>
    <row r="1772" spans="1:5">
      <c r="A1772" s="410" t="s">
        <v>3084</v>
      </c>
      <c r="B1772" s="62" t="s">
        <v>123</v>
      </c>
      <c r="C1772" s="62">
        <v>1.789E-5</v>
      </c>
      <c r="D1772" s="62">
        <v>276.64</v>
      </c>
      <c r="E1772" s="173">
        <f t="shared" si="39"/>
        <v>0</v>
      </c>
    </row>
    <row r="1773" spans="1:5">
      <c r="A1773" s="410" t="s">
        <v>3085</v>
      </c>
      <c r="B1773" s="62" t="s">
        <v>123</v>
      </c>
      <c r="C1773" s="62">
        <v>9.0090000000000005E-4</v>
      </c>
      <c r="D1773" s="62">
        <v>8.1</v>
      </c>
      <c r="E1773" s="173">
        <f t="shared" si="39"/>
        <v>0</v>
      </c>
    </row>
    <row r="1774" spans="1:5">
      <c r="A1774" s="410" t="s">
        <v>3086</v>
      </c>
      <c r="B1774" s="62" t="s">
        <v>123</v>
      </c>
      <c r="C1774" s="62">
        <v>4.9879999999999998E-4</v>
      </c>
      <c r="D1774" s="62">
        <v>11.01</v>
      </c>
      <c r="E1774" s="173">
        <f t="shared" si="39"/>
        <v>0</v>
      </c>
    </row>
    <row r="1775" spans="1:5">
      <c r="A1775" s="410" t="s">
        <v>3087</v>
      </c>
      <c r="B1775" s="62" t="s">
        <v>123</v>
      </c>
      <c r="C1775" s="62">
        <v>4.9879999999999998E-4</v>
      </c>
      <c r="D1775" s="62">
        <v>24.42</v>
      </c>
      <c r="E1775" s="173">
        <f t="shared" si="39"/>
        <v>0.01</v>
      </c>
    </row>
    <row r="1776" spans="1:5">
      <c r="A1776" s="410" t="s">
        <v>562</v>
      </c>
      <c r="B1776" s="62" t="s">
        <v>563</v>
      </c>
      <c r="C1776" s="62" t="s">
        <v>563</v>
      </c>
      <c r="D1776" s="62" t="s">
        <v>563</v>
      </c>
      <c r="E1776" s="173">
        <f>SUM(E1753:E1775)</f>
        <v>1.2800000000000002</v>
      </c>
    </row>
    <row r="1777" spans="1:5">
      <c r="A1777" s="410"/>
      <c r="B1777" s="62"/>
      <c r="C1777" s="62"/>
      <c r="D1777" s="62"/>
      <c r="E1777" s="173"/>
    </row>
    <row r="1778" spans="1:5">
      <c r="A1778" s="410" t="s">
        <v>565</v>
      </c>
      <c r="B1778" s="62" t="s">
        <v>563</v>
      </c>
      <c r="C1778" s="62" t="s">
        <v>563</v>
      </c>
      <c r="D1778" s="62" t="s">
        <v>563</v>
      </c>
      <c r="E1778" s="173">
        <f>E1746+E1750+E1776</f>
        <v>4.25</v>
      </c>
    </row>
    <row r="1779" spans="1:5">
      <c r="A1779" s="410"/>
      <c r="B1779" s="62"/>
      <c r="C1779" s="62"/>
      <c r="D1779" s="413"/>
      <c r="E1779" s="173"/>
    </row>
    <row r="1780" spans="1:5">
      <c r="A1780" s="410"/>
      <c r="B1780" s="62"/>
      <c r="C1780" s="62"/>
      <c r="D1780" s="62"/>
      <c r="E1780" s="173"/>
    </row>
    <row r="1781" spans="1:5">
      <c r="A1781" s="410"/>
      <c r="B1781" s="62"/>
      <c r="C1781" s="62"/>
      <c r="D1781" s="62"/>
      <c r="E1781" s="173"/>
    </row>
    <row r="1782" spans="1:5">
      <c r="A1782" s="410" t="s">
        <v>1377</v>
      </c>
      <c r="B1782" s="62" t="s">
        <v>3571</v>
      </c>
      <c r="C1782" s="62"/>
      <c r="D1782" s="62"/>
      <c r="E1782" s="173"/>
    </row>
    <row r="1783" spans="1:5">
      <c r="A1783" s="410" t="s">
        <v>616</v>
      </c>
      <c r="B1783" s="62"/>
      <c r="C1783" s="62"/>
      <c r="D1783" s="62"/>
      <c r="E1783" s="173"/>
    </row>
    <row r="1784" spans="1:5">
      <c r="A1784" s="410" t="s">
        <v>601</v>
      </c>
      <c r="B1784" s="62"/>
      <c r="C1784" s="62"/>
      <c r="D1784" s="62"/>
      <c r="E1784" s="173"/>
    </row>
    <row r="1785" spans="1:5">
      <c r="A1785" s="410"/>
      <c r="B1785" s="62"/>
      <c r="C1785" s="62"/>
      <c r="D1785" s="62"/>
      <c r="E1785" s="173"/>
    </row>
    <row r="1786" spans="1:5">
      <c r="A1786" s="410" t="s">
        <v>576</v>
      </c>
      <c r="B1786" s="62" t="s">
        <v>558</v>
      </c>
      <c r="C1786" s="62" t="s">
        <v>559</v>
      </c>
      <c r="D1786" s="62" t="s">
        <v>560</v>
      </c>
      <c r="E1786" s="173" t="s">
        <v>561</v>
      </c>
    </row>
    <row r="1787" spans="1:5" ht="30">
      <c r="A1787" s="410" t="s">
        <v>3137</v>
      </c>
      <c r="B1787" s="62" t="s">
        <v>123</v>
      </c>
      <c r="C1787" s="62">
        <v>5.3820000000000003E-5</v>
      </c>
      <c r="D1787" s="412">
        <v>12390.06</v>
      </c>
      <c r="E1787" s="173">
        <f>TRUNC((C1787*D1787),2)</f>
        <v>0.66</v>
      </c>
    </row>
    <row r="1788" spans="1:5" ht="30">
      <c r="A1788" s="410" t="s">
        <v>3061</v>
      </c>
      <c r="B1788" s="62" t="s">
        <v>123</v>
      </c>
      <c r="C1788" s="62">
        <v>4.4620000000000003E-5</v>
      </c>
      <c r="D1788" s="62">
        <v>576</v>
      </c>
      <c r="E1788" s="173">
        <f>TRUNC((C1788*D1788),2)</f>
        <v>0.02</v>
      </c>
    </row>
    <row r="1789" spans="1:5" ht="45">
      <c r="A1789" s="410" t="s">
        <v>3138</v>
      </c>
      <c r="B1789" s="62" t="s">
        <v>123</v>
      </c>
      <c r="C1789" s="62">
        <v>8.5000000000000001E-7</v>
      </c>
      <c r="D1789" s="412">
        <v>46500</v>
      </c>
      <c r="E1789" s="173">
        <f>TRUNC((C1789*D1789),2)</f>
        <v>0.03</v>
      </c>
    </row>
    <row r="1790" spans="1:5" ht="45">
      <c r="A1790" s="410" t="s">
        <v>3139</v>
      </c>
      <c r="B1790" s="62" t="s">
        <v>123</v>
      </c>
      <c r="C1790" s="62">
        <v>8.5000000000000001E-7</v>
      </c>
      <c r="D1790" s="412">
        <v>266824.83</v>
      </c>
      <c r="E1790" s="173">
        <f>TRUNC((C1790*D1790),2)</f>
        <v>0.22</v>
      </c>
    </row>
    <row r="1791" spans="1:5">
      <c r="A1791" s="410" t="s">
        <v>562</v>
      </c>
      <c r="B1791" s="62" t="s">
        <v>563</v>
      </c>
      <c r="C1791" s="62" t="s">
        <v>563</v>
      </c>
      <c r="D1791" s="62" t="s">
        <v>563</v>
      </c>
      <c r="E1791" s="173">
        <f>SUM(E1787:E1790)</f>
        <v>0.93</v>
      </c>
    </row>
    <row r="1792" spans="1:5">
      <c r="A1792" s="410"/>
      <c r="B1792" s="62"/>
      <c r="C1792" s="62"/>
      <c r="D1792" s="62"/>
      <c r="E1792" s="173"/>
    </row>
    <row r="1793" spans="1:5">
      <c r="A1793" s="410" t="s">
        <v>557</v>
      </c>
      <c r="B1793" s="62" t="s">
        <v>558</v>
      </c>
      <c r="C1793" s="62" t="s">
        <v>559</v>
      </c>
      <c r="D1793" s="62" t="s">
        <v>560</v>
      </c>
      <c r="E1793" s="173" t="s">
        <v>561</v>
      </c>
    </row>
    <row r="1794" spans="1:5">
      <c r="A1794" s="410" t="s">
        <v>3140</v>
      </c>
      <c r="B1794" s="62" t="s">
        <v>122</v>
      </c>
      <c r="C1794" s="62">
        <v>9.0369000000000005E-3</v>
      </c>
      <c r="D1794" s="62">
        <v>20.440000000000001</v>
      </c>
      <c r="E1794" s="173">
        <f>TRUNC((C1794*D1794),2)</f>
        <v>0.18</v>
      </c>
    </row>
    <row r="1795" spans="1:5">
      <c r="A1795" s="410" t="s">
        <v>3141</v>
      </c>
      <c r="B1795" s="62" t="s">
        <v>122</v>
      </c>
      <c r="C1795" s="62">
        <v>0.53291040000000001</v>
      </c>
      <c r="D1795" s="62">
        <v>19.22</v>
      </c>
      <c r="E1795" s="173">
        <f>TRUNC((C1795*D1795),2)</f>
        <v>10.24</v>
      </c>
    </row>
    <row r="1796" spans="1:5">
      <c r="A1796" s="410" t="s">
        <v>3063</v>
      </c>
      <c r="B1796" s="62" t="s">
        <v>122</v>
      </c>
      <c r="C1796" s="62">
        <v>0.67026889999999995</v>
      </c>
      <c r="D1796" s="62">
        <v>8.51</v>
      </c>
      <c r="E1796" s="173">
        <f>TRUNC((C1796*D1796),2)</f>
        <v>5.7</v>
      </c>
    </row>
    <row r="1797" spans="1:5">
      <c r="A1797" s="410" t="s">
        <v>562</v>
      </c>
      <c r="B1797" s="62" t="s">
        <v>563</v>
      </c>
      <c r="C1797" s="62" t="s">
        <v>563</v>
      </c>
      <c r="D1797" s="62" t="s">
        <v>563</v>
      </c>
      <c r="E1797" s="173">
        <f>SUM(E1794:E1796)</f>
        <v>16.12</v>
      </c>
    </row>
    <row r="1798" spans="1:5">
      <c r="A1798" s="410"/>
      <c r="B1798" s="62"/>
      <c r="C1798" s="62"/>
      <c r="D1798" s="62"/>
      <c r="E1798" s="173"/>
    </row>
    <row r="1799" spans="1:5">
      <c r="A1799" s="410" t="s">
        <v>564</v>
      </c>
      <c r="B1799" s="62" t="s">
        <v>558</v>
      </c>
      <c r="C1799" s="62" t="s">
        <v>559</v>
      </c>
      <c r="D1799" s="62" t="s">
        <v>560</v>
      </c>
      <c r="E1799" s="173" t="s">
        <v>561</v>
      </c>
    </row>
    <row r="1800" spans="1:5">
      <c r="A1800" s="410" t="s">
        <v>3066</v>
      </c>
      <c r="B1800" s="62" t="s">
        <v>123</v>
      </c>
      <c r="C1800" s="62">
        <v>5.2833300000000001E-3</v>
      </c>
      <c r="D1800" s="62">
        <v>6.92</v>
      </c>
      <c r="E1800" s="173">
        <f t="shared" ref="E1800:E1824" si="40">TRUNC((C1800*D1800),2)</f>
        <v>0.03</v>
      </c>
    </row>
    <row r="1801" spans="1:5">
      <c r="A1801" s="410" t="s">
        <v>3046</v>
      </c>
      <c r="B1801" s="62" t="s">
        <v>131</v>
      </c>
      <c r="C1801" s="62">
        <v>1.9003799999999999E-3</v>
      </c>
      <c r="D1801" s="62">
        <v>50.4</v>
      </c>
      <c r="E1801" s="173">
        <f t="shared" si="40"/>
        <v>0.09</v>
      </c>
    </row>
    <row r="1802" spans="1:5">
      <c r="A1802" s="410" t="s">
        <v>3067</v>
      </c>
      <c r="B1802" s="62" t="s">
        <v>123</v>
      </c>
      <c r="C1802" s="62">
        <v>4.3796999999999998E-4</v>
      </c>
      <c r="D1802" s="62">
        <v>108.95</v>
      </c>
      <c r="E1802" s="173">
        <f t="shared" si="40"/>
        <v>0.04</v>
      </c>
    </row>
    <row r="1803" spans="1:5">
      <c r="A1803" s="410" t="s">
        <v>3069</v>
      </c>
      <c r="B1803" s="62" t="s">
        <v>123</v>
      </c>
      <c r="C1803" s="62">
        <v>5.9765399999999998E-3</v>
      </c>
      <c r="D1803" s="62">
        <v>6.21</v>
      </c>
      <c r="E1803" s="173">
        <f t="shared" si="40"/>
        <v>0.03</v>
      </c>
    </row>
    <row r="1804" spans="1:5">
      <c r="A1804" s="410" t="s">
        <v>3142</v>
      </c>
      <c r="B1804" s="62" t="s">
        <v>128</v>
      </c>
      <c r="C1804" s="62">
        <v>0.16166</v>
      </c>
      <c r="D1804" s="62">
        <v>4.3600000000000003</v>
      </c>
      <c r="E1804" s="173">
        <f t="shared" si="40"/>
        <v>0.7</v>
      </c>
    </row>
    <row r="1805" spans="1:5">
      <c r="A1805" s="410" t="s">
        <v>3047</v>
      </c>
      <c r="B1805" s="62" t="s">
        <v>131</v>
      </c>
      <c r="C1805" s="62">
        <v>1.630297E-2</v>
      </c>
      <c r="D1805" s="62">
        <v>9.4499999999999993</v>
      </c>
      <c r="E1805" s="173">
        <f t="shared" si="40"/>
        <v>0.15</v>
      </c>
    </row>
    <row r="1806" spans="1:5">
      <c r="A1806" s="410" t="s">
        <v>3129</v>
      </c>
      <c r="B1806" s="62" t="s">
        <v>128</v>
      </c>
      <c r="C1806" s="62">
        <v>0.18282000000000001</v>
      </c>
      <c r="D1806" s="62">
        <v>3.49</v>
      </c>
      <c r="E1806" s="173">
        <f t="shared" si="40"/>
        <v>0.63</v>
      </c>
    </row>
    <row r="1807" spans="1:5">
      <c r="A1807" s="410" t="s">
        <v>3075</v>
      </c>
      <c r="B1807" s="62" t="s">
        <v>128</v>
      </c>
      <c r="C1807" s="62">
        <v>9.960800000000001E-4</v>
      </c>
      <c r="D1807" s="62">
        <v>15.32</v>
      </c>
      <c r="E1807" s="173">
        <f t="shared" si="40"/>
        <v>0.01</v>
      </c>
    </row>
    <row r="1808" spans="1:5">
      <c r="A1808" s="410" t="s">
        <v>3076</v>
      </c>
      <c r="B1808" s="62" t="s">
        <v>122</v>
      </c>
      <c r="C1808" s="62">
        <v>1.2334331599999999</v>
      </c>
      <c r="D1808" s="62">
        <v>1.87</v>
      </c>
      <c r="E1808" s="173">
        <f t="shared" si="40"/>
        <v>2.2999999999999998</v>
      </c>
    </row>
    <row r="1809" spans="1:5">
      <c r="A1809" s="410" t="s">
        <v>3077</v>
      </c>
      <c r="B1809" s="62" t="s">
        <v>122</v>
      </c>
      <c r="C1809" s="62">
        <v>1.196</v>
      </c>
      <c r="D1809" s="62">
        <v>0.71</v>
      </c>
      <c r="E1809" s="173">
        <f t="shared" si="40"/>
        <v>0.84</v>
      </c>
    </row>
    <row r="1810" spans="1:5">
      <c r="A1810" s="410" t="s">
        <v>3078</v>
      </c>
      <c r="B1810" s="62" t="s">
        <v>122</v>
      </c>
      <c r="C1810" s="62">
        <v>1.196</v>
      </c>
      <c r="D1810" s="62">
        <v>0.34</v>
      </c>
      <c r="E1810" s="173">
        <f t="shared" si="40"/>
        <v>0.4</v>
      </c>
    </row>
    <row r="1811" spans="1:5">
      <c r="A1811" s="410" t="s">
        <v>3079</v>
      </c>
      <c r="B1811" s="62" t="s">
        <v>122</v>
      </c>
      <c r="C1811" s="62">
        <v>1.196</v>
      </c>
      <c r="D1811" s="62">
        <v>0.05</v>
      </c>
      <c r="E1811" s="173">
        <f t="shared" si="40"/>
        <v>0.05</v>
      </c>
    </row>
    <row r="1812" spans="1:5">
      <c r="A1812" s="410" t="s">
        <v>3048</v>
      </c>
      <c r="B1812" s="62" t="s">
        <v>123</v>
      </c>
      <c r="C1812" s="62">
        <v>3.14117E-3</v>
      </c>
      <c r="D1812" s="62">
        <v>31.18</v>
      </c>
      <c r="E1812" s="173">
        <f t="shared" si="40"/>
        <v>0.09</v>
      </c>
    </row>
    <row r="1813" spans="1:5">
      <c r="A1813" s="410" t="s">
        <v>3049</v>
      </c>
      <c r="B1813" s="62" t="s">
        <v>123</v>
      </c>
      <c r="C1813" s="62">
        <v>1.4722400000000001E-3</v>
      </c>
      <c r="D1813" s="62">
        <v>178.5</v>
      </c>
      <c r="E1813" s="173">
        <f t="shared" si="40"/>
        <v>0.26</v>
      </c>
    </row>
    <row r="1814" spans="1:5">
      <c r="A1814" s="410" t="s">
        <v>3050</v>
      </c>
      <c r="B1814" s="62" t="s">
        <v>123</v>
      </c>
      <c r="C1814" s="62">
        <v>0.13233529999999999</v>
      </c>
      <c r="D1814" s="62">
        <v>1.17</v>
      </c>
      <c r="E1814" s="173">
        <f t="shared" si="40"/>
        <v>0.15</v>
      </c>
    </row>
    <row r="1815" spans="1:5" ht="30">
      <c r="A1815" s="410" t="s">
        <v>3051</v>
      </c>
      <c r="B1815" s="62" t="s">
        <v>123</v>
      </c>
      <c r="C1815" s="62">
        <v>1.27603E-3</v>
      </c>
      <c r="D1815" s="62">
        <v>140.43</v>
      </c>
      <c r="E1815" s="173">
        <f t="shared" si="40"/>
        <v>0.17</v>
      </c>
    </row>
    <row r="1816" spans="1:5" ht="30">
      <c r="A1816" s="410" t="s">
        <v>3052</v>
      </c>
      <c r="B1816" s="62" t="s">
        <v>123</v>
      </c>
      <c r="C1816" s="62">
        <v>8.5464000000000004E-4</v>
      </c>
      <c r="D1816" s="62">
        <v>123.37</v>
      </c>
      <c r="E1816" s="173">
        <f t="shared" si="40"/>
        <v>0.1</v>
      </c>
    </row>
    <row r="1817" spans="1:5" ht="30">
      <c r="A1817" s="410" t="s">
        <v>3080</v>
      </c>
      <c r="B1817" s="62" t="s">
        <v>123</v>
      </c>
      <c r="C1817" s="62">
        <v>2.9070000000000001E-5</v>
      </c>
      <c r="D1817" s="62">
        <v>593.85</v>
      </c>
      <c r="E1817" s="173">
        <f t="shared" si="40"/>
        <v>0.01</v>
      </c>
    </row>
    <row r="1818" spans="1:5">
      <c r="A1818" s="410" t="s">
        <v>3081</v>
      </c>
      <c r="B1818" s="62" t="s">
        <v>123</v>
      </c>
      <c r="C1818" s="62">
        <v>1.7846E-4</v>
      </c>
      <c r="D1818" s="62">
        <v>134.63</v>
      </c>
      <c r="E1818" s="173">
        <f t="shared" si="40"/>
        <v>0.02</v>
      </c>
    </row>
    <row r="1819" spans="1:5">
      <c r="A1819" s="410" t="s">
        <v>3082</v>
      </c>
      <c r="B1819" s="62" t="s">
        <v>123</v>
      </c>
      <c r="C1819" s="62">
        <v>1.3556000000000001E-4</v>
      </c>
      <c r="D1819" s="62">
        <v>202.84</v>
      </c>
      <c r="E1819" s="173">
        <f t="shared" si="40"/>
        <v>0.02</v>
      </c>
    </row>
    <row r="1820" spans="1:5">
      <c r="A1820" s="410" t="s">
        <v>3083</v>
      </c>
      <c r="B1820" s="62" t="s">
        <v>123</v>
      </c>
      <c r="C1820" s="62">
        <v>2.9070000000000001E-5</v>
      </c>
      <c r="D1820" s="62">
        <v>574.46</v>
      </c>
      <c r="E1820" s="173">
        <f t="shared" si="40"/>
        <v>0.01</v>
      </c>
    </row>
    <row r="1821" spans="1:5">
      <c r="A1821" s="410" t="s">
        <v>3084</v>
      </c>
      <c r="B1821" s="62" t="s">
        <v>123</v>
      </c>
      <c r="C1821" s="62">
        <v>3.5719999999999997E-5</v>
      </c>
      <c r="D1821" s="62">
        <v>276.64</v>
      </c>
      <c r="E1821" s="173">
        <f t="shared" si="40"/>
        <v>0</v>
      </c>
    </row>
    <row r="1822" spans="1:5">
      <c r="A1822" s="410" t="s">
        <v>3085</v>
      </c>
      <c r="B1822" s="62" t="s">
        <v>123</v>
      </c>
      <c r="C1822" s="62">
        <v>1.7990700000000001E-3</v>
      </c>
      <c r="D1822" s="62">
        <v>8.1</v>
      </c>
      <c r="E1822" s="173">
        <f t="shared" si="40"/>
        <v>0.01</v>
      </c>
    </row>
    <row r="1823" spans="1:5">
      <c r="A1823" s="410" t="s">
        <v>3086</v>
      </c>
      <c r="B1823" s="62" t="s">
        <v>123</v>
      </c>
      <c r="C1823" s="62">
        <v>9.960800000000001E-4</v>
      </c>
      <c r="D1823" s="62">
        <v>11.01</v>
      </c>
      <c r="E1823" s="173">
        <f t="shared" si="40"/>
        <v>0.01</v>
      </c>
    </row>
    <row r="1824" spans="1:5">
      <c r="A1824" s="410" t="s">
        <v>3087</v>
      </c>
      <c r="B1824" s="62" t="s">
        <v>123</v>
      </c>
      <c r="C1824" s="62">
        <v>9.960800000000001E-4</v>
      </c>
      <c r="D1824" s="62">
        <v>24.42</v>
      </c>
      <c r="E1824" s="173">
        <f t="shared" si="40"/>
        <v>0.02</v>
      </c>
    </row>
    <row r="1825" spans="1:5">
      <c r="A1825" s="410" t="s">
        <v>562</v>
      </c>
      <c r="B1825" s="62" t="s">
        <v>563</v>
      </c>
      <c r="C1825" s="62" t="s">
        <v>563</v>
      </c>
      <c r="D1825" s="62" t="s">
        <v>563</v>
      </c>
      <c r="E1825" s="173">
        <f>SUM(E1800:E1824)</f>
        <v>6.139999999999997</v>
      </c>
    </row>
    <row r="1826" spans="1:5">
      <c r="A1826" s="410"/>
      <c r="B1826" s="62"/>
      <c r="C1826" s="62"/>
      <c r="D1826" s="62"/>
      <c r="E1826" s="173"/>
    </row>
    <row r="1827" spans="1:5">
      <c r="A1827" s="410" t="s">
        <v>565</v>
      </c>
      <c r="B1827" s="62" t="s">
        <v>563</v>
      </c>
      <c r="C1827" s="62" t="s">
        <v>563</v>
      </c>
      <c r="D1827" s="62" t="s">
        <v>563</v>
      </c>
      <c r="E1827" s="173">
        <f>E1791+E1797+E1825</f>
        <v>23.189999999999998</v>
      </c>
    </row>
    <row r="1828" spans="1:5">
      <c r="A1828" s="410"/>
      <c r="B1828" s="62"/>
      <c r="C1828" s="62"/>
      <c r="D1828" s="413"/>
      <c r="E1828" s="173"/>
    </row>
    <row r="1829" spans="1:5">
      <c r="A1829" s="410"/>
      <c r="B1829" s="62"/>
      <c r="C1829" s="62"/>
      <c r="D1829" s="62"/>
      <c r="E1829" s="173"/>
    </row>
    <row r="1830" spans="1:5">
      <c r="A1830" s="410"/>
      <c r="B1830" s="62"/>
      <c r="C1830" s="62"/>
      <c r="D1830" s="62"/>
      <c r="E1830" s="173"/>
    </row>
    <row r="1831" spans="1:5">
      <c r="A1831" s="410" t="s">
        <v>1378</v>
      </c>
      <c r="B1831" s="62" t="s">
        <v>3547</v>
      </c>
      <c r="C1831" s="62"/>
      <c r="D1831" s="62"/>
      <c r="E1831" s="173"/>
    </row>
    <row r="1832" spans="1:5">
      <c r="A1832" s="410" t="s">
        <v>1144</v>
      </c>
      <c r="B1832" s="62"/>
      <c r="C1832" s="62"/>
      <c r="D1832" s="62"/>
      <c r="E1832" s="173"/>
    </row>
    <row r="1833" spans="1:5">
      <c r="A1833" s="410" t="s">
        <v>570</v>
      </c>
      <c r="B1833" s="62"/>
      <c r="C1833" s="62"/>
      <c r="D1833" s="62"/>
      <c r="E1833" s="173"/>
    </row>
    <row r="1834" spans="1:5">
      <c r="A1834" s="410"/>
      <c r="B1834" s="62"/>
      <c r="C1834" s="62"/>
      <c r="D1834" s="62"/>
      <c r="E1834" s="173"/>
    </row>
    <row r="1835" spans="1:5">
      <c r="A1835" s="410" t="s">
        <v>576</v>
      </c>
      <c r="B1835" s="62" t="s">
        <v>558</v>
      </c>
      <c r="C1835" s="62" t="s">
        <v>559</v>
      </c>
      <c r="D1835" s="62" t="s">
        <v>560</v>
      </c>
      <c r="E1835" s="173" t="s">
        <v>561</v>
      </c>
    </row>
    <row r="1836" spans="1:5" ht="30">
      <c r="A1836" s="410" t="s">
        <v>3061</v>
      </c>
      <c r="B1836" s="62" t="s">
        <v>123</v>
      </c>
      <c r="C1836" s="62">
        <v>2.3695000000000001E-4</v>
      </c>
      <c r="D1836" s="62">
        <v>576</v>
      </c>
      <c r="E1836" s="173">
        <f>TRUNC((C1836*D1836),2)</f>
        <v>0.13</v>
      </c>
    </row>
    <row r="1837" spans="1:5">
      <c r="A1837" s="410" t="s">
        <v>3107</v>
      </c>
      <c r="B1837" s="62" t="s">
        <v>124</v>
      </c>
      <c r="C1837" s="62">
        <v>4.9957145900000004</v>
      </c>
      <c r="D1837" s="62">
        <v>46.67</v>
      </c>
      <c r="E1837" s="173">
        <f>TRUNC((C1837*D1837),2)</f>
        <v>233.14</v>
      </c>
    </row>
    <row r="1838" spans="1:5">
      <c r="A1838" s="410" t="s">
        <v>562</v>
      </c>
      <c r="B1838" s="62" t="s">
        <v>563</v>
      </c>
      <c r="C1838" s="62" t="s">
        <v>563</v>
      </c>
      <c r="D1838" s="62" t="s">
        <v>563</v>
      </c>
      <c r="E1838" s="173">
        <f>SUM(E1836:E1837)</f>
        <v>233.26999999999998</v>
      </c>
    </row>
    <row r="1839" spans="1:5">
      <c r="A1839" s="410"/>
      <c r="B1839" s="62"/>
      <c r="C1839" s="62"/>
      <c r="D1839" s="62"/>
      <c r="E1839" s="173"/>
    </row>
    <row r="1840" spans="1:5">
      <c r="A1840" s="410" t="s">
        <v>557</v>
      </c>
      <c r="B1840" s="62" t="s">
        <v>558</v>
      </c>
      <c r="C1840" s="62" t="s">
        <v>559</v>
      </c>
      <c r="D1840" s="62" t="s">
        <v>560</v>
      </c>
      <c r="E1840" s="173" t="s">
        <v>561</v>
      </c>
    </row>
    <row r="1841" spans="1:5">
      <c r="A1841" s="410" t="s">
        <v>3063</v>
      </c>
      <c r="B1841" s="62" t="s">
        <v>122</v>
      </c>
      <c r="C1841" s="62">
        <v>3.55985</v>
      </c>
      <c r="D1841" s="62">
        <v>8.51</v>
      </c>
      <c r="E1841" s="173">
        <f>TRUNC((C1841*D1841),2)</f>
        <v>30.29</v>
      </c>
    </row>
    <row r="1842" spans="1:5">
      <c r="A1842" s="410" t="s">
        <v>562</v>
      </c>
      <c r="B1842" s="62" t="s">
        <v>563</v>
      </c>
      <c r="C1842" s="62" t="s">
        <v>563</v>
      </c>
      <c r="D1842" s="62" t="s">
        <v>563</v>
      </c>
      <c r="E1842" s="173">
        <f>SUM(E1841:E1841)</f>
        <v>30.29</v>
      </c>
    </row>
    <row r="1843" spans="1:5">
      <c r="A1843" s="410"/>
      <c r="B1843" s="62"/>
      <c r="C1843" s="62"/>
      <c r="D1843" s="62"/>
      <c r="E1843" s="173"/>
    </row>
    <row r="1844" spans="1:5">
      <c r="A1844" s="410" t="s">
        <v>564</v>
      </c>
      <c r="B1844" s="62" t="s">
        <v>558</v>
      </c>
      <c r="C1844" s="62" t="s">
        <v>559</v>
      </c>
      <c r="D1844" s="62" t="s">
        <v>560</v>
      </c>
      <c r="E1844" s="173" t="s">
        <v>561</v>
      </c>
    </row>
    <row r="1845" spans="1:5">
      <c r="A1845" s="410" t="s">
        <v>3066</v>
      </c>
      <c r="B1845" s="62" t="s">
        <v>123</v>
      </c>
      <c r="C1845" s="62">
        <v>2.80602E-2</v>
      </c>
      <c r="D1845" s="62">
        <v>6.92</v>
      </c>
      <c r="E1845" s="173">
        <f t="shared" ref="E1845:E1867" si="41">TRUNC((C1845*D1845),2)</f>
        <v>0.19</v>
      </c>
    </row>
    <row r="1846" spans="1:5">
      <c r="A1846" s="410" t="s">
        <v>3046</v>
      </c>
      <c r="B1846" s="62" t="s">
        <v>131</v>
      </c>
      <c r="C1846" s="62">
        <v>5.6035E-3</v>
      </c>
      <c r="D1846" s="62">
        <v>50.4</v>
      </c>
      <c r="E1846" s="173">
        <f t="shared" si="41"/>
        <v>0.28000000000000003</v>
      </c>
    </row>
    <row r="1847" spans="1:5">
      <c r="A1847" s="410" t="s">
        <v>3067</v>
      </c>
      <c r="B1847" s="62" t="s">
        <v>123</v>
      </c>
      <c r="C1847" s="62">
        <v>2.3261000000000002E-3</v>
      </c>
      <c r="D1847" s="62">
        <v>108.95</v>
      </c>
      <c r="E1847" s="173">
        <f t="shared" si="41"/>
        <v>0.25</v>
      </c>
    </row>
    <row r="1848" spans="1:5">
      <c r="A1848" s="410" t="s">
        <v>3069</v>
      </c>
      <c r="B1848" s="62" t="s">
        <v>123</v>
      </c>
      <c r="C1848" s="62">
        <v>3.1741850000000002E-2</v>
      </c>
      <c r="D1848" s="62">
        <v>6.21</v>
      </c>
      <c r="E1848" s="173">
        <f t="shared" si="41"/>
        <v>0.19</v>
      </c>
    </row>
    <row r="1849" spans="1:5">
      <c r="A1849" s="410" t="s">
        <v>3047</v>
      </c>
      <c r="B1849" s="62" t="s">
        <v>131</v>
      </c>
      <c r="C1849" s="62">
        <v>4.8071099999999999E-2</v>
      </c>
      <c r="D1849" s="62">
        <v>9.4499999999999993</v>
      </c>
      <c r="E1849" s="173">
        <f t="shared" si="41"/>
        <v>0.45</v>
      </c>
    </row>
    <row r="1850" spans="1:5">
      <c r="A1850" s="410" t="s">
        <v>3075</v>
      </c>
      <c r="B1850" s="62" t="s">
        <v>128</v>
      </c>
      <c r="C1850" s="62">
        <v>5.2902499999999998E-3</v>
      </c>
      <c r="D1850" s="62">
        <v>15.32</v>
      </c>
      <c r="E1850" s="173">
        <f t="shared" si="41"/>
        <v>0.08</v>
      </c>
    </row>
    <row r="1851" spans="1:5">
      <c r="A1851" s="410" t="s">
        <v>3076</v>
      </c>
      <c r="B1851" s="62" t="s">
        <v>122</v>
      </c>
      <c r="C1851" s="62">
        <v>3.5</v>
      </c>
      <c r="D1851" s="62">
        <v>1.87</v>
      </c>
      <c r="E1851" s="173">
        <f t="shared" si="41"/>
        <v>6.54</v>
      </c>
    </row>
    <row r="1852" spans="1:5">
      <c r="A1852" s="410" t="s">
        <v>3077</v>
      </c>
      <c r="B1852" s="62" t="s">
        <v>122</v>
      </c>
      <c r="C1852" s="62">
        <v>3.5</v>
      </c>
      <c r="D1852" s="62">
        <v>0.71</v>
      </c>
      <c r="E1852" s="173">
        <f t="shared" si="41"/>
        <v>2.48</v>
      </c>
    </row>
    <row r="1853" spans="1:5">
      <c r="A1853" s="410" t="s">
        <v>3078</v>
      </c>
      <c r="B1853" s="62" t="s">
        <v>122</v>
      </c>
      <c r="C1853" s="62">
        <v>3.5</v>
      </c>
      <c r="D1853" s="62">
        <v>0.34</v>
      </c>
      <c r="E1853" s="173">
        <f t="shared" si="41"/>
        <v>1.19</v>
      </c>
    </row>
    <row r="1854" spans="1:5">
      <c r="A1854" s="410" t="s">
        <v>3079</v>
      </c>
      <c r="B1854" s="62" t="s">
        <v>122</v>
      </c>
      <c r="C1854" s="62">
        <v>3.5</v>
      </c>
      <c r="D1854" s="62">
        <v>0.05</v>
      </c>
      <c r="E1854" s="173">
        <f t="shared" si="41"/>
        <v>0.17</v>
      </c>
    </row>
    <row r="1855" spans="1:5">
      <c r="A1855" s="410" t="s">
        <v>3048</v>
      </c>
      <c r="B1855" s="62" t="s">
        <v>123</v>
      </c>
      <c r="C1855" s="62">
        <v>9.2620500000000008E-3</v>
      </c>
      <c r="D1855" s="62">
        <v>31.18</v>
      </c>
      <c r="E1855" s="173">
        <f t="shared" si="41"/>
        <v>0.28000000000000003</v>
      </c>
    </row>
    <row r="1856" spans="1:5">
      <c r="A1856" s="410" t="s">
        <v>3049</v>
      </c>
      <c r="B1856" s="62" t="s">
        <v>123</v>
      </c>
      <c r="C1856" s="62">
        <v>4.3410499999999999E-3</v>
      </c>
      <c r="D1856" s="62">
        <v>178.5</v>
      </c>
      <c r="E1856" s="173">
        <f t="shared" si="41"/>
        <v>0.77</v>
      </c>
    </row>
    <row r="1857" spans="1:5">
      <c r="A1857" s="410" t="s">
        <v>3050</v>
      </c>
      <c r="B1857" s="62" t="s">
        <v>123</v>
      </c>
      <c r="C1857" s="62">
        <v>0.39020519999999997</v>
      </c>
      <c r="D1857" s="62">
        <v>1.17</v>
      </c>
      <c r="E1857" s="173">
        <f t="shared" si="41"/>
        <v>0.45</v>
      </c>
    </row>
    <row r="1858" spans="1:5" ht="30">
      <c r="A1858" s="410" t="s">
        <v>3051</v>
      </c>
      <c r="B1858" s="62" t="s">
        <v>123</v>
      </c>
      <c r="C1858" s="62">
        <v>3.7624999999999998E-3</v>
      </c>
      <c r="D1858" s="62">
        <v>140.43</v>
      </c>
      <c r="E1858" s="173">
        <f t="shared" si="41"/>
        <v>0.52</v>
      </c>
    </row>
    <row r="1859" spans="1:5" ht="30">
      <c r="A1859" s="410" t="s">
        <v>3052</v>
      </c>
      <c r="B1859" s="62" t="s">
        <v>123</v>
      </c>
      <c r="C1859" s="62">
        <v>2.5200000000000001E-3</v>
      </c>
      <c r="D1859" s="62">
        <v>123.37</v>
      </c>
      <c r="E1859" s="173">
        <f t="shared" si="41"/>
        <v>0.31</v>
      </c>
    </row>
    <row r="1860" spans="1:5" ht="30">
      <c r="A1860" s="410" t="s">
        <v>3080</v>
      </c>
      <c r="B1860" s="62" t="s">
        <v>123</v>
      </c>
      <c r="C1860" s="62">
        <v>1.5435000000000001E-4</v>
      </c>
      <c r="D1860" s="62">
        <v>593.85</v>
      </c>
      <c r="E1860" s="173">
        <f t="shared" si="41"/>
        <v>0.09</v>
      </c>
    </row>
    <row r="1861" spans="1:5">
      <c r="A1861" s="410" t="s">
        <v>3081</v>
      </c>
      <c r="B1861" s="62" t="s">
        <v>123</v>
      </c>
      <c r="C1861" s="62">
        <v>9.4780000000000005E-4</v>
      </c>
      <c r="D1861" s="62">
        <v>134.63</v>
      </c>
      <c r="E1861" s="173">
        <f t="shared" si="41"/>
        <v>0.12</v>
      </c>
    </row>
    <row r="1862" spans="1:5">
      <c r="A1862" s="410" t="s">
        <v>3082</v>
      </c>
      <c r="B1862" s="62" t="s">
        <v>123</v>
      </c>
      <c r="C1862" s="62">
        <v>7.1995000000000002E-4</v>
      </c>
      <c r="D1862" s="62">
        <v>202.84</v>
      </c>
      <c r="E1862" s="173">
        <f t="shared" si="41"/>
        <v>0.14000000000000001</v>
      </c>
    </row>
    <row r="1863" spans="1:5">
      <c r="A1863" s="410" t="s">
        <v>3083</v>
      </c>
      <c r="B1863" s="62" t="s">
        <v>123</v>
      </c>
      <c r="C1863" s="62">
        <v>1.5435000000000001E-4</v>
      </c>
      <c r="D1863" s="62">
        <v>574.46</v>
      </c>
      <c r="E1863" s="173">
        <f t="shared" si="41"/>
        <v>0.08</v>
      </c>
    </row>
    <row r="1864" spans="1:5">
      <c r="A1864" s="410" t="s">
        <v>3084</v>
      </c>
      <c r="B1864" s="62" t="s">
        <v>123</v>
      </c>
      <c r="C1864" s="62">
        <v>1.897E-4</v>
      </c>
      <c r="D1864" s="62">
        <v>276.64</v>
      </c>
      <c r="E1864" s="173">
        <f t="shared" si="41"/>
        <v>0.05</v>
      </c>
    </row>
    <row r="1865" spans="1:5">
      <c r="A1865" s="410" t="s">
        <v>3085</v>
      </c>
      <c r="B1865" s="62" t="s">
        <v>123</v>
      </c>
      <c r="C1865" s="62">
        <v>9.5549999999999993E-3</v>
      </c>
      <c r="D1865" s="62">
        <v>8.1</v>
      </c>
      <c r="E1865" s="173">
        <f t="shared" si="41"/>
        <v>7.0000000000000007E-2</v>
      </c>
    </row>
    <row r="1866" spans="1:5">
      <c r="A1866" s="410" t="s">
        <v>3086</v>
      </c>
      <c r="B1866" s="62" t="s">
        <v>123</v>
      </c>
      <c r="C1866" s="62">
        <v>5.2902499999999998E-3</v>
      </c>
      <c r="D1866" s="62">
        <v>11.01</v>
      </c>
      <c r="E1866" s="173">
        <f t="shared" si="41"/>
        <v>0.05</v>
      </c>
    </row>
    <row r="1867" spans="1:5">
      <c r="A1867" s="410" t="s">
        <v>3087</v>
      </c>
      <c r="B1867" s="62" t="s">
        <v>123</v>
      </c>
      <c r="C1867" s="62">
        <v>5.2902499999999998E-3</v>
      </c>
      <c r="D1867" s="62">
        <v>24.42</v>
      </c>
      <c r="E1867" s="173">
        <f t="shared" si="41"/>
        <v>0.12</v>
      </c>
    </row>
    <row r="1868" spans="1:5">
      <c r="A1868" s="410" t="s">
        <v>562</v>
      </c>
      <c r="B1868" s="62" t="s">
        <v>563</v>
      </c>
      <c r="C1868" s="62" t="s">
        <v>563</v>
      </c>
      <c r="D1868" s="62" t="s">
        <v>563</v>
      </c>
      <c r="E1868" s="173">
        <f>SUM(E1845:E1867)</f>
        <v>14.87</v>
      </c>
    </row>
    <row r="1869" spans="1:5">
      <c r="A1869" s="410"/>
      <c r="B1869" s="62"/>
      <c r="C1869" s="62"/>
      <c r="D1869" s="62"/>
      <c r="E1869" s="173"/>
    </row>
    <row r="1870" spans="1:5">
      <c r="A1870" s="410" t="s">
        <v>565</v>
      </c>
      <c r="B1870" s="62" t="s">
        <v>563</v>
      </c>
      <c r="C1870" s="62" t="s">
        <v>563</v>
      </c>
      <c r="D1870" s="62" t="s">
        <v>563</v>
      </c>
      <c r="E1870" s="173">
        <f>E1838+E1842+E1868</f>
        <v>278.43</v>
      </c>
    </row>
    <row r="1871" spans="1:5">
      <c r="A1871" s="410"/>
      <c r="B1871" s="62"/>
      <c r="C1871" s="62"/>
      <c r="D1871" s="413"/>
      <c r="E1871" s="173"/>
    </row>
    <row r="1872" spans="1:5">
      <c r="A1872" s="410"/>
      <c r="B1872" s="62"/>
      <c r="C1872" s="62"/>
      <c r="D1872" s="62"/>
      <c r="E1872" s="173"/>
    </row>
    <row r="1873" spans="1:5">
      <c r="A1873" s="410"/>
      <c r="B1873" s="62"/>
      <c r="C1873" s="62"/>
      <c r="D1873" s="62"/>
      <c r="E1873" s="173"/>
    </row>
    <row r="1874" spans="1:5">
      <c r="A1874" s="410" t="s">
        <v>1379</v>
      </c>
      <c r="B1874" s="62" t="s">
        <v>3572</v>
      </c>
      <c r="C1874" s="62"/>
      <c r="D1874" s="62"/>
      <c r="E1874" s="173"/>
    </row>
    <row r="1875" spans="1:5" ht="30">
      <c r="A1875" s="410" t="s">
        <v>617</v>
      </c>
      <c r="B1875" s="62"/>
      <c r="C1875" s="62"/>
      <c r="D1875" s="62"/>
      <c r="E1875" s="173"/>
    </row>
    <row r="1876" spans="1:5">
      <c r="A1876" s="410" t="s">
        <v>575</v>
      </c>
      <c r="B1876" s="62"/>
      <c r="C1876" s="62"/>
      <c r="D1876" s="62"/>
      <c r="E1876" s="173"/>
    </row>
    <row r="1877" spans="1:5">
      <c r="A1877" s="410"/>
      <c r="B1877" s="62"/>
      <c r="C1877" s="62"/>
      <c r="D1877" s="62"/>
      <c r="E1877" s="173"/>
    </row>
    <row r="1878" spans="1:5">
      <c r="A1878" s="410" t="s">
        <v>576</v>
      </c>
      <c r="B1878" s="62" t="s">
        <v>558</v>
      </c>
      <c r="C1878" s="62" t="s">
        <v>559</v>
      </c>
      <c r="D1878" s="62" t="s">
        <v>560</v>
      </c>
      <c r="E1878" s="173" t="s">
        <v>561</v>
      </c>
    </row>
    <row r="1879" spans="1:5" ht="30">
      <c r="A1879" s="410" t="s">
        <v>3061</v>
      </c>
      <c r="B1879" s="62" t="s">
        <v>123</v>
      </c>
      <c r="C1879" s="62">
        <v>3.4829999999999997E-5</v>
      </c>
      <c r="D1879" s="62">
        <v>576</v>
      </c>
      <c r="E1879" s="173">
        <f>TRUNC((C1879*D1879),2)</f>
        <v>0.02</v>
      </c>
    </row>
    <row r="1880" spans="1:5" ht="30">
      <c r="A1880" s="410" t="s">
        <v>3133</v>
      </c>
      <c r="B1880" s="62" t="s">
        <v>123</v>
      </c>
      <c r="C1880" s="62">
        <v>8.2800000000000003E-6</v>
      </c>
      <c r="D1880" s="412">
        <v>12122.03</v>
      </c>
      <c r="E1880" s="173">
        <f>TRUNC((C1880*D1880),2)</f>
        <v>0.1</v>
      </c>
    </row>
    <row r="1881" spans="1:5">
      <c r="A1881" s="410" t="s">
        <v>562</v>
      </c>
      <c r="B1881" s="62" t="s">
        <v>563</v>
      </c>
      <c r="C1881" s="62" t="s">
        <v>563</v>
      </c>
      <c r="D1881" s="62" t="s">
        <v>563</v>
      </c>
      <c r="E1881" s="173">
        <f>SUM(E1879:E1880)</f>
        <v>0.12000000000000001</v>
      </c>
    </row>
    <row r="1882" spans="1:5">
      <c r="A1882" s="410"/>
      <c r="B1882" s="62"/>
      <c r="C1882" s="62"/>
      <c r="D1882" s="62"/>
      <c r="E1882" s="173"/>
    </row>
    <row r="1883" spans="1:5">
      <c r="A1883" s="410" t="s">
        <v>557</v>
      </c>
      <c r="B1883" s="62" t="s">
        <v>558</v>
      </c>
      <c r="C1883" s="62" t="s">
        <v>559</v>
      </c>
      <c r="D1883" s="62" t="s">
        <v>560</v>
      </c>
      <c r="E1883" s="173" t="s">
        <v>561</v>
      </c>
    </row>
    <row r="1884" spans="1:5">
      <c r="A1884" s="410" t="s">
        <v>3090</v>
      </c>
      <c r="B1884" s="62" t="s">
        <v>122</v>
      </c>
      <c r="C1884" s="62">
        <v>0.31591126000000003</v>
      </c>
      <c r="D1884" s="62">
        <v>13.3</v>
      </c>
      <c r="E1884" s="173">
        <f>TRUNC((C1884*D1884),2)</f>
        <v>4.2</v>
      </c>
    </row>
    <row r="1885" spans="1:5">
      <c r="A1885" s="410" t="s">
        <v>3063</v>
      </c>
      <c r="B1885" s="62" t="s">
        <v>122</v>
      </c>
      <c r="C1885" s="62">
        <v>0.20740195</v>
      </c>
      <c r="D1885" s="62">
        <v>8.51</v>
      </c>
      <c r="E1885" s="173">
        <f>TRUNC((C1885*D1885),2)</f>
        <v>1.76</v>
      </c>
    </row>
    <row r="1886" spans="1:5">
      <c r="A1886" s="410" t="s">
        <v>3064</v>
      </c>
      <c r="B1886" s="62" t="s">
        <v>122</v>
      </c>
      <c r="C1886" s="62">
        <v>7.5648469999999995E-2</v>
      </c>
      <c r="D1886" s="62">
        <v>17.8</v>
      </c>
      <c r="E1886" s="173">
        <f>TRUNC((C1886*D1886),2)</f>
        <v>1.34</v>
      </c>
    </row>
    <row r="1887" spans="1:5">
      <c r="A1887" s="410" t="s">
        <v>562</v>
      </c>
      <c r="B1887" s="62" t="s">
        <v>563</v>
      </c>
      <c r="C1887" s="62" t="s">
        <v>563</v>
      </c>
      <c r="D1887" s="62" t="s">
        <v>563</v>
      </c>
      <c r="E1887" s="173">
        <f>SUM(E1884:E1886)</f>
        <v>7.3</v>
      </c>
    </row>
    <row r="1888" spans="1:5">
      <c r="A1888" s="410"/>
      <c r="B1888" s="62"/>
      <c r="C1888" s="62"/>
      <c r="D1888" s="62"/>
      <c r="E1888" s="173"/>
    </row>
    <row r="1889" spans="1:5">
      <c r="A1889" s="410" t="s">
        <v>564</v>
      </c>
      <c r="B1889" s="62" t="s">
        <v>558</v>
      </c>
      <c r="C1889" s="62" t="s">
        <v>559</v>
      </c>
      <c r="D1889" s="62" t="s">
        <v>560</v>
      </c>
      <c r="E1889" s="173" t="s">
        <v>561</v>
      </c>
    </row>
    <row r="1890" spans="1:5">
      <c r="A1890" s="410" t="s">
        <v>3065</v>
      </c>
      <c r="B1890" s="62" t="s">
        <v>124</v>
      </c>
      <c r="C1890" s="62">
        <v>4.8815999999999998E-2</v>
      </c>
      <c r="D1890" s="62">
        <v>72.5</v>
      </c>
      <c r="E1890" s="173">
        <f t="shared" ref="E1890:E1916" si="42">TRUNC((C1890*D1890),2)</f>
        <v>3.53</v>
      </c>
    </row>
    <row r="1891" spans="1:5">
      <c r="A1891" s="410" t="s">
        <v>3066</v>
      </c>
      <c r="B1891" s="62" t="s">
        <v>123</v>
      </c>
      <c r="C1891" s="62">
        <v>4.1249700000000004E-3</v>
      </c>
      <c r="D1891" s="62">
        <v>6.92</v>
      </c>
      <c r="E1891" s="173">
        <f t="shared" si="42"/>
        <v>0.02</v>
      </c>
    </row>
    <row r="1892" spans="1:5">
      <c r="A1892" s="410" t="s">
        <v>3046</v>
      </c>
      <c r="B1892" s="62" t="s">
        <v>131</v>
      </c>
      <c r="C1892" s="62">
        <v>9.4404000000000005E-4</v>
      </c>
      <c r="D1892" s="62">
        <v>50.4</v>
      </c>
      <c r="E1892" s="173">
        <f t="shared" si="42"/>
        <v>0.04</v>
      </c>
    </row>
    <row r="1893" spans="1:5">
      <c r="A1893" s="410" t="s">
        <v>3067</v>
      </c>
      <c r="B1893" s="62" t="s">
        <v>123</v>
      </c>
      <c r="C1893" s="62">
        <v>3.4194E-4</v>
      </c>
      <c r="D1893" s="62">
        <v>108.95</v>
      </c>
      <c r="E1893" s="173">
        <f t="shared" si="42"/>
        <v>0.03</v>
      </c>
    </row>
    <row r="1894" spans="1:5">
      <c r="A1894" s="410" t="s">
        <v>3068</v>
      </c>
      <c r="B1894" s="62" t="s">
        <v>127</v>
      </c>
      <c r="C1894" s="62">
        <v>12.29802024</v>
      </c>
      <c r="D1894" s="62">
        <v>0.42</v>
      </c>
      <c r="E1894" s="173">
        <f t="shared" si="42"/>
        <v>5.16</v>
      </c>
    </row>
    <row r="1895" spans="1:5">
      <c r="A1895" s="410" t="s">
        <v>3069</v>
      </c>
      <c r="B1895" s="62" t="s">
        <v>123</v>
      </c>
      <c r="C1895" s="62">
        <v>4.6661799999999998E-3</v>
      </c>
      <c r="D1895" s="62">
        <v>6.21</v>
      </c>
      <c r="E1895" s="173">
        <f t="shared" si="42"/>
        <v>0.02</v>
      </c>
    </row>
    <row r="1896" spans="1:5">
      <c r="A1896" s="410" t="s">
        <v>3047</v>
      </c>
      <c r="B1896" s="62" t="s">
        <v>131</v>
      </c>
      <c r="C1896" s="62">
        <v>8.09875E-3</v>
      </c>
      <c r="D1896" s="62">
        <v>9.4499999999999993</v>
      </c>
      <c r="E1896" s="173">
        <f t="shared" si="42"/>
        <v>7.0000000000000007E-2</v>
      </c>
    </row>
    <row r="1897" spans="1:5">
      <c r="A1897" s="410" t="s">
        <v>3072</v>
      </c>
      <c r="B1897" s="62" t="s">
        <v>124</v>
      </c>
      <c r="C1897" s="62">
        <v>3.2883000000000003E-2</v>
      </c>
      <c r="D1897" s="62">
        <v>59.13</v>
      </c>
      <c r="E1897" s="173">
        <f t="shared" si="42"/>
        <v>1.94</v>
      </c>
    </row>
    <row r="1898" spans="1:5">
      <c r="A1898" s="410" t="s">
        <v>3075</v>
      </c>
      <c r="B1898" s="62" t="s">
        <v>128</v>
      </c>
      <c r="C1898" s="62">
        <v>7.7767999999999999E-4</v>
      </c>
      <c r="D1898" s="62">
        <v>15.32</v>
      </c>
      <c r="E1898" s="173">
        <f t="shared" si="42"/>
        <v>0.01</v>
      </c>
    </row>
    <row r="1899" spans="1:5">
      <c r="A1899" s="410" t="s">
        <v>3076</v>
      </c>
      <c r="B1899" s="62" t="s">
        <v>122</v>
      </c>
      <c r="C1899" s="62">
        <v>0.58965999999999996</v>
      </c>
      <c r="D1899" s="62">
        <v>1.87</v>
      </c>
      <c r="E1899" s="173">
        <f t="shared" si="42"/>
        <v>1.1000000000000001</v>
      </c>
    </row>
    <row r="1900" spans="1:5">
      <c r="A1900" s="410" t="s">
        <v>3077</v>
      </c>
      <c r="B1900" s="62" t="s">
        <v>122</v>
      </c>
      <c r="C1900" s="62">
        <v>0.58965999999999996</v>
      </c>
      <c r="D1900" s="62">
        <v>0.71</v>
      </c>
      <c r="E1900" s="173">
        <f t="shared" si="42"/>
        <v>0.41</v>
      </c>
    </row>
    <row r="1901" spans="1:5">
      <c r="A1901" s="410" t="s">
        <v>3078</v>
      </c>
      <c r="B1901" s="62" t="s">
        <v>122</v>
      </c>
      <c r="C1901" s="62">
        <v>0.58965999999999996</v>
      </c>
      <c r="D1901" s="62">
        <v>0.34</v>
      </c>
      <c r="E1901" s="173">
        <f t="shared" si="42"/>
        <v>0.2</v>
      </c>
    </row>
    <row r="1902" spans="1:5">
      <c r="A1902" s="410" t="s">
        <v>3079</v>
      </c>
      <c r="B1902" s="62" t="s">
        <v>122</v>
      </c>
      <c r="C1902" s="62">
        <v>0.58965999999999996</v>
      </c>
      <c r="D1902" s="62">
        <v>0.05</v>
      </c>
      <c r="E1902" s="173">
        <f t="shared" si="42"/>
        <v>0.02</v>
      </c>
    </row>
    <row r="1903" spans="1:5">
      <c r="A1903" s="410" t="s">
        <v>3048</v>
      </c>
      <c r="B1903" s="62" t="s">
        <v>123</v>
      </c>
      <c r="C1903" s="62">
        <v>1.5604200000000001E-3</v>
      </c>
      <c r="D1903" s="62">
        <v>31.18</v>
      </c>
      <c r="E1903" s="173">
        <f t="shared" si="42"/>
        <v>0.04</v>
      </c>
    </row>
    <row r="1904" spans="1:5">
      <c r="A1904" s="410" t="s">
        <v>3049</v>
      </c>
      <c r="B1904" s="62" t="s">
        <v>123</v>
      </c>
      <c r="C1904" s="62">
        <v>7.3134999999999997E-4</v>
      </c>
      <c r="D1904" s="62">
        <v>178.5</v>
      </c>
      <c r="E1904" s="173">
        <f t="shared" si="42"/>
        <v>0.13</v>
      </c>
    </row>
    <row r="1905" spans="1:5">
      <c r="A1905" s="410" t="s">
        <v>3050</v>
      </c>
      <c r="B1905" s="62" t="s">
        <v>123</v>
      </c>
      <c r="C1905" s="62">
        <v>6.5739549999999994E-2</v>
      </c>
      <c r="D1905" s="62">
        <v>1.17</v>
      </c>
      <c r="E1905" s="173">
        <f t="shared" si="42"/>
        <v>7.0000000000000007E-2</v>
      </c>
    </row>
    <row r="1906" spans="1:5" ht="30">
      <c r="A1906" s="410" t="s">
        <v>3051</v>
      </c>
      <c r="B1906" s="62" t="s">
        <v>123</v>
      </c>
      <c r="C1906" s="62">
        <v>6.3389000000000002E-4</v>
      </c>
      <c r="D1906" s="62">
        <v>140.43</v>
      </c>
      <c r="E1906" s="173">
        <f t="shared" si="42"/>
        <v>0.08</v>
      </c>
    </row>
    <row r="1907" spans="1:5" ht="30">
      <c r="A1907" s="410" t="s">
        <v>3052</v>
      </c>
      <c r="B1907" s="62" t="s">
        <v>123</v>
      </c>
      <c r="C1907" s="62">
        <v>4.2454E-4</v>
      </c>
      <c r="D1907" s="62">
        <v>123.37</v>
      </c>
      <c r="E1907" s="173">
        <f t="shared" si="42"/>
        <v>0.05</v>
      </c>
    </row>
    <row r="1908" spans="1:5" ht="30">
      <c r="A1908" s="410" t="s">
        <v>3080</v>
      </c>
      <c r="B1908" s="62" t="s">
        <v>123</v>
      </c>
      <c r="C1908" s="62">
        <v>2.27E-5</v>
      </c>
      <c r="D1908" s="62">
        <v>593.85</v>
      </c>
      <c r="E1908" s="173">
        <f t="shared" si="42"/>
        <v>0.01</v>
      </c>
    </row>
    <row r="1909" spans="1:5">
      <c r="A1909" s="410" t="s">
        <v>3081</v>
      </c>
      <c r="B1909" s="62" t="s">
        <v>123</v>
      </c>
      <c r="C1909" s="62">
        <v>1.3933000000000001E-4</v>
      </c>
      <c r="D1909" s="62">
        <v>134.63</v>
      </c>
      <c r="E1909" s="173">
        <f t="shared" si="42"/>
        <v>0.01</v>
      </c>
    </row>
    <row r="1910" spans="1:5">
      <c r="A1910" s="410" t="s">
        <v>3082</v>
      </c>
      <c r="B1910" s="62" t="s">
        <v>123</v>
      </c>
      <c r="C1910" s="62">
        <v>1.0582999999999999E-4</v>
      </c>
      <c r="D1910" s="62">
        <v>202.84</v>
      </c>
      <c r="E1910" s="173">
        <f t="shared" si="42"/>
        <v>0.02</v>
      </c>
    </row>
    <row r="1911" spans="1:5">
      <c r="A1911" s="410" t="s">
        <v>3083</v>
      </c>
      <c r="B1911" s="62" t="s">
        <v>123</v>
      </c>
      <c r="C1911" s="62">
        <v>2.27E-5</v>
      </c>
      <c r="D1911" s="62">
        <v>574.46</v>
      </c>
      <c r="E1911" s="173">
        <f t="shared" si="42"/>
        <v>0.01</v>
      </c>
    </row>
    <row r="1912" spans="1:5">
      <c r="A1912" s="410" t="s">
        <v>3084</v>
      </c>
      <c r="B1912" s="62" t="s">
        <v>123</v>
      </c>
      <c r="C1912" s="62">
        <v>2.7880000000000001E-5</v>
      </c>
      <c r="D1912" s="62">
        <v>276.64</v>
      </c>
      <c r="E1912" s="173">
        <f t="shared" si="42"/>
        <v>0</v>
      </c>
    </row>
    <row r="1913" spans="1:5">
      <c r="A1913" s="410" t="s">
        <v>3085</v>
      </c>
      <c r="B1913" s="62" t="s">
        <v>123</v>
      </c>
      <c r="C1913" s="62">
        <v>1.40463E-3</v>
      </c>
      <c r="D1913" s="62">
        <v>8.1</v>
      </c>
      <c r="E1913" s="173">
        <f t="shared" si="42"/>
        <v>0.01</v>
      </c>
    </row>
    <row r="1914" spans="1:5">
      <c r="A1914" s="410" t="s">
        <v>3086</v>
      </c>
      <c r="B1914" s="62" t="s">
        <v>123</v>
      </c>
      <c r="C1914" s="62">
        <v>7.7767999999999999E-4</v>
      </c>
      <c r="D1914" s="62">
        <v>11.01</v>
      </c>
      <c r="E1914" s="173">
        <f t="shared" si="42"/>
        <v>0</v>
      </c>
    </row>
    <row r="1915" spans="1:5">
      <c r="A1915" s="410" t="s">
        <v>3087</v>
      </c>
      <c r="B1915" s="62" t="s">
        <v>123</v>
      </c>
      <c r="C1915" s="62">
        <v>7.7767999999999999E-4</v>
      </c>
      <c r="D1915" s="62">
        <v>24.42</v>
      </c>
      <c r="E1915" s="173">
        <f t="shared" si="42"/>
        <v>0.01</v>
      </c>
    </row>
    <row r="1916" spans="1:5">
      <c r="A1916" s="410" t="s">
        <v>3088</v>
      </c>
      <c r="B1916" s="62" t="s">
        <v>132</v>
      </c>
      <c r="C1916" s="62">
        <v>9.7462499999999994E-2</v>
      </c>
      <c r="D1916" s="62">
        <v>0.86</v>
      </c>
      <c r="E1916" s="173">
        <f t="shared" si="42"/>
        <v>0.08</v>
      </c>
    </row>
    <row r="1917" spans="1:5">
      <c r="A1917" s="410" t="s">
        <v>562</v>
      </c>
      <c r="B1917" s="62" t="s">
        <v>563</v>
      </c>
      <c r="C1917" s="62" t="s">
        <v>563</v>
      </c>
      <c r="D1917" s="62" t="s">
        <v>563</v>
      </c>
      <c r="E1917" s="173">
        <f>SUM(E1890:E1916)</f>
        <v>13.069999999999997</v>
      </c>
    </row>
    <row r="1918" spans="1:5">
      <c r="A1918" s="410"/>
      <c r="B1918" s="62"/>
      <c r="C1918" s="62"/>
      <c r="D1918" s="62"/>
      <c r="E1918" s="173"/>
    </row>
    <row r="1919" spans="1:5">
      <c r="A1919" s="410" t="s">
        <v>565</v>
      </c>
      <c r="B1919" s="62" t="s">
        <v>563</v>
      </c>
      <c r="C1919" s="62" t="s">
        <v>563</v>
      </c>
      <c r="D1919" s="62" t="s">
        <v>563</v>
      </c>
      <c r="E1919" s="173">
        <f>E1881+E1887+E1917</f>
        <v>20.489999999999995</v>
      </c>
    </row>
    <row r="1920" spans="1:5">
      <c r="A1920" s="410"/>
      <c r="B1920" s="62"/>
      <c r="C1920" s="62"/>
      <c r="D1920" s="413"/>
      <c r="E1920" s="173"/>
    </row>
    <row r="1921" spans="1:5">
      <c r="A1921" s="410"/>
      <c r="B1921" s="62"/>
      <c r="C1921" s="62"/>
      <c r="D1921" s="62"/>
      <c r="E1921" s="173"/>
    </row>
    <row r="1922" spans="1:5">
      <c r="A1922" s="410"/>
      <c r="B1922" s="62"/>
      <c r="C1922" s="62"/>
      <c r="D1922" s="62"/>
      <c r="E1922" s="173"/>
    </row>
    <row r="1923" spans="1:5">
      <c r="A1923" s="410" t="s">
        <v>1380</v>
      </c>
      <c r="B1923" s="62" t="s">
        <v>3573</v>
      </c>
      <c r="C1923" s="62"/>
      <c r="D1923" s="62"/>
      <c r="E1923" s="173"/>
    </row>
    <row r="1924" spans="1:5" ht="30">
      <c r="A1924" s="410" t="s">
        <v>618</v>
      </c>
      <c r="B1924" s="62"/>
      <c r="C1924" s="62"/>
      <c r="D1924" s="62"/>
      <c r="E1924" s="173"/>
    </row>
    <row r="1925" spans="1:5">
      <c r="A1925" s="410" t="s">
        <v>575</v>
      </c>
      <c r="B1925" s="62"/>
      <c r="C1925" s="62"/>
      <c r="D1925" s="62"/>
      <c r="E1925" s="173"/>
    </row>
    <row r="1926" spans="1:5">
      <c r="A1926" s="410"/>
      <c r="B1926" s="62"/>
      <c r="C1926" s="62"/>
      <c r="D1926" s="62"/>
      <c r="E1926" s="173"/>
    </row>
    <row r="1927" spans="1:5">
      <c r="A1927" s="410" t="s">
        <v>576</v>
      </c>
      <c r="B1927" s="62" t="s">
        <v>558</v>
      </c>
      <c r="C1927" s="62" t="s">
        <v>559</v>
      </c>
      <c r="D1927" s="62" t="s">
        <v>560</v>
      </c>
      <c r="E1927" s="173" t="s">
        <v>561</v>
      </c>
    </row>
    <row r="1928" spans="1:5" ht="30">
      <c r="A1928" s="410" t="s">
        <v>3143</v>
      </c>
      <c r="B1928" s="62" t="s">
        <v>123</v>
      </c>
      <c r="C1928" s="62">
        <v>6.7800000000000003E-6</v>
      </c>
      <c r="D1928" s="62">
        <v>866.72</v>
      </c>
      <c r="E1928" s="173">
        <f>TRUNC((C1928*D1928),2)</f>
        <v>0</v>
      </c>
    </row>
    <row r="1929" spans="1:5" ht="30">
      <c r="A1929" s="410" t="s">
        <v>3061</v>
      </c>
      <c r="B1929" s="62" t="s">
        <v>123</v>
      </c>
      <c r="C1929" s="62">
        <v>1.2112000000000001E-4</v>
      </c>
      <c r="D1929" s="62">
        <v>576</v>
      </c>
      <c r="E1929" s="173">
        <f>TRUNC((C1929*D1929),2)</f>
        <v>0.06</v>
      </c>
    </row>
    <row r="1930" spans="1:5">
      <c r="A1930" s="410" t="s">
        <v>562</v>
      </c>
      <c r="B1930" s="62" t="s">
        <v>563</v>
      </c>
      <c r="C1930" s="62" t="s">
        <v>563</v>
      </c>
      <c r="D1930" s="62" t="s">
        <v>563</v>
      </c>
      <c r="E1930" s="173">
        <f>SUM(E1928:E1929)</f>
        <v>0.06</v>
      </c>
    </row>
    <row r="1931" spans="1:5">
      <c r="A1931" s="410"/>
      <c r="B1931" s="62"/>
      <c r="C1931" s="62"/>
      <c r="D1931" s="62"/>
      <c r="E1931" s="173"/>
    </row>
    <row r="1932" spans="1:5">
      <c r="A1932" s="410" t="s">
        <v>557</v>
      </c>
      <c r="B1932" s="62" t="s">
        <v>558</v>
      </c>
      <c r="C1932" s="62" t="s">
        <v>559</v>
      </c>
      <c r="D1932" s="62" t="s">
        <v>560</v>
      </c>
      <c r="E1932" s="173" t="s">
        <v>561</v>
      </c>
    </row>
    <row r="1933" spans="1:5">
      <c r="A1933" s="410" t="s">
        <v>3112</v>
      </c>
      <c r="B1933" s="62" t="s">
        <v>122</v>
      </c>
      <c r="C1933" s="62">
        <v>0.50595000000000001</v>
      </c>
      <c r="D1933" s="62">
        <v>10.46</v>
      </c>
      <c r="E1933" s="173">
        <f>TRUNC((C1933*D1933),2)</f>
        <v>5.29</v>
      </c>
    </row>
    <row r="1934" spans="1:5">
      <c r="A1934" s="410" t="s">
        <v>3062</v>
      </c>
      <c r="B1934" s="62" t="s">
        <v>122</v>
      </c>
      <c r="C1934" s="62">
        <v>1.3009877000000001</v>
      </c>
      <c r="D1934" s="62">
        <v>13.3</v>
      </c>
      <c r="E1934" s="173">
        <f>TRUNC((C1934*D1934),2)</f>
        <v>17.3</v>
      </c>
    </row>
    <row r="1935" spans="1:5">
      <c r="A1935" s="410" t="s">
        <v>3141</v>
      </c>
      <c r="B1935" s="62" t="s">
        <v>122</v>
      </c>
      <c r="C1935" s="62">
        <v>6.0558000000000001E-2</v>
      </c>
      <c r="D1935" s="62">
        <v>19.22</v>
      </c>
      <c r="E1935" s="173">
        <f>TRUNC((C1935*D1935),2)</f>
        <v>1.1599999999999999</v>
      </c>
    </row>
    <row r="1936" spans="1:5">
      <c r="A1936" s="410" t="s">
        <v>562</v>
      </c>
      <c r="B1936" s="62" t="s">
        <v>563</v>
      </c>
      <c r="C1936" s="62" t="s">
        <v>563</v>
      </c>
      <c r="D1936" s="62" t="s">
        <v>563</v>
      </c>
      <c r="E1936" s="173">
        <f>SUM(E1933:E1935)</f>
        <v>23.75</v>
      </c>
    </row>
    <row r="1937" spans="1:5">
      <c r="A1937" s="410"/>
      <c r="B1937" s="62"/>
      <c r="C1937" s="62"/>
      <c r="D1937" s="62"/>
      <c r="E1937" s="173"/>
    </row>
    <row r="1938" spans="1:5">
      <c r="A1938" s="410" t="s">
        <v>564</v>
      </c>
      <c r="B1938" s="62" t="s">
        <v>558</v>
      </c>
      <c r="C1938" s="62" t="s">
        <v>559</v>
      </c>
      <c r="D1938" s="62" t="s">
        <v>560</v>
      </c>
      <c r="E1938" s="173" t="s">
        <v>561</v>
      </c>
    </row>
    <row r="1939" spans="1:5">
      <c r="A1939" s="410" t="s">
        <v>3066</v>
      </c>
      <c r="B1939" s="62" t="s">
        <v>123</v>
      </c>
      <c r="C1939" s="62">
        <v>1.4342769999999999E-2</v>
      </c>
      <c r="D1939" s="62">
        <v>6.92</v>
      </c>
      <c r="E1939" s="173">
        <f t="shared" ref="E1939:E1968" si="43">TRUNC((C1939*D1939),2)</f>
        <v>0.09</v>
      </c>
    </row>
    <row r="1940" spans="1:5">
      <c r="A1940" s="410" t="s">
        <v>3046</v>
      </c>
      <c r="B1940" s="62" t="s">
        <v>131</v>
      </c>
      <c r="C1940" s="62">
        <v>2.9602500000000002E-3</v>
      </c>
      <c r="D1940" s="62">
        <v>50.4</v>
      </c>
      <c r="E1940" s="173">
        <f t="shared" si="43"/>
        <v>0.14000000000000001</v>
      </c>
    </row>
    <row r="1941" spans="1:5">
      <c r="A1941" s="410" t="s">
        <v>3067</v>
      </c>
      <c r="B1941" s="62" t="s">
        <v>123</v>
      </c>
      <c r="C1941" s="62">
        <v>1.1889699999999999E-3</v>
      </c>
      <c r="D1941" s="62">
        <v>108.95</v>
      </c>
      <c r="E1941" s="173">
        <f t="shared" si="43"/>
        <v>0.12</v>
      </c>
    </row>
    <row r="1942" spans="1:5" ht="30">
      <c r="A1942" s="410" t="s">
        <v>3144</v>
      </c>
      <c r="B1942" s="62" t="s">
        <v>128</v>
      </c>
      <c r="C1942" s="62">
        <v>1.7000000000000001E-2</v>
      </c>
      <c r="D1942" s="62">
        <v>5.99</v>
      </c>
      <c r="E1942" s="173">
        <f t="shared" si="43"/>
        <v>0.1</v>
      </c>
    </row>
    <row r="1943" spans="1:5">
      <c r="A1943" s="410" t="s">
        <v>3069</v>
      </c>
      <c r="B1943" s="62" t="s">
        <v>123</v>
      </c>
      <c r="C1943" s="62">
        <v>1.6224619999999999E-2</v>
      </c>
      <c r="D1943" s="62">
        <v>6.21</v>
      </c>
      <c r="E1943" s="173">
        <f t="shared" si="43"/>
        <v>0.1</v>
      </c>
    </row>
    <row r="1944" spans="1:5">
      <c r="A1944" s="410" t="s">
        <v>3047</v>
      </c>
      <c r="B1944" s="62" t="s">
        <v>131</v>
      </c>
      <c r="C1944" s="62">
        <v>2.5395279999999999E-2</v>
      </c>
      <c r="D1944" s="62">
        <v>9.4499999999999993</v>
      </c>
      <c r="E1944" s="173">
        <f t="shared" si="43"/>
        <v>0.23</v>
      </c>
    </row>
    <row r="1945" spans="1:5">
      <c r="A1945" s="410" t="s">
        <v>3145</v>
      </c>
      <c r="B1945" s="62" t="s">
        <v>126</v>
      </c>
      <c r="C1945" s="62">
        <v>1.093</v>
      </c>
      <c r="D1945" s="62">
        <v>1.4</v>
      </c>
      <c r="E1945" s="173">
        <f t="shared" si="43"/>
        <v>1.53</v>
      </c>
    </row>
    <row r="1946" spans="1:5">
      <c r="A1946" s="410" t="s">
        <v>3071</v>
      </c>
      <c r="B1946" s="62" t="s">
        <v>126</v>
      </c>
      <c r="C1946" s="62">
        <v>1.1659999999999999</v>
      </c>
      <c r="D1946" s="62">
        <v>3.9</v>
      </c>
      <c r="E1946" s="173">
        <f t="shared" si="43"/>
        <v>4.54</v>
      </c>
    </row>
    <row r="1947" spans="1:5">
      <c r="A1947" s="410" t="s">
        <v>3146</v>
      </c>
      <c r="B1947" s="62" t="s">
        <v>127</v>
      </c>
      <c r="C1947" s="62">
        <v>4.9000000000000002E-2</v>
      </c>
      <c r="D1947" s="62">
        <v>11.87</v>
      </c>
      <c r="E1947" s="173">
        <f t="shared" si="43"/>
        <v>0.57999999999999996</v>
      </c>
    </row>
    <row r="1948" spans="1:5">
      <c r="A1948" s="410" t="s">
        <v>3075</v>
      </c>
      <c r="B1948" s="62" t="s">
        <v>128</v>
      </c>
      <c r="C1948" s="62">
        <v>2.7040699999999998E-3</v>
      </c>
      <c r="D1948" s="62">
        <v>15.32</v>
      </c>
      <c r="E1948" s="173">
        <f t="shared" si="43"/>
        <v>0.04</v>
      </c>
    </row>
    <row r="1949" spans="1:5">
      <c r="A1949" s="410" t="s">
        <v>3147</v>
      </c>
      <c r="B1949" s="62" t="s">
        <v>126</v>
      </c>
      <c r="C1949" s="62">
        <v>1.94194958</v>
      </c>
      <c r="D1949" s="62">
        <v>9.52</v>
      </c>
      <c r="E1949" s="173">
        <f t="shared" si="43"/>
        <v>18.48</v>
      </c>
    </row>
    <row r="1950" spans="1:5">
      <c r="A1950" s="410" t="s">
        <v>3076</v>
      </c>
      <c r="B1950" s="62" t="s">
        <v>122</v>
      </c>
      <c r="C1950" s="62">
        <v>1.849</v>
      </c>
      <c r="D1950" s="62">
        <v>1.87</v>
      </c>
      <c r="E1950" s="173">
        <f t="shared" si="43"/>
        <v>3.45</v>
      </c>
    </row>
    <row r="1951" spans="1:5">
      <c r="A1951" s="410" t="s">
        <v>3077</v>
      </c>
      <c r="B1951" s="62" t="s">
        <v>122</v>
      </c>
      <c r="C1951" s="62">
        <v>1.849</v>
      </c>
      <c r="D1951" s="62">
        <v>0.71</v>
      </c>
      <c r="E1951" s="173">
        <f t="shared" si="43"/>
        <v>1.31</v>
      </c>
    </row>
    <row r="1952" spans="1:5">
      <c r="A1952" s="410" t="s">
        <v>3078</v>
      </c>
      <c r="B1952" s="62" t="s">
        <v>122</v>
      </c>
      <c r="C1952" s="62">
        <v>1.849</v>
      </c>
      <c r="D1952" s="62">
        <v>0.34</v>
      </c>
      <c r="E1952" s="173">
        <f t="shared" si="43"/>
        <v>0.62</v>
      </c>
    </row>
    <row r="1953" spans="1:5">
      <c r="A1953" s="410" t="s">
        <v>3079</v>
      </c>
      <c r="B1953" s="62" t="s">
        <v>122</v>
      </c>
      <c r="C1953" s="62">
        <v>1.849</v>
      </c>
      <c r="D1953" s="62">
        <v>0.05</v>
      </c>
      <c r="E1953" s="173">
        <f t="shared" si="43"/>
        <v>0.09</v>
      </c>
    </row>
    <row r="1954" spans="1:5">
      <c r="A1954" s="410" t="s">
        <v>3048</v>
      </c>
      <c r="B1954" s="62" t="s">
        <v>123</v>
      </c>
      <c r="C1954" s="62">
        <v>4.8930099999999997E-3</v>
      </c>
      <c r="D1954" s="62">
        <v>31.18</v>
      </c>
      <c r="E1954" s="173">
        <f t="shared" si="43"/>
        <v>0.15</v>
      </c>
    </row>
    <row r="1955" spans="1:5">
      <c r="A1955" s="410" t="s">
        <v>3049</v>
      </c>
      <c r="B1955" s="62" t="s">
        <v>123</v>
      </c>
      <c r="C1955" s="62">
        <v>2.2933200000000002E-3</v>
      </c>
      <c r="D1955" s="62">
        <v>178.5</v>
      </c>
      <c r="E1955" s="173">
        <f t="shared" si="43"/>
        <v>0.4</v>
      </c>
    </row>
    <row r="1956" spans="1:5">
      <c r="A1956" s="410" t="s">
        <v>3050</v>
      </c>
      <c r="B1956" s="62" t="s">
        <v>123</v>
      </c>
      <c r="C1956" s="62">
        <v>0.20613983</v>
      </c>
      <c r="D1956" s="62">
        <v>1.17</v>
      </c>
      <c r="E1956" s="173">
        <f t="shared" si="43"/>
        <v>0.24</v>
      </c>
    </row>
    <row r="1957" spans="1:5" ht="30">
      <c r="A1957" s="410" t="s">
        <v>3051</v>
      </c>
      <c r="B1957" s="62" t="s">
        <v>123</v>
      </c>
      <c r="C1957" s="62">
        <v>1.9876799999999999E-3</v>
      </c>
      <c r="D1957" s="62">
        <v>140.43</v>
      </c>
      <c r="E1957" s="173">
        <f t="shared" si="43"/>
        <v>0.27</v>
      </c>
    </row>
    <row r="1958" spans="1:5" ht="30">
      <c r="A1958" s="410" t="s">
        <v>3052</v>
      </c>
      <c r="B1958" s="62" t="s">
        <v>123</v>
      </c>
      <c r="C1958" s="62">
        <v>1.33128E-3</v>
      </c>
      <c r="D1958" s="62">
        <v>123.37</v>
      </c>
      <c r="E1958" s="173">
        <f t="shared" si="43"/>
        <v>0.16</v>
      </c>
    </row>
    <row r="1959" spans="1:5" ht="30">
      <c r="A1959" s="410" t="s">
        <v>3080</v>
      </c>
      <c r="B1959" s="62" t="s">
        <v>123</v>
      </c>
      <c r="C1959" s="62">
        <v>7.8889999999999999E-5</v>
      </c>
      <c r="D1959" s="62">
        <v>593.85</v>
      </c>
      <c r="E1959" s="173">
        <f t="shared" si="43"/>
        <v>0.04</v>
      </c>
    </row>
    <row r="1960" spans="1:5">
      <c r="A1960" s="410" t="s">
        <v>3081</v>
      </c>
      <c r="B1960" s="62" t="s">
        <v>123</v>
      </c>
      <c r="C1960" s="62">
        <v>4.8445999999999998E-4</v>
      </c>
      <c r="D1960" s="62">
        <v>134.63</v>
      </c>
      <c r="E1960" s="173">
        <f t="shared" si="43"/>
        <v>0.06</v>
      </c>
    </row>
    <row r="1961" spans="1:5">
      <c r="A1961" s="410" t="s">
        <v>3082</v>
      </c>
      <c r="B1961" s="62" t="s">
        <v>123</v>
      </c>
      <c r="C1961" s="62">
        <v>3.68E-4</v>
      </c>
      <c r="D1961" s="62">
        <v>202.84</v>
      </c>
      <c r="E1961" s="173">
        <f t="shared" si="43"/>
        <v>7.0000000000000007E-2</v>
      </c>
    </row>
    <row r="1962" spans="1:5">
      <c r="A1962" s="410" t="s">
        <v>3083</v>
      </c>
      <c r="B1962" s="62" t="s">
        <v>123</v>
      </c>
      <c r="C1962" s="62">
        <v>7.8889999999999999E-5</v>
      </c>
      <c r="D1962" s="62">
        <v>574.46</v>
      </c>
      <c r="E1962" s="173">
        <f t="shared" si="43"/>
        <v>0.04</v>
      </c>
    </row>
    <row r="1963" spans="1:5">
      <c r="A1963" s="410" t="s">
        <v>3084</v>
      </c>
      <c r="B1963" s="62" t="s">
        <v>123</v>
      </c>
      <c r="C1963" s="62">
        <v>9.6959999999999993E-5</v>
      </c>
      <c r="D1963" s="62">
        <v>276.64</v>
      </c>
      <c r="E1963" s="173">
        <f t="shared" si="43"/>
        <v>0.02</v>
      </c>
    </row>
    <row r="1964" spans="1:5">
      <c r="A1964" s="410" t="s">
        <v>3148</v>
      </c>
      <c r="B1964" s="62" t="s">
        <v>127</v>
      </c>
      <c r="C1964" s="62">
        <v>3.4000000000000002E-2</v>
      </c>
      <c r="D1964" s="62">
        <v>14.37</v>
      </c>
      <c r="E1964" s="173">
        <f t="shared" si="43"/>
        <v>0.48</v>
      </c>
    </row>
    <row r="1965" spans="1:5">
      <c r="A1965" s="410" t="s">
        <v>3085</v>
      </c>
      <c r="B1965" s="62" t="s">
        <v>123</v>
      </c>
      <c r="C1965" s="62">
        <v>4.8839699999999996E-3</v>
      </c>
      <c r="D1965" s="62">
        <v>8.1</v>
      </c>
      <c r="E1965" s="173">
        <f t="shared" si="43"/>
        <v>0.03</v>
      </c>
    </row>
    <row r="1966" spans="1:5">
      <c r="A1966" s="410" t="s">
        <v>3086</v>
      </c>
      <c r="B1966" s="62" t="s">
        <v>123</v>
      </c>
      <c r="C1966" s="62">
        <v>2.7040699999999998E-3</v>
      </c>
      <c r="D1966" s="62">
        <v>11.01</v>
      </c>
      <c r="E1966" s="173">
        <f t="shared" si="43"/>
        <v>0.02</v>
      </c>
    </row>
    <row r="1967" spans="1:5">
      <c r="A1967" s="410" t="s">
        <v>3087</v>
      </c>
      <c r="B1967" s="62" t="s">
        <v>123</v>
      </c>
      <c r="C1967" s="62">
        <v>2.7040699999999998E-3</v>
      </c>
      <c r="D1967" s="62">
        <v>24.42</v>
      </c>
      <c r="E1967" s="173">
        <f t="shared" si="43"/>
        <v>0.06</v>
      </c>
    </row>
    <row r="1968" spans="1:5">
      <c r="A1968" s="410" t="s">
        <v>3088</v>
      </c>
      <c r="B1968" s="62" t="s">
        <v>132</v>
      </c>
      <c r="C1968" s="62">
        <v>0.10144</v>
      </c>
      <c r="D1968" s="62">
        <v>0.86</v>
      </c>
      <c r="E1968" s="173">
        <f t="shared" si="43"/>
        <v>0.08</v>
      </c>
    </row>
    <row r="1969" spans="1:5">
      <c r="A1969" s="410" t="s">
        <v>562</v>
      </c>
      <c r="B1969" s="62" t="s">
        <v>563</v>
      </c>
      <c r="C1969" s="62" t="s">
        <v>563</v>
      </c>
      <c r="D1969" s="62" t="s">
        <v>563</v>
      </c>
      <c r="E1969" s="173">
        <f>SUM(E1939:E1968)</f>
        <v>33.54</v>
      </c>
    </row>
    <row r="1970" spans="1:5">
      <c r="A1970" s="410"/>
      <c r="B1970" s="62"/>
      <c r="C1970" s="62"/>
      <c r="D1970" s="62"/>
      <c r="E1970" s="173"/>
    </row>
    <row r="1971" spans="1:5">
      <c r="A1971" s="410" t="s">
        <v>565</v>
      </c>
      <c r="B1971" s="62" t="s">
        <v>563</v>
      </c>
      <c r="C1971" s="62" t="s">
        <v>563</v>
      </c>
      <c r="D1971" s="62" t="s">
        <v>563</v>
      </c>
      <c r="E1971" s="173">
        <f>E1930+E1936+E1969</f>
        <v>57.349999999999994</v>
      </c>
    </row>
    <row r="1972" spans="1:5">
      <c r="A1972" s="410"/>
      <c r="B1972" s="62"/>
      <c r="C1972" s="62"/>
      <c r="D1972" s="413"/>
      <c r="E1972" s="173"/>
    </row>
    <row r="1973" spans="1:5">
      <c r="A1973" s="410"/>
      <c r="B1973" s="62"/>
      <c r="C1973" s="62"/>
      <c r="D1973" s="62"/>
      <c r="E1973" s="173"/>
    </row>
    <row r="1974" spans="1:5">
      <c r="A1974" s="410"/>
      <c r="B1974" s="62"/>
      <c r="C1974" s="62"/>
      <c r="D1974" s="62"/>
      <c r="E1974" s="173"/>
    </row>
    <row r="1975" spans="1:5">
      <c r="A1975" s="410" t="s">
        <v>623</v>
      </c>
      <c r="B1975" s="62" t="s">
        <v>3574</v>
      </c>
      <c r="C1975" s="62"/>
      <c r="D1975" s="62"/>
      <c r="E1975" s="173"/>
    </row>
    <row r="1976" spans="1:5">
      <c r="A1976" s="410" t="s">
        <v>626</v>
      </c>
      <c r="B1976" s="62"/>
      <c r="C1976" s="62"/>
      <c r="D1976" s="62"/>
      <c r="E1976" s="173"/>
    </row>
    <row r="1977" spans="1:5">
      <c r="A1977" s="410" t="s">
        <v>620</v>
      </c>
      <c r="B1977" s="62"/>
      <c r="C1977" s="62"/>
      <c r="D1977" s="62"/>
      <c r="E1977" s="173"/>
    </row>
    <row r="1978" spans="1:5">
      <c r="A1978" s="410"/>
      <c r="B1978" s="62"/>
      <c r="C1978" s="62"/>
      <c r="D1978" s="62"/>
      <c r="E1978" s="173"/>
    </row>
    <row r="1979" spans="1:5">
      <c r="A1979" s="410" t="s">
        <v>576</v>
      </c>
      <c r="B1979" s="62" t="s">
        <v>558</v>
      </c>
      <c r="C1979" s="62" t="s">
        <v>559</v>
      </c>
      <c r="D1979" s="62" t="s">
        <v>560</v>
      </c>
      <c r="E1979" s="173" t="s">
        <v>561</v>
      </c>
    </row>
    <row r="1980" spans="1:5" ht="30">
      <c r="A1980" s="410" t="s">
        <v>3061</v>
      </c>
      <c r="B1980" s="62" t="s">
        <v>123</v>
      </c>
      <c r="C1980" s="62">
        <v>1.6779999999999999E-5</v>
      </c>
      <c r="D1980" s="62">
        <v>576</v>
      </c>
      <c r="E1980" s="173">
        <f>TRUNC((C1980*D1980),2)</f>
        <v>0</v>
      </c>
    </row>
    <row r="1981" spans="1:5">
      <c r="A1981" s="410" t="s">
        <v>562</v>
      </c>
      <c r="B1981" s="62" t="s">
        <v>563</v>
      </c>
      <c r="C1981" s="62" t="s">
        <v>563</v>
      </c>
      <c r="D1981" s="62" t="s">
        <v>563</v>
      </c>
      <c r="E1981" s="173">
        <f>SUM(E1980:E1980)</f>
        <v>0</v>
      </c>
    </row>
    <row r="1982" spans="1:5">
      <c r="A1982" s="410"/>
      <c r="B1982" s="62"/>
      <c r="C1982" s="62"/>
      <c r="D1982" s="62"/>
      <c r="E1982" s="173"/>
    </row>
    <row r="1983" spans="1:5">
      <c r="A1983" s="410" t="s">
        <v>557</v>
      </c>
      <c r="B1983" s="62" t="s">
        <v>558</v>
      </c>
      <c r="C1983" s="62" t="s">
        <v>559</v>
      </c>
      <c r="D1983" s="62" t="s">
        <v>560</v>
      </c>
      <c r="E1983" s="173" t="s">
        <v>561</v>
      </c>
    </row>
    <row r="1984" spans="1:5">
      <c r="A1984" s="410" t="s">
        <v>3134</v>
      </c>
      <c r="B1984" s="62" t="s">
        <v>122</v>
      </c>
      <c r="C1984" s="62">
        <v>5.5410569999999999E-2</v>
      </c>
      <c r="D1984" s="62">
        <v>9.26</v>
      </c>
      <c r="E1984" s="173">
        <f>TRUNC((C1984*D1984),2)</f>
        <v>0.51</v>
      </c>
    </row>
    <row r="1985" spans="1:5">
      <c r="A1985" s="410" t="s">
        <v>3135</v>
      </c>
      <c r="B1985" s="62" t="s">
        <v>122</v>
      </c>
      <c r="C1985" s="62">
        <v>0.19479489999999999</v>
      </c>
      <c r="D1985" s="62">
        <v>13.3</v>
      </c>
      <c r="E1985" s="173">
        <f>TRUNC((C1985*D1985),2)</f>
        <v>2.59</v>
      </c>
    </row>
    <row r="1986" spans="1:5">
      <c r="A1986" s="410" t="s">
        <v>562</v>
      </c>
      <c r="B1986" s="62" t="s">
        <v>563</v>
      </c>
      <c r="C1986" s="62" t="s">
        <v>563</v>
      </c>
      <c r="D1986" s="62" t="s">
        <v>563</v>
      </c>
      <c r="E1986" s="173">
        <f>SUM(E1984:E1985)</f>
        <v>3.0999999999999996</v>
      </c>
    </row>
    <row r="1987" spans="1:5">
      <c r="A1987" s="410"/>
      <c r="B1987" s="62"/>
      <c r="C1987" s="62"/>
      <c r="D1987" s="62"/>
      <c r="E1987" s="173"/>
    </row>
    <row r="1988" spans="1:5">
      <c r="A1988" s="410" t="s">
        <v>564</v>
      </c>
      <c r="B1988" s="62" t="s">
        <v>558</v>
      </c>
      <c r="C1988" s="62" t="s">
        <v>559</v>
      </c>
      <c r="D1988" s="62" t="s">
        <v>560</v>
      </c>
      <c r="E1988" s="173" t="s">
        <v>561</v>
      </c>
    </row>
    <row r="1989" spans="1:5">
      <c r="A1989" s="410" t="s">
        <v>3149</v>
      </c>
      <c r="B1989" s="62" t="s">
        <v>127</v>
      </c>
      <c r="C1989" s="62">
        <v>1.07</v>
      </c>
      <c r="D1989" s="62">
        <v>5.2</v>
      </c>
      <c r="E1989" s="173">
        <f t="shared" ref="E1989:E2014" si="44">TRUNC((C1989*D1989),2)</f>
        <v>5.56</v>
      </c>
    </row>
    <row r="1990" spans="1:5">
      <c r="A1990" s="410" t="s">
        <v>3131</v>
      </c>
      <c r="B1990" s="62" t="s">
        <v>127</v>
      </c>
      <c r="C1990" s="62">
        <v>2.5000000000000001E-2</v>
      </c>
      <c r="D1990" s="62">
        <v>12</v>
      </c>
      <c r="E1990" s="173">
        <f t="shared" si="44"/>
        <v>0.3</v>
      </c>
    </row>
    <row r="1991" spans="1:5">
      <c r="A1991" s="410" t="s">
        <v>3066</v>
      </c>
      <c r="B1991" s="62" t="s">
        <v>123</v>
      </c>
      <c r="C1991" s="62">
        <v>1.9874599999999999E-3</v>
      </c>
      <c r="D1991" s="62">
        <v>6.92</v>
      </c>
      <c r="E1991" s="173">
        <f t="shared" si="44"/>
        <v>0.01</v>
      </c>
    </row>
    <row r="1992" spans="1:5">
      <c r="A1992" s="410" t="s">
        <v>3046</v>
      </c>
      <c r="B1992" s="62" t="s">
        <v>131</v>
      </c>
      <c r="C1992" s="62">
        <v>3.9689E-4</v>
      </c>
      <c r="D1992" s="62">
        <v>50.4</v>
      </c>
      <c r="E1992" s="173">
        <f t="shared" si="44"/>
        <v>0.02</v>
      </c>
    </row>
    <row r="1993" spans="1:5">
      <c r="A1993" s="410" t="s">
        <v>3067</v>
      </c>
      <c r="B1993" s="62" t="s">
        <v>123</v>
      </c>
      <c r="C1993" s="62">
        <v>1.6474999999999999E-4</v>
      </c>
      <c r="D1993" s="62">
        <v>108.95</v>
      </c>
      <c r="E1993" s="173">
        <f t="shared" si="44"/>
        <v>0.01</v>
      </c>
    </row>
    <row r="1994" spans="1:5">
      <c r="A1994" s="410" t="s">
        <v>3069</v>
      </c>
      <c r="B1994" s="62" t="s">
        <v>123</v>
      </c>
      <c r="C1994" s="62">
        <v>2.2482299999999999E-3</v>
      </c>
      <c r="D1994" s="62">
        <v>6.21</v>
      </c>
      <c r="E1994" s="173">
        <f t="shared" si="44"/>
        <v>0.01</v>
      </c>
    </row>
    <row r="1995" spans="1:5">
      <c r="A1995" s="410" t="s">
        <v>3047</v>
      </c>
      <c r="B1995" s="62" t="s">
        <v>131</v>
      </c>
      <c r="C1995" s="62">
        <v>3.4047999999999999E-3</v>
      </c>
      <c r="D1995" s="62">
        <v>9.4499999999999993</v>
      </c>
      <c r="E1995" s="173">
        <f t="shared" si="44"/>
        <v>0.03</v>
      </c>
    </row>
    <row r="1996" spans="1:5">
      <c r="A1996" s="410" t="s">
        <v>3075</v>
      </c>
      <c r="B1996" s="62" t="s">
        <v>128</v>
      </c>
      <c r="C1996" s="62">
        <v>3.747E-4</v>
      </c>
      <c r="D1996" s="62">
        <v>15.32</v>
      </c>
      <c r="E1996" s="173">
        <f t="shared" si="44"/>
        <v>0</v>
      </c>
    </row>
    <row r="1997" spans="1:5">
      <c r="A1997" s="410" t="s">
        <v>3076</v>
      </c>
      <c r="B1997" s="62" t="s">
        <v>122</v>
      </c>
      <c r="C1997" s="62">
        <v>0.24790000000000001</v>
      </c>
      <c r="D1997" s="62">
        <v>1.87</v>
      </c>
      <c r="E1997" s="173">
        <f t="shared" si="44"/>
        <v>0.46</v>
      </c>
    </row>
    <row r="1998" spans="1:5">
      <c r="A1998" s="410" t="s">
        <v>3077</v>
      </c>
      <c r="B1998" s="62" t="s">
        <v>122</v>
      </c>
      <c r="C1998" s="62">
        <v>0.24790000000000001</v>
      </c>
      <c r="D1998" s="62">
        <v>0.71</v>
      </c>
      <c r="E1998" s="173">
        <f t="shared" si="44"/>
        <v>0.17</v>
      </c>
    </row>
    <row r="1999" spans="1:5">
      <c r="A1999" s="410" t="s">
        <v>3078</v>
      </c>
      <c r="B1999" s="62" t="s">
        <v>122</v>
      </c>
      <c r="C1999" s="62">
        <v>0.24790000000000001</v>
      </c>
      <c r="D1999" s="62">
        <v>0.34</v>
      </c>
      <c r="E1999" s="173">
        <f t="shared" si="44"/>
        <v>0.08</v>
      </c>
    </row>
    <row r="2000" spans="1:5">
      <c r="A2000" s="410" t="s">
        <v>3079</v>
      </c>
      <c r="B2000" s="62" t="s">
        <v>122</v>
      </c>
      <c r="C2000" s="62">
        <v>0.24790000000000001</v>
      </c>
      <c r="D2000" s="62">
        <v>0.05</v>
      </c>
      <c r="E2000" s="173">
        <f t="shared" si="44"/>
        <v>0.01</v>
      </c>
    </row>
    <row r="2001" spans="1:5">
      <c r="A2001" s="410" t="s">
        <v>3048</v>
      </c>
      <c r="B2001" s="62" t="s">
        <v>123</v>
      </c>
      <c r="C2001" s="62">
        <v>6.5600999999999995E-4</v>
      </c>
      <c r="D2001" s="62">
        <v>31.18</v>
      </c>
      <c r="E2001" s="173">
        <f t="shared" si="44"/>
        <v>0.02</v>
      </c>
    </row>
    <row r="2002" spans="1:5">
      <c r="A2002" s="410" t="s">
        <v>3049</v>
      </c>
      <c r="B2002" s="62" t="s">
        <v>123</v>
      </c>
      <c r="C2002" s="62">
        <v>3.0747000000000001E-4</v>
      </c>
      <c r="D2002" s="62">
        <v>178.5</v>
      </c>
      <c r="E2002" s="173">
        <f t="shared" si="44"/>
        <v>0.05</v>
      </c>
    </row>
    <row r="2003" spans="1:5">
      <c r="A2003" s="410" t="s">
        <v>3050</v>
      </c>
      <c r="B2003" s="62" t="s">
        <v>123</v>
      </c>
      <c r="C2003" s="62">
        <v>2.763767E-2</v>
      </c>
      <c r="D2003" s="62">
        <v>1.17</v>
      </c>
      <c r="E2003" s="173">
        <f t="shared" si="44"/>
        <v>0.03</v>
      </c>
    </row>
    <row r="2004" spans="1:5" ht="30">
      <c r="A2004" s="410" t="s">
        <v>3051</v>
      </c>
      <c r="B2004" s="62" t="s">
        <v>123</v>
      </c>
      <c r="C2004" s="62">
        <v>2.6650000000000003E-4</v>
      </c>
      <c r="D2004" s="62">
        <v>140.43</v>
      </c>
      <c r="E2004" s="173">
        <f t="shared" si="44"/>
        <v>0.03</v>
      </c>
    </row>
    <row r="2005" spans="1:5" ht="30">
      <c r="A2005" s="410" t="s">
        <v>3052</v>
      </c>
      <c r="B2005" s="62" t="s">
        <v>123</v>
      </c>
      <c r="C2005" s="62">
        <v>1.7849000000000001E-4</v>
      </c>
      <c r="D2005" s="62">
        <v>123.37</v>
      </c>
      <c r="E2005" s="173">
        <f t="shared" si="44"/>
        <v>0.02</v>
      </c>
    </row>
    <row r="2006" spans="1:5" ht="30">
      <c r="A2006" s="410" t="s">
        <v>3080</v>
      </c>
      <c r="B2006" s="62" t="s">
        <v>123</v>
      </c>
      <c r="C2006" s="62">
        <v>1.093E-5</v>
      </c>
      <c r="D2006" s="62">
        <v>593.85</v>
      </c>
      <c r="E2006" s="173">
        <f t="shared" si="44"/>
        <v>0</v>
      </c>
    </row>
    <row r="2007" spans="1:5">
      <c r="A2007" s="410" t="s">
        <v>3081</v>
      </c>
      <c r="B2007" s="62" t="s">
        <v>123</v>
      </c>
      <c r="C2007" s="62">
        <v>6.7130000000000003E-5</v>
      </c>
      <c r="D2007" s="62">
        <v>134.63</v>
      </c>
      <c r="E2007" s="173">
        <f t="shared" si="44"/>
        <v>0</v>
      </c>
    </row>
    <row r="2008" spans="1:5">
      <c r="A2008" s="410" t="s">
        <v>3082</v>
      </c>
      <c r="B2008" s="62" t="s">
        <v>123</v>
      </c>
      <c r="C2008" s="62">
        <v>5.0989999999999998E-5</v>
      </c>
      <c r="D2008" s="62">
        <v>202.84</v>
      </c>
      <c r="E2008" s="173">
        <f t="shared" si="44"/>
        <v>0.01</v>
      </c>
    </row>
    <row r="2009" spans="1:5">
      <c r="A2009" s="410" t="s">
        <v>3083</v>
      </c>
      <c r="B2009" s="62" t="s">
        <v>123</v>
      </c>
      <c r="C2009" s="62">
        <v>1.093E-5</v>
      </c>
      <c r="D2009" s="62">
        <v>574.46</v>
      </c>
      <c r="E2009" s="173">
        <f t="shared" si="44"/>
        <v>0</v>
      </c>
    </row>
    <row r="2010" spans="1:5">
      <c r="A2010" s="410" t="s">
        <v>3084</v>
      </c>
      <c r="B2010" s="62" t="s">
        <v>123</v>
      </c>
      <c r="C2010" s="62">
        <v>1.344E-5</v>
      </c>
      <c r="D2010" s="62">
        <v>276.64</v>
      </c>
      <c r="E2010" s="173">
        <f t="shared" si="44"/>
        <v>0</v>
      </c>
    </row>
    <row r="2011" spans="1:5">
      <c r="A2011" s="410" t="s">
        <v>3085</v>
      </c>
      <c r="B2011" s="62" t="s">
        <v>123</v>
      </c>
      <c r="C2011" s="62">
        <v>6.7677000000000004E-4</v>
      </c>
      <c r="D2011" s="62">
        <v>8.1</v>
      </c>
      <c r="E2011" s="173">
        <f t="shared" si="44"/>
        <v>0</v>
      </c>
    </row>
    <row r="2012" spans="1:5">
      <c r="A2012" s="410" t="s">
        <v>3086</v>
      </c>
      <c r="B2012" s="62" t="s">
        <v>123</v>
      </c>
      <c r="C2012" s="62">
        <v>3.747E-4</v>
      </c>
      <c r="D2012" s="62">
        <v>11.01</v>
      </c>
      <c r="E2012" s="173">
        <f t="shared" si="44"/>
        <v>0</v>
      </c>
    </row>
    <row r="2013" spans="1:5">
      <c r="A2013" s="410" t="s">
        <v>3087</v>
      </c>
      <c r="B2013" s="62" t="s">
        <v>123</v>
      </c>
      <c r="C2013" s="62">
        <v>3.747E-4</v>
      </c>
      <c r="D2013" s="62">
        <v>24.42</v>
      </c>
      <c r="E2013" s="173">
        <f t="shared" si="44"/>
        <v>0</v>
      </c>
    </row>
    <row r="2014" spans="1:5" ht="30">
      <c r="A2014" s="410" t="s">
        <v>3150</v>
      </c>
      <c r="B2014" s="62" t="s">
        <v>123</v>
      </c>
      <c r="C2014" s="62">
        <v>2.19</v>
      </c>
      <c r="D2014" s="62">
        <v>0.08</v>
      </c>
      <c r="E2014" s="173">
        <f t="shared" si="44"/>
        <v>0.17</v>
      </c>
    </row>
    <row r="2015" spans="1:5">
      <c r="A2015" s="410" t="s">
        <v>562</v>
      </c>
      <c r="B2015" s="62" t="s">
        <v>563</v>
      </c>
      <c r="C2015" s="62" t="s">
        <v>563</v>
      </c>
      <c r="D2015" s="62" t="s">
        <v>563</v>
      </c>
      <c r="E2015" s="173">
        <f>SUM(E1989:E2014)</f>
        <v>6.9899999999999975</v>
      </c>
    </row>
    <row r="2016" spans="1:5">
      <c r="A2016" s="410"/>
      <c r="B2016" s="62"/>
      <c r="C2016" s="62"/>
      <c r="D2016" s="62"/>
      <c r="E2016" s="173"/>
    </row>
    <row r="2017" spans="1:5">
      <c r="A2017" s="410" t="s">
        <v>565</v>
      </c>
      <c r="B2017" s="62" t="s">
        <v>563</v>
      </c>
      <c r="C2017" s="62" t="s">
        <v>563</v>
      </c>
      <c r="D2017" s="62" t="s">
        <v>563</v>
      </c>
      <c r="E2017" s="173">
        <f>E1981+E1986+E2015</f>
        <v>10.089999999999996</v>
      </c>
    </row>
    <row r="2018" spans="1:5">
      <c r="A2018" s="410"/>
      <c r="B2018" s="62"/>
      <c r="C2018" s="62"/>
      <c r="D2018" s="413"/>
      <c r="E2018" s="173"/>
    </row>
    <row r="2019" spans="1:5">
      <c r="A2019" s="410"/>
      <c r="B2019" s="62"/>
      <c r="C2019" s="62"/>
      <c r="D2019" s="62"/>
      <c r="E2019" s="173"/>
    </row>
    <row r="2020" spans="1:5">
      <c r="A2020" s="410"/>
      <c r="B2020" s="62"/>
      <c r="C2020" s="62"/>
      <c r="D2020" s="62"/>
      <c r="E2020" s="173"/>
    </row>
    <row r="2021" spans="1:5">
      <c r="A2021" s="410" t="s">
        <v>625</v>
      </c>
      <c r="B2021" s="62" t="s">
        <v>3575</v>
      </c>
      <c r="C2021" s="62"/>
      <c r="D2021" s="62"/>
      <c r="E2021" s="173"/>
    </row>
    <row r="2022" spans="1:5">
      <c r="A2022" s="410" t="s">
        <v>619</v>
      </c>
      <c r="B2022" s="62"/>
      <c r="C2022" s="62"/>
      <c r="D2022" s="62"/>
      <c r="E2022" s="173"/>
    </row>
    <row r="2023" spans="1:5">
      <c r="A2023" s="410" t="s">
        <v>620</v>
      </c>
      <c r="B2023" s="62"/>
      <c r="C2023" s="62"/>
      <c r="D2023" s="62"/>
      <c r="E2023" s="173"/>
    </row>
    <row r="2024" spans="1:5">
      <c r="A2024" s="410"/>
      <c r="B2024" s="62"/>
      <c r="C2024" s="62"/>
      <c r="D2024" s="62"/>
      <c r="E2024" s="173"/>
    </row>
    <row r="2025" spans="1:5">
      <c r="A2025" s="410" t="s">
        <v>576</v>
      </c>
      <c r="B2025" s="62" t="s">
        <v>558</v>
      </c>
      <c r="C2025" s="62" t="s">
        <v>559</v>
      </c>
      <c r="D2025" s="62" t="s">
        <v>560</v>
      </c>
      <c r="E2025" s="173" t="s">
        <v>561</v>
      </c>
    </row>
    <row r="2026" spans="1:5" ht="30">
      <c r="A2026" s="410" t="s">
        <v>3061</v>
      </c>
      <c r="B2026" s="62" t="s">
        <v>123</v>
      </c>
      <c r="C2026" s="62">
        <v>1.2099999999999999E-5</v>
      </c>
      <c r="D2026" s="62">
        <v>576</v>
      </c>
      <c r="E2026" s="173">
        <f>TRUNC((C2026*D2026),2)</f>
        <v>0</v>
      </c>
    </row>
    <row r="2027" spans="1:5">
      <c r="A2027" s="410" t="s">
        <v>562</v>
      </c>
      <c r="B2027" s="62" t="s">
        <v>563</v>
      </c>
      <c r="C2027" s="62" t="s">
        <v>563</v>
      </c>
      <c r="D2027" s="62" t="s">
        <v>563</v>
      </c>
      <c r="E2027" s="173">
        <f>SUM(E2026:E2026)</f>
        <v>0</v>
      </c>
    </row>
    <row r="2028" spans="1:5">
      <c r="A2028" s="410"/>
      <c r="B2028" s="62"/>
      <c r="C2028" s="62"/>
      <c r="D2028" s="62"/>
      <c r="E2028" s="173"/>
    </row>
    <row r="2029" spans="1:5">
      <c r="A2029" s="410" t="s">
        <v>557</v>
      </c>
      <c r="B2029" s="62" t="s">
        <v>558</v>
      </c>
      <c r="C2029" s="62" t="s">
        <v>559</v>
      </c>
      <c r="D2029" s="62" t="s">
        <v>560</v>
      </c>
      <c r="E2029" s="173" t="s">
        <v>561</v>
      </c>
    </row>
    <row r="2030" spans="1:5">
      <c r="A2030" s="410" t="s">
        <v>3134</v>
      </c>
      <c r="B2030" s="62" t="s">
        <v>122</v>
      </c>
      <c r="C2030" s="62">
        <v>4.1078509999999999E-2</v>
      </c>
      <c r="D2030" s="62">
        <v>9.26</v>
      </c>
      <c r="E2030" s="173">
        <f>TRUNC((C2030*D2030),2)</f>
        <v>0.38</v>
      </c>
    </row>
    <row r="2031" spans="1:5">
      <c r="A2031" s="410" t="s">
        <v>3135</v>
      </c>
      <c r="B2031" s="62" t="s">
        <v>122</v>
      </c>
      <c r="C2031" s="62">
        <v>0.13918247</v>
      </c>
      <c r="D2031" s="62">
        <v>13.3</v>
      </c>
      <c r="E2031" s="173">
        <f>TRUNC((C2031*D2031),2)</f>
        <v>1.85</v>
      </c>
    </row>
    <row r="2032" spans="1:5">
      <c r="A2032" s="410" t="s">
        <v>562</v>
      </c>
      <c r="B2032" s="62" t="s">
        <v>563</v>
      </c>
      <c r="C2032" s="62" t="s">
        <v>563</v>
      </c>
      <c r="D2032" s="62" t="s">
        <v>563</v>
      </c>
      <c r="E2032" s="173">
        <f>SUM(E2030:E2031)</f>
        <v>2.23</v>
      </c>
    </row>
    <row r="2033" spans="1:5">
      <c r="A2033" s="410"/>
      <c r="B2033" s="62"/>
      <c r="C2033" s="62"/>
      <c r="D2033" s="62"/>
      <c r="E2033" s="173"/>
    </row>
    <row r="2034" spans="1:5">
      <c r="A2034" s="410" t="s">
        <v>564</v>
      </c>
      <c r="B2034" s="62" t="s">
        <v>558</v>
      </c>
      <c r="C2034" s="62" t="s">
        <v>559</v>
      </c>
      <c r="D2034" s="62" t="s">
        <v>560</v>
      </c>
      <c r="E2034" s="173" t="s">
        <v>561</v>
      </c>
    </row>
    <row r="2035" spans="1:5">
      <c r="A2035" s="410" t="s">
        <v>3151</v>
      </c>
      <c r="B2035" s="62" t="s">
        <v>127</v>
      </c>
      <c r="C2035" s="62">
        <v>1.12369863</v>
      </c>
      <c r="D2035" s="62">
        <v>5.84</v>
      </c>
      <c r="E2035" s="173">
        <f t="shared" ref="E2035:E2060" si="45">TRUNC((C2035*D2035),2)</f>
        <v>6.56</v>
      </c>
    </row>
    <row r="2036" spans="1:5">
      <c r="A2036" s="410" t="s">
        <v>3131</v>
      </c>
      <c r="B2036" s="62" t="s">
        <v>127</v>
      </c>
      <c r="C2036" s="62">
        <v>2.5000000000000001E-2</v>
      </c>
      <c r="D2036" s="62">
        <v>12</v>
      </c>
      <c r="E2036" s="173">
        <f t="shared" si="45"/>
        <v>0.3</v>
      </c>
    </row>
    <row r="2037" spans="1:5">
      <c r="A2037" s="410" t="s">
        <v>3066</v>
      </c>
      <c r="B2037" s="62" t="s">
        <v>123</v>
      </c>
      <c r="C2037" s="62">
        <v>1.4318899999999999E-3</v>
      </c>
      <c r="D2037" s="62">
        <v>6.92</v>
      </c>
      <c r="E2037" s="173">
        <f t="shared" si="45"/>
        <v>0</v>
      </c>
    </row>
    <row r="2038" spans="1:5">
      <c r="A2038" s="410" t="s">
        <v>3046</v>
      </c>
      <c r="B2038" s="62" t="s">
        <v>131</v>
      </c>
      <c r="C2038" s="62">
        <v>2.8593999999999999E-4</v>
      </c>
      <c r="D2038" s="62">
        <v>50.4</v>
      </c>
      <c r="E2038" s="173">
        <f t="shared" si="45"/>
        <v>0.01</v>
      </c>
    </row>
    <row r="2039" spans="1:5">
      <c r="A2039" s="410" t="s">
        <v>3067</v>
      </c>
      <c r="B2039" s="62" t="s">
        <v>123</v>
      </c>
      <c r="C2039" s="62">
        <v>1.187E-4</v>
      </c>
      <c r="D2039" s="62">
        <v>108.95</v>
      </c>
      <c r="E2039" s="173">
        <f t="shared" si="45"/>
        <v>0.01</v>
      </c>
    </row>
    <row r="2040" spans="1:5">
      <c r="A2040" s="410" t="s">
        <v>3069</v>
      </c>
      <c r="B2040" s="62" t="s">
        <v>123</v>
      </c>
      <c r="C2040" s="62">
        <v>1.6197399999999999E-3</v>
      </c>
      <c r="D2040" s="62">
        <v>6.21</v>
      </c>
      <c r="E2040" s="173">
        <f t="shared" si="45"/>
        <v>0.01</v>
      </c>
    </row>
    <row r="2041" spans="1:5">
      <c r="A2041" s="410" t="s">
        <v>3047</v>
      </c>
      <c r="B2041" s="62" t="s">
        <v>131</v>
      </c>
      <c r="C2041" s="62">
        <v>2.4530099999999998E-3</v>
      </c>
      <c r="D2041" s="62">
        <v>9.4499999999999993</v>
      </c>
      <c r="E2041" s="173">
        <f t="shared" si="45"/>
        <v>0.02</v>
      </c>
    </row>
    <row r="2042" spans="1:5">
      <c r="A2042" s="410" t="s">
        <v>3075</v>
      </c>
      <c r="B2042" s="62" t="s">
        <v>128</v>
      </c>
      <c r="C2042" s="62">
        <v>2.6996000000000002E-4</v>
      </c>
      <c r="D2042" s="62">
        <v>15.32</v>
      </c>
      <c r="E2042" s="173">
        <f t="shared" si="45"/>
        <v>0</v>
      </c>
    </row>
    <row r="2043" spans="1:5">
      <c r="A2043" s="410" t="s">
        <v>3076</v>
      </c>
      <c r="B2043" s="62" t="s">
        <v>122</v>
      </c>
      <c r="C2043" s="62">
        <v>0.17860000000000001</v>
      </c>
      <c r="D2043" s="62">
        <v>1.87</v>
      </c>
      <c r="E2043" s="173">
        <f t="shared" si="45"/>
        <v>0.33</v>
      </c>
    </row>
    <row r="2044" spans="1:5">
      <c r="A2044" s="410" t="s">
        <v>3077</v>
      </c>
      <c r="B2044" s="62" t="s">
        <v>122</v>
      </c>
      <c r="C2044" s="62">
        <v>0.17860000000000001</v>
      </c>
      <c r="D2044" s="62">
        <v>0.71</v>
      </c>
      <c r="E2044" s="173">
        <f t="shared" si="45"/>
        <v>0.12</v>
      </c>
    </row>
    <row r="2045" spans="1:5">
      <c r="A2045" s="410" t="s">
        <v>3078</v>
      </c>
      <c r="B2045" s="62" t="s">
        <v>122</v>
      </c>
      <c r="C2045" s="62">
        <v>0.17860000000000001</v>
      </c>
      <c r="D2045" s="62">
        <v>0.34</v>
      </c>
      <c r="E2045" s="173">
        <f t="shared" si="45"/>
        <v>0.06</v>
      </c>
    </row>
    <row r="2046" spans="1:5">
      <c r="A2046" s="410" t="s">
        <v>3079</v>
      </c>
      <c r="B2046" s="62" t="s">
        <v>122</v>
      </c>
      <c r="C2046" s="62">
        <v>0.17860000000000001</v>
      </c>
      <c r="D2046" s="62">
        <v>0.05</v>
      </c>
      <c r="E2046" s="173">
        <f t="shared" si="45"/>
        <v>0</v>
      </c>
    </row>
    <row r="2047" spans="1:5">
      <c r="A2047" s="410" t="s">
        <v>3048</v>
      </c>
      <c r="B2047" s="62" t="s">
        <v>123</v>
      </c>
      <c r="C2047" s="62">
        <v>4.7263999999999997E-4</v>
      </c>
      <c r="D2047" s="62">
        <v>31.18</v>
      </c>
      <c r="E2047" s="173">
        <f t="shared" si="45"/>
        <v>0.01</v>
      </c>
    </row>
    <row r="2048" spans="1:5">
      <c r="A2048" s="410" t="s">
        <v>3049</v>
      </c>
      <c r="B2048" s="62" t="s">
        <v>123</v>
      </c>
      <c r="C2048" s="62">
        <v>2.2151000000000001E-4</v>
      </c>
      <c r="D2048" s="62">
        <v>178.5</v>
      </c>
      <c r="E2048" s="173">
        <f t="shared" si="45"/>
        <v>0.03</v>
      </c>
    </row>
    <row r="2049" spans="1:5">
      <c r="A2049" s="410" t="s">
        <v>3050</v>
      </c>
      <c r="B2049" s="62" t="s">
        <v>123</v>
      </c>
      <c r="C2049" s="62">
        <v>1.991161E-2</v>
      </c>
      <c r="D2049" s="62">
        <v>1.17</v>
      </c>
      <c r="E2049" s="173">
        <f t="shared" si="45"/>
        <v>0.02</v>
      </c>
    </row>
    <row r="2050" spans="1:5" ht="30">
      <c r="A2050" s="410" t="s">
        <v>3051</v>
      </c>
      <c r="B2050" s="62" t="s">
        <v>123</v>
      </c>
      <c r="C2050" s="62">
        <v>1.9199000000000001E-4</v>
      </c>
      <c r="D2050" s="62">
        <v>140.43</v>
      </c>
      <c r="E2050" s="173">
        <f t="shared" si="45"/>
        <v>0.02</v>
      </c>
    </row>
    <row r="2051" spans="1:5" ht="30">
      <c r="A2051" s="410" t="s">
        <v>3052</v>
      </c>
      <c r="B2051" s="62" t="s">
        <v>123</v>
      </c>
      <c r="C2051" s="62">
        <v>1.2858999999999999E-4</v>
      </c>
      <c r="D2051" s="62">
        <v>123.37</v>
      </c>
      <c r="E2051" s="173">
        <f t="shared" si="45"/>
        <v>0.01</v>
      </c>
    </row>
    <row r="2052" spans="1:5" ht="30">
      <c r="A2052" s="410" t="s">
        <v>3080</v>
      </c>
      <c r="B2052" s="62" t="s">
        <v>123</v>
      </c>
      <c r="C2052" s="62">
        <v>7.8699999999999992E-6</v>
      </c>
      <c r="D2052" s="62">
        <v>593.85</v>
      </c>
      <c r="E2052" s="173">
        <f t="shared" si="45"/>
        <v>0</v>
      </c>
    </row>
    <row r="2053" spans="1:5">
      <c r="A2053" s="410" t="s">
        <v>3081</v>
      </c>
      <c r="B2053" s="62" t="s">
        <v>123</v>
      </c>
      <c r="C2053" s="62">
        <v>4.8380000000000001E-5</v>
      </c>
      <c r="D2053" s="62">
        <v>134.63</v>
      </c>
      <c r="E2053" s="173">
        <f t="shared" si="45"/>
        <v>0</v>
      </c>
    </row>
    <row r="2054" spans="1:5">
      <c r="A2054" s="410" t="s">
        <v>3082</v>
      </c>
      <c r="B2054" s="62" t="s">
        <v>123</v>
      </c>
      <c r="C2054" s="62">
        <v>3.6739999999999997E-5</v>
      </c>
      <c r="D2054" s="62">
        <v>202.84</v>
      </c>
      <c r="E2054" s="173">
        <f t="shared" si="45"/>
        <v>0</v>
      </c>
    </row>
    <row r="2055" spans="1:5">
      <c r="A2055" s="410" t="s">
        <v>3083</v>
      </c>
      <c r="B2055" s="62" t="s">
        <v>123</v>
      </c>
      <c r="C2055" s="62">
        <v>7.8699999999999992E-6</v>
      </c>
      <c r="D2055" s="62">
        <v>574.46</v>
      </c>
      <c r="E2055" s="173">
        <f t="shared" si="45"/>
        <v>0</v>
      </c>
    </row>
    <row r="2056" spans="1:5">
      <c r="A2056" s="410" t="s">
        <v>3084</v>
      </c>
      <c r="B2056" s="62" t="s">
        <v>123</v>
      </c>
      <c r="C2056" s="62">
        <v>9.6700000000000006E-6</v>
      </c>
      <c r="D2056" s="62">
        <v>276.64</v>
      </c>
      <c r="E2056" s="173">
        <f t="shared" si="45"/>
        <v>0</v>
      </c>
    </row>
    <row r="2057" spans="1:5">
      <c r="A2057" s="410" t="s">
        <v>3085</v>
      </c>
      <c r="B2057" s="62" t="s">
        <v>123</v>
      </c>
      <c r="C2057" s="62">
        <v>4.8758999999999999E-4</v>
      </c>
      <c r="D2057" s="62">
        <v>8.1</v>
      </c>
      <c r="E2057" s="173">
        <f t="shared" si="45"/>
        <v>0</v>
      </c>
    </row>
    <row r="2058" spans="1:5">
      <c r="A2058" s="410" t="s">
        <v>3086</v>
      </c>
      <c r="B2058" s="62" t="s">
        <v>123</v>
      </c>
      <c r="C2058" s="62">
        <v>2.6996000000000002E-4</v>
      </c>
      <c r="D2058" s="62">
        <v>11.01</v>
      </c>
      <c r="E2058" s="173">
        <f t="shared" si="45"/>
        <v>0</v>
      </c>
    </row>
    <row r="2059" spans="1:5">
      <c r="A2059" s="410" t="s">
        <v>3087</v>
      </c>
      <c r="B2059" s="62" t="s">
        <v>123</v>
      </c>
      <c r="C2059" s="62">
        <v>2.6996000000000002E-4</v>
      </c>
      <c r="D2059" s="62">
        <v>24.42</v>
      </c>
      <c r="E2059" s="173">
        <f t="shared" si="45"/>
        <v>0</v>
      </c>
    </row>
    <row r="2060" spans="1:5" ht="30">
      <c r="A2060" s="410" t="s">
        <v>3150</v>
      </c>
      <c r="B2060" s="62" t="s">
        <v>123</v>
      </c>
      <c r="C2060" s="62">
        <v>0.72399999999999998</v>
      </c>
      <c r="D2060" s="62">
        <v>0.08</v>
      </c>
      <c r="E2060" s="173">
        <f t="shared" si="45"/>
        <v>0.05</v>
      </c>
    </row>
    <row r="2061" spans="1:5">
      <c r="A2061" s="410" t="s">
        <v>562</v>
      </c>
      <c r="B2061" s="62" t="s">
        <v>563</v>
      </c>
      <c r="C2061" s="62" t="s">
        <v>563</v>
      </c>
      <c r="D2061" s="62" t="s">
        <v>563</v>
      </c>
      <c r="E2061" s="173">
        <f>SUM(E2035:E2060)</f>
        <v>7.5599999999999969</v>
      </c>
    </row>
    <row r="2062" spans="1:5">
      <c r="A2062" s="410"/>
      <c r="B2062" s="62"/>
      <c r="C2062" s="62"/>
      <c r="D2062" s="62"/>
      <c r="E2062" s="173"/>
    </row>
    <row r="2063" spans="1:5">
      <c r="A2063" s="410" t="s">
        <v>565</v>
      </c>
      <c r="B2063" s="62" t="s">
        <v>563</v>
      </c>
      <c r="C2063" s="62" t="s">
        <v>563</v>
      </c>
      <c r="D2063" s="62" t="s">
        <v>563</v>
      </c>
      <c r="E2063" s="173">
        <f>E2027+E2032+E2061</f>
        <v>9.7899999999999974</v>
      </c>
    </row>
    <row r="2064" spans="1:5">
      <c r="A2064" s="410"/>
      <c r="B2064" s="62"/>
      <c r="C2064" s="62"/>
      <c r="D2064" s="413"/>
      <c r="E2064" s="173"/>
    </row>
    <row r="2065" spans="1:5">
      <c r="A2065" s="410"/>
      <c r="B2065" s="62"/>
      <c r="C2065" s="62"/>
      <c r="D2065" s="62"/>
      <c r="E2065" s="173"/>
    </row>
    <row r="2066" spans="1:5">
      <c r="A2066" s="410"/>
      <c r="B2066" s="62"/>
      <c r="C2066" s="62"/>
      <c r="D2066" s="62"/>
      <c r="E2066" s="173"/>
    </row>
    <row r="2067" spans="1:5">
      <c r="A2067" s="410" t="s">
        <v>1381</v>
      </c>
      <c r="B2067" s="62" t="s">
        <v>3576</v>
      </c>
      <c r="C2067" s="62"/>
      <c r="D2067" s="62"/>
      <c r="E2067" s="173"/>
    </row>
    <row r="2068" spans="1:5" ht="30">
      <c r="A2068" s="410" t="s">
        <v>621</v>
      </c>
      <c r="B2068" s="62"/>
      <c r="C2068" s="62"/>
      <c r="D2068" s="62"/>
      <c r="E2068" s="173"/>
    </row>
    <row r="2069" spans="1:5">
      <c r="A2069" s="410" t="s">
        <v>601</v>
      </c>
      <c r="B2069" s="62"/>
      <c r="C2069" s="62"/>
      <c r="D2069" s="62"/>
      <c r="E2069" s="173"/>
    </row>
    <row r="2070" spans="1:5">
      <c r="A2070" s="410"/>
      <c r="B2070" s="62"/>
      <c r="C2070" s="62"/>
      <c r="D2070" s="62"/>
      <c r="E2070" s="173"/>
    </row>
    <row r="2071" spans="1:5">
      <c r="A2071" s="410" t="s">
        <v>576</v>
      </c>
      <c r="B2071" s="62" t="s">
        <v>558</v>
      </c>
      <c r="C2071" s="62" t="s">
        <v>559</v>
      </c>
      <c r="D2071" s="62" t="s">
        <v>560</v>
      </c>
      <c r="E2071" s="173" t="s">
        <v>561</v>
      </c>
    </row>
    <row r="2072" spans="1:5" ht="30">
      <c r="A2072" s="410" t="s">
        <v>3060</v>
      </c>
      <c r="B2072" s="62" t="s">
        <v>123</v>
      </c>
      <c r="C2072" s="62">
        <v>1.6424000000000001E-4</v>
      </c>
      <c r="D2072" s="412">
        <v>2980</v>
      </c>
      <c r="E2072" s="173">
        <f>TRUNC((C2072*D2072),2)</f>
        <v>0.48</v>
      </c>
    </row>
    <row r="2073" spans="1:5" ht="30">
      <c r="A2073" s="410" t="s">
        <v>3061</v>
      </c>
      <c r="B2073" s="62" t="s">
        <v>123</v>
      </c>
      <c r="C2073" s="62">
        <v>7.1635999999999998E-4</v>
      </c>
      <c r="D2073" s="62">
        <v>576</v>
      </c>
      <c r="E2073" s="173">
        <f>TRUNC((C2073*D2073),2)</f>
        <v>0.41</v>
      </c>
    </row>
    <row r="2074" spans="1:5" ht="30">
      <c r="A2074" s="410" t="s">
        <v>3152</v>
      </c>
      <c r="B2074" s="62" t="s">
        <v>123</v>
      </c>
      <c r="C2074" s="62">
        <v>3.0069999999999999E-4</v>
      </c>
      <c r="D2074" s="412">
        <v>1926.94</v>
      </c>
      <c r="E2074" s="173">
        <f>TRUNC((C2074*D2074),2)</f>
        <v>0.56999999999999995</v>
      </c>
    </row>
    <row r="2075" spans="1:5">
      <c r="A2075" s="410" t="s">
        <v>562</v>
      </c>
      <c r="B2075" s="62" t="s">
        <v>563</v>
      </c>
      <c r="C2075" s="62" t="s">
        <v>563</v>
      </c>
      <c r="D2075" s="62" t="s">
        <v>563</v>
      </c>
      <c r="E2075" s="173">
        <f>SUM(E2072:E2074)</f>
        <v>1.46</v>
      </c>
    </row>
    <row r="2076" spans="1:5">
      <c r="A2076" s="410"/>
      <c r="B2076" s="62"/>
      <c r="C2076" s="62"/>
      <c r="D2076" s="62"/>
      <c r="E2076" s="173"/>
    </row>
    <row r="2077" spans="1:5">
      <c r="A2077" s="410" t="s">
        <v>557</v>
      </c>
      <c r="B2077" s="62" t="s">
        <v>558</v>
      </c>
      <c r="C2077" s="62" t="s">
        <v>559</v>
      </c>
      <c r="D2077" s="62" t="s">
        <v>560</v>
      </c>
      <c r="E2077" s="173" t="s">
        <v>561</v>
      </c>
    </row>
    <row r="2078" spans="1:5">
      <c r="A2078" s="410" t="s">
        <v>3090</v>
      </c>
      <c r="B2078" s="62" t="s">
        <v>122</v>
      </c>
      <c r="C2078" s="62">
        <v>4.9898926000000001</v>
      </c>
      <c r="D2078" s="62">
        <v>13.3</v>
      </c>
      <c r="E2078" s="173">
        <f>TRUNC((C2078*D2078),2)</f>
        <v>66.36</v>
      </c>
    </row>
    <row r="2079" spans="1:5">
      <c r="A2079" s="410" t="s">
        <v>3063</v>
      </c>
      <c r="B2079" s="62" t="s">
        <v>122</v>
      </c>
      <c r="C2079" s="62">
        <v>5.7723476299999996</v>
      </c>
      <c r="D2079" s="62">
        <v>8.51</v>
      </c>
      <c r="E2079" s="173">
        <f>TRUNC((C2079*D2079),2)</f>
        <v>49.12</v>
      </c>
    </row>
    <row r="2080" spans="1:5">
      <c r="A2080" s="410" t="s">
        <v>3064</v>
      </c>
      <c r="B2080" s="62" t="s">
        <v>122</v>
      </c>
      <c r="C2080" s="62">
        <v>1.51387546</v>
      </c>
      <c r="D2080" s="62">
        <v>17.8</v>
      </c>
      <c r="E2080" s="173">
        <f>TRUNC((C2080*D2080),2)</f>
        <v>26.94</v>
      </c>
    </row>
    <row r="2081" spans="1:5">
      <c r="A2081" s="410" t="s">
        <v>562</v>
      </c>
      <c r="B2081" s="62" t="s">
        <v>563</v>
      </c>
      <c r="C2081" s="62" t="s">
        <v>563</v>
      </c>
      <c r="D2081" s="62" t="s">
        <v>563</v>
      </c>
      <c r="E2081" s="173">
        <f>SUM(E2078:E2080)</f>
        <v>142.41999999999999</v>
      </c>
    </row>
    <row r="2082" spans="1:5">
      <c r="A2082" s="410"/>
      <c r="B2082" s="62"/>
      <c r="C2082" s="62"/>
      <c r="D2082" s="62"/>
      <c r="E2082" s="173"/>
    </row>
    <row r="2083" spans="1:5">
      <c r="A2083" s="410" t="s">
        <v>564</v>
      </c>
      <c r="B2083" s="62" t="s">
        <v>558</v>
      </c>
      <c r="C2083" s="62" t="s">
        <v>559</v>
      </c>
      <c r="D2083" s="62" t="s">
        <v>560</v>
      </c>
      <c r="E2083" s="173" t="s">
        <v>561</v>
      </c>
    </row>
    <row r="2084" spans="1:5">
      <c r="A2084" s="410" t="s">
        <v>3065</v>
      </c>
      <c r="B2084" s="62" t="s">
        <v>124</v>
      </c>
      <c r="C2084" s="62">
        <v>0.77353000000000005</v>
      </c>
      <c r="D2084" s="62">
        <v>72.5</v>
      </c>
      <c r="E2084" s="173">
        <f t="shared" ref="E2084:E2110" si="46">TRUNC((C2084*D2084),2)</f>
        <v>56.08</v>
      </c>
    </row>
    <row r="2085" spans="1:5">
      <c r="A2085" s="410" t="s">
        <v>3066</v>
      </c>
      <c r="B2085" s="62" t="s">
        <v>123</v>
      </c>
      <c r="C2085" s="62">
        <v>8.4832389999999994E-2</v>
      </c>
      <c r="D2085" s="62">
        <v>6.92</v>
      </c>
      <c r="E2085" s="173">
        <f t="shared" si="46"/>
        <v>0.57999999999999996</v>
      </c>
    </row>
    <row r="2086" spans="1:5">
      <c r="A2086" s="410" t="s">
        <v>3046</v>
      </c>
      <c r="B2086" s="62" t="s">
        <v>131</v>
      </c>
      <c r="C2086" s="62">
        <v>1.9348250000000001E-2</v>
      </c>
      <c r="D2086" s="62">
        <v>50.4</v>
      </c>
      <c r="E2086" s="173">
        <f t="shared" si="46"/>
        <v>0.97</v>
      </c>
    </row>
    <row r="2087" spans="1:5">
      <c r="A2087" s="410" t="s">
        <v>3067</v>
      </c>
      <c r="B2087" s="62" t="s">
        <v>123</v>
      </c>
      <c r="C2087" s="62">
        <v>7.0323299999999998E-3</v>
      </c>
      <c r="D2087" s="62">
        <v>108.95</v>
      </c>
      <c r="E2087" s="173">
        <f t="shared" si="46"/>
        <v>0.76</v>
      </c>
    </row>
    <row r="2088" spans="1:5">
      <c r="A2088" s="410" t="s">
        <v>3068</v>
      </c>
      <c r="B2088" s="62" t="s">
        <v>127</v>
      </c>
      <c r="C2088" s="62">
        <v>371.18265714</v>
      </c>
      <c r="D2088" s="62">
        <v>0.42</v>
      </c>
      <c r="E2088" s="173">
        <f t="shared" si="46"/>
        <v>155.88999999999999</v>
      </c>
    </row>
    <row r="2089" spans="1:5">
      <c r="A2089" s="410" t="s">
        <v>3069</v>
      </c>
      <c r="B2089" s="62" t="s">
        <v>123</v>
      </c>
      <c r="C2089" s="62">
        <v>9.5962859999999997E-2</v>
      </c>
      <c r="D2089" s="62">
        <v>6.21</v>
      </c>
      <c r="E2089" s="173">
        <f t="shared" si="46"/>
        <v>0.59</v>
      </c>
    </row>
    <row r="2090" spans="1:5">
      <c r="A2090" s="410" t="s">
        <v>3047</v>
      </c>
      <c r="B2090" s="62" t="s">
        <v>131</v>
      </c>
      <c r="C2090" s="62">
        <v>0.16598400999999999</v>
      </c>
      <c r="D2090" s="62">
        <v>9.4499999999999993</v>
      </c>
      <c r="E2090" s="173">
        <f t="shared" si="46"/>
        <v>1.56</v>
      </c>
    </row>
    <row r="2091" spans="1:5">
      <c r="A2091" s="410" t="s">
        <v>3072</v>
      </c>
      <c r="B2091" s="62" t="s">
        <v>124</v>
      </c>
      <c r="C2091" s="62">
        <v>0.61079000000000006</v>
      </c>
      <c r="D2091" s="62">
        <v>59.13</v>
      </c>
      <c r="E2091" s="173">
        <f t="shared" si="46"/>
        <v>36.11</v>
      </c>
    </row>
    <row r="2092" spans="1:5">
      <c r="A2092" s="410" t="s">
        <v>3075</v>
      </c>
      <c r="B2092" s="62" t="s">
        <v>128</v>
      </c>
      <c r="C2092" s="62">
        <v>1.5993630000000002E-2</v>
      </c>
      <c r="D2092" s="62">
        <v>15.32</v>
      </c>
      <c r="E2092" s="173">
        <f t="shared" si="46"/>
        <v>0.24</v>
      </c>
    </row>
    <row r="2093" spans="1:5">
      <c r="A2093" s="410" t="s">
        <v>3076</v>
      </c>
      <c r="B2093" s="62" t="s">
        <v>122</v>
      </c>
      <c r="C2093" s="62">
        <v>12.085100000000001</v>
      </c>
      <c r="D2093" s="62">
        <v>1.87</v>
      </c>
      <c r="E2093" s="173">
        <f t="shared" si="46"/>
        <v>22.59</v>
      </c>
    </row>
    <row r="2094" spans="1:5">
      <c r="A2094" s="410" t="s">
        <v>3077</v>
      </c>
      <c r="B2094" s="62" t="s">
        <v>122</v>
      </c>
      <c r="C2094" s="62">
        <v>12.085100000000001</v>
      </c>
      <c r="D2094" s="62">
        <v>0.71</v>
      </c>
      <c r="E2094" s="173">
        <f t="shared" si="46"/>
        <v>8.58</v>
      </c>
    </row>
    <row r="2095" spans="1:5">
      <c r="A2095" s="410" t="s">
        <v>3078</v>
      </c>
      <c r="B2095" s="62" t="s">
        <v>122</v>
      </c>
      <c r="C2095" s="62">
        <v>12.085100000000001</v>
      </c>
      <c r="D2095" s="62">
        <v>0.34</v>
      </c>
      <c r="E2095" s="173">
        <f t="shared" si="46"/>
        <v>4.0999999999999996</v>
      </c>
    </row>
    <row r="2096" spans="1:5">
      <c r="A2096" s="410" t="s">
        <v>3079</v>
      </c>
      <c r="B2096" s="62" t="s">
        <v>122</v>
      </c>
      <c r="C2096" s="62">
        <v>12.085100000000001</v>
      </c>
      <c r="D2096" s="62">
        <v>0.05</v>
      </c>
      <c r="E2096" s="173">
        <f t="shared" si="46"/>
        <v>0.6</v>
      </c>
    </row>
    <row r="2097" spans="1:5">
      <c r="A2097" s="410" t="s">
        <v>3048</v>
      </c>
      <c r="B2097" s="62" t="s">
        <v>123</v>
      </c>
      <c r="C2097" s="62">
        <v>3.1980799999999997E-2</v>
      </c>
      <c r="D2097" s="62">
        <v>31.18</v>
      </c>
      <c r="E2097" s="173">
        <f t="shared" si="46"/>
        <v>0.99</v>
      </c>
    </row>
    <row r="2098" spans="1:5">
      <c r="A2098" s="410" t="s">
        <v>3049</v>
      </c>
      <c r="B2098" s="62" t="s">
        <v>123</v>
      </c>
      <c r="C2098" s="62">
        <v>1.498915E-2</v>
      </c>
      <c r="D2098" s="62">
        <v>178.5</v>
      </c>
      <c r="E2098" s="173">
        <f t="shared" si="46"/>
        <v>2.67</v>
      </c>
    </row>
    <row r="2099" spans="1:5">
      <c r="A2099" s="410" t="s">
        <v>3050</v>
      </c>
      <c r="B2099" s="62" t="s">
        <v>123</v>
      </c>
      <c r="C2099" s="62">
        <v>1.3473339600000001</v>
      </c>
      <c r="D2099" s="62">
        <v>1.17</v>
      </c>
      <c r="E2099" s="173">
        <f t="shared" si="46"/>
        <v>1.57</v>
      </c>
    </row>
    <row r="2100" spans="1:5" ht="30">
      <c r="A2100" s="410" t="s">
        <v>3051</v>
      </c>
      <c r="B2100" s="62" t="s">
        <v>123</v>
      </c>
      <c r="C2100" s="62">
        <v>1.299149E-2</v>
      </c>
      <c r="D2100" s="62">
        <v>140.43</v>
      </c>
      <c r="E2100" s="173">
        <f t="shared" si="46"/>
        <v>1.82</v>
      </c>
    </row>
    <row r="2101" spans="1:5" ht="30">
      <c r="A2101" s="410" t="s">
        <v>3052</v>
      </c>
      <c r="B2101" s="62" t="s">
        <v>123</v>
      </c>
      <c r="C2101" s="62">
        <v>8.7012800000000005E-3</v>
      </c>
      <c r="D2101" s="62">
        <v>123.37</v>
      </c>
      <c r="E2101" s="173">
        <f t="shared" si="46"/>
        <v>1.07</v>
      </c>
    </row>
    <row r="2102" spans="1:5" ht="30">
      <c r="A2102" s="410" t="s">
        <v>3080</v>
      </c>
      <c r="B2102" s="62" t="s">
        <v>123</v>
      </c>
      <c r="C2102" s="62">
        <v>4.6663E-4</v>
      </c>
      <c r="D2102" s="62">
        <v>593.85</v>
      </c>
      <c r="E2102" s="173">
        <f t="shared" si="46"/>
        <v>0.27</v>
      </c>
    </row>
    <row r="2103" spans="1:5">
      <c r="A2103" s="410" t="s">
        <v>3081</v>
      </c>
      <c r="B2103" s="62" t="s">
        <v>123</v>
      </c>
      <c r="C2103" s="62">
        <v>2.8654100000000001E-3</v>
      </c>
      <c r="D2103" s="62">
        <v>134.63</v>
      </c>
      <c r="E2103" s="173">
        <f t="shared" si="46"/>
        <v>0.38</v>
      </c>
    </row>
    <row r="2104" spans="1:5">
      <c r="A2104" s="410" t="s">
        <v>3082</v>
      </c>
      <c r="B2104" s="62" t="s">
        <v>123</v>
      </c>
      <c r="C2104" s="62">
        <v>2.1765700000000001E-3</v>
      </c>
      <c r="D2104" s="62">
        <v>202.84</v>
      </c>
      <c r="E2104" s="173">
        <f t="shared" si="46"/>
        <v>0.44</v>
      </c>
    </row>
    <row r="2105" spans="1:5">
      <c r="A2105" s="410" t="s">
        <v>3083</v>
      </c>
      <c r="B2105" s="62" t="s">
        <v>123</v>
      </c>
      <c r="C2105" s="62">
        <v>4.6663E-4</v>
      </c>
      <c r="D2105" s="62">
        <v>574.46</v>
      </c>
      <c r="E2105" s="173">
        <f t="shared" si="46"/>
        <v>0.26</v>
      </c>
    </row>
    <row r="2106" spans="1:5">
      <c r="A2106" s="410" t="s">
        <v>3084</v>
      </c>
      <c r="B2106" s="62" t="s">
        <v>123</v>
      </c>
      <c r="C2106" s="62">
        <v>5.7350999999999995E-4</v>
      </c>
      <c r="D2106" s="62">
        <v>276.64</v>
      </c>
      <c r="E2106" s="173">
        <f t="shared" si="46"/>
        <v>0.15</v>
      </c>
    </row>
    <row r="2107" spans="1:5">
      <c r="A2107" s="410" t="s">
        <v>3085</v>
      </c>
      <c r="B2107" s="62" t="s">
        <v>123</v>
      </c>
      <c r="C2107" s="62">
        <v>2.8886950000000002E-2</v>
      </c>
      <c r="D2107" s="62">
        <v>8.1</v>
      </c>
      <c r="E2107" s="173">
        <f t="shared" si="46"/>
        <v>0.23</v>
      </c>
    </row>
    <row r="2108" spans="1:5">
      <c r="A2108" s="410" t="s">
        <v>3086</v>
      </c>
      <c r="B2108" s="62" t="s">
        <v>123</v>
      </c>
      <c r="C2108" s="62">
        <v>1.5993630000000002E-2</v>
      </c>
      <c r="D2108" s="62">
        <v>11.01</v>
      </c>
      <c r="E2108" s="173">
        <f t="shared" si="46"/>
        <v>0.17</v>
      </c>
    </row>
    <row r="2109" spans="1:5">
      <c r="A2109" s="410" t="s">
        <v>3087</v>
      </c>
      <c r="B2109" s="62" t="s">
        <v>123</v>
      </c>
      <c r="C2109" s="62">
        <v>1.5993630000000002E-2</v>
      </c>
      <c r="D2109" s="62">
        <v>24.42</v>
      </c>
      <c r="E2109" s="173">
        <f t="shared" si="46"/>
        <v>0.39</v>
      </c>
    </row>
    <row r="2110" spans="1:5">
      <c r="A2110" s="410" t="s">
        <v>3088</v>
      </c>
      <c r="B2110" s="62" t="s">
        <v>132</v>
      </c>
      <c r="C2110" s="62">
        <v>1.494375</v>
      </c>
      <c r="D2110" s="62">
        <v>0.86</v>
      </c>
      <c r="E2110" s="173">
        <f t="shared" si="46"/>
        <v>1.28</v>
      </c>
    </row>
    <row r="2111" spans="1:5">
      <c r="A2111" s="410" t="s">
        <v>562</v>
      </c>
      <c r="B2111" s="62" t="s">
        <v>563</v>
      </c>
      <c r="C2111" s="62" t="s">
        <v>563</v>
      </c>
      <c r="D2111" s="62" t="s">
        <v>563</v>
      </c>
      <c r="E2111" s="173">
        <f>SUM(E2084:E2110)</f>
        <v>300.33999999999992</v>
      </c>
    </row>
    <row r="2112" spans="1:5">
      <c r="A2112" s="410"/>
      <c r="B2112" s="62"/>
      <c r="C2112" s="62"/>
      <c r="D2112" s="62"/>
      <c r="E2112" s="173"/>
    </row>
    <row r="2113" spans="1:5">
      <c r="A2113" s="410" t="s">
        <v>565</v>
      </c>
      <c r="B2113" s="62" t="s">
        <v>563</v>
      </c>
      <c r="C2113" s="62" t="s">
        <v>563</v>
      </c>
      <c r="D2113" s="62" t="s">
        <v>563</v>
      </c>
      <c r="E2113" s="173">
        <f>E2075+E2081+E2111</f>
        <v>444.21999999999991</v>
      </c>
    </row>
    <row r="2114" spans="1:5">
      <c r="A2114" s="410"/>
      <c r="B2114" s="62"/>
      <c r="C2114" s="62"/>
      <c r="D2114" s="413"/>
      <c r="E2114" s="173"/>
    </row>
    <row r="2115" spans="1:5">
      <c r="A2115" s="410"/>
      <c r="B2115" s="62"/>
      <c r="C2115" s="62"/>
      <c r="D2115" s="62"/>
      <c r="E2115" s="173"/>
    </row>
    <row r="2116" spans="1:5">
      <c r="A2116" s="410"/>
      <c r="B2116" s="62"/>
      <c r="C2116" s="62"/>
      <c r="D2116" s="62"/>
      <c r="E2116" s="173"/>
    </row>
    <row r="2117" spans="1:5">
      <c r="A2117" s="410" t="s">
        <v>627</v>
      </c>
      <c r="B2117" s="62" t="s">
        <v>3577</v>
      </c>
      <c r="C2117" s="62"/>
      <c r="D2117" s="62"/>
      <c r="E2117" s="173"/>
    </row>
    <row r="2118" spans="1:5">
      <c r="A2118" s="410" t="s">
        <v>622</v>
      </c>
      <c r="B2118" s="62"/>
      <c r="C2118" s="62"/>
      <c r="D2118" s="62"/>
      <c r="E2118" s="173"/>
    </row>
    <row r="2119" spans="1:5">
      <c r="A2119" s="410" t="s">
        <v>575</v>
      </c>
      <c r="B2119" s="62"/>
      <c r="C2119" s="62"/>
      <c r="D2119" s="62"/>
      <c r="E2119" s="173"/>
    </row>
    <row r="2120" spans="1:5">
      <c r="A2120" s="410"/>
      <c r="B2120" s="62"/>
      <c r="C2120" s="62"/>
      <c r="D2120" s="62"/>
      <c r="E2120" s="173"/>
    </row>
    <row r="2121" spans="1:5">
      <c r="A2121" s="410" t="s">
        <v>576</v>
      </c>
      <c r="B2121" s="62" t="s">
        <v>558</v>
      </c>
      <c r="C2121" s="62" t="s">
        <v>559</v>
      </c>
      <c r="D2121" s="62" t="s">
        <v>560</v>
      </c>
      <c r="E2121" s="173" t="s">
        <v>561</v>
      </c>
    </row>
    <row r="2122" spans="1:5" ht="30">
      <c r="A2122" s="410" t="s">
        <v>3061</v>
      </c>
      <c r="B2122" s="62" t="s">
        <v>123</v>
      </c>
      <c r="C2122" s="62">
        <v>3.4319999999999997E-5</v>
      </c>
      <c r="D2122" s="62">
        <v>576</v>
      </c>
      <c r="E2122" s="173">
        <f>TRUNC((C2122*D2122),2)</f>
        <v>0.01</v>
      </c>
    </row>
    <row r="2123" spans="1:5">
      <c r="A2123" s="410" t="s">
        <v>562</v>
      </c>
      <c r="B2123" s="62" t="s">
        <v>563</v>
      </c>
      <c r="C2123" s="62" t="s">
        <v>563</v>
      </c>
      <c r="D2123" s="62" t="s">
        <v>563</v>
      </c>
      <c r="E2123" s="173">
        <f>SUM(E2122:E2122)</f>
        <v>0.01</v>
      </c>
    </row>
    <row r="2124" spans="1:5">
      <c r="A2124" s="410"/>
      <c r="B2124" s="62"/>
      <c r="C2124" s="62"/>
      <c r="D2124" s="62"/>
      <c r="E2124" s="173"/>
    </row>
    <row r="2125" spans="1:5">
      <c r="A2125" s="410" t="s">
        <v>557</v>
      </c>
      <c r="B2125" s="62" t="s">
        <v>558</v>
      </c>
      <c r="C2125" s="62" t="s">
        <v>559</v>
      </c>
      <c r="D2125" s="62" t="s">
        <v>560</v>
      </c>
      <c r="E2125" s="173" t="s">
        <v>561</v>
      </c>
    </row>
    <row r="2126" spans="1:5">
      <c r="A2126" s="410" t="s">
        <v>3153</v>
      </c>
      <c r="B2126" s="62" t="s">
        <v>122</v>
      </c>
      <c r="C2126" s="62">
        <v>8.5790500000000006E-2</v>
      </c>
      <c r="D2126" s="62">
        <v>11.04</v>
      </c>
      <c r="E2126" s="173">
        <f>TRUNC((C2126*D2126),2)</f>
        <v>0.94</v>
      </c>
    </row>
    <row r="2127" spans="1:5">
      <c r="A2127" s="410" t="s">
        <v>3154</v>
      </c>
      <c r="B2127" s="62" t="s">
        <v>122</v>
      </c>
      <c r="C2127" s="62">
        <v>0.42921619999999999</v>
      </c>
      <c r="D2127" s="62">
        <v>14.35</v>
      </c>
      <c r="E2127" s="173">
        <f>TRUNC((C2127*D2127),2)</f>
        <v>6.15</v>
      </c>
    </row>
    <row r="2128" spans="1:5">
      <c r="A2128" s="410" t="s">
        <v>562</v>
      </c>
      <c r="B2128" s="62" t="s">
        <v>563</v>
      </c>
      <c r="C2128" s="62" t="s">
        <v>563</v>
      </c>
      <c r="D2128" s="62" t="s">
        <v>563</v>
      </c>
      <c r="E2128" s="173">
        <f>SUM(E2126:E2127)</f>
        <v>7.09</v>
      </c>
    </row>
    <row r="2129" spans="1:5">
      <c r="A2129" s="410"/>
      <c r="B2129" s="62"/>
      <c r="C2129" s="62"/>
      <c r="D2129" s="62"/>
      <c r="E2129" s="173"/>
    </row>
    <row r="2130" spans="1:5">
      <c r="A2130" s="410" t="s">
        <v>564</v>
      </c>
      <c r="B2130" s="62" t="s">
        <v>558</v>
      </c>
      <c r="C2130" s="62" t="s">
        <v>559</v>
      </c>
      <c r="D2130" s="62" t="s">
        <v>560</v>
      </c>
      <c r="E2130" s="173" t="s">
        <v>561</v>
      </c>
    </row>
    <row r="2131" spans="1:5" ht="45">
      <c r="A2131" s="410" t="s">
        <v>3155</v>
      </c>
      <c r="B2131" s="62" t="s">
        <v>127</v>
      </c>
      <c r="C2131" s="62">
        <v>1.5095057000000001</v>
      </c>
      <c r="D2131" s="62">
        <v>10.52</v>
      </c>
      <c r="E2131" s="173">
        <f t="shared" ref="E2131:E2154" si="47">TRUNC((C2131*D2131),2)</f>
        <v>15.87</v>
      </c>
    </row>
    <row r="2132" spans="1:5">
      <c r="A2132" s="410" t="s">
        <v>3066</v>
      </c>
      <c r="B2132" s="62" t="s">
        <v>123</v>
      </c>
      <c r="C2132" s="62">
        <v>4.06472E-3</v>
      </c>
      <c r="D2132" s="62">
        <v>6.92</v>
      </c>
      <c r="E2132" s="173">
        <f t="shared" si="47"/>
        <v>0.02</v>
      </c>
    </row>
    <row r="2133" spans="1:5">
      <c r="A2133" s="410" t="s">
        <v>3046</v>
      </c>
      <c r="B2133" s="62" t="s">
        <v>131</v>
      </c>
      <c r="C2133" s="62">
        <v>8.1170999999999999E-4</v>
      </c>
      <c r="D2133" s="62">
        <v>50.4</v>
      </c>
      <c r="E2133" s="173">
        <f t="shared" si="47"/>
        <v>0.04</v>
      </c>
    </row>
    <row r="2134" spans="1:5">
      <c r="A2134" s="410" t="s">
        <v>3067</v>
      </c>
      <c r="B2134" s="62" t="s">
        <v>123</v>
      </c>
      <c r="C2134" s="62">
        <v>3.3694999999999998E-4</v>
      </c>
      <c r="D2134" s="62">
        <v>108.95</v>
      </c>
      <c r="E2134" s="173">
        <f t="shared" si="47"/>
        <v>0.03</v>
      </c>
    </row>
    <row r="2135" spans="1:5">
      <c r="A2135" s="410" t="s">
        <v>3069</v>
      </c>
      <c r="B2135" s="62" t="s">
        <v>123</v>
      </c>
      <c r="C2135" s="62">
        <v>4.5980300000000003E-3</v>
      </c>
      <c r="D2135" s="62">
        <v>6.21</v>
      </c>
      <c r="E2135" s="173">
        <f t="shared" si="47"/>
        <v>0.02</v>
      </c>
    </row>
    <row r="2136" spans="1:5">
      <c r="A2136" s="410" t="s">
        <v>3047</v>
      </c>
      <c r="B2136" s="62" t="s">
        <v>131</v>
      </c>
      <c r="C2136" s="62">
        <v>6.9634400000000004E-3</v>
      </c>
      <c r="D2136" s="62">
        <v>9.4499999999999993</v>
      </c>
      <c r="E2136" s="173">
        <f t="shared" si="47"/>
        <v>0.06</v>
      </c>
    </row>
    <row r="2137" spans="1:5">
      <c r="A2137" s="410" t="s">
        <v>3075</v>
      </c>
      <c r="B2137" s="62" t="s">
        <v>128</v>
      </c>
      <c r="C2137" s="62">
        <v>7.6632999999999996E-4</v>
      </c>
      <c r="D2137" s="62">
        <v>15.32</v>
      </c>
      <c r="E2137" s="173">
        <f t="shared" si="47"/>
        <v>0.01</v>
      </c>
    </row>
    <row r="2138" spans="1:5">
      <c r="A2138" s="410" t="s">
        <v>3076</v>
      </c>
      <c r="B2138" s="62" t="s">
        <v>122</v>
      </c>
      <c r="C2138" s="62">
        <v>0.50700000000000001</v>
      </c>
      <c r="D2138" s="62">
        <v>1.87</v>
      </c>
      <c r="E2138" s="173">
        <f t="shared" si="47"/>
        <v>0.94</v>
      </c>
    </row>
    <row r="2139" spans="1:5">
      <c r="A2139" s="410" t="s">
        <v>3077</v>
      </c>
      <c r="B2139" s="62" t="s">
        <v>122</v>
      </c>
      <c r="C2139" s="62">
        <v>0.50700000000000001</v>
      </c>
      <c r="D2139" s="62">
        <v>0.71</v>
      </c>
      <c r="E2139" s="173">
        <f t="shared" si="47"/>
        <v>0.35</v>
      </c>
    </row>
    <row r="2140" spans="1:5">
      <c r="A2140" s="410" t="s">
        <v>3078</v>
      </c>
      <c r="B2140" s="62" t="s">
        <v>122</v>
      </c>
      <c r="C2140" s="62">
        <v>0.50700000000000001</v>
      </c>
      <c r="D2140" s="62">
        <v>0.34</v>
      </c>
      <c r="E2140" s="173">
        <f t="shared" si="47"/>
        <v>0.17</v>
      </c>
    </row>
    <row r="2141" spans="1:5">
      <c r="A2141" s="410" t="s">
        <v>3079</v>
      </c>
      <c r="B2141" s="62" t="s">
        <v>122</v>
      </c>
      <c r="C2141" s="62">
        <v>0.50700000000000001</v>
      </c>
      <c r="D2141" s="62">
        <v>0.05</v>
      </c>
      <c r="E2141" s="173">
        <f t="shared" si="47"/>
        <v>0.02</v>
      </c>
    </row>
    <row r="2142" spans="1:5">
      <c r="A2142" s="410" t="s">
        <v>3048</v>
      </c>
      <c r="B2142" s="62" t="s">
        <v>123</v>
      </c>
      <c r="C2142" s="62">
        <v>1.34168E-3</v>
      </c>
      <c r="D2142" s="62">
        <v>31.18</v>
      </c>
      <c r="E2142" s="173">
        <f t="shared" si="47"/>
        <v>0.04</v>
      </c>
    </row>
    <row r="2143" spans="1:5">
      <c r="A2143" s="410" t="s">
        <v>3049</v>
      </c>
      <c r="B2143" s="62" t="s">
        <v>123</v>
      </c>
      <c r="C2143" s="62">
        <v>6.2883999999999998E-4</v>
      </c>
      <c r="D2143" s="62">
        <v>178.5</v>
      </c>
      <c r="E2143" s="173">
        <f t="shared" si="47"/>
        <v>0.11</v>
      </c>
    </row>
    <row r="2144" spans="1:5">
      <c r="A2144" s="410" t="s">
        <v>3050</v>
      </c>
      <c r="B2144" s="62" t="s">
        <v>123</v>
      </c>
      <c r="C2144" s="62">
        <v>5.652401E-2</v>
      </c>
      <c r="D2144" s="62">
        <v>1.17</v>
      </c>
      <c r="E2144" s="173">
        <f t="shared" si="47"/>
        <v>0.06</v>
      </c>
    </row>
    <row r="2145" spans="1:5" ht="30">
      <c r="A2145" s="410" t="s">
        <v>3051</v>
      </c>
      <c r="B2145" s="62" t="s">
        <v>123</v>
      </c>
      <c r="C2145" s="62">
        <v>5.4502999999999995E-4</v>
      </c>
      <c r="D2145" s="62">
        <v>140.43</v>
      </c>
      <c r="E2145" s="173">
        <f t="shared" si="47"/>
        <v>7.0000000000000007E-2</v>
      </c>
    </row>
    <row r="2146" spans="1:5" ht="30">
      <c r="A2146" s="410" t="s">
        <v>3052</v>
      </c>
      <c r="B2146" s="62" t="s">
        <v>123</v>
      </c>
      <c r="C2146" s="62">
        <v>3.6504000000000002E-4</v>
      </c>
      <c r="D2146" s="62">
        <v>123.37</v>
      </c>
      <c r="E2146" s="173">
        <f t="shared" si="47"/>
        <v>0.04</v>
      </c>
    </row>
    <row r="2147" spans="1:5" ht="30">
      <c r="A2147" s="410" t="s">
        <v>3080</v>
      </c>
      <c r="B2147" s="62" t="s">
        <v>123</v>
      </c>
      <c r="C2147" s="62">
        <v>2.2359999999999999E-5</v>
      </c>
      <c r="D2147" s="62">
        <v>593.85</v>
      </c>
      <c r="E2147" s="173">
        <f t="shared" si="47"/>
        <v>0.01</v>
      </c>
    </row>
    <row r="2148" spans="1:5">
      <c r="A2148" s="410" t="s">
        <v>3081</v>
      </c>
      <c r="B2148" s="62" t="s">
        <v>123</v>
      </c>
      <c r="C2148" s="62">
        <v>1.373E-4</v>
      </c>
      <c r="D2148" s="62">
        <v>134.63</v>
      </c>
      <c r="E2148" s="173">
        <f t="shared" si="47"/>
        <v>0.01</v>
      </c>
    </row>
    <row r="2149" spans="1:5">
      <c r="A2149" s="410" t="s">
        <v>3082</v>
      </c>
      <c r="B2149" s="62" t="s">
        <v>123</v>
      </c>
      <c r="C2149" s="62">
        <v>1.0429000000000001E-4</v>
      </c>
      <c r="D2149" s="62">
        <v>202.84</v>
      </c>
      <c r="E2149" s="173">
        <f t="shared" si="47"/>
        <v>0.02</v>
      </c>
    </row>
    <row r="2150" spans="1:5">
      <c r="A2150" s="410" t="s">
        <v>3083</v>
      </c>
      <c r="B2150" s="62" t="s">
        <v>123</v>
      </c>
      <c r="C2150" s="62">
        <v>2.2359999999999999E-5</v>
      </c>
      <c r="D2150" s="62">
        <v>574.46</v>
      </c>
      <c r="E2150" s="173">
        <f t="shared" si="47"/>
        <v>0.01</v>
      </c>
    </row>
    <row r="2151" spans="1:5">
      <c r="A2151" s="410" t="s">
        <v>3084</v>
      </c>
      <c r="B2151" s="62" t="s">
        <v>123</v>
      </c>
      <c r="C2151" s="62">
        <v>2.7480000000000001E-5</v>
      </c>
      <c r="D2151" s="62">
        <v>276.64</v>
      </c>
      <c r="E2151" s="173">
        <f t="shared" si="47"/>
        <v>0</v>
      </c>
    </row>
    <row r="2152" spans="1:5">
      <c r="A2152" s="410" t="s">
        <v>3085</v>
      </c>
      <c r="B2152" s="62" t="s">
        <v>123</v>
      </c>
      <c r="C2152" s="62">
        <v>1.38411E-3</v>
      </c>
      <c r="D2152" s="62">
        <v>8.1</v>
      </c>
      <c r="E2152" s="173">
        <f t="shared" si="47"/>
        <v>0.01</v>
      </c>
    </row>
    <row r="2153" spans="1:5">
      <c r="A2153" s="410" t="s">
        <v>3086</v>
      </c>
      <c r="B2153" s="62" t="s">
        <v>123</v>
      </c>
      <c r="C2153" s="62">
        <v>7.6632999999999996E-4</v>
      </c>
      <c r="D2153" s="62">
        <v>11.01</v>
      </c>
      <c r="E2153" s="173">
        <f t="shared" si="47"/>
        <v>0</v>
      </c>
    </row>
    <row r="2154" spans="1:5">
      <c r="A2154" s="410" t="s">
        <v>3087</v>
      </c>
      <c r="B2154" s="62" t="s">
        <v>123</v>
      </c>
      <c r="C2154" s="62">
        <v>7.6632999999999996E-4</v>
      </c>
      <c r="D2154" s="62">
        <v>24.42</v>
      </c>
      <c r="E2154" s="173">
        <f t="shared" si="47"/>
        <v>0.01</v>
      </c>
    </row>
    <row r="2155" spans="1:5">
      <c r="A2155" s="410" t="s">
        <v>562</v>
      </c>
      <c r="B2155" s="62" t="s">
        <v>563</v>
      </c>
      <c r="C2155" s="62" t="s">
        <v>563</v>
      </c>
      <c r="D2155" s="62" t="s">
        <v>563</v>
      </c>
      <c r="E2155" s="173">
        <f>SUM(E2131:E2154)</f>
        <v>17.920000000000005</v>
      </c>
    </row>
    <row r="2156" spans="1:5">
      <c r="A2156" s="410"/>
      <c r="B2156" s="62"/>
      <c r="C2156" s="62"/>
      <c r="D2156" s="62"/>
      <c r="E2156" s="173"/>
    </row>
    <row r="2157" spans="1:5">
      <c r="A2157" s="410" t="s">
        <v>565</v>
      </c>
      <c r="B2157" s="62" t="s">
        <v>563</v>
      </c>
      <c r="C2157" s="62" t="s">
        <v>563</v>
      </c>
      <c r="D2157" s="62" t="s">
        <v>563</v>
      </c>
      <c r="E2157" s="173">
        <f>E2123+E2128+E2155</f>
        <v>25.020000000000003</v>
      </c>
    </row>
    <row r="2158" spans="1:5">
      <c r="A2158" s="410"/>
      <c r="B2158" s="62"/>
      <c r="C2158" s="62"/>
      <c r="D2158" s="413"/>
      <c r="E2158" s="173"/>
    </row>
    <row r="2159" spans="1:5">
      <c r="A2159" s="410"/>
      <c r="B2159" s="62"/>
      <c r="C2159" s="62"/>
      <c r="D2159" s="62"/>
      <c r="E2159" s="173"/>
    </row>
    <row r="2160" spans="1:5">
      <c r="A2160" s="410"/>
      <c r="B2160" s="62"/>
      <c r="C2160" s="62"/>
      <c r="D2160" s="62"/>
      <c r="E2160" s="173"/>
    </row>
    <row r="2161" spans="1:5">
      <c r="A2161" s="410" t="s">
        <v>1382</v>
      </c>
      <c r="B2161" s="62" t="s">
        <v>3569</v>
      </c>
      <c r="C2161" s="62"/>
      <c r="D2161" s="62"/>
      <c r="E2161" s="173"/>
    </row>
    <row r="2162" spans="1:5">
      <c r="A2162" s="410" t="s">
        <v>614</v>
      </c>
      <c r="B2162" s="62"/>
      <c r="C2162" s="62"/>
      <c r="D2162" s="62"/>
      <c r="E2162" s="173"/>
    </row>
    <row r="2163" spans="1:5">
      <c r="A2163" s="410" t="s">
        <v>601</v>
      </c>
      <c r="B2163" s="62"/>
      <c r="C2163" s="62"/>
      <c r="D2163" s="62"/>
      <c r="E2163" s="173"/>
    </row>
    <row r="2164" spans="1:5">
      <c r="A2164" s="410"/>
      <c r="B2164" s="62"/>
      <c r="C2164" s="62"/>
      <c r="D2164" s="62"/>
      <c r="E2164" s="173"/>
    </row>
    <row r="2165" spans="1:5">
      <c r="A2165" s="410" t="s">
        <v>576</v>
      </c>
      <c r="B2165" s="62" t="s">
        <v>558</v>
      </c>
      <c r="C2165" s="62" t="s">
        <v>559</v>
      </c>
      <c r="D2165" s="62" t="s">
        <v>560</v>
      </c>
      <c r="E2165" s="173" t="s">
        <v>561</v>
      </c>
    </row>
    <row r="2166" spans="1:5" ht="30">
      <c r="A2166" s="410" t="s">
        <v>3061</v>
      </c>
      <c r="B2166" s="62" t="s">
        <v>123</v>
      </c>
      <c r="C2166" s="62">
        <v>2.6781999999999999E-4</v>
      </c>
      <c r="D2166" s="62">
        <v>576</v>
      </c>
      <c r="E2166" s="173">
        <f>TRUNC((C2166*D2166),2)</f>
        <v>0.15</v>
      </c>
    </row>
    <row r="2167" spans="1:5">
      <c r="A2167" s="410" t="s">
        <v>562</v>
      </c>
      <c r="B2167" s="62" t="s">
        <v>563</v>
      </c>
      <c r="C2167" s="62" t="s">
        <v>563</v>
      </c>
      <c r="D2167" s="62" t="s">
        <v>563</v>
      </c>
      <c r="E2167" s="173">
        <f>SUM(E2166:E2166)</f>
        <v>0.15</v>
      </c>
    </row>
    <row r="2168" spans="1:5">
      <c r="A2168" s="410"/>
      <c r="B2168" s="62"/>
      <c r="C2168" s="62"/>
      <c r="D2168" s="62"/>
      <c r="E2168" s="173"/>
    </row>
    <row r="2169" spans="1:5">
      <c r="A2169" s="410" t="s">
        <v>557</v>
      </c>
      <c r="B2169" s="62" t="s">
        <v>558</v>
      </c>
      <c r="C2169" s="62" t="s">
        <v>559</v>
      </c>
      <c r="D2169" s="62" t="s">
        <v>560</v>
      </c>
      <c r="E2169" s="173" t="s">
        <v>561</v>
      </c>
    </row>
    <row r="2170" spans="1:5">
      <c r="A2170" s="410" t="s">
        <v>3063</v>
      </c>
      <c r="B2170" s="62" t="s">
        <v>122</v>
      </c>
      <c r="C2170" s="62">
        <v>3.9942704</v>
      </c>
      <c r="D2170" s="62">
        <v>8.51</v>
      </c>
      <c r="E2170" s="173">
        <f>TRUNC((C2170*D2170),2)</f>
        <v>33.99</v>
      </c>
    </row>
    <row r="2171" spans="1:5">
      <c r="A2171" s="410" t="s">
        <v>562</v>
      </c>
      <c r="B2171" s="62" t="s">
        <v>563</v>
      </c>
      <c r="C2171" s="62" t="s">
        <v>563</v>
      </c>
      <c r="D2171" s="62" t="s">
        <v>563</v>
      </c>
      <c r="E2171" s="173">
        <f>SUM(E2170:E2170)</f>
        <v>33.99</v>
      </c>
    </row>
    <row r="2172" spans="1:5">
      <c r="A2172" s="410"/>
      <c r="B2172" s="62"/>
      <c r="C2172" s="62"/>
      <c r="D2172" s="62"/>
      <c r="E2172" s="173"/>
    </row>
    <row r="2173" spans="1:5">
      <c r="A2173" s="410" t="s">
        <v>564</v>
      </c>
      <c r="B2173" s="62" t="s">
        <v>558</v>
      </c>
      <c r="C2173" s="62" t="s">
        <v>559</v>
      </c>
      <c r="D2173" s="62" t="s">
        <v>560</v>
      </c>
      <c r="E2173" s="173" t="s">
        <v>561</v>
      </c>
    </row>
    <row r="2174" spans="1:5">
      <c r="A2174" s="410" t="s">
        <v>3066</v>
      </c>
      <c r="B2174" s="62" t="s">
        <v>123</v>
      </c>
      <c r="C2174" s="62">
        <v>3.1716040000000001E-2</v>
      </c>
      <c r="D2174" s="62">
        <v>6.92</v>
      </c>
      <c r="E2174" s="173">
        <f t="shared" ref="E2174:E2196" si="48">TRUNC((C2174*D2174),2)</f>
        <v>0.21</v>
      </c>
    </row>
    <row r="2175" spans="1:5">
      <c r="A2175" s="410" t="s">
        <v>3046</v>
      </c>
      <c r="B2175" s="62" t="s">
        <v>131</v>
      </c>
      <c r="C2175" s="62">
        <v>6.3335600000000002E-3</v>
      </c>
      <c r="D2175" s="62">
        <v>50.4</v>
      </c>
      <c r="E2175" s="173">
        <f t="shared" si="48"/>
        <v>0.31</v>
      </c>
    </row>
    <row r="2176" spans="1:5">
      <c r="A2176" s="410" t="s">
        <v>3067</v>
      </c>
      <c r="B2176" s="62" t="s">
        <v>123</v>
      </c>
      <c r="C2176" s="62">
        <v>2.6291600000000002E-3</v>
      </c>
      <c r="D2176" s="62">
        <v>108.95</v>
      </c>
      <c r="E2176" s="173">
        <f t="shared" si="48"/>
        <v>0.28000000000000003</v>
      </c>
    </row>
    <row r="2177" spans="1:5">
      <c r="A2177" s="410" t="s">
        <v>3069</v>
      </c>
      <c r="B2177" s="62" t="s">
        <v>123</v>
      </c>
      <c r="C2177" s="62">
        <v>3.5877359999999997E-2</v>
      </c>
      <c r="D2177" s="62">
        <v>6.21</v>
      </c>
      <c r="E2177" s="173">
        <f t="shared" si="48"/>
        <v>0.22</v>
      </c>
    </row>
    <row r="2178" spans="1:5">
      <c r="A2178" s="410" t="s">
        <v>3047</v>
      </c>
      <c r="B2178" s="62" t="s">
        <v>131</v>
      </c>
      <c r="C2178" s="62">
        <v>5.433408E-2</v>
      </c>
      <c r="D2178" s="62">
        <v>9.4499999999999993</v>
      </c>
      <c r="E2178" s="173">
        <f t="shared" si="48"/>
        <v>0.51</v>
      </c>
    </row>
    <row r="2179" spans="1:5">
      <c r="A2179" s="410" t="s">
        <v>3075</v>
      </c>
      <c r="B2179" s="62" t="s">
        <v>128</v>
      </c>
      <c r="C2179" s="62">
        <v>5.9794899999999996E-3</v>
      </c>
      <c r="D2179" s="62">
        <v>15.32</v>
      </c>
      <c r="E2179" s="173">
        <f t="shared" si="48"/>
        <v>0.09</v>
      </c>
    </row>
    <row r="2180" spans="1:5">
      <c r="A2180" s="410" t="s">
        <v>3076</v>
      </c>
      <c r="B2180" s="62" t="s">
        <v>122</v>
      </c>
      <c r="C2180" s="62">
        <v>3.956</v>
      </c>
      <c r="D2180" s="62">
        <v>1.87</v>
      </c>
      <c r="E2180" s="173">
        <f t="shared" si="48"/>
        <v>7.39</v>
      </c>
    </row>
    <row r="2181" spans="1:5">
      <c r="A2181" s="410" t="s">
        <v>3077</v>
      </c>
      <c r="B2181" s="62" t="s">
        <v>122</v>
      </c>
      <c r="C2181" s="62">
        <v>3.956</v>
      </c>
      <c r="D2181" s="62">
        <v>0.71</v>
      </c>
      <c r="E2181" s="173">
        <f t="shared" si="48"/>
        <v>2.8</v>
      </c>
    </row>
    <row r="2182" spans="1:5">
      <c r="A2182" s="410" t="s">
        <v>3078</v>
      </c>
      <c r="B2182" s="62" t="s">
        <v>122</v>
      </c>
      <c r="C2182" s="62">
        <v>3.956</v>
      </c>
      <c r="D2182" s="62">
        <v>0.34</v>
      </c>
      <c r="E2182" s="173">
        <f t="shared" si="48"/>
        <v>1.34</v>
      </c>
    </row>
    <row r="2183" spans="1:5">
      <c r="A2183" s="410" t="s">
        <v>3079</v>
      </c>
      <c r="B2183" s="62" t="s">
        <v>122</v>
      </c>
      <c r="C2183" s="62">
        <v>3.956</v>
      </c>
      <c r="D2183" s="62">
        <v>0.05</v>
      </c>
      <c r="E2183" s="173">
        <f t="shared" si="48"/>
        <v>0.19</v>
      </c>
    </row>
    <row r="2184" spans="1:5">
      <c r="A2184" s="410" t="s">
        <v>3048</v>
      </c>
      <c r="B2184" s="62" t="s">
        <v>123</v>
      </c>
      <c r="C2184" s="62">
        <v>1.0468760000000001E-2</v>
      </c>
      <c r="D2184" s="62">
        <v>31.18</v>
      </c>
      <c r="E2184" s="173">
        <f t="shared" si="48"/>
        <v>0.32</v>
      </c>
    </row>
    <row r="2185" spans="1:5">
      <c r="A2185" s="410" t="s">
        <v>3049</v>
      </c>
      <c r="B2185" s="62" t="s">
        <v>123</v>
      </c>
      <c r="C2185" s="62">
        <v>4.9066300000000004E-3</v>
      </c>
      <c r="D2185" s="62">
        <v>178.5</v>
      </c>
      <c r="E2185" s="173">
        <f t="shared" si="48"/>
        <v>0.87</v>
      </c>
    </row>
    <row r="2186" spans="1:5">
      <c r="A2186" s="410" t="s">
        <v>3050</v>
      </c>
      <c r="B2186" s="62" t="s">
        <v>123</v>
      </c>
      <c r="C2186" s="62">
        <v>0.44104336</v>
      </c>
      <c r="D2186" s="62">
        <v>1.17</v>
      </c>
      <c r="E2186" s="173">
        <f t="shared" si="48"/>
        <v>0.51</v>
      </c>
    </row>
    <row r="2187" spans="1:5" ht="30">
      <c r="A2187" s="410" t="s">
        <v>3051</v>
      </c>
      <c r="B2187" s="62" t="s">
        <v>123</v>
      </c>
      <c r="C2187" s="62">
        <v>4.2526999999999999E-3</v>
      </c>
      <c r="D2187" s="62">
        <v>140.43</v>
      </c>
      <c r="E2187" s="173">
        <f t="shared" si="48"/>
        <v>0.59</v>
      </c>
    </row>
    <row r="2188" spans="1:5" ht="30">
      <c r="A2188" s="410" t="s">
        <v>3052</v>
      </c>
      <c r="B2188" s="62" t="s">
        <v>123</v>
      </c>
      <c r="C2188" s="62">
        <v>2.8483200000000001E-3</v>
      </c>
      <c r="D2188" s="62">
        <v>123.37</v>
      </c>
      <c r="E2188" s="173">
        <f t="shared" si="48"/>
        <v>0.35</v>
      </c>
    </row>
    <row r="2189" spans="1:5" ht="30">
      <c r="A2189" s="410" t="s">
        <v>3080</v>
      </c>
      <c r="B2189" s="62" t="s">
        <v>123</v>
      </c>
      <c r="C2189" s="62">
        <v>1.7446000000000001E-4</v>
      </c>
      <c r="D2189" s="62">
        <v>593.85</v>
      </c>
      <c r="E2189" s="173">
        <f t="shared" si="48"/>
        <v>0.1</v>
      </c>
    </row>
    <row r="2190" spans="1:5">
      <c r="A2190" s="410" t="s">
        <v>3081</v>
      </c>
      <c r="B2190" s="62" t="s">
        <v>123</v>
      </c>
      <c r="C2190" s="62">
        <v>1.07128E-3</v>
      </c>
      <c r="D2190" s="62">
        <v>134.63</v>
      </c>
      <c r="E2190" s="173">
        <f t="shared" si="48"/>
        <v>0.14000000000000001</v>
      </c>
    </row>
    <row r="2191" spans="1:5">
      <c r="A2191" s="410" t="s">
        <v>3082</v>
      </c>
      <c r="B2191" s="62" t="s">
        <v>123</v>
      </c>
      <c r="C2191" s="62">
        <v>8.1375000000000002E-4</v>
      </c>
      <c r="D2191" s="62">
        <v>202.84</v>
      </c>
      <c r="E2191" s="173">
        <f t="shared" si="48"/>
        <v>0.16</v>
      </c>
    </row>
    <row r="2192" spans="1:5">
      <c r="A2192" s="410" t="s">
        <v>3083</v>
      </c>
      <c r="B2192" s="62" t="s">
        <v>123</v>
      </c>
      <c r="C2192" s="62">
        <v>1.7446000000000001E-4</v>
      </c>
      <c r="D2192" s="62">
        <v>574.46</v>
      </c>
      <c r="E2192" s="173">
        <f t="shared" si="48"/>
        <v>0.1</v>
      </c>
    </row>
    <row r="2193" spans="1:5">
      <c r="A2193" s="410" t="s">
        <v>3084</v>
      </c>
      <c r="B2193" s="62" t="s">
        <v>123</v>
      </c>
      <c r="C2193" s="62">
        <v>2.1442E-4</v>
      </c>
      <c r="D2193" s="62">
        <v>276.64</v>
      </c>
      <c r="E2193" s="173">
        <f t="shared" si="48"/>
        <v>0.05</v>
      </c>
    </row>
    <row r="2194" spans="1:5">
      <c r="A2194" s="410" t="s">
        <v>3085</v>
      </c>
      <c r="B2194" s="62" t="s">
        <v>123</v>
      </c>
      <c r="C2194" s="62">
        <v>1.079988E-2</v>
      </c>
      <c r="D2194" s="62">
        <v>8.1</v>
      </c>
      <c r="E2194" s="173">
        <f t="shared" si="48"/>
        <v>0.08</v>
      </c>
    </row>
    <row r="2195" spans="1:5">
      <c r="A2195" s="410" t="s">
        <v>3086</v>
      </c>
      <c r="B2195" s="62" t="s">
        <v>123</v>
      </c>
      <c r="C2195" s="62">
        <v>5.9794899999999996E-3</v>
      </c>
      <c r="D2195" s="62">
        <v>11.01</v>
      </c>
      <c r="E2195" s="173">
        <f t="shared" si="48"/>
        <v>0.06</v>
      </c>
    </row>
    <row r="2196" spans="1:5">
      <c r="A2196" s="410" t="s">
        <v>3087</v>
      </c>
      <c r="B2196" s="62" t="s">
        <v>123</v>
      </c>
      <c r="C2196" s="62">
        <v>5.9794899999999996E-3</v>
      </c>
      <c r="D2196" s="62">
        <v>24.42</v>
      </c>
      <c r="E2196" s="173">
        <f t="shared" si="48"/>
        <v>0.14000000000000001</v>
      </c>
    </row>
    <row r="2197" spans="1:5">
      <c r="A2197" s="410" t="s">
        <v>562</v>
      </c>
      <c r="B2197" s="62" t="s">
        <v>563</v>
      </c>
      <c r="C2197" s="62" t="s">
        <v>563</v>
      </c>
      <c r="D2197" s="62" t="s">
        <v>563</v>
      </c>
      <c r="E2197" s="173">
        <f>SUM(E2174:E2196)</f>
        <v>16.809999999999999</v>
      </c>
    </row>
    <row r="2198" spans="1:5">
      <c r="A2198" s="410"/>
      <c r="B2198" s="62"/>
      <c r="C2198" s="62"/>
      <c r="D2198" s="62"/>
      <c r="E2198" s="173"/>
    </row>
    <row r="2199" spans="1:5">
      <c r="A2199" s="410" t="s">
        <v>565</v>
      </c>
      <c r="B2199" s="62" t="s">
        <v>563</v>
      </c>
      <c r="C2199" s="62" t="s">
        <v>563</v>
      </c>
      <c r="D2199" s="62" t="s">
        <v>563</v>
      </c>
      <c r="E2199" s="173">
        <f>E2167+E2171+E2197</f>
        <v>50.95</v>
      </c>
    </row>
    <row r="2200" spans="1:5">
      <c r="A2200" s="410"/>
      <c r="B2200" s="62"/>
      <c r="C2200" s="62"/>
      <c r="D2200" s="413"/>
      <c r="E2200" s="173"/>
    </row>
    <row r="2201" spans="1:5">
      <c r="A2201" s="410"/>
      <c r="B2201" s="62"/>
      <c r="C2201" s="62"/>
      <c r="D2201" s="62"/>
      <c r="E2201" s="173"/>
    </row>
    <row r="2202" spans="1:5">
      <c r="A2202" s="410"/>
      <c r="B2202" s="62"/>
      <c r="C2202" s="62"/>
      <c r="D2202" s="62"/>
      <c r="E2202" s="173"/>
    </row>
    <row r="2203" spans="1:5">
      <c r="A2203" s="410" t="s">
        <v>1383</v>
      </c>
      <c r="B2203" s="62" t="s">
        <v>3570</v>
      </c>
      <c r="C2203" s="62"/>
      <c r="D2203" s="62"/>
      <c r="E2203" s="173"/>
    </row>
    <row r="2204" spans="1:5" ht="30">
      <c r="A2204" s="410" t="s">
        <v>615</v>
      </c>
      <c r="B2204" s="62"/>
      <c r="C2204" s="62"/>
      <c r="D2204" s="62"/>
      <c r="E2204" s="173"/>
    </row>
    <row r="2205" spans="1:5">
      <c r="A2205" s="410" t="s">
        <v>575</v>
      </c>
      <c r="B2205" s="62"/>
      <c r="C2205" s="62"/>
      <c r="D2205" s="62"/>
      <c r="E2205" s="173"/>
    </row>
    <row r="2206" spans="1:5">
      <c r="A2206" s="410"/>
      <c r="B2206" s="62"/>
      <c r="C2206" s="62"/>
      <c r="D2206" s="62"/>
      <c r="E2206" s="173"/>
    </row>
    <row r="2207" spans="1:5">
      <c r="A2207" s="410" t="s">
        <v>576</v>
      </c>
      <c r="B2207" s="62" t="s">
        <v>558</v>
      </c>
      <c r="C2207" s="62" t="s">
        <v>559</v>
      </c>
      <c r="D2207" s="62" t="s">
        <v>560</v>
      </c>
      <c r="E2207" s="173" t="s">
        <v>561</v>
      </c>
    </row>
    <row r="2208" spans="1:5" ht="30">
      <c r="A2208" s="410" t="s">
        <v>3061</v>
      </c>
      <c r="B2208" s="62" t="s">
        <v>123</v>
      </c>
      <c r="C2208" s="62">
        <v>2.234E-5</v>
      </c>
      <c r="D2208" s="62">
        <v>576</v>
      </c>
      <c r="E2208" s="173">
        <f>TRUNC((C2208*D2208),2)</f>
        <v>0.01</v>
      </c>
    </row>
    <row r="2209" spans="1:5">
      <c r="A2209" s="410" t="s">
        <v>562</v>
      </c>
      <c r="B2209" s="62" t="s">
        <v>563</v>
      </c>
      <c r="C2209" s="62" t="s">
        <v>563</v>
      </c>
      <c r="D2209" s="62" t="s">
        <v>563</v>
      </c>
      <c r="E2209" s="173">
        <f>SUM(E2208:E2208)</f>
        <v>0.01</v>
      </c>
    </row>
    <row r="2210" spans="1:5">
      <c r="A2210" s="410"/>
      <c r="B2210" s="62"/>
      <c r="C2210" s="62"/>
      <c r="D2210" s="62"/>
      <c r="E2210" s="173"/>
    </row>
    <row r="2211" spans="1:5">
      <c r="A2211" s="410" t="s">
        <v>557</v>
      </c>
      <c r="B2211" s="62" t="s">
        <v>558</v>
      </c>
      <c r="C2211" s="62" t="s">
        <v>559</v>
      </c>
      <c r="D2211" s="62" t="s">
        <v>560</v>
      </c>
      <c r="E2211" s="173" t="s">
        <v>561</v>
      </c>
    </row>
    <row r="2212" spans="1:5">
      <c r="A2212" s="410" t="s">
        <v>3063</v>
      </c>
      <c r="B2212" s="62" t="s">
        <v>122</v>
      </c>
      <c r="C2212" s="62">
        <v>0.34856896999999998</v>
      </c>
      <c r="D2212" s="62">
        <v>8.51</v>
      </c>
      <c r="E2212" s="173">
        <f>TRUNC((C2212*D2212),2)</f>
        <v>2.96</v>
      </c>
    </row>
    <row r="2213" spans="1:5">
      <c r="A2213" s="410" t="s">
        <v>562</v>
      </c>
      <c r="B2213" s="62" t="s">
        <v>563</v>
      </c>
      <c r="C2213" s="62" t="s">
        <v>563</v>
      </c>
      <c r="D2213" s="62" t="s">
        <v>563</v>
      </c>
      <c r="E2213" s="173">
        <f>SUM(E2212:E2212)</f>
        <v>2.96</v>
      </c>
    </row>
    <row r="2214" spans="1:5">
      <c r="A2214" s="410"/>
      <c r="B2214" s="62"/>
      <c r="C2214" s="62"/>
      <c r="D2214" s="62"/>
      <c r="E2214" s="173"/>
    </row>
    <row r="2215" spans="1:5">
      <c r="A2215" s="410" t="s">
        <v>564</v>
      </c>
      <c r="B2215" s="62" t="s">
        <v>558</v>
      </c>
      <c r="C2215" s="62" t="s">
        <v>559</v>
      </c>
      <c r="D2215" s="62" t="s">
        <v>560</v>
      </c>
      <c r="E2215" s="173" t="s">
        <v>561</v>
      </c>
    </row>
    <row r="2216" spans="1:5">
      <c r="A2216" s="410" t="s">
        <v>3066</v>
      </c>
      <c r="B2216" s="62" t="s">
        <v>123</v>
      </c>
      <c r="C2216" s="62">
        <v>2.6456800000000001E-3</v>
      </c>
      <c r="D2216" s="62">
        <v>6.92</v>
      </c>
      <c r="E2216" s="173">
        <f t="shared" ref="E2216:E2238" si="49">TRUNC((C2216*D2216),2)</f>
        <v>0.01</v>
      </c>
    </row>
    <row r="2217" spans="1:5">
      <c r="A2217" s="410" t="s">
        <v>3046</v>
      </c>
      <c r="B2217" s="62" t="s">
        <v>131</v>
      </c>
      <c r="C2217" s="62">
        <v>5.2833000000000003E-4</v>
      </c>
      <c r="D2217" s="62">
        <v>50.4</v>
      </c>
      <c r="E2217" s="173">
        <f t="shared" si="49"/>
        <v>0.02</v>
      </c>
    </row>
    <row r="2218" spans="1:5">
      <c r="A2218" s="410" t="s">
        <v>3067</v>
      </c>
      <c r="B2218" s="62" t="s">
        <v>123</v>
      </c>
      <c r="C2218" s="62">
        <v>2.1932000000000001E-4</v>
      </c>
      <c r="D2218" s="62">
        <v>108.95</v>
      </c>
      <c r="E2218" s="173">
        <f t="shared" si="49"/>
        <v>0.02</v>
      </c>
    </row>
    <row r="2219" spans="1:5">
      <c r="A2219" s="410" t="s">
        <v>3069</v>
      </c>
      <c r="B2219" s="62" t="s">
        <v>123</v>
      </c>
      <c r="C2219" s="62">
        <v>2.9927999999999999E-3</v>
      </c>
      <c r="D2219" s="62">
        <v>6.21</v>
      </c>
      <c r="E2219" s="173">
        <f t="shared" si="49"/>
        <v>0.01</v>
      </c>
    </row>
    <row r="2220" spans="1:5">
      <c r="A2220" s="410" t="s">
        <v>3047</v>
      </c>
      <c r="B2220" s="62" t="s">
        <v>131</v>
      </c>
      <c r="C2220" s="62">
        <v>4.5324199999999997E-3</v>
      </c>
      <c r="D2220" s="62">
        <v>9.4499999999999993</v>
      </c>
      <c r="E2220" s="173">
        <f t="shared" si="49"/>
        <v>0.04</v>
      </c>
    </row>
    <row r="2221" spans="1:5">
      <c r="A2221" s="410" t="s">
        <v>3075</v>
      </c>
      <c r="B2221" s="62" t="s">
        <v>128</v>
      </c>
      <c r="C2221" s="62">
        <v>4.9879999999999998E-4</v>
      </c>
      <c r="D2221" s="62">
        <v>15.32</v>
      </c>
      <c r="E2221" s="173">
        <f t="shared" si="49"/>
        <v>0</v>
      </c>
    </row>
    <row r="2222" spans="1:5">
      <c r="A2222" s="410" t="s">
        <v>3076</v>
      </c>
      <c r="B2222" s="62" t="s">
        <v>122</v>
      </c>
      <c r="C2222" s="62">
        <v>0.33</v>
      </c>
      <c r="D2222" s="62">
        <v>1.87</v>
      </c>
      <c r="E2222" s="173">
        <f t="shared" si="49"/>
        <v>0.61</v>
      </c>
    </row>
    <row r="2223" spans="1:5">
      <c r="A2223" s="410" t="s">
        <v>3077</v>
      </c>
      <c r="B2223" s="62" t="s">
        <v>122</v>
      </c>
      <c r="C2223" s="62">
        <v>0.33</v>
      </c>
      <c r="D2223" s="62">
        <v>0.71</v>
      </c>
      <c r="E2223" s="173">
        <f t="shared" si="49"/>
        <v>0.23</v>
      </c>
    </row>
    <row r="2224" spans="1:5">
      <c r="A2224" s="410" t="s">
        <v>3078</v>
      </c>
      <c r="B2224" s="62" t="s">
        <v>122</v>
      </c>
      <c r="C2224" s="62">
        <v>0.33</v>
      </c>
      <c r="D2224" s="62">
        <v>0.34</v>
      </c>
      <c r="E2224" s="173">
        <f t="shared" si="49"/>
        <v>0.11</v>
      </c>
    </row>
    <row r="2225" spans="1:5">
      <c r="A2225" s="410" t="s">
        <v>3079</v>
      </c>
      <c r="B2225" s="62" t="s">
        <v>122</v>
      </c>
      <c r="C2225" s="62">
        <v>0.33</v>
      </c>
      <c r="D2225" s="62">
        <v>0.05</v>
      </c>
      <c r="E2225" s="173">
        <f t="shared" si="49"/>
        <v>0.01</v>
      </c>
    </row>
    <row r="2226" spans="1:5">
      <c r="A2226" s="410" t="s">
        <v>3048</v>
      </c>
      <c r="B2226" s="62" t="s">
        <v>123</v>
      </c>
      <c r="C2226" s="62">
        <v>8.7328000000000004E-4</v>
      </c>
      <c r="D2226" s="62">
        <v>31.18</v>
      </c>
      <c r="E2226" s="173">
        <f t="shared" si="49"/>
        <v>0.02</v>
      </c>
    </row>
    <row r="2227" spans="1:5">
      <c r="A2227" s="410" t="s">
        <v>3049</v>
      </c>
      <c r="B2227" s="62" t="s">
        <v>123</v>
      </c>
      <c r="C2227" s="62">
        <v>4.0929999999999997E-4</v>
      </c>
      <c r="D2227" s="62">
        <v>178.5</v>
      </c>
      <c r="E2227" s="173">
        <f t="shared" si="49"/>
        <v>7.0000000000000007E-2</v>
      </c>
    </row>
    <row r="2228" spans="1:5">
      <c r="A2228" s="410" t="s">
        <v>3050</v>
      </c>
      <c r="B2228" s="62" t="s">
        <v>123</v>
      </c>
      <c r="C2228" s="62">
        <v>3.6790780000000002E-2</v>
      </c>
      <c r="D2228" s="62">
        <v>1.17</v>
      </c>
      <c r="E2228" s="173">
        <f t="shared" si="49"/>
        <v>0.04</v>
      </c>
    </row>
    <row r="2229" spans="1:5" ht="30">
      <c r="A2229" s="410" t="s">
        <v>3051</v>
      </c>
      <c r="B2229" s="62" t="s">
        <v>123</v>
      </c>
      <c r="C2229" s="62">
        <v>3.5474999999999998E-4</v>
      </c>
      <c r="D2229" s="62">
        <v>140.43</v>
      </c>
      <c r="E2229" s="173">
        <f t="shared" si="49"/>
        <v>0.04</v>
      </c>
    </row>
    <row r="2230" spans="1:5" ht="30">
      <c r="A2230" s="410" t="s">
        <v>3052</v>
      </c>
      <c r="B2230" s="62" t="s">
        <v>123</v>
      </c>
      <c r="C2230" s="62">
        <v>2.376E-4</v>
      </c>
      <c r="D2230" s="62">
        <v>123.37</v>
      </c>
      <c r="E2230" s="173">
        <f t="shared" si="49"/>
        <v>0.02</v>
      </c>
    </row>
    <row r="2231" spans="1:5" ht="30">
      <c r="A2231" s="410" t="s">
        <v>3080</v>
      </c>
      <c r="B2231" s="62" t="s">
        <v>123</v>
      </c>
      <c r="C2231" s="62">
        <v>1.455E-5</v>
      </c>
      <c r="D2231" s="62">
        <v>593.85</v>
      </c>
      <c r="E2231" s="173">
        <f t="shared" si="49"/>
        <v>0</v>
      </c>
    </row>
    <row r="2232" spans="1:5">
      <c r="A2232" s="410" t="s">
        <v>3081</v>
      </c>
      <c r="B2232" s="62" t="s">
        <v>123</v>
      </c>
      <c r="C2232" s="62">
        <v>8.9359999999999998E-5</v>
      </c>
      <c r="D2232" s="62">
        <v>134.63</v>
      </c>
      <c r="E2232" s="173">
        <f t="shared" si="49"/>
        <v>0.01</v>
      </c>
    </row>
    <row r="2233" spans="1:5">
      <c r="A2233" s="410" t="s">
        <v>3082</v>
      </c>
      <c r="B2233" s="62" t="s">
        <v>123</v>
      </c>
      <c r="C2233" s="62">
        <v>6.7879999999999994E-5</v>
      </c>
      <c r="D2233" s="62">
        <v>202.84</v>
      </c>
      <c r="E2233" s="173">
        <f t="shared" si="49"/>
        <v>0.01</v>
      </c>
    </row>
    <row r="2234" spans="1:5">
      <c r="A2234" s="410" t="s">
        <v>3083</v>
      </c>
      <c r="B2234" s="62" t="s">
        <v>123</v>
      </c>
      <c r="C2234" s="62">
        <v>1.455E-5</v>
      </c>
      <c r="D2234" s="62">
        <v>574.46</v>
      </c>
      <c r="E2234" s="173">
        <f t="shared" si="49"/>
        <v>0</v>
      </c>
    </row>
    <row r="2235" spans="1:5">
      <c r="A2235" s="410" t="s">
        <v>3084</v>
      </c>
      <c r="B2235" s="62" t="s">
        <v>123</v>
      </c>
      <c r="C2235" s="62">
        <v>1.789E-5</v>
      </c>
      <c r="D2235" s="62">
        <v>276.64</v>
      </c>
      <c r="E2235" s="173">
        <f t="shared" si="49"/>
        <v>0</v>
      </c>
    </row>
    <row r="2236" spans="1:5">
      <c r="A2236" s="410" t="s">
        <v>3085</v>
      </c>
      <c r="B2236" s="62" t="s">
        <v>123</v>
      </c>
      <c r="C2236" s="62">
        <v>9.0090000000000005E-4</v>
      </c>
      <c r="D2236" s="62">
        <v>8.1</v>
      </c>
      <c r="E2236" s="173">
        <f t="shared" si="49"/>
        <v>0</v>
      </c>
    </row>
    <row r="2237" spans="1:5">
      <c r="A2237" s="410" t="s">
        <v>3086</v>
      </c>
      <c r="B2237" s="62" t="s">
        <v>123</v>
      </c>
      <c r="C2237" s="62">
        <v>4.9879999999999998E-4</v>
      </c>
      <c r="D2237" s="62">
        <v>11.01</v>
      </c>
      <c r="E2237" s="173">
        <f t="shared" si="49"/>
        <v>0</v>
      </c>
    </row>
    <row r="2238" spans="1:5">
      <c r="A2238" s="410" t="s">
        <v>3087</v>
      </c>
      <c r="B2238" s="62" t="s">
        <v>123</v>
      </c>
      <c r="C2238" s="62">
        <v>4.9879999999999998E-4</v>
      </c>
      <c r="D2238" s="62">
        <v>24.42</v>
      </c>
      <c r="E2238" s="173">
        <f t="shared" si="49"/>
        <v>0.01</v>
      </c>
    </row>
    <row r="2239" spans="1:5">
      <c r="A2239" s="410" t="s">
        <v>562</v>
      </c>
      <c r="B2239" s="62" t="s">
        <v>563</v>
      </c>
      <c r="C2239" s="62" t="s">
        <v>563</v>
      </c>
      <c r="D2239" s="62" t="s">
        <v>563</v>
      </c>
      <c r="E2239" s="173">
        <f>SUM(E2216:E2238)</f>
        <v>1.2800000000000002</v>
      </c>
    </row>
    <row r="2240" spans="1:5">
      <c r="A2240" s="410"/>
      <c r="B2240" s="62"/>
      <c r="C2240" s="62"/>
      <c r="D2240" s="62"/>
      <c r="E2240" s="173"/>
    </row>
    <row r="2241" spans="1:5">
      <c r="A2241" s="410" t="s">
        <v>565</v>
      </c>
      <c r="B2241" s="62" t="s">
        <v>563</v>
      </c>
      <c r="C2241" s="62" t="s">
        <v>563</v>
      </c>
      <c r="D2241" s="62" t="s">
        <v>563</v>
      </c>
      <c r="E2241" s="173">
        <f>E2209+E2213+E2239</f>
        <v>4.25</v>
      </c>
    </row>
    <row r="2242" spans="1:5">
      <c r="A2242" s="410"/>
      <c r="B2242" s="62"/>
      <c r="C2242" s="62"/>
      <c r="D2242" s="413"/>
      <c r="E2242" s="173"/>
    </row>
    <row r="2243" spans="1:5">
      <c r="A2243" s="410"/>
      <c r="B2243" s="62"/>
      <c r="C2243" s="62"/>
      <c r="D2243" s="62"/>
      <c r="E2243" s="173"/>
    </row>
    <row r="2244" spans="1:5">
      <c r="A2244" s="410"/>
      <c r="B2244" s="62"/>
      <c r="C2244" s="62"/>
      <c r="D2244" s="62"/>
      <c r="E2244" s="173"/>
    </row>
    <row r="2245" spans="1:5">
      <c r="A2245" s="410" t="s">
        <v>1384</v>
      </c>
      <c r="B2245" s="62" t="s">
        <v>3571</v>
      </c>
      <c r="C2245" s="62"/>
      <c r="D2245" s="62"/>
      <c r="E2245" s="173"/>
    </row>
    <row r="2246" spans="1:5">
      <c r="A2246" s="410" t="s">
        <v>616</v>
      </c>
      <c r="B2246" s="62"/>
      <c r="C2246" s="62"/>
      <c r="D2246" s="62"/>
      <c r="E2246" s="173"/>
    </row>
    <row r="2247" spans="1:5">
      <c r="A2247" s="410" t="s">
        <v>601</v>
      </c>
      <c r="B2247" s="62"/>
      <c r="C2247" s="62"/>
      <c r="D2247" s="62"/>
      <c r="E2247" s="173"/>
    </row>
    <row r="2248" spans="1:5">
      <c r="A2248" s="410"/>
      <c r="B2248" s="62"/>
      <c r="C2248" s="62"/>
      <c r="D2248" s="62"/>
      <c r="E2248" s="173"/>
    </row>
    <row r="2249" spans="1:5">
      <c r="A2249" s="410" t="s">
        <v>576</v>
      </c>
      <c r="B2249" s="62" t="s">
        <v>558</v>
      </c>
      <c r="C2249" s="62" t="s">
        <v>559</v>
      </c>
      <c r="D2249" s="62" t="s">
        <v>560</v>
      </c>
      <c r="E2249" s="173" t="s">
        <v>561</v>
      </c>
    </row>
    <row r="2250" spans="1:5" ht="30">
      <c r="A2250" s="410" t="s">
        <v>3137</v>
      </c>
      <c r="B2250" s="62" t="s">
        <v>123</v>
      </c>
      <c r="C2250" s="62">
        <v>5.3820000000000003E-5</v>
      </c>
      <c r="D2250" s="412">
        <v>12390.06</v>
      </c>
      <c r="E2250" s="173">
        <f>TRUNC((C2250*D2250),2)</f>
        <v>0.66</v>
      </c>
    </row>
    <row r="2251" spans="1:5" ht="30">
      <c r="A2251" s="410" t="s">
        <v>3061</v>
      </c>
      <c r="B2251" s="62" t="s">
        <v>123</v>
      </c>
      <c r="C2251" s="62">
        <v>4.4620000000000003E-5</v>
      </c>
      <c r="D2251" s="62">
        <v>576</v>
      </c>
      <c r="E2251" s="173">
        <f>TRUNC((C2251*D2251),2)</f>
        <v>0.02</v>
      </c>
    </row>
    <row r="2252" spans="1:5" ht="45">
      <c r="A2252" s="410" t="s">
        <v>3138</v>
      </c>
      <c r="B2252" s="62" t="s">
        <v>123</v>
      </c>
      <c r="C2252" s="62">
        <v>8.5000000000000001E-7</v>
      </c>
      <c r="D2252" s="412">
        <v>46500</v>
      </c>
      <c r="E2252" s="173">
        <f>TRUNC((C2252*D2252),2)</f>
        <v>0.03</v>
      </c>
    </row>
    <row r="2253" spans="1:5" ht="45">
      <c r="A2253" s="410" t="s">
        <v>3139</v>
      </c>
      <c r="B2253" s="62" t="s">
        <v>123</v>
      </c>
      <c r="C2253" s="62">
        <v>8.5000000000000001E-7</v>
      </c>
      <c r="D2253" s="412">
        <v>266824.83</v>
      </c>
      <c r="E2253" s="173">
        <f>TRUNC((C2253*D2253),2)</f>
        <v>0.22</v>
      </c>
    </row>
    <row r="2254" spans="1:5">
      <c r="A2254" s="410" t="s">
        <v>562</v>
      </c>
      <c r="B2254" s="62" t="s">
        <v>563</v>
      </c>
      <c r="C2254" s="62" t="s">
        <v>563</v>
      </c>
      <c r="D2254" s="62" t="s">
        <v>563</v>
      </c>
      <c r="E2254" s="173">
        <f>SUM(E2250:E2253)</f>
        <v>0.93</v>
      </c>
    </row>
    <row r="2255" spans="1:5">
      <c r="A2255" s="410"/>
      <c r="B2255" s="62"/>
      <c r="C2255" s="62"/>
      <c r="D2255" s="62"/>
      <c r="E2255" s="173"/>
    </row>
    <row r="2256" spans="1:5">
      <c r="A2256" s="410" t="s">
        <v>557</v>
      </c>
      <c r="B2256" s="62" t="s">
        <v>558</v>
      </c>
      <c r="C2256" s="62" t="s">
        <v>559</v>
      </c>
      <c r="D2256" s="62" t="s">
        <v>560</v>
      </c>
      <c r="E2256" s="173" t="s">
        <v>561</v>
      </c>
    </row>
    <row r="2257" spans="1:5">
      <c r="A2257" s="410" t="s">
        <v>3140</v>
      </c>
      <c r="B2257" s="62" t="s">
        <v>122</v>
      </c>
      <c r="C2257" s="62">
        <v>9.0369000000000005E-3</v>
      </c>
      <c r="D2257" s="62">
        <v>20.440000000000001</v>
      </c>
      <c r="E2257" s="173">
        <f>TRUNC((C2257*D2257),2)</f>
        <v>0.18</v>
      </c>
    </row>
    <row r="2258" spans="1:5">
      <c r="A2258" s="410" t="s">
        <v>3141</v>
      </c>
      <c r="B2258" s="62" t="s">
        <v>122</v>
      </c>
      <c r="C2258" s="62">
        <v>0.53291040000000001</v>
      </c>
      <c r="D2258" s="62">
        <v>19.22</v>
      </c>
      <c r="E2258" s="173">
        <f>TRUNC((C2258*D2258),2)</f>
        <v>10.24</v>
      </c>
    </row>
    <row r="2259" spans="1:5">
      <c r="A2259" s="410" t="s">
        <v>3063</v>
      </c>
      <c r="B2259" s="62" t="s">
        <v>122</v>
      </c>
      <c r="C2259" s="62">
        <v>0.67026889999999995</v>
      </c>
      <c r="D2259" s="62">
        <v>8.51</v>
      </c>
      <c r="E2259" s="173">
        <f>TRUNC((C2259*D2259),2)</f>
        <v>5.7</v>
      </c>
    </row>
    <row r="2260" spans="1:5">
      <c r="A2260" s="410" t="s">
        <v>562</v>
      </c>
      <c r="B2260" s="62" t="s">
        <v>563</v>
      </c>
      <c r="C2260" s="62" t="s">
        <v>563</v>
      </c>
      <c r="D2260" s="62" t="s">
        <v>563</v>
      </c>
      <c r="E2260" s="173">
        <f>SUM(E2257:E2259)</f>
        <v>16.12</v>
      </c>
    </row>
    <row r="2261" spans="1:5">
      <c r="A2261" s="410"/>
      <c r="B2261" s="62"/>
      <c r="C2261" s="62"/>
      <c r="D2261" s="62"/>
      <c r="E2261" s="173"/>
    </row>
    <row r="2262" spans="1:5">
      <c r="A2262" s="410" t="s">
        <v>564</v>
      </c>
      <c r="B2262" s="62" t="s">
        <v>558</v>
      </c>
      <c r="C2262" s="62" t="s">
        <v>559</v>
      </c>
      <c r="D2262" s="62" t="s">
        <v>560</v>
      </c>
      <c r="E2262" s="173" t="s">
        <v>561</v>
      </c>
    </row>
    <row r="2263" spans="1:5">
      <c r="A2263" s="410" t="s">
        <v>3066</v>
      </c>
      <c r="B2263" s="62" t="s">
        <v>123</v>
      </c>
      <c r="C2263" s="62">
        <v>5.2833300000000001E-3</v>
      </c>
      <c r="D2263" s="62">
        <v>6.92</v>
      </c>
      <c r="E2263" s="173">
        <f t="shared" ref="E2263:E2287" si="50">TRUNC((C2263*D2263),2)</f>
        <v>0.03</v>
      </c>
    </row>
    <row r="2264" spans="1:5">
      <c r="A2264" s="410" t="s">
        <v>3046</v>
      </c>
      <c r="B2264" s="62" t="s">
        <v>131</v>
      </c>
      <c r="C2264" s="62">
        <v>1.9003799999999999E-3</v>
      </c>
      <c r="D2264" s="62">
        <v>50.4</v>
      </c>
      <c r="E2264" s="173">
        <f t="shared" si="50"/>
        <v>0.09</v>
      </c>
    </row>
    <row r="2265" spans="1:5">
      <c r="A2265" s="410" t="s">
        <v>3067</v>
      </c>
      <c r="B2265" s="62" t="s">
        <v>123</v>
      </c>
      <c r="C2265" s="62">
        <v>4.3796999999999998E-4</v>
      </c>
      <c r="D2265" s="62">
        <v>108.95</v>
      </c>
      <c r="E2265" s="173">
        <f t="shared" si="50"/>
        <v>0.04</v>
      </c>
    </row>
    <row r="2266" spans="1:5">
      <c r="A2266" s="410" t="s">
        <v>3069</v>
      </c>
      <c r="B2266" s="62" t="s">
        <v>123</v>
      </c>
      <c r="C2266" s="62">
        <v>5.9765399999999998E-3</v>
      </c>
      <c r="D2266" s="62">
        <v>6.21</v>
      </c>
      <c r="E2266" s="173">
        <f t="shared" si="50"/>
        <v>0.03</v>
      </c>
    </row>
    <row r="2267" spans="1:5">
      <c r="A2267" s="410" t="s">
        <v>3142</v>
      </c>
      <c r="B2267" s="62" t="s">
        <v>128</v>
      </c>
      <c r="C2267" s="62">
        <v>0.16166</v>
      </c>
      <c r="D2267" s="62">
        <v>4.3600000000000003</v>
      </c>
      <c r="E2267" s="173">
        <f t="shared" si="50"/>
        <v>0.7</v>
      </c>
    </row>
    <row r="2268" spans="1:5">
      <c r="A2268" s="410" t="s">
        <v>3047</v>
      </c>
      <c r="B2268" s="62" t="s">
        <v>131</v>
      </c>
      <c r="C2268" s="62">
        <v>1.630297E-2</v>
      </c>
      <c r="D2268" s="62">
        <v>9.4499999999999993</v>
      </c>
      <c r="E2268" s="173">
        <f t="shared" si="50"/>
        <v>0.15</v>
      </c>
    </row>
    <row r="2269" spans="1:5">
      <c r="A2269" s="410" t="s">
        <v>3129</v>
      </c>
      <c r="B2269" s="62" t="s">
        <v>128</v>
      </c>
      <c r="C2269" s="62">
        <v>0.18282000000000001</v>
      </c>
      <c r="D2269" s="62">
        <v>3.49</v>
      </c>
      <c r="E2269" s="173">
        <f t="shared" si="50"/>
        <v>0.63</v>
      </c>
    </row>
    <row r="2270" spans="1:5">
      <c r="A2270" s="410" t="s">
        <v>3075</v>
      </c>
      <c r="B2270" s="62" t="s">
        <v>128</v>
      </c>
      <c r="C2270" s="62">
        <v>9.960800000000001E-4</v>
      </c>
      <c r="D2270" s="62">
        <v>15.32</v>
      </c>
      <c r="E2270" s="173">
        <f t="shared" si="50"/>
        <v>0.01</v>
      </c>
    </row>
    <row r="2271" spans="1:5">
      <c r="A2271" s="410" t="s">
        <v>3076</v>
      </c>
      <c r="B2271" s="62" t="s">
        <v>122</v>
      </c>
      <c r="C2271" s="62">
        <v>1.2334331599999999</v>
      </c>
      <c r="D2271" s="62">
        <v>1.87</v>
      </c>
      <c r="E2271" s="173">
        <f t="shared" si="50"/>
        <v>2.2999999999999998</v>
      </c>
    </row>
    <row r="2272" spans="1:5">
      <c r="A2272" s="410" t="s">
        <v>3077</v>
      </c>
      <c r="B2272" s="62" t="s">
        <v>122</v>
      </c>
      <c r="C2272" s="62">
        <v>1.196</v>
      </c>
      <c r="D2272" s="62">
        <v>0.71</v>
      </c>
      <c r="E2272" s="173">
        <f t="shared" si="50"/>
        <v>0.84</v>
      </c>
    </row>
    <row r="2273" spans="1:5">
      <c r="A2273" s="410" t="s">
        <v>3078</v>
      </c>
      <c r="B2273" s="62" t="s">
        <v>122</v>
      </c>
      <c r="C2273" s="62">
        <v>1.196</v>
      </c>
      <c r="D2273" s="62">
        <v>0.34</v>
      </c>
      <c r="E2273" s="173">
        <f t="shared" si="50"/>
        <v>0.4</v>
      </c>
    </row>
    <row r="2274" spans="1:5">
      <c r="A2274" s="410" t="s">
        <v>3079</v>
      </c>
      <c r="B2274" s="62" t="s">
        <v>122</v>
      </c>
      <c r="C2274" s="62">
        <v>1.196</v>
      </c>
      <c r="D2274" s="62">
        <v>0.05</v>
      </c>
      <c r="E2274" s="173">
        <f t="shared" si="50"/>
        <v>0.05</v>
      </c>
    </row>
    <row r="2275" spans="1:5">
      <c r="A2275" s="410" t="s">
        <v>3048</v>
      </c>
      <c r="B2275" s="62" t="s">
        <v>123</v>
      </c>
      <c r="C2275" s="62">
        <v>3.14117E-3</v>
      </c>
      <c r="D2275" s="62">
        <v>31.18</v>
      </c>
      <c r="E2275" s="173">
        <f t="shared" si="50"/>
        <v>0.09</v>
      </c>
    </row>
    <row r="2276" spans="1:5">
      <c r="A2276" s="410" t="s">
        <v>3049</v>
      </c>
      <c r="B2276" s="62" t="s">
        <v>123</v>
      </c>
      <c r="C2276" s="62">
        <v>1.4722400000000001E-3</v>
      </c>
      <c r="D2276" s="62">
        <v>178.5</v>
      </c>
      <c r="E2276" s="173">
        <f t="shared" si="50"/>
        <v>0.26</v>
      </c>
    </row>
    <row r="2277" spans="1:5">
      <c r="A2277" s="410" t="s">
        <v>3050</v>
      </c>
      <c r="B2277" s="62" t="s">
        <v>123</v>
      </c>
      <c r="C2277" s="62">
        <v>0.13233529999999999</v>
      </c>
      <c r="D2277" s="62">
        <v>1.17</v>
      </c>
      <c r="E2277" s="173">
        <f t="shared" si="50"/>
        <v>0.15</v>
      </c>
    </row>
    <row r="2278" spans="1:5" ht="30">
      <c r="A2278" s="410" t="s">
        <v>3051</v>
      </c>
      <c r="B2278" s="62" t="s">
        <v>123</v>
      </c>
      <c r="C2278" s="62">
        <v>1.27603E-3</v>
      </c>
      <c r="D2278" s="62">
        <v>140.43</v>
      </c>
      <c r="E2278" s="173">
        <f t="shared" si="50"/>
        <v>0.17</v>
      </c>
    </row>
    <row r="2279" spans="1:5" ht="30">
      <c r="A2279" s="410" t="s">
        <v>3052</v>
      </c>
      <c r="B2279" s="62" t="s">
        <v>123</v>
      </c>
      <c r="C2279" s="62">
        <v>8.5464000000000004E-4</v>
      </c>
      <c r="D2279" s="62">
        <v>123.37</v>
      </c>
      <c r="E2279" s="173">
        <f t="shared" si="50"/>
        <v>0.1</v>
      </c>
    </row>
    <row r="2280" spans="1:5" ht="30">
      <c r="A2280" s="410" t="s">
        <v>3080</v>
      </c>
      <c r="B2280" s="62" t="s">
        <v>123</v>
      </c>
      <c r="C2280" s="62">
        <v>2.9070000000000001E-5</v>
      </c>
      <c r="D2280" s="62">
        <v>593.85</v>
      </c>
      <c r="E2280" s="173">
        <f t="shared" si="50"/>
        <v>0.01</v>
      </c>
    </row>
    <row r="2281" spans="1:5">
      <c r="A2281" s="410" t="s">
        <v>3081</v>
      </c>
      <c r="B2281" s="62" t="s">
        <v>123</v>
      </c>
      <c r="C2281" s="62">
        <v>1.7846E-4</v>
      </c>
      <c r="D2281" s="62">
        <v>134.63</v>
      </c>
      <c r="E2281" s="173">
        <f t="shared" si="50"/>
        <v>0.02</v>
      </c>
    </row>
    <row r="2282" spans="1:5">
      <c r="A2282" s="410" t="s">
        <v>3082</v>
      </c>
      <c r="B2282" s="62" t="s">
        <v>123</v>
      </c>
      <c r="C2282" s="62">
        <v>1.3556000000000001E-4</v>
      </c>
      <c r="D2282" s="62">
        <v>202.84</v>
      </c>
      <c r="E2282" s="173">
        <f t="shared" si="50"/>
        <v>0.02</v>
      </c>
    </row>
    <row r="2283" spans="1:5">
      <c r="A2283" s="410" t="s">
        <v>3083</v>
      </c>
      <c r="B2283" s="62" t="s">
        <v>123</v>
      </c>
      <c r="C2283" s="62">
        <v>2.9070000000000001E-5</v>
      </c>
      <c r="D2283" s="62">
        <v>574.46</v>
      </c>
      <c r="E2283" s="173">
        <f t="shared" si="50"/>
        <v>0.01</v>
      </c>
    </row>
    <row r="2284" spans="1:5">
      <c r="A2284" s="410" t="s">
        <v>3084</v>
      </c>
      <c r="B2284" s="62" t="s">
        <v>123</v>
      </c>
      <c r="C2284" s="62">
        <v>3.5719999999999997E-5</v>
      </c>
      <c r="D2284" s="62">
        <v>276.64</v>
      </c>
      <c r="E2284" s="173">
        <f t="shared" si="50"/>
        <v>0</v>
      </c>
    </row>
    <row r="2285" spans="1:5">
      <c r="A2285" s="410" t="s">
        <v>3085</v>
      </c>
      <c r="B2285" s="62" t="s">
        <v>123</v>
      </c>
      <c r="C2285" s="62">
        <v>1.7990700000000001E-3</v>
      </c>
      <c r="D2285" s="62">
        <v>8.1</v>
      </c>
      <c r="E2285" s="173">
        <f t="shared" si="50"/>
        <v>0.01</v>
      </c>
    </row>
    <row r="2286" spans="1:5">
      <c r="A2286" s="410" t="s">
        <v>3086</v>
      </c>
      <c r="B2286" s="62" t="s">
        <v>123</v>
      </c>
      <c r="C2286" s="62">
        <v>9.960800000000001E-4</v>
      </c>
      <c r="D2286" s="62">
        <v>11.01</v>
      </c>
      <c r="E2286" s="173">
        <f t="shared" si="50"/>
        <v>0.01</v>
      </c>
    </row>
    <row r="2287" spans="1:5">
      <c r="A2287" s="410" t="s">
        <v>3087</v>
      </c>
      <c r="B2287" s="62" t="s">
        <v>123</v>
      </c>
      <c r="C2287" s="62">
        <v>9.960800000000001E-4</v>
      </c>
      <c r="D2287" s="62">
        <v>24.42</v>
      </c>
      <c r="E2287" s="173">
        <f t="shared" si="50"/>
        <v>0.02</v>
      </c>
    </row>
    <row r="2288" spans="1:5">
      <c r="A2288" s="410" t="s">
        <v>562</v>
      </c>
      <c r="B2288" s="62" t="s">
        <v>563</v>
      </c>
      <c r="C2288" s="62" t="s">
        <v>563</v>
      </c>
      <c r="D2288" s="62" t="s">
        <v>563</v>
      </c>
      <c r="E2288" s="173">
        <f>SUM(E2263:E2287)</f>
        <v>6.139999999999997</v>
      </c>
    </row>
    <row r="2289" spans="1:5">
      <c r="A2289" s="410"/>
      <c r="B2289" s="62"/>
      <c r="C2289" s="62"/>
      <c r="D2289" s="62"/>
      <c r="E2289" s="173"/>
    </row>
    <row r="2290" spans="1:5">
      <c r="A2290" s="410" t="s">
        <v>565</v>
      </c>
      <c r="B2290" s="62" t="s">
        <v>563</v>
      </c>
      <c r="C2290" s="62" t="s">
        <v>563</v>
      </c>
      <c r="D2290" s="62" t="s">
        <v>563</v>
      </c>
      <c r="E2290" s="173">
        <f>E2254+E2260+E2288</f>
        <v>23.189999999999998</v>
      </c>
    </row>
    <row r="2291" spans="1:5">
      <c r="A2291" s="410"/>
      <c r="B2291" s="62"/>
      <c r="C2291" s="62"/>
      <c r="D2291" s="413"/>
      <c r="E2291" s="173"/>
    </row>
    <row r="2292" spans="1:5">
      <c r="A2292" s="410"/>
      <c r="B2292" s="62"/>
      <c r="C2292" s="62"/>
      <c r="D2292" s="62"/>
      <c r="E2292" s="173"/>
    </row>
    <row r="2293" spans="1:5">
      <c r="A2293" s="410"/>
      <c r="B2293" s="62"/>
      <c r="C2293" s="62"/>
      <c r="D2293" s="62"/>
      <c r="E2293" s="173"/>
    </row>
    <row r="2294" spans="1:5">
      <c r="A2294" s="410" t="s">
        <v>1385</v>
      </c>
      <c r="B2294" s="62" t="s">
        <v>3547</v>
      </c>
      <c r="C2294" s="62"/>
      <c r="D2294" s="62"/>
      <c r="E2294" s="173"/>
    </row>
    <row r="2295" spans="1:5">
      <c r="A2295" s="410" t="s">
        <v>1144</v>
      </c>
      <c r="B2295" s="62"/>
      <c r="C2295" s="62"/>
      <c r="D2295" s="62"/>
      <c r="E2295" s="173"/>
    </row>
    <row r="2296" spans="1:5">
      <c r="A2296" s="410" t="s">
        <v>570</v>
      </c>
      <c r="B2296" s="62"/>
      <c r="C2296" s="62"/>
      <c r="D2296" s="62"/>
      <c r="E2296" s="173"/>
    </row>
    <row r="2297" spans="1:5">
      <c r="A2297" s="410"/>
      <c r="B2297" s="62"/>
      <c r="C2297" s="62"/>
      <c r="D2297" s="62"/>
      <c r="E2297" s="173"/>
    </row>
    <row r="2298" spans="1:5">
      <c r="A2298" s="410" t="s">
        <v>576</v>
      </c>
      <c r="B2298" s="62" t="s">
        <v>558</v>
      </c>
      <c r="C2298" s="62" t="s">
        <v>559</v>
      </c>
      <c r="D2298" s="62" t="s">
        <v>560</v>
      </c>
      <c r="E2298" s="173" t="s">
        <v>561</v>
      </c>
    </row>
    <row r="2299" spans="1:5" ht="30">
      <c r="A2299" s="410" t="s">
        <v>3061</v>
      </c>
      <c r="B2299" s="62" t="s">
        <v>123</v>
      </c>
      <c r="C2299" s="62">
        <v>2.3695000000000001E-4</v>
      </c>
      <c r="D2299" s="62">
        <v>576</v>
      </c>
      <c r="E2299" s="173">
        <f>TRUNC((C2299*D2299),2)</f>
        <v>0.13</v>
      </c>
    </row>
    <row r="2300" spans="1:5">
      <c r="A2300" s="410" t="s">
        <v>3107</v>
      </c>
      <c r="B2300" s="62" t="s">
        <v>124</v>
      </c>
      <c r="C2300" s="62">
        <v>4.9957145900000004</v>
      </c>
      <c r="D2300" s="62">
        <v>46.67</v>
      </c>
      <c r="E2300" s="173">
        <f>TRUNC((C2300*D2300),2)</f>
        <v>233.14</v>
      </c>
    </row>
    <row r="2301" spans="1:5">
      <c r="A2301" s="410" t="s">
        <v>562</v>
      </c>
      <c r="B2301" s="62" t="s">
        <v>563</v>
      </c>
      <c r="C2301" s="62" t="s">
        <v>563</v>
      </c>
      <c r="D2301" s="62" t="s">
        <v>563</v>
      </c>
      <c r="E2301" s="173">
        <f>SUM(E2299:E2300)</f>
        <v>233.26999999999998</v>
      </c>
    </row>
    <row r="2302" spans="1:5">
      <c r="A2302" s="410"/>
      <c r="B2302" s="62"/>
      <c r="C2302" s="62"/>
      <c r="D2302" s="62"/>
      <c r="E2302" s="173"/>
    </row>
    <row r="2303" spans="1:5">
      <c r="A2303" s="410" t="s">
        <v>557</v>
      </c>
      <c r="B2303" s="62" t="s">
        <v>558</v>
      </c>
      <c r="C2303" s="62" t="s">
        <v>559</v>
      </c>
      <c r="D2303" s="62" t="s">
        <v>560</v>
      </c>
      <c r="E2303" s="173" t="s">
        <v>561</v>
      </c>
    </row>
    <row r="2304" spans="1:5">
      <c r="A2304" s="410" t="s">
        <v>3063</v>
      </c>
      <c r="B2304" s="62" t="s">
        <v>122</v>
      </c>
      <c r="C2304" s="62">
        <v>3.55985</v>
      </c>
      <c r="D2304" s="62">
        <v>8.51</v>
      </c>
      <c r="E2304" s="173">
        <f>TRUNC((C2304*D2304),2)</f>
        <v>30.29</v>
      </c>
    </row>
    <row r="2305" spans="1:5">
      <c r="A2305" s="410" t="s">
        <v>562</v>
      </c>
      <c r="B2305" s="62" t="s">
        <v>563</v>
      </c>
      <c r="C2305" s="62" t="s">
        <v>563</v>
      </c>
      <c r="D2305" s="62" t="s">
        <v>563</v>
      </c>
      <c r="E2305" s="173">
        <f>SUM(E2304:E2304)</f>
        <v>30.29</v>
      </c>
    </row>
    <row r="2306" spans="1:5">
      <c r="A2306" s="410"/>
      <c r="B2306" s="62"/>
      <c r="C2306" s="62"/>
      <c r="D2306" s="62"/>
      <c r="E2306" s="173"/>
    </row>
    <row r="2307" spans="1:5">
      <c r="A2307" s="410" t="s">
        <v>564</v>
      </c>
      <c r="B2307" s="62" t="s">
        <v>558</v>
      </c>
      <c r="C2307" s="62" t="s">
        <v>559</v>
      </c>
      <c r="D2307" s="62" t="s">
        <v>560</v>
      </c>
      <c r="E2307" s="173" t="s">
        <v>561</v>
      </c>
    </row>
    <row r="2308" spans="1:5">
      <c r="A2308" s="410" t="s">
        <v>3066</v>
      </c>
      <c r="B2308" s="62" t="s">
        <v>123</v>
      </c>
      <c r="C2308" s="62">
        <v>2.80602E-2</v>
      </c>
      <c r="D2308" s="62">
        <v>6.92</v>
      </c>
      <c r="E2308" s="173">
        <f t="shared" ref="E2308:E2330" si="51">TRUNC((C2308*D2308),2)</f>
        <v>0.19</v>
      </c>
    </row>
    <row r="2309" spans="1:5">
      <c r="A2309" s="410" t="s">
        <v>3046</v>
      </c>
      <c r="B2309" s="62" t="s">
        <v>131</v>
      </c>
      <c r="C2309" s="62">
        <v>5.6035E-3</v>
      </c>
      <c r="D2309" s="62">
        <v>50.4</v>
      </c>
      <c r="E2309" s="173">
        <f t="shared" si="51"/>
        <v>0.28000000000000003</v>
      </c>
    </row>
    <row r="2310" spans="1:5">
      <c r="A2310" s="410" t="s">
        <v>3067</v>
      </c>
      <c r="B2310" s="62" t="s">
        <v>123</v>
      </c>
      <c r="C2310" s="62">
        <v>2.3261000000000002E-3</v>
      </c>
      <c r="D2310" s="62">
        <v>108.95</v>
      </c>
      <c r="E2310" s="173">
        <f t="shared" si="51"/>
        <v>0.25</v>
      </c>
    </row>
    <row r="2311" spans="1:5">
      <c r="A2311" s="410" t="s">
        <v>3069</v>
      </c>
      <c r="B2311" s="62" t="s">
        <v>123</v>
      </c>
      <c r="C2311" s="62">
        <v>3.1741850000000002E-2</v>
      </c>
      <c r="D2311" s="62">
        <v>6.21</v>
      </c>
      <c r="E2311" s="173">
        <f t="shared" si="51"/>
        <v>0.19</v>
      </c>
    </row>
    <row r="2312" spans="1:5">
      <c r="A2312" s="410" t="s">
        <v>3047</v>
      </c>
      <c r="B2312" s="62" t="s">
        <v>131</v>
      </c>
      <c r="C2312" s="62">
        <v>4.8071099999999999E-2</v>
      </c>
      <c r="D2312" s="62">
        <v>9.4499999999999993</v>
      </c>
      <c r="E2312" s="173">
        <f t="shared" si="51"/>
        <v>0.45</v>
      </c>
    </row>
    <row r="2313" spans="1:5">
      <c r="A2313" s="410" t="s">
        <v>3075</v>
      </c>
      <c r="B2313" s="62" t="s">
        <v>128</v>
      </c>
      <c r="C2313" s="62">
        <v>5.2902499999999998E-3</v>
      </c>
      <c r="D2313" s="62">
        <v>15.32</v>
      </c>
      <c r="E2313" s="173">
        <f t="shared" si="51"/>
        <v>0.08</v>
      </c>
    </row>
    <row r="2314" spans="1:5">
      <c r="A2314" s="410" t="s">
        <v>3076</v>
      </c>
      <c r="B2314" s="62" t="s">
        <v>122</v>
      </c>
      <c r="C2314" s="62">
        <v>3.5</v>
      </c>
      <c r="D2314" s="62">
        <v>1.87</v>
      </c>
      <c r="E2314" s="173">
        <f t="shared" si="51"/>
        <v>6.54</v>
      </c>
    </row>
    <row r="2315" spans="1:5">
      <c r="A2315" s="410" t="s">
        <v>3077</v>
      </c>
      <c r="B2315" s="62" t="s">
        <v>122</v>
      </c>
      <c r="C2315" s="62">
        <v>3.5</v>
      </c>
      <c r="D2315" s="62">
        <v>0.71</v>
      </c>
      <c r="E2315" s="173">
        <f t="shared" si="51"/>
        <v>2.48</v>
      </c>
    </row>
    <row r="2316" spans="1:5">
      <c r="A2316" s="410" t="s">
        <v>3078</v>
      </c>
      <c r="B2316" s="62" t="s">
        <v>122</v>
      </c>
      <c r="C2316" s="62">
        <v>3.5</v>
      </c>
      <c r="D2316" s="62">
        <v>0.34</v>
      </c>
      <c r="E2316" s="173">
        <f t="shared" si="51"/>
        <v>1.19</v>
      </c>
    </row>
    <row r="2317" spans="1:5">
      <c r="A2317" s="410" t="s">
        <v>3079</v>
      </c>
      <c r="B2317" s="62" t="s">
        <v>122</v>
      </c>
      <c r="C2317" s="62">
        <v>3.5</v>
      </c>
      <c r="D2317" s="62">
        <v>0.05</v>
      </c>
      <c r="E2317" s="173">
        <f t="shared" si="51"/>
        <v>0.17</v>
      </c>
    </row>
    <row r="2318" spans="1:5">
      <c r="A2318" s="410" t="s">
        <v>3048</v>
      </c>
      <c r="B2318" s="62" t="s">
        <v>123</v>
      </c>
      <c r="C2318" s="62">
        <v>9.2620500000000008E-3</v>
      </c>
      <c r="D2318" s="62">
        <v>31.18</v>
      </c>
      <c r="E2318" s="173">
        <f t="shared" si="51"/>
        <v>0.28000000000000003</v>
      </c>
    </row>
    <row r="2319" spans="1:5">
      <c r="A2319" s="410" t="s">
        <v>3049</v>
      </c>
      <c r="B2319" s="62" t="s">
        <v>123</v>
      </c>
      <c r="C2319" s="62">
        <v>4.3410499999999999E-3</v>
      </c>
      <c r="D2319" s="62">
        <v>178.5</v>
      </c>
      <c r="E2319" s="173">
        <f t="shared" si="51"/>
        <v>0.77</v>
      </c>
    </row>
    <row r="2320" spans="1:5">
      <c r="A2320" s="410" t="s">
        <v>3050</v>
      </c>
      <c r="B2320" s="62" t="s">
        <v>123</v>
      </c>
      <c r="C2320" s="62">
        <v>0.39020519999999997</v>
      </c>
      <c r="D2320" s="62">
        <v>1.17</v>
      </c>
      <c r="E2320" s="173">
        <f t="shared" si="51"/>
        <v>0.45</v>
      </c>
    </row>
    <row r="2321" spans="1:5" ht="30">
      <c r="A2321" s="410" t="s">
        <v>3051</v>
      </c>
      <c r="B2321" s="62" t="s">
        <v>123</v>
      </c>
      <c r="C2321" s="62">
        <v>3.7624999999999998E-3</v>
      </c>
      <c r="D2321" s="62">
        <v>140.43</v>
      </c>
      <c r="E2321" s="173">
        <f t="shared" si="51"/>
        <v>0.52</v>
      </c>
    </row>
    <row r="2322" spans="1:5" ht="30">
      <c r="A2322" s="410" t="s">
        <v>3052</v>
      </c>
      <c r="B2322" s="62" t="s">
        <v>123</v>
      </c>
      <c r="C2322" s="62">
        <v>2.5200000000000001E-3</v>
      </c>
      <c r="D2322" s="62">
        <v>123.37</v>
      </c>
      <c r="E2322" s="173">
        <f t="shared" si="51"/>
        <v>0.31</v>
      </c>
    </row>
    <row r="2323" spans="1:5" ht="30">
      <c r="A2323" s="410" t="s">
        <v>3080</v>
      </c>
      <c r="B2323" s="62" t="s">
        <v>123</v>
      </c>
      <c r="C2323" s="62">
        <v>1.5435000000000001E-4</v>
      </c>
      <c r="D2323" s="62">
        <v>593.85</v>
      </c>
      <c r="E2323" s="173">
        <f t="shared" si="51"/>
        <v>0.09</v>
      </c>
    </row>
    <row r="2324" spans="1:5">
      <c r="A2324" s="410" t="s">
        <v>3081</v>
      </c>
      <c r="B2324" s="62" t="s">
        <v>123</v>
      </c>
      <c r="C2324" s="62">
        <v>9.4780000000000005E-4</v>
      </c>
      <c r="D2324" s="62">
        <v>134.63</v>
      </c>
      <c r="E2324" s="173">
        <f t="shared" si="51"/>
        <v>0.12</v>
      </c>
    </row>
    <row r="2325" spans="1:5">
      <c r="A2325" s="410" t="s">
        <v>3082</v>
      </c>
      <c r="B2325" s="62" t="s">
        <v>123</v>
      </c>
      <c r="C2325" s="62">
        <v>7.1995000000000002E-4</v>
      </c>
      <c r="D2325" s="62">
        <v>202.84</v>
      </c>
      <c r="E2325" s="173">
        <f t="shared" si="51"/>
        <v>0.14000000000000001</v>
      </c>
    </row>
    <row r="2326" spans="1:5">
      <c r="A2326" s="410" t="s">
        <v>3083</v>
      </c>
      <c r="B2326" s="62" t="s">
        <v>123</v>
      </c>
      <c r="C2326" s="62">
        <v>1.5435000000000001E-4</v>
      </c>
      <c r="D2326" s="62">
        <v>574.46</v>
      </c>
      <c r="E2326" s="173">
        <f t="shared" si="51"/>
        <v>0.08</v>
      </c>
    </row>
    <row r="2327" spans="1:5">
      <c r="A2327" s="410" t="s">
        <v>3084</v>
      </c>
      <c r="B2327" s="62" t="s">
        <v>123</v>
      </c>
      <c r="C2327" s="62">
        <v>1.897E-4</v>
      </c>
      <c r="D2327" s="62">
        <v>276.64</v>
      </c>
      <c r="E2327" s="173">
        <f t="shared" si="51"/>
        <v>0.05</v>
      </c>
    </row>
    <row r="2328" spans="1:5">
      <c r="A2328" s="410" t="s">
        <v>3085</v>
      </c>
      <c r="B2328" s="62" t="s">
        <v>123</v>
      </c>
      <c r="C2328" s="62">
        <v>9.5549999999999993E-3</v>
      </c>
      <c r="D2328" s="62">
        <v>8.1</v>
      </c>
      <c r="E2328" s="173">
        <f t="shared" si="51"/>
        <v>7.0000000000000007E-2</v>
      </c>
    </row>
    <row r="2329" spans="1:5">
      <c r="A2329" s="410" t="s">
        <v>3086</v>
      </c>
      <c r="B2329" s="62" t="s">
        <v>123</v>
      </c>
      <c r="C2329" s="62">
        <v>5.2902499999999998E-3</v>
      </c>
      <c r="D2329" s="62">
        <v>11.01</v>
      </c>
      <c r="E2329" s="173">
        <f t="shared" si="51"/>
        <v>0.05</v>
      </c>
    </row>
    <row r="2330" spans="1:5">
      <c r="A2330" s="410" t="s">
        <v>3087</v>
      </c>
      <c r="B2330" s="62" t="s">
        <v>123</v>
      </c>
      <c r="C2330" s="62">
        <v>5.2902499999999998E-3</v>
      </c>
      <c r="D2330" s="62">
        <v>24.42</v>
      </c>
      <c r="E2330" s="173">
        <f t="shared" si="51"/>
        <v>0.12</v>
      </c>
    </row>
    <row r="2331" spans="1:5">
      <c r="A2331" s="410" t="s">
        <v>562</v>
      </c>
      <c r="B2331" s="62" t="s">
        <v>563</v>
      </c>
      <c r="C2331" s="62" t="s">
        <v>563</v>
      </c>
      <c r="D2331" s="62" t="s">
        <v>563</v>
      </c>
      <c r="E2331" s="173">
        <f>SUM(E2308:E2330)</f>
        <v>14.87</v>
      </c>
    </row>
    <row r="2332" spans="1:5">
      <c r="A2332" s="410"/>
      <c r="B2332" s="62"/>
      <c r="C2332" s="62"/>
      <c r="D2332" s="62"/>
      <c r="E2332" s="173"/>
    </row>
    <row r="2333" spans="1:5">
      <c r="A2333" s="410" t="s">
        <v>565</v>
      </c>
      <c r="B2333" s="62" t="s">
        <v>563</v>
      </c>
      <c r="C2333" s="62" t="s">
        <v>563</v>
      </c>
      <c r="D2333" s="62" t="s">
        <v>563</v>
      </c>
      <c r="E2333" s="173">
        <f>E2301+E2305+E2331</f>
        <v>278.43</v>
      </c>
    </row>
    <row r="2334" spans="1:5">
      <c r="A2334" s="410"/>
      <c r="B2334" s="62"/>
      <c r="C2334" s="62"/>
      <c r="D2334" s="413"/>
      <c r="E2334" s="173"/>
    </row>
    <row r="2335" spans="1:5">
      <c r="A2335" s="410"/>
      <c r="B2335" s="62"/>
      <c r="C2335" s="62"/>
      <c r="D2335" s="62"/>
      <c r="E2335" s="173"/>
    </row>
    <row r="2336" spans="1:5">
      <c r="A2336" s="410"/>
      <c r="B2336" s="62"/>
      <c r="C2336" s="62"/>
      <c r="D2336" s="62"/>
      <c r="E2336" s="173"/>
    </row>
    <row r="2337" spans="1:5">
      <c r="A2337" s="410" t="s">
        <v>1386</v>
      </c>
      <c r="B2337" s="62" t="s">
        <v>3572</v>
      </c>
      <c r="C2337" s="62"/>
      <c r="D2337" s="62"/>
      <c r="E2337" s="173"/>
    </row>
    <row r="2338" spans="1:5" ht="30">
      <c r="A2338" s="410" t="s">
        <v>617</v>
      </c>
      <c r="B2338" s="62"/>
      <c r="C2338" s="62"/>
      <c r="D2338" s="62"/>
      <c r="E2338" s="173"/>
    </row>
    <row r="2339" spans="1:5">
      <c r="A2339" s="410" t="s">
        <v>575</v>
      </c>
      <c r="B2339" s="62"/>
      <c r="C2339" s="62"/>
      <c r="D2339" s="62"/>
      <c r="E2339" s="173"/>
    </row>
    <row r="2340" spans="1:5">
      <c r="A2340" s="410"/>
      <c r="B2340" s="62"/>
      <c r="C2340" s="62"/>
      <c r="D2340" s="62"/>
      <c r="E2340" s="173"/>
    </row>
    <row r="2341" spans="1:5">
      <c r="A2341" s="410" t="s">
        <v>576</v>
      </c>
      <c r="B2341" s="62" t="s">
        <v>558</v>
      </c>
      <c r="C2341" s="62" t="s">
        <v>559</v>
      </c>
      <c r="D2341" s="62" t="s">
        <v>560</v>
      </c>
      <c r="E2341" s="173" t="s">
        <v>561</v>
      </c>
    </row>
    <row r="2342" spans="1:5" ht="30">
      <c r="A2342" s="410" t="s">
        <v>3061</v>
      </c>
      <c r="B2342" s="62" t="s">
        <v>123</v>
      </c>
      <c r="C2342" s="62">
        <v>3.4829999999999997E-5</v>
      </c>
      <c r="D2342" s="62">
        <v>576</v>
      </c>
      <c r="E2342" s="173">
        <f>TRUNC((C2342*D2342),2)</f>
        <v>0.02</v>
      </c>
    </row>
    <row r="2343" spans="1:5" ht="30">
      <c r="A2343" s="410" t="s">
        <v>3133</v>
      </c>
      <c r="B2343" s="62" t="s">
        <v>123</v>
      </c>
      <c r="C2343" s="62">
        <v>8.2800000000000003E-6</v>
      </c>
      <c r="D2343" s="412">
        <v>12122.03</v>
      </c>
      <c r="E2343" s="173">
        <f>TRUNC((C2343*D2343),2)</f>
        <v>0.1</v>
      </c>
    </row>
    <row r="2344" spans="1:5">
      <c r="A2344" s="410" t="s">
        <v>562</v>
      </c>
      <c r="B2344" s="62" t="s">
        <v>563</v>
      </c>
      <c r="C2344" s="62" t="s">
        <v>563</v>
      </c>
      <c r="D2344" s="62" t="s">
        <v>563</v>
      </c>
      <c r="E2344" s="173">
        <f>SUM(E2342:E2343)</f>
        <v>0.12000000000000001</v>
      </c>
    </row>
    <row r="2345" spans="1:5">
      <c r="A2345" s="410"/>
      <c r="B2345" s="62"/>
      <c r="C2345" s="62"/>
      <c r="D2345" s="62"/>
      <c r="E2345" s="173"/>
    </row>
    <row r="2346" spans="1:5">
      <c r="A2346" s="410" t="s">
        <v>557</v>
      </c>
      <c r="B2346" s="62" t="s">
        <v>558</v>
      </c>
      <c r="C2346" s="62" t="s">
        <v>559</v>
      </c>
      <c r="D2346" s="62" t="s">
        <v>560</v>
      </c>
      <c r="E2346" s="173" t="s">
        <v>561</v>
      </c>
    </row>
    <row r="2347" spans="1:5">
      <c r="A2347" s="410" t="s">
        <v>3090</v>
      </c>
      <c r="B2347" s="62" t="s">
        <v>122</v>
      </c>
      <c r="C2347" s="62">
        <v>0.31591126000000003</v>
      </c>
      <c r="D2347" s="62">
        <v>13.3</v>
      </c>
      <c r="E2347" s="173">
        <f>TRUNC((C2347*D2347),2)</f>
        <v>4.2</v>
      </c>
    </row>
    <row r="2348" spans="1:5">
      <c r="A2348" s="410" t="s">
        <v>3063</v>
      </c>
      <c r="B2348" s="62" t="s">
        <v>122</v>
      </c>
      <c r="C2348" s="62">
        <v>0.20740195</v>
      </c>
      <c r="D2348" s="62">
        <v>8.51</v>
      </c>
      <c r="E2348" s="173">
        <f>TRUNC((C2348*D2348),2)</f>
        <v>1.76</v>
      </c>
    </row>
    <row r="2349" spans="1:5">
      <c r="A2349" s="410" t="s">
        <v>3064</v>
      </c>
      <c r="B2349" s="62" t="s">
        <v>122</v>
      </c>
      <c r="C2349" s="62">
        <v>7.5648469999999995E-2</v>
      </c>
      <c r="D2349" s="62">
        <v>17.8</v>
      </c>
      <c r="E2349" s="173">
        <f>TRUNC((C2349*D2349),2)</f>
        <v>1.34</v>
      </c>
    </row>
    <row r="2350" spans="1:5">
      <c r="A2350" s="410" t="s">
        <v>562</v>
      </c>
      <c r="B2350" s="62" t="s">
        <v>563</v>
      </c>
      <c r="C2350" s="62" t="s">
        <v>563</v>
      </c>
      <c r="D2350" s="62" t="s">
        <v>563</v>
      </c>
      <c r="E2350" s="173">
        <f>SUM(E2347:E2349)</f>
        <v>7.3</v>
      </c>
    </row>
    <row r="2351" spans="1:5">
      <c r="A2351" s="410"/>
      <c r="B2351" s="62"/>
      <c r="C2351" s="62"/>
      <c r="D2351" s="62"/>
      <c r="E2351" s="173"/>
    </row>
    <row r="2352" spans="1:5">
      <c r="A2352" s="410" t="s">
        <v>564</v>
      </c>
      <c r="B2352" s="62" t="s">
        <v>558</v>
      </c>
      <c r="C2352" s="62" t="s">
        <v>559</v>
      </c>
      <c r="D2352" s="62" t="s">
        <v>560</v>
      </c>
      <c r="E2352" s="173" t="s">
        <v>561</v>
      </c>
    </row>
    <row r="2353" spans="1:5">
      <c r="A2353" s="410" t="s">
        <v>3065</v>
      </c>
      <c r="B2353" s="62" t="s">
        <v>124</v>
      </c>
      <c r="C2353" s="62">
        <v>4.8815999999999998E-2</v>
      </c>
      <c r="D2353" s="62">
        <v>72.5</v>
      </c>
      <c r="E2353" s="173">
        <f t="shared" ref="E2353:E2379" si="52">TRUNC((C2353*D2353),2)</f>
        <v>3.53</v>
      </c>
    </row>
    <row r="2354" spans="1:5">
      <c r="A2354" s="410" t="s">
        <v>3066</v>
      </c>
      <c r="B2354" s="62" t="s">
        <v>123</v>
      </c>
      <c r="C2354" s="62">
        <v>4.1249700000000004E-3</v>
      </c>
      <c r="D2354" s="62">
        <v>6.92</v>
      </c>
      <c r="E2354" s="173">
        <f t="shared" si="52"/>
        <v>0.02</v>
      </c>
    </row>
    <row r="2355" spans="1:5">
      <c r="A2355" s="410" t="s">
        <v>3046</v>
      </c>
      <c r="B2355" s="62" t="s">
        <v>131</v>
      </c>
      <c r="C2355" s="62">
        <v>9.4404000000000005E-4</v>
      </c>
      <c r="D2355" s="62">
        <v>50.4</v>
      </c>
      <c r="E2355" s="173">
        <f t="shared" si="52"/>
        <v>0.04</v>
      </c>
    </row>
    <row r="2356" spans="1:5">
      <c r="A2356" s="410" t="s">
        <v>3067</v>
      </c>
      <c r="B2356" s="62" t="s">
        <v>123</v>
      </c>
      <c r="C2356" s="62">
        <v>3.4194E-4</v>
      </c>
      <c r="D2356" s="62">
        <v>108.95</v>
      </c>
      <c r="E2356" s="173">
        <f t="shared" si="52"/>
        <v>0.03</v>
      </c>
    </row>
    <row r="2357" spans="1:5">
      <c r="A2357" s="410" t="s">
        <v>3068</v>
      </c>
      <c r="B2357" s="62" t="s">
        <v>127</v>
      </c>
      <c r="C2357" s="62">
        <v>12.29802024</v>
      </c>
      <c r="D2357" s="62">
        <v>0.42</v>
      </c>
      <c r="E2357" s="173">
        <f t="shared" si="52"/>
        <v>5.16</v>
      </c>
    </row>
    <row r="2358" spans="1:5">
      <c r="A2358" s="410" t="s">
        <v>3069</v>
      </c>
      <c r="B2358" s="62" t="s">
        <v>123</v>
      </c>
      <c r="C2358" s="62">
        <v>4.6661799999999998E-3</v>
      </c>
      <c r="D2358" s="62">
        <v>6.21</v>
      </c>
      <c r="E2358" s="173">
        <f t="shared" si="52"/>
        <v>0.02</v>
      </c>
    </row>
    <row r="2359" spans="1:5">
      <c r="A2359" s="410" t="s">
        <v>3047</v>
      </c>
      <c r="B2359" s="62" t="s">
        <v>131</v>
      </c>
      <c r="C2359" s="62">
        <v>8.09875E-3</v>
      </c>
      <c r="D2359" s="62">
        <v>9.4499999999999993</v>
      </c>
      <c r="E2359" s="173">
        <f t="shared" si="52"/>
        <v>7.0000000000000007E-2</v>
      </c>
    </row>
    <row r="2360" spans="1:5">
      <c r="A2360" s="410" t="s">
        <v>3072</v>
      </c>
      <c r="B2360" s="62" t="s">
        <v>124</v>
      </c>
      <c r="C2360" s="62">
        <v>3.2883000000000003E-2</v>
      </c>
      <c r="D2360" s="62">
        <v>59.13</v>
      </c>
      <c r="E2360" s="173">
        <f t="shared" si="52"/>
        <v>1.94</v>
      </c>
    </row>
    <row r="2361" spans="1:5">
      <c r="A2361" s="410" t="s">
        <v>3075</v>
      </c>
      <c r="B2361" s="62" t="s">
        <v>128</v>
      </c>
      <c r="C2361" s="62">
        <v>7.7767999999999999E-4</v>
      </c>
      <c r="D2361" s="62">
        <v>15.32</v>
      </c>
      <c r="E2361" s="173">
        <f t="shared" si="52"/>
        <v>0.01</v>
      </c>
    </row>
    <row r="2362" spans="1:5">
      <c r="A2362" s="410" t="s">
        <v>3076</v>
      </c>
      <c r="B2362" s="62" t="s">
        <v>122</v>
      </c>
      <c r="C2362" s="62">
        <v>0.58965999999999996</v>
      </c>
      <c r="D2362" s="62">
        <v>1.87</v>
      </c>
      <c r="E2362" s="173">
        <f t="shared" si="52"/>
        <v>1.1000000000000001</v>
      </c>
    </row>
    <row r="2363" spans="1:5">
      <c r="A2363" s="410" t="s">
        <v>3077</v>
      </c>
      <c r="B2363" s="62" t="s">
        <v>122</v>
      </c>
      <c r="C2363" s="62">
        <v>0.58965999999999996</v>
      </c>
      <c r="D2363" s="62">
        <v>0.71</v>
      </c>
      <c r="E2363" s="173">
        <f t="shared" si="52"/>
        <v>0.41</v>
      </c>
    </row>
    <row r="2364" spans="1:5">
      <c r="A2364" s="410" t="s">
        <v>3078</v>
      </c>
      <c r="B2364" s="62" t="s">
        <v>122</v>
      </c>
      <c r="C2364" s="62">
        <v>0.58965999999999996</v>
      </c>
      <c r="D2364" s="62">
        <v>0.34</v>
      </c>
      <c r="E2364" s="173">
        <f t="shared" si="52"/>
        <v>0.2</v>
      </c>
    </row>
    <row r="2365" spans="1:5">
      <c r="A2365" s="410" t="s">
        <v>3079</v>
      </c>
      <c r="B2365" s="62" t="s">
        <v>122</v>
      </c>
      <c r="C2365" s="62">
        <v>0.58965999999999996</v>
      </c>
      <c r="D2365" s="62">
        <v>0.05</v>
      </c>
      <c r="E2365" s="173">
        <f t="shared" si="52"/>
        <v>0.02</v>
      </c>
    </row>
    <row r="2366" spans="1:5">
      <c r="A2366" s="410" t="s">
        <v>3048</v>
      </c>
      <c r="B2366" s="62" t="s">
        <v>123</v>
      </c>
      <c r="C2366" s="62">
        <v>1.5604200000000001E-3</v>
      </c>
      <c r="D2366" s="62">
        <v>31.18</v>
      </c>
      <c r="E2366" s="173">
        <f t="shared" si="52"/>
        <v>0.04</v>
      </c>
    </row>
    <row r="2367" spans="1:5">
      <c r="A2367" s="410" t="s">
        <v>3049</v>
      </c>
      <c r="B2367" s="62" t="s">
        <v>123</v>
      </c>
      <c r="C2367" s="62">
        <v>7.3134999999999997E-4</v>
      </c>
      <c r="D2367" s="62">
        <v>178.5</v>
      </c>
      <c r="E2367" s="173">
        <f t="shared" si="52"/>
        <v>0.13</v>
      </c>
    </row>
    <row r="2368" spans="1:5">
      <c r="A2368" s="410" t="s">
        <v>3050</v>
      </c>
      <c r="B2368" s="62" t="s">
        <v>123</v>
      </c>
      <c r="C2368" s="62">
        <v>6.5739549999999994E-2</v>
      </c>
      <c r="D2368" s="62">
        <v>1.17</v>
      </c>
      <c r="E2368" s="173">
        <f t="shared" si="52"/>
        <v>7.0000000000000007E-2</v>
      </c>
    </row>
    <row r="2369" spans="1:5" ht="30">
      <c r="A2369" s="410" t="s">
        <v>3051</v>
      </c>
      <c r="B2369" s="62" t="s">
        <v>123</v>
      </c>
      <c r="C2369" s="62">
        <v>6.3389000000000002E-4</v>
      </c>
      <c r="D2369" s="62">
        <v>140.43</v>
      </c>
      <c r="E2369" s="173">
        <f t="shared" si="52"/>
        <v>0.08</v>
      </c>
    </row>
    <row r="2370" spans="1:5" ht="30">
      <c r="A2370" s="410" t="s">
        <v>3052</v>
      </c>
      <c r="B2370" s="62" t="s">
        <v>123</v>
      </c>
      <c r="C2370" s="62">
        <v>4.2454E-4</v>
      </c>
      <c r="D2370" s="62">
        <v>123.37</v>
      </c>
      <c r="E2370" s="173">
        <f t="shared" si="52"/>
        <v>0.05</v>
      </c>
    </row>
    <row r="2371" spans="1:5" ht="30">
      <c r="A2371" s="410" t="s">
        <v>3080</v>
      </c>
      <c r="B2371" s="62" t="s">
        <v>123</v>
      </c>
      <c r="C2371" s="62">
        <v>2.27E-5</v>
      </c>
      <c r="D2371" s="62">
        <v>593.85</v>
      </c>
      <c r="E2371" s="173">
        <f t="shared" si="52"/>
        <v>0.01</v>
      </c>
    </row>
    <row r="2372" spans="1:5">
      <c r="A2372" s="410" t="s">
        <v>3081</v>
      </c>
      <c r="B2372" s="62" t="s">
        <v>123</v>
      </c>
      <c r="C2372" s="62">
        <v>1.3933000000000001E-4</v>
      </c>
      <c r="D2372" s="62">
        <v>134.63</v>
      </c>
      <c r="E2372" s="173">
        <f t="shared" si="52"/>
        <v>0.01</v>
      </c>
    </row>
    <row r="2373" spans="1:5">
      <c r="A2373" s="410" t="s">
        <v>3082</v>
      </c>
      <c r="B2373" s="62" t="s">
        <v>123</v>
      </c>
      <c r="C2373" s="62">
        <v>1.0582999999999999E-4</v>
      </c>
      <c r="D2373" s="62">
        <v>202.84</v>
      </c>
      <c r="E2373" s="173">
        <f t="shared" si="52"/>
        <v>0.02</v>
      </c>
    </row>
    <row r="2374" spans="1:5">
      <c r="A2374" s="410" t="s">
        <v>3083</v>
      </c>
      <c r="B2374" s="62" t="s">
        <v>123</v>
      </c>
      <c r="C2374" s="62">
        <v>2.27E-5</v>
      </c>
      <c r="D2374" s="62">
        <v>574.46</v>
      </c>
      <c r="E2374" s="173">
        <f t="shared" si="52"/>
        <v>0.01</v>
      </c>
    </row>
    <row r="2375" spans="1:5">
      <c r="A2375" s="410" t="s">
        <v>3084</v>
      </c>
      <c r="B2375" s="62" t="s">
        <v>123</v>
      </c>
      <c r="C2375" s="62">
        <v>2.7880000000000001E-5</v>
      </c>
      <c r="D2375" s="62">
        <v>276.64</v>
      </c>
      <c r="E2375" s="173">
        <f t="shared" si="52"/>
        <v>0</v>
      </c>
    </row>
    <row r="2376" spans="1:5">
      <c r="A2376" s="410" t="s">
        <v>3085</v>
      </c>
      <c r="B2376" s="62" t="s">
        <v>123</v>
      </c>
      <c r="C2376" s="62">
        <v>1.40463E-3</v>
      </c>
      <c r="D2376" s="62">
        <v>8.1</v>
      </c>
      <c r="E2376" s="173">
        <f t="shared" si="52"/>
        <v>0.01</v>
      </c>
    </row>
    <row r="2377" spans="1:5">
      <c r="A2377" s="410" t="s">
        <v>3086</v>
      </c>
      <c r="B2377" s="62" t="s">
        <v>123</v>
      </c>
      <c r="C2377" s="62">
        <v>7.7767999999999999E-4</v>
      </c>
      <c r="D2377" s="62">
        <v>11.01</v>
      </c>
      <c r="E2377" s="173">
        <f t="shared" si="52"/>
        <v>0</v>
      </c>
    </row>
    <row r="2378" spans="1:5">
      <c r="A2378" s="410" t="s">
        <v>3087</v>
      </c>
      <c r="B2378" s="62" t="s">
        <v>123</v>
      </c>
      <c r="C2378" s="62">
        <v>7.7767999999999999E-4</v>
      </c>
      <c r="D2378" s="62">
        <v>24.42</v>
      </c>
      <c r="E2378" s="173">
        <f t="shared" si="52"/>
        <v>0.01</v>
      </c>
    </row>
    <row r="2379" spans="1:5">
      <c r="A2379" s="410" t="s">
        <v>3088</v>
      </c>
      <c r="B2379" s="62" t="s">
        <v>132</v>
      </c>
      <c r="C2379" s="62">
        <v>9.7462499999999994E-2</v>
      </c>
      <c r="D2379" s="62">
        <v>0.86</v>
      </c>
      <c r="E2379" s="173">
        <f t="shared" si="52"/>
        <v>0.08</v>
      </c>
    </row>
    <row r="2380" spans="1:5">
      <c r="A2380" s="410" t="s">
        <v>562</v>
      </c>
      <c r="B2380" s="62" t="s">
        <v>563</v>
      </c>
      <c r="C2380" s="62" t="s">
        <v>563</v>
      </c>
      <c r="D2380" s="62" t="s">
        <v>563</v>
      </c>
      <c r="E2380" s="173">
        <f>SUM(E2353:E2379)</f>
        <v>13.069999999999997</v>
      </c>
    </row>
    <row r="2381" spans="1:5">
      <c r="A2381" s="410"/>
      <c r="B2381" s="62"/>
      <c r="C2381" s="62"/>
      <c r="D2381" s="62"/>
      <c r="E2381" s="173"/>
    </row>
    <row r="2382" spans="1:5">
      <c r="A2382" s="410" t="s">
        <v>565</v>
      </c>
      <c r="B2382" s="62" t="s">
        <v>563</v>
      </c>
      <c r="C2382" s="62" t="s">
        <v>563</v>
      </c>
      <c r="D2382" s="62" t="s">
        <v>563</v>
      </c>
      <c r="E2382" s="173">
        <f>E2344+E2350+E2380</f>
        <v>20.489999999999995</v>
      </c>
    </row>
    <row r="2383" spans="1:5">
      <c r="A2383" s="410"/>
      <c r="B2383" s="62"/>
      <c r="C2383" s="62"/>
      <c r="D2383" s="413"/>
      <c r="E2383" s="173"/>
    </row>
    <row r="2384" spans="1:5">
      <c r="A2384" s="410"/>
      <c r="B2384" s="62"/>
      <c r="C2384" s="62"/>
      <c r="D2384" s="62"/>
      <c r="E2384" s="173"/>
    </row>
    <row r="2385" spans="1:5">
      <c r="A2385" s="410"/>
      <c r="B2385" s="62"/>
      <c r="C2385" s="62"/>
      <c r="D2385" s="62"/>
      <c r="E2385" s="173"/>
    </row>
    <row r="2386" spans="1:5">
      <c r="A2386" s="410" t="s">
        <v>1387</v>
      </c>
      <c r="B2386" s="62" t="s">
        <v>3573</v>
      </c>
      <c r="C2386" s="62"/>
      <c r="D2386" s="62"/>
      <c r="E2386" s="173"/>
    </row>
    <row r="2387" spans="1:5" ht="30">
      <c r="A2387" s="410" t="s">
        <v>618</v>
      </c>
      <c r="B2387" s="62"/>
      <c r="C2387" s="62"/>
      <c r="D2387" s="62"/>
      <c r="E2387" s="173"/>
    </row>
    <row r="2388" spans="1:5">
      <c r="A2388" s="410" t="s">
        <v>575</v>
      </c>
      <c r="B2388" s="62"/>
      <c r="C2388" s="62"/>
      <c r="D2388" s="62"/>
      <c r="E2388" s="173"/>
    </row>
    <row r="2389" spans="1:5">
      <c r="A2389" s="410"/>
      <c r="B2389" s="62"/>
      <c r="C2389" s="62"/>
      <c r="D2389" s="62"/>
      <c r="E2389" s="173"/>
    </row>
    <row r="2390" spans="1:5">
      <c r="A2390" s="410" t="s">
        <v>576</v>
      </c>
      <c r="B2390" s="62" t="s">
        <v>558</v>
      </c>
      <c r="C2390" s="62" t="s">
        <v>559</v>
      </c>
      <c r="D2390" s="62" t="s">
        <v>560</v>
      </c>
      <c r="E2390" s="173" t="s">
        <v>561</v>
      </c>
    </row>
    <row r="2391" spans="1:5" ht="30">
      <c r="A2391" s="410" t="s">
        <v>3143</v>
      </c>
      <c r="B2391" s="62" t="s">
        <v>123</v>
      </c>
      <c r="C2391" s="62">
        <v>6.7800000000000003E-6</v>
      </c>
      <c r="D2391" s="62">
        <v>866.72</v>
      </c>
      <c r="E2391" s="173">
        <f>TRUNC((C2391*D2391),2)</f>
        <v>0</v>
      </c>
    </row>
    <row r="2392" spans="1:5" ht="30">
      <c r="A2392" s="410" t="s">
        <v>3061</v>
      </c>
      <c r="B2392" s="62" t="s">
        <v>123</v>
      </c>
      <c r="C2392" s="62">
        <v>1.2112000000000001E-4</v>
      </c>
      <c r="D2392" s="62">
        <v>576</v>
      </c>
      <c r="E2392" s="173">
        <f>TRUNC((C2392*D2392),2)</f>
        <v>0.06</v>
      </c>
    </row>
    <row r="2393" spans="1:5">
      <c r="A2393" s="410" t="s">
        <v>562</v>
      </c>
      <c r="B2393" s="62" t="s">
        <v>563</v>
      </c>
      <c r="C2393" s="62" t="s">
        <v>563</v>
      </c>
      <c r="D2393" s="62" t="s">
        <v>563</v>
      </c>
      <c r="E2393" s="173">
        <f>SUM(E2391:E2392)</f>
        <v>0.06</v>
      </c>
    </row>
    <row r="2394" spans="1:5">
      <c r="A2394" s="410"/>
      <c r="B2394" s="62"/>
      <c r="C2394" s="62"/>
      <c r="D2394" s="62"/>
      <c r="E2394" s="173"/>
    </row>
    <row r="2395" spans="1:5">
      <c r="A2395" s="410" t="s">
        <v>557</v>
      </c>
      <c r="B2395" s="62" t="s">
        <v>558</v>
      </c>
      <c r="C2395" s="62" t="s">
        <v>559</v>
      </c>
      <c r="D2395" s="62" t="s">
        <v>560</v>
      </c>
      <c r="E2395" s="173" t="s">
        <v>561</v>
      </c>
    </row>
    <row r="2396" spans="1:5">
      <c r="A2396" s="410" t="s">
        <v>3112</v>
      </c>
      <c r="B2396" s="62" t="s">
        <v>122</v>
      </c>
      <c r="C2396" s="62">
        <v>0.50595000000000001</v>
      </c>
      <c r="D2396" s="62">
        <v>10.46</v>
      </c>
      <c r="E2396" s="173">
        <f>TRUNC((C2396*D2396),2)</f>
        <v>5.29</v>
      </c>
    </row>
    <row r="2397" spans="1:5">
      <c r="A2397" s="410" t="s">
        <v>3062</v>
      </c>
      <c r="B2397" s="62" t="s">
        <v>122</v>
      </c>
      <c r="C2397" s="62">
        <v>1.3009877000000001</v>
      </c>
      <c r="D2397" s="62">
        <v>13.3</v>
      </c>
      <c r="E2397" s="173">
        <f>TRUNC((C2397*D2397),2)</f>
        <v>17.3</v>
      </c>
    </row>
    <row r="2398" spans="1:5">
      <c r="A2398" s="410" t="s">
        <v>3141</v>
      </c>
      <c r="B2398" s="62" t="s">
        <v>122</v>
      </c>
      <c r="C2398" s="62">
        <v>6.0558000000000001E-2</v>
      </c>
      <c r="D2398" s="62">
        <v>19.22</v>
      </c>
      <c r="E2398" s="173">
        <f>TRUNC((C2398*D2398),2)</f>
        <v>1.1599999999999999</v>
      </c>
    </row>
    <row r="2399" spans="1:5">
      <c r="A2399" s="410" t="s">
        <v>562</v>
      </c>
      <c r="B2399" s="62" t="s">
        <v>563</v>
      </c>
      <c r="C2399" s="62" t="s">
        <v>563</v>
      </c>
      <c r="D2399" s="62" t="s">
        <v>563</v>
      </c>
      <c r="E2399" s="173">
        <f>SUM(E2396:E2398)</f>
        <v>23.75</v>
      </c>
    </row>
    <row r="2400" spans="1:5">
      <c r="A2400" s="410"/>
      <c r="B2400" s="62"/>
      <c r="C2400" s="62"/>
      <c r="D2400" s="62"/>
      <c r="E2400" s="173"/>
    </row>
    <row r="2401" spans="1:5">
      <c r="A2401" s="410" t="s">
        <v>564</v>
      </c>
      <c r="B2401" s="62" t="s">
        <v>558</v>
      </c>
      <c r="C2401" s="62" t="s">
        <v>559</v>
      </c>
      <c r="D2401" s="62" t="s">
        <v>560</v>
      </c>
      <c r="E2401" s="173" t="s">
        <v>561</v>
      </c>
    </row>
    <row r="2402" spans="1:5">
      <c r="A2402" s="410" t="s">
        <v>3066</v>
      </c>
      <c r="B2402" s="62" t="s">
        <v>123</v>
      </c>
      <c r="C2402" s="62">
        <v>1.4342769999999999E-2</v>
      </c>
      <c r="D2402" s="62">
        <v>6.92</v>
      </c>
      <c r="E2402" s="173">
        <f t="shared" ref="E2402:E2431" si="53">TRUNC((C2402*D2402),2)</f>
        <v>0.09</v>
      </c>
    </row>
    <row r="2403" spans="1:5">
      <c r="A2403" s="410" t="s">
        <v>3046</v>
      </c>
      <c r="B2403" s="62" t="s">
        <v>131</v>
      </c>
      <c r="C2403" s="62">
        <v>2.9602500000000002E-3</v>
      </c>
      <c r="D2403" s="62">
        <v>50.4</v>
      </c>
      <c r="E2403" s="173">
        <f t="shared" si="53"/>
        <v>0.14000000000000001</v>
      </c>
    </row>
    <row r="2404" spans="1:5">
      <c r="A2404" s="410" t="s">
        <v>3067</v>
      </c>
      <c r="B2404" s="62" t="s">
        <v>123</v>
      </c>
      <c r="C2404" s="62">
        <v>1.1889699999999999E-3</v>
      </c>
      <c r="D2404" s="62">
        <v>108.95</v>
      </c>
      <c r="E2404" s="173">
        <f t="shared" si="53"/>
        <v>0.12</v>
      </c>
    </row>
    <row r="2405" spans="1:5" ht="30">
      <c r="A2405" s="410" t="s">
        <v>3144</v>
      </c>
      <c r="B2405" s="62" t="s">
        <v>128</v>
      </c>
      <c r="C2405" s="62">
        <v>1.7000000000000001E-2</v>
      </c>
      <c r="D2405" s="62">
        <v>5.99</v>
      </c>
      <c r="E2405" s="173">
        <f t="shared" si="53"/>
        <v>0.1</v>
      </c>
    </row>
    <row r="2406" spans="1:5">
      <c r="A2406" s="410" t="s">
        <v>3069</v>
      </c>
      <c r="B2406" s="62" t="s">
        <v>123</v>
      </c>
      <c r="C2406" s="62">
        <v>1.6224619999999999E-2</v>
      </c>
      <c r="D2406" s="62">
        <v>6.21</v>
      </c>
      <c r="E2406" s="173">
        <f t="shared" si="53"/>
        <v>0.1</v>
      </c>
    </row>
    <row r="2407" spans="1:5">
      <c r="A2407" s="410" t="s">
        <v>3047</v>
      </c>
      <c r="B2407" s="62" t="s">
        <v>131</v>
      </c>
      <c r="C2407" s="62">
        <v>2.5395279999999999E-2</v>
      </c>
      <c r="D2407" s="62">
        <v>9.4499999999999993</v>
      </c>
      <c r="E2407" s="173">
        <f t="shared" si="53"/>
        <v>0.23</v>
      </c>
    </row>
    <row r="2408" spans="1:5">
      <c r="A2408" s="410" t="s">
        <v>3145</v>
      </c>
      <c r="B2408" s="62" t="s">
        <v>126</v>
      </c>
      <c r="C2408" s="62">
        <v>1.093</v>
      </c>
      <c r="D2408" s="62">
        <v>1.4</v>
      </c>
      <c r="E2408" s="173">
        <f t="shared" si="53"/>
        <v>1.53</v>
      </c>
    </row>
    <row r="2409" spans="1:5">
      <c r="A2409" s="410" t="s">
        <v>3071</v>
      </c>
      <c r="B2409" s="62" t="s">
        <v>126</v>
      </c>
      <c r="C2409" s="62">
        <v>1.1659999999999999</v>
      </c>
      <c r="D2409" s="62">
        <v>3.9</v>
      </c>
      <c r="E2409" s="173">
        <f t="shared" si="53"/>
        <v>4.54</v>
      </c>
    </row>
    <row r="2410" spans="1:5">
      <c r="A2410" s="410" t="s">
        <v>3146</v>
      </c>
      <c r="B2410" s="62" t="s">
        <v>127</v>
      </c>
      <c r="C2410" s="62">
        <v>4.9000000000000002E-2</v>
      </c>
      <c r="D2410" s="62">
        <v>11.87</v>
      </c>
      <c r="E2410" s="173">
        <f t="shared" si="53"/>
        <v>0.57999999999999996</v>
      </c>
    </row>
    <row r="2411" spans="1:5">
      <c r="A2411" s="410" t="s">
        <v>3075</v>
      </c>
      <c r="B2411" s="62" t="s">
        <v>128</v>
      </c>
      <c r="C2411" s="62">
        <v>2.7040699999999998E-3</v>
      </c>
      <c r="D2411" s="62">
        <v>15.32</v>
      </c>
      <c r="E2411" s="173">
        <f t="shared" si="53"/>
        <v>0.04</v>
      </c>
    </row>
    <row r="2412" spans="1:5">
      <c r="A2412" s="410" t="s">
        <v>3147</v>
      </c>
      <c r="B2412" s="62" t="s">
        <v>126</v>
      </c>
      <c r="C2412" s="62">
        <v>1.94194958</v>
      </c>
      <c r="D2412" s="62">
        <v>9.52</v>
      </c>
      <c r="E2412" s="173">
        <f t="shared" si="53"/>
        <v>18.48</v>
      </c>
    </row>
    <row r="2413" spans="1:5">
      <c r="A2413" s="410" t="s">
        <v>3076</v>
      </c>
      <c r="B2413" s="62" t="s">
        <v>122</v>
      </c>
      <c r="C2413" s="62">
        <v>1.849</v>
      </c>
      <c r="D2413" s="62">
        <v>1.87</v>
      </c>
      <c r="E2413" s="173">
        <f t="shared" si="53"/>
        <v>3.45</v>
      </c>
    </row>
    <row r="2414" spans="1:5">
      <c r="A2414" s="410" t="s">
        <v>3077</v>
      </c>
      <c r="B2414" s="62" t="s">
        <v>122</v>
      </c>
      <c r="C2414" s="62">
        <v>1.849</v>
      </c>
      <c r="D2414" s="62">
        <v>0.71</v>
      </c>
      <c r="E2414" s="173">
        <f t="shared" si="53"/>
        <v>1.31</v>
      </c>
    </row>
    <row r="2415" spans="1:5">
      <c r="A2415" s="410" t="s">
        <v>3078</v>
      </c>
      <c r="B2415" s="62" t="s">
        <v>122</v>
      </c>
      <c r="C2415" s="62">
        <v>1.849</v>
      </c>
      <c r="D2415" s="62">
        <v>0.34</v>
      </c>
      <c r="E2415" s="173">
        <f t="shared" si="53"/>
        <v>0.62</v>
      </c>
    </row>
    <row r="2416" spans="1:5">
      <c r="A2416" s="410" t="s">
        <v>3079</v>
      </c>
      <c r="B2416" s="62" t="s">
        <v>122</v>
      </c>
      <c r="C2416" s="62">
        <v>1.849</v>
      </c>
      <c r="D2416" s="62">
        <v>0.05</v>
      </c>
      <c r="E2416" s="173">
        <f t="shared" si="53"/>
        <v>0.09</v>
      </c>
    </row>
    <row r="2417" spans="1:5">
      <c r="A2417" s="410" t="s">
        <v>3048</v>
      </c>
      <c r="B2417" s="62" t="s">
        <v>123</v>
      </c>
      <c r="C2417" s="62">
        <v>4.8930099999999997E-3</v>
      </c>
      <c r="D2417" s="62">
        <v>31.18</v>
      </c>
      <c r="E2417" s="173">
        <f t="shared" si="53"/>
        <v>0.15</v>
      </c>
    </row>
    <row r="2418" spans="1:5">
      <c r="A2418" s="410" t="s">
        <v>3049</v>
      </c>
      <c r="B2418" s="62" t="s">
        <v>123</v>
      </c>
      <c r="C2418" s="62">
        <v>2.2933200000000002E-3</v>
      </c>
      <c r="D2418" s="62">
        <v>178.5</v>
      </c>
      <c r="E2418" s="173">
        <f t="shared" si="53"/>
        <v>0.4</v>
      </c>
    </row>
    <row r="2419" spans="1:5">
      <c r="A2419" s="410" t="s">
        <v>3050</v>
      </c>
      <c r="B2419" s="62" t="s">
        <v>123</v>
      </c>
      <c r="C2419" s="62">
        <v>0.20613983</v>
      </c>
      <c r="D2419" s="62">
        <v>1.17</v>
      </c>
      <c r="E2419" s="173">
        <f t="shared" si="53"/>
        <v>0.24</v>
      </c>
    </row>
    <row r="2420" spans="1:5" ht="30">
      <c r="A2420" s="410" t="s">
        <v>3051</v>
      </c>
      <c r="B2420" s="62" t="s">
        <v>123</v>
      </c>
      <c r="C2420" s="62">
        <v>1.9876799999999999E-3</v>
      </c>
      <c r="D2420" s="62">
        <v>140.43</v>
      </c>
      <c r="E2420" s="173">
        <f t="shared" si="53"/>
        <v>0.27</v>
      </c>
    </row>
    <row r="2421" spans="1:5" ht="30">
      <c r="A2421" s="410" t="s">
        <v>3052</v>
      </c>
      <c r="B2421" s="62" t="s">
        <v>123</v>
      </c>
      <c r="C2421" s="62">
        <v>1.33128E-3</v>
      </c>
      <c r="D2421" s="62">
        <v>123.37</v>
      </c>
      <c r="E2421" s="173">
        <f t="shared" si="53"/>
        <v>0.16</v>
      </c>
    </row>
    <row r="2422" spans="1:5" ht="30">
      <c r="A2422" s="410" t="s">
        <v>3080</v>
      </c>
      <c r="B2422" s="62" t="s">
        <v>123</v>
      </c>
      <c r="C2422" s="62">
        <v>7.8889999999999999E-5</v>
      </c>
      <c r="D2422" s="62">
        <v>593.85</v>
      </c>
      <c r="E2422" s="173">
        <f t="shared" si="53"/>
        <v>0.04</v>
      </c>
    </row>
    <row r="2423" spans="1:5">
      <c r="A2423" s="410" t="s">
        <v>3081</v>
      </c>
      <c r="B2423" s="62" t="s">
        <v>123</v>
      </c>
      <c r="C2423" s="62">
        <v>4.8445999999999998E-4</v>
      </c>
      <c r="D2423" s="62">
        <v>134.63</v>
      </c>
      <c r="E2423" s="173">
        <f t="shared" si="53"/>
        <v>0.06</v>
      </c>
    </row>
    <row r="2424" spans="1:5">
      <c r="A2424" s="410" t="s">
        <v>3082</v>
      </c>
      <c r="B2424" s="62" t="s">
        <v>123</v>
      </c>
      <c r="C2424" s="62">
        <v>3.68E-4</v>
      </c>
      <c r="D2424" s="62">
        <v>202.84</v>
      </c>
      <c r="E2424" s="173">
        <f t="shared" si="53"/>
        <v>7.0000000000000007E-2</v>
      </c>
    </row>
    <row r="2425" spans="1:5">
      <c r="A2425" s="410" t="s">
        <v>3083</v>
      </c>
      <c r="B2425" s="62" t="s">
        <v>123</v>
      </c>
      <c r="C2425" s="62">
        <v>7.8889999999999999E-5</v>
      </c>
      <c r="D2425" s="62">
        <v>574.46</v>
      </c>
      <c r="E2425" s="173">
        <f t="shared" si="53"/>
        <v>0.04</v>
      </c>
    </row>
    <row r="2426" spans="1:5">
      <c r="A2426" s="410" t="s">
        <v>3084</v>
      </c>
      <c r="B2426" s="62" t="s">
        <v>123</v>
      </c>
      <c r="C2426" s="62">
        <v>9.6959999999999993E-5</v>
      </c>
      <c r="D2426" s="62">
        <v>276.64</v>
      </c>
      <c r="E2426" s="173">
        <f t="shared" si="53"/>
        <v>0.02</v>
      </c>
    </row>
    <row r="2427" spans="1:5">
      <c r="A2427" s="410" t="s">
        <v>3148</v>
      </c>
      <c r="B2427" s="62" t="s">
        <v>127</v>
      </c>
      <c r="C2427" s="62">
        <v>3.4000000000000002E-2</v>
      </c>
      <c r="D2427" s="62">
        <v>14.37</v>
      </c>
      <c r="E2427" s="173">
        <f t="shared" si="53"/>
        <v>0.48</v>
      </c>
    </row>
    <row r="2428" spans="1:5">
      <c r="A2428" s="410" t="s">
        <v>3085</v>
      </c>
      <c r="B2428" s="62" t="s">
        <v>123</v>
      </c>
      <c r="C2428" s="62">
        <v>4.8839699999999996E-3</v>
      </c>
      <c r="D2428" s="62">
        <v>8.1</v>
      </c>
      <c r="E2428" s="173">
        <f t="shared" si="53"/>
        <v>0.03</v>
      </c>
    </row>
    <row r="2429" spans="1:5">
      <c r="A2429" s="410" t="s">
        <v>3086</v>
      </c>
      <c r="B2429" s="62" t="s">
        <v>123</v>
      </c>
      <c r="C2429" s="62">
        <v>2.7040699999999998E-3</v>
      </c>
      <c r="D2429" s="62">
        <v>11.01</v>
      </c>
      <c r="E2429" s="173">
        <f t="shared" si="53"/>
        <v>0.02</v>
      </c>
    </row>
    <row r="2430" spans="1:5">
      <c r="A2430" s="410" t="s">
        <v>3087</v>
      </c>
      <c r="B2430" s="62" t="s">
        <v>123</v>
      </c>
      <c r="C2430" s="62">
        <v>2.7040699999999998E-3</v>
      </c>
      <c r="D2430" s="62">
        <v>24.42</v>
      </c>
      <c r="E2430" s="173">
        <f t="shared" si="53"/>
        <v>0.06</v>
      </c>
    </row>
    <row r="2431" spans="1:5">
      <c r="A2431" s="410" t="s">
        <v>3088</v>
      </c>
      <c r="B2431" s="62" t="s">
        <v>132</v>
      </c>
      <c r="C2431" s="62">
        <v>0.10144</v>
      </c>
      <c r="D2431" s="62">
        <v>0.86</v>
      </c>
      <c r="E2431" s="173">
        <f t="shared" si="53"/>
        <v>0.08</v>
      </c>
    </row>
    <row r="2432" spans="1:5">
      <c r="A2432" s="410" t="s">
        <v>562</v>
      </c>
      <c r="B2432" s="62" t="s">
        <v>563</v>
      </c>
      <c r="C2432" s="62" t="s">
        <v>563</v>
      </c>
      <c r="D2432" s="62" t="s">
        <v>563</v>
      </c>
      <c r="E2432" s="173">
        <f>SUM(E2402:E2431)</f>
        <v>33.54</v>
      </c>
    </row>
    <row r="2433" spans="1:5">
      <c r="A2433" s="410"/>
      <c r="B2433" s="62"/>
      <c r="C2433" s="62"/>
      <c r="D2433" s="62"/>
      <c r="E2433" s="173"/>
    </row>
    <row r="2434" spans="1:5">
      <c r="A2434" s="410" t="s">
        <v>565</v>
      </c>
      <c r="B2434" s="62" t="s">
        <v>563</v>
      </c>
      <c r="C2434" s="62" t="s">
        <v>563</v>
      </c>
      <c r="D2434" s="62" t="s">
        <v>563</v>
      </c>
      <c r="E2434" s="173">
        <f>E2393+E2399+E2432</f>
        <v>57.349999999999994</v>
      </c>
    </row>
    <row r="2435" spans="1:5">
      <c r="A2435" s="410"/>
      <c r="B2435" s="62"/>
      <c r="C2435" s="62"/>
      <c r="D2435" s="413"/>
      <c r="E2435" s="173"/>
    </row>
    <row r="2436" spans="1:5">
      <c r="A2436" s="410"/>
      <c r="B2436" s="62"/>
      <c r="C2436" s="62"/>
      <c r="D2436" s="62"/>
      <c r="E2436" s="173"/>
    </row>
    <row r="2437" spans="1:5">
      <c r="A2437" s="410"/>
      <c r="B2437" s="62"/>
      <c r="C2437" s="62"/>
      <c r="D2437" s="62"/>
      <c r="E2437" s="173"/>
    </row>
    <row r="2438" spans="1:5">
      <c r="A2438" s="410" t="s">
        <v>1388</v>
      </c>
      <c r="B2438" s="62" t="s">
        <v>3578</v>
      </c>
      <c r="C2438" s="62"/>
      <c r="D2438" s="62"/>
      <c r="E2438" s="173"/>
    </row>
    <row r="2439" spans="1:5">
      <c r="A2439" s="410" t="s">
        <v>624</v>
      </c>
      <c r="B2439" s="62"/>
      <c r="C2439" s="62"/>
      <c r="D2439" s="62"/>
      <c r="E2439" s="173"/>
    </row>
    <row r="2440" spans="1:5">
      <c r="A2440" s="410" t="s">
        <v>620</v>
      </c>
      <c r="B2440" s="62"/>
      <c r="C2440" s="62"/>
      <c r="D2440" s="62"/>
      <c r="E2440" s="173"/>
    </row>
    <row r="2441" spans="1:5">
      <c r="A2441" s="410"/>
      <c r="B2441" s="62"/>
      <c r="C2441" s="62"/>
      <c r="D2441" s="62"/>
      <c r="E2441" s="173"/>
    </row>
    <row r="2442" spans="1:5">
      <c r="A2442" s="410" t="s">
        <v>576</v>
      </c>
      <c r="B2442" s="62" t="s">
        <v>558</v>
      </c>
      <c r="C2442" s="62" t="s">
        <v>559</v>
      </c>
      <c r="D2442" s="62" t="s">
        <v>560</v>
      </c>
      <c r="E2442" s="173" t="s">
        <v>561</v>
      </c>
    </row>
    <row r="2443" spans="1:5" ht="30">
      <c r="A2443" s="410" t="s">
        <v>3061</v>
      </c>
      <c r="B2443" s="62" t="s">
        <v>123</v>
      </c>
      <c r="C2443" s="62">
        <v>2.3410000000000001E-5</v>
      </c>
      <c r="D2443" s="62">
        <v>576</v>
      </c>
      <c r="E2443" s="173">
        <f>TRUNC((C2443*D2443),2)</f>
        <v>0.01</v>
      </c>
    </row>
    <row r="2444" spans="1:5">
      <c r="A2444" s="410" t="s">
        <v>562</v>
      </c>
      <c r="B2444" s="62" t="s">
        <v>563</v>
      </c>
      <c r="C2444" s="62" t="s">
        <v>563</v>
      </c>
      <c r="D2444" s="62" t="s">
        <v>563</v>
      </c>
      <c r="E2444" s="173">
        <f>SUM(E2443:E2443)</f>
        <v>0.01</v>
      </c>
    </row>
    <row r="2445" spans="1:5">
      <c r="A2445" s="410"/>
      <c r="B2445" s="62"/>
      <c r="C2445" s="62"/>
      <c r="D2445" s="62"/>
      <c r="E2445" s="173"/>
    </row>
    <row r="2446" spans="1:5">
      <c r="A2446" s="410" t="s">
        <v>557</v>
      </c>
      <c r="B2446" s="62" t="s">
        <v>558</v>
      </c>
      <c r="C2446" s="62" t="s">
        <v>559</v>
      </c>
      <c r="D2446" s="62" t="s">
        <v>560</v>
      </c>
      <c r="E2446" s="173" t="s">
        <v>561</v>
      </c>
    </row>
    <row r="2447" spans="1:5">
      <c r="A2447" s="410" t="s">
        <v>3134</v>
      </c>
      <c r="B2447" s="62" t="s">
        <v>122</v>
      </c>
      <c r="C2447" s="62">
        <v>7.4990989999999993E-2</v>
      </c>
      <c r="D2447" s="62">
        <v>9.26</v>
      </c>
      <c r="E2447" s="173">
        <f>TRUNC((C2447*D2447),2)</f>
        <v>0.69</v>
      </c>
    </row>
    <row r="2448" spans="1:5">
      <c r="A2448" s="410" t="s">
        <v>3135</v>
      </c>
      <c r="B2448" s="62" t="s">
        <v>122</v>
      </c>
      <c r="C2448" s="62">
        <v>0.27392401999999999</v>
      </c>
      <c r="D2448" s="62">
        <v>13.3</v>
      </c>
      <c r="E2448" s="173">
        <f>TRUNC((C2448*D2448),2)</f>
        <v>3.64</v>
      </c>
    </row>
    <row r="2449" spans="1:5">
      <c r="A2449" s="410" t="s">
        <v>562</v>
      </c>
      <c r="B2449" s="62" t="s">
        <v>563</v>
      </c>
      <c r="C2449" s="62" t="s">
        <v>563</v>
      </c>
      <c r="D2449" s="62" t="s">
        <v>563</v>
      </c>
      <c r="E2449" s="173">
        <f>SUM(E2447:E2448)</f>
        <v>4.33</v>
      </c>
    </row>
    <row r="2450" spans="1:5">
      <c r="A2450" s="410"/>
      <c r="B2450" s="62"/>
      <c r="C2450" s="62"/>
      <c r="D2450" s="62"/>
      <c r="E2450" s="173"/>
    </row>
    <row r="2451" spans="1:5">
      <c r="A2451" s="410" t="s">
        <v>564</v>
      </c>
      <c r="B2451" s="62" t="s">
        <v>558</v>
      </c>
      <c r="C2451" s="62" t="s">
        <v>559</v>
      </c>
      <c r="D2451" s="62" t="s">
        <v>560</v>
      </c>
      <c r="E2451" s="173" t="s">
        <v>561</v>
      </c>
    </row>
    <row r="2452" spans="1:5">
      <c r="A2452" s="410" t="s">
        <v>3156</v>
      </c>
      <c r="B2452" s="62" t="s">
        <v>127</v>
      </c>
      <c r="C2452" s="62">
        <v>1.07</v>
      </c>
      <c r="D2452" s="62">
        <v>4.93</v>
      </c>
      <c r="E2452" s="173">
        <f t="shared" ref="E2452:E2477" si="54">TRUNC((C2452*D2452),2)</f>
        <v>5.27</v>
      </c>
    </row>
    <row r="2453" spans="1:5">
      <c r="A2453" s="410" t="s">
        <v>3131</v>
      </c>
      <c r="B2453" s="62" t="s">
        <v>127</v>
      </c>
      <c r="C2453" s="62">
        <v>2.5000000000000001E-2</v>
      </c>
      <c r="D2453" s="62">
        <v>12</v>
      </c>
      <c r="E2453" s="173">
        <f t="shared" si="54"/>
        <v>0.3</v>
      </c>
    </row>
    <row r="2454" spans="1:5">
      <c r="A2454" s="410" t="s">
        <v>3066</v>
      </c>
      <c r="B2454" s="62" t="s">
        <v>123</v>
      </c>
      <c r="C2454" s="62">
        <v>2.7715499999999998E-3</v>
      </c>
      <c r="D2454" s="62">
        <v>6.92</v>
      </c>
      <c r="E2454" s="173">
        <f t="shared" si="54"/>
        <v>0.01</v>
      </c>
    </row>
    <row r="2455" spans="1:5">
      <c r="A2455" s="410" t="s">
        <v>3046</v>
      </c>
      <c r="B2455" s="62" t="s">
        <v>131</v>
      </c>
      <c r="C2455" s="62">
        <v>5.5345999999999998E-4</v>
      </c>
      <c r="D2455" s="62">
        <v>50.4</v>
      </c>
      <c r="E2455" s="173">
        <f t="shared" si="54"/>
        <v>0.02</v>
      </c>
    </row>
    <row r="2456" spans="1:5">
      <c r="A2456" s="410" t="s">
        <v>3067</v>
      </c>
      <c r="B2456" s="62" t="s">
        <v>123</v>
      </c>
      <c r="C2456" s="62">
        <v>2.2975E-4</v>
      </c>
      <c r="D2456" s="62">
        <v>108.95</v>
      </c>
      <c r="E2456" s="173">
        <f t="shared" si="54"/>
        <v>0.02</v>
      </c>
    </row>
    <row r="2457" spans="1:5">
      <c r="A2457" s="410" t="s">
        <v>3069</v>
      </c>
      <c r="B2457" s="62" t="s">
        <v>123</v>
      </c>
      <c r="C2457" s="62">
        <v>3.1351899999999999E-3</v>
      </c>
      <c r="D2457" s="62">
        <v>6.21</v>
      </c>
      <c r="E2457" s="173">
        <f t="shared" si="54"/>
        <v>0.01</v>
      </c>
    </row>
    <row r="2458" spans="1:5">
      <c r="A2458" s="410" t="s">
        <v>3047</v>
      </c>
      <c r="B2458" s="62" t="s">
        <v>131</v>
      </c>
      <c r="C2458" s="62">
        <v>4.7480500000000002E-3</v>
      </c>
      <c r="D2458" s="62">
        <v>9.4499999999999993</v>
      </c>
      <c r="E2458" s="173">
        <f t="shared" si="54"/>
        <v>0.04</v>
      </c>
    </row>
    <row r="2459" spans="1:5">
      <c r="A2459" s="410" t="s">
        <v>3075</v>
      </c>
      <c r="B2459" s="62" t="s">
        <v>128</v>
      </c>
      <c r="C2459" s="62">
        <v>5.2251999999999995E-4</v>
      </c>
      <c r="D2459" s="62">
        <v>15.32</v>
      </c>
      <c r="E2459" s="173">
        <f t="shared" si="54"/>
        <v>0</v>
      </c>
    </row>
    <row r="2460" spans="1:5">
      <c r="A2460" s="410" t="s">
        <v>3076</v>
      </c>
      <c r="B2460" s="62" t="s">
        <v>122</v>
      </c>
      <c r="C2460" s="62">
        <v>0.34570000000000001</v>
      </c>
      <c r="D2460" s="62">
        <v>1.87</v>
      </c>
      <c r="E2460" s="173">
        <f t="shared" si="54"/>
        <v>0.64</v>
      </c>
    </row>
    <row r="2461" spans="1:5">
      <c r="A2461" s="410" t="s">
        <v>3077</v>
      </c>
      <c r="B2461" s="62" t="s">
        <v>122</v>
      </c>
      <c r="C2461" s="62">
        <v>0.34570000000000001</v>
      </c>
      <c r="D2461" s="62">
        <v>0.71</v>
      </c>
      <c r="E2461" s="173">
        <f t="shared" si="54"/>
        <v>0.24</v>
      </c>
    </row>
    <row r="2462" spans="1:5">
      <c r="A2462" s="410" t="s">
        <v>3078</v>
      </c>
      <c r="B2462" s="62" t="s">
        <v>122</v>
      </c>
      <c r="C2462" s="62">
        <v>0.34570000000000001</v>
      </c>
      <c r="D2462" s="62">
        <v>0.34</v>
      </c>
      <c r="E2462" s="173">
        <f t="shared" si="54"/>
        <v>0.11</v>
      </c>
    </row>
    <row r="2463" spans="1:5">
      <c r="A2463" s="410" t="s">
        <v>3079</v>
      </c>
      <c r="B2463" s="62" t="s">
        <v>122</v>
      </c>
      <c r="C2463" s="62">
        <v>0.34570000000000001</v>
      </c>
      <c r="D2463" s="62">
        <v>0.05</v>
      </c>
      <c r="E2463" s="173">
        <f t="shared" si="54"/>
        <v>0.01</v>
      </c>
    </row>
    <row r="2464" spans="1:5">
      <c r="A2464" s="410" t="s">
        <v>3048</v>
      </c>
      <c r="B2464" s="62" t="s">
        <v>123</v>
      </c>
      <c r="C2464" s="62">
        <v>9.1483000000000005E-4</v>
      </c>
      <c r="D2464" s="62">
        <v>31.18</v>
      </c>
      <c r="E2464" s="173">
        <f t="shared" si="54"/>
        <v>0.02</v>
      </c>
    </row>
    <row r="2465" spans="1:5">
      <c r="A2465" s="410" t="s">
        <v>3049</v>
      </c>
      <c r="B2465" s="62" t="s">
        <v>123</v>
      </c>
      <c r="C2465" s="62">
        <v>4.2878000000000002E-4</v>
      </c>
      <c r="D2465" s="62">
        <v>178.5</v>
      </c>
      <c r="E2465" s="173">
        <f t="shared" si="54"/>
        <v>7.0000000000000007E-2</v>
      </c>
    </row>
    <row r="2466" spans="1:5">
      <c r="A2466" s="410" t="s">
        <v>3050</v>
      </c>
      <c r="B2466" s="62" t="s">
        <v>123</v>
      </c>
      <c r="C2466" s="62">
        <v>3.854113E-2</v>
      </c>
      <c r="D2466" s="62">
        <v>1.17</v>
      </c>
      <c r="E2466" s="173">
        <f t="shared" si="54"/>
        <v>0.04</v>
      </c>
    </row>
    <row r="2467" spans="1:5" ht="30">
      <c r="A2467" s="410" t="s">
        <v>3051</v>
      </c>
      <c r="B2467" s="62" t="s">
        <v>123</v>
      </c>
      <c r="C2467" s="62">
        <v>3.7163000000000002E-4</v>
      </c>
      <c r="D2467" s="62">
        <v>140.43</v>
      </c>
      <c r="E2467" s="173">
        <f t="shared" si="54"/>
        <v>0.05</v>
      </c>
    </row>
    <row r="2468" spans="1:5" ht="30">
      <c r="A2468" s="410" t="s">
        <v>3052</v>
      </c>
      <c r="B2468" s="62" t="s">
        <v>123</v>
      </c>
      <c r="C2468" s="62">
        <v>2.4890999999999997E-4</v>
      </c>
      <c r="D2468" s="62">
        <v>123.37</v>
      </c>
      <c r="E2468" s="173">
        <f t="shared" si="54"/>
        <v>0.03</v>
      </c>
    </row>
    <row r="2469" spans="1:5" ht="30">
      <c r="A2469" s="410" t="s">
        <v>3080</v>
      </c>
      <c r="B2469" s="62" t="s">
        <v>123</v>
      </c>
      <c r="C2469" s="62">
        <v>1.525E-5</v>
      </c>
      <c r="D2469" s="62">
        <v>593.85</v>
      </c>
      <c r="E2469" s="173">
        <f t="shared" si="54"/>
        <v>0</v>
      </c>
    </row>
    <row r="2470" spans="1:5">
      <c r="A2470" s="410" t="s">
        <v>3081</v>
      </c>
      <c r="B2470" s="62" t="s">
        <v>123</v>
      </c>
      <c r="C2470" s="62">
        <v>9.3610000000000007E-5</v>
      </c>
      <c r="D2470" s="62">
        <v>134.63</v>
      </c>
      <c r="E2470" s="173">
        <f t="shared" si="54"/>
        <v>0.01</v>
      </c>
    </row>
    <row r="2471" spans="1:5">
      <c r="A2471" s="410" t="s">
        <v>3082</v>
      </c>
      <c r="B2471" s="62" t="s">
        <v>123</v>
      </c>
      <c r="C2471" s="62">
        <v>7.1110000000000002E-5</v>
      </c>
      <c r="D2471" s="62">
        <v>202.84</v>
      </c>
      <c r="E2471" s="173">
        <f t="shared" si="54"/>
        <v>0.01</v>
      </c>
    </row>
    <row r="2472" spans="1:5">
      <c r="A2472" s="410" t="s">
        <v>3083</v>
      </c>
      <c r="B2472" s="62" t="s">
        <v>123</v>
      </c>
      <c r="C2472" s="62">
        <v>1.525E-5</v>
      </c>
      <c r="D2472" s="62">
        <v>574.46</v>
      </c>
      <c r="E2472" s="173">
        <f t="shared" si="54"/>
        <v>0</v>
      </c>
    </row>
    <row r="2473" spans="1:5">
      <c r="A2473" s="410" t="s">
        <v>3084</v>
      </c>
      <c r="B2473" s="62" t="s">
        <v>123</v>
      </c>
      <c r="C2473" s="62">
        <v>1.874E-5</v>
      </c>
      <c r="D2473" s="62">
        <v>276.64</v>
      </c>
      <c r="E2473" s="173">
        <f t="shared" si="54"/>
        <v>0</v>
      </c>
    </row>
    <row r="2474" spans="1:5">
      <c r="A2474" s="410" t="s">
        <v>3085</v>
      </c>
      <c r="B2474" s="62" t="s">
        <v>123</v>
      </c>
      <c r="C2474" s="62">
        <v>9.4377000000000003E-4</v>
      </c>
      <c r="D2474" s="62">
        <v>8.1</v>
      </c>
      <c r="E2474" s="173">
        <f t="shared" si="54"/>
        <v>0</v>
      </c>
    </row>
    <row r="2475" spans="1:5">
      <c r="A2475" s="410" t="s">
        <v>3086</v>
      </c>
      <c r="B2475" s="62" t="s">
        <v>123</v>
      </c>
      <c r="C2475" s="62">
        <v>5.2251999999999995E-4</v>
      </c>
      <c r="D2475" s="62">
        <v>11.01</v>
      </c>
      <c r="E2475" s="173">
        <f t="shared" si="54"/>
        <v>0</v>
      </c>
    </row>
    <row r="2476" spans="1:5">
      <c r="A2476" s="410" t="s">
        <v>3087</v>
      </c>
      <c r="B2476" s="62" t="s">
        <v>123</v>
      </c>
      <c r="C2476" s="62">
        <v>5.2251999999999995E-4</v>
      </c>
      <c r="D2476" s="62">
        <v>24.42</v>
      </c>
      <c r="E2476" s="173">
        <f t="shared" si="54"/>
        <v>0.01</v>
      </c>
    </row>
    <row r="2477" spans="1:5" ht="30">
      <c r="A2477" s="410" t="s">
        <v>3150</v>
      </c>
      <c r="B2477" s="62" t="s">
        <v>123</v>
      </c>
      <c r="C2477" s="62">
        <v>3.2164999999999999</v>
      </c>
      <c r="D2477" s="62">
        <v>0.08</v>
      </c>
      <c r="E2477" s="173">
        <f t="shared" si="54"/>
        <v>0.25</v>
      </c>
    </row>
    <row r="2478" spans="1:5">
      <c r="A2478" s="410" t="s">
        <v>562</v>
      </c>
      <c r="B2478" s="62" t="s">
        <v>563</v>
      </c>
      <c r="C2478" s="62" t="s">
        <v>563</v>
      </c>
      <c r="D2478" s="62" t="s">
        <v>563</v>
      </c>
      <c r="E2478" s="173">
        <f>SUM(E2452:E2477)</f>
        <v>7.1599999999999975</v>
      </c>
    </row>
    <row r="2479" spans="1:5">
      <c r="A2479" s="410"/>
      <c r="B2479" s="62"/>
      <c r="C2479" s="62"/>
      <c r="D2479" s="62"/>
      <c r="E2479" s="173"/>
    </row>
    <row r="2480" spans="1:5">
      <c r="A2480" s="410" t="s">
        <v>565</v>
      </c>
      <c r="B2480" s="62" t="s">
        <v>563</v>
      </c>
      <c r="C2480" s="62" t="s">
        <v>563</v>
      </c>
      <c r="D2480" s="62" t="s">
        <v>563</v>
      </c>
      <c r="E2480" s="173">
        <f>E2444+E2449+E2478</f>
        <v>11.499999999999996</v>
      </c>
    </row>
    <row r="2481" spans="1:5">
      <c r="A2481" s="410"/>
      <c r="B2481" s="62"/>
      <c r="C2481" s="62"/>
      <c r="D2481" s="413"/>
      <c r="E2481" s="173"/>
    </row>
    <row r="2482" spans="1:5">
      <c r="A2482" s="410"/>
      <c r="B2482" s="62"/>
      <c r="C2482" s="62"/>
      <c r="D2482" s="62"/>
      <c r="E2482" s="173"/>
    </row>
    <row r="2483" spans="1:5">
      <c r="A2483" s="410"/>
      <c r="B2483" s="62"/>
      <c r="C2483" s="62"/>
      <c r="D2483" s="62"/>
      <c r="E2483" s="173"/>
    </row>
    <row r="2484" spans="1:5">
      <c r="A2484" s="410" t="s">
        <v>1389</v>
      </c>
      <c r="B2484" s="62" t="s">
        <v>3574</v>
      </c>
      <c r="C2484" s="62"/>
      <c r="D2484" s="62"/>
      <c r="E2484" s="173"/>
    </row>
    <row r="2485" spans="1:5">
      <c r="A2485" s="410" t="s">
        <v>626</v>
      </c>
      <c r="B2485" s="62"/>
      <c r="C2485" s="62"/>
      <c r="D2485" s="62"/>
      <c r="E2485" s="173"/>
    </row>
    <row r="2486" spans="1:5">
      <c r="A2486" s="410" t="s">
        <v>620</v>
      </c>
      <c r="B2486" s="62"/>
      <c r="C2486" s="62"/>
      <c r="D2486" s="62"/>
      <c r="E2486" s="173"/>
    </row>
    <row r="2487" spans="1:5">
      <c r="A2487" s="410"/>
      <c r="B2487" s="62"/>
      <c r="C2487" s="62"/>
      <c r="D2487" s="62"/>
      <c r="E2487" s="173"/>
    </row>
    <row r="2488" spans="1:5">
      <c r="A2488" s="410" t="s">
        <v>576</v>
      </c>
      <c r="B2488" s="62" t="s">
        <v>558</v>
      </c>
      <c r="C2488" s="62" t="s">
        <v>559</v>
      </c>
      <c r="D2488" s="62" t="s">
        <v>560</v>
      </c>
      <c r="E2488" s="173" t="s">
        <v>561</v>
      </c>
    </row>
    <row r="2489" spans="1:5" ht="30">
      <c r="A2489" s="410" t="s">
        <v>3061</v>
      </c>
      <c r="B2489" s="62" t="s">
        <v>123</v>
      </c>
      <c r="C2489" s="62">
        <v>1.6779999999999999E-5</v>
      </c>
      <c r="D2489" s="62">
        <v>576</v>
      </c>
      <c r="E2489" s="173">
        <f>TRUNC((C2489*D2489),2)</f>
        <v>0</v>
      </c>
    </row>
    <row r="2490" spans="1:5">
      <c r="A2490" s="410" t="s">
        <v>562</v>
      </c>
      <c r="B2490" s="62" t="s">
        <v>563</v>
      </c>
      <c r="C2490" s="62" t="s">
        <v>563</v>
      </c>
      <c r="D2490" s="62" t="s">
        <v>563</v>
      </c>
      <c r="E2490" s="173">
        <f>SUM(E2489:E2489)</f>
        <v>0</v>
      </c>
    </row>
    <row r="2491" spans="1:5">
      <c r="A2491" s="410"/>
      <c r="B2491" s="62"/>
      <c r="C2491" s="62"/>
      <c r="D2491" s="62"/>
      <c r="E2491" s="173"/>
    </row>
    <row r="2492" spans="1:5">
      <c r="A2492" s="410" t="s">
        <v>557</v>
      </c>
      <c r="B2492" s="62" t="s">
        <v>558</v>
      </c>
      <c r="C2492" s="62" t="s">
        <v>559</v>
      </c>
      <c r="D2492" s="62" t="s">
        <v>560</v>
      </c>
      <c r="E2492" s="173" t="s">
        <v>561</v>
      </c>
    </row>
    <row r="2493" spans="1:5">
      <c r="A2493" s="410" t="s">
        <v>3134</v>
      </c>
      <c r="B2493" s="62" t="s">
        <v>122</v>
      </c>
      <c r="C2493" s="62">
        <v>5.5410569999999999E-2</v>
      </c>
      <c r="D2493" s="62">
        <v>9.26</v>
      </c>
      <c r="E2493" s="173">
        <f>TRUNC((C2493*D2493),2)</f>
        <v>0.51</v>
      </c>
    </row>
    <row r="2494" spans="1:5">
      <c r="A2494" s="410" t="s">
        <v>3135</v>
      </c>
      <c r="B2494" s="62" t="s">
        <v>122</v>
      </c>
      <c r="C2494" s="62">
        <v>0.19479489999999999</v>
      </c>
      <c r="D2494" s="62">
        <v>13.3</v>
      </c>
      <c r="E2494" s="173">
        <f>TRUNC((C2494*D2494),2)</f>
        <v>2.59</v>
      </c>
    </row>
    <row r="2495" spans="1:5">
      <c r="A2495" s="410" t="s">
        <v>562</v>
      </c>
      <c r="B2495" s="62" t="s">
        <v>563</v>
      </c>
      <c r="C2495" s="62" t="s">
        <v>563</v>
      </c>
      <c r="D2495" s="62" t="s">
        <v>563</v>
      </c>
      <c r="E2495" s="173">
        <f>SUM(E2493:E2494)</f>
        <v>3.0999999999999996</v>
      </c>
    </row>
    <row r="2496" spans="1:5">
      <c r="A2496" s="410"/>
      <c r="B2496" s="62"/>
      <c r="C2496" s="62"/>
      <c r="D2496" s="62"/>
      <c r="E2496" s="173"/>
    </row>
    <row r="2497" spans="1:5">
      <c r="A2497" s="410" t="s">
        <v>564</v>
      </c>
      <c r="B2497" s="62" t="s">
        <v>558</v>
      </c>
      <c r="C2497" s="62" t="s">
        <v>559</v>
      </c>
      <c r="D2497" s="62" t="s">
        <v>560</v>
      </c>
      <c r="E2497" s="173" t="s">
        <v>561</v>
      </c>
    </row>
    <row r="2498" spans="1:5">
      <c r="A2498" s="410" t="s">
        <v>3149</v>
      </c>
      <c r="B2498" s="62" t="s">
        <v>127</v>
      </c>
      <c r="C2498" s="62">
        <v>1.07</v>
      </c>
      <c r="D2498" s="62">
        <v>5.2</v>
      </c>
      <c r="E2498" s="173">
        <f t="shared" ref="E2498:E2523" si="55">TRUNC((C2498*D2498),2)</f>
        <v>5.56</v>
      </c>
    </row>
    <row r="2499" spans="1:5">
      <c r="A2499" s="410" t="s">
        <v>3131</v>
      </c>
      <c r="B2499" s="62" t="s">
        <v>127</v>
      </c>
      <c r="C2499" s="62">
        <v>2.5000000000000001E-2</v>
      </c>
      <c r="D2499" s="62">
        <v>12</v>
      </c>
      <c r="E2499" s="173">
        <f t="shared" si="55"/>
        <v>0.3</v>
      </c>
    </row>
    <row r="2500" spans="1:5">
      <c r="A2500" s="410" t="s">
        <v>3066</v>
      </c>
      <c r="B2500" s="62" t="s">
        <v>123</v>
      </c>
      <c r="C2500" s="62">
        <v>1.9874599999999999E-3</v>
      </c>
      <c r="D2500" s="62">
        <v>6.92</v>
      </c>
      <c r="E2500" s="173">
        <f t="shared" si="55"/>
        <v>0.01</v>
      </c>
    </row>
    <row r="2501" spans="1:5">
      <c r="A2501" s="410" t="s">
        <v>3046</v>
      </c>
      <c r="B2501" s="62" t="s">
        <v>131</v>
      </c>
      <c r="C2501" s="62">
        <v>3.9689E-4</v>
      </c>
      <c r="D2501" s="62">
        <v>50.4</v>
      </c>
      <c r="E2501" s="173">
        <f t="shared" si="55"/>
        <v>0.02</v>
      </c>
    </row>
    <row r="2502" spans="1:5">
      <c r="A2502" s="410" t="s">
        <v>3067</v>
      </c>
      <c r="B2502" s="62" t="s">
        <v>123</v>
      </c>
      <c r="C2502" s="62">
        <v>1.6474999999999999E-4</v>
      </c>
      <c r="D2502" s="62">
        <v>108.95</v>
      </c>
      <c r="E2502" s="173">
        <f t="shared" si="55"/>
        <v>0.01</v>
      </c>
    </row>
    <row r="2503" spans="1:5">
      <c r="A2503" s="410" t="s">
        <v>3069</v>
      </c>
      <c r="B2503" s="62" t="s">
        <v>123</v>
      </c>
      <c r="C2503" s="62">
        <v>2.2482299999999999E-3</v>
      </c>
      <c r="D2503" s="62">
        <v>6.21</v>
      </c>
      <c r="E2503" s="173">
        <f t="shared" si="55"/>
        <v>0.01</v>
      </c>
    </row>
    <row r="2504" spans="1:5">
      <c r="A2504" s="410" t="s">
        <v>3047</v>
      </c>
      <c r="B2504" s="62" t="s">
        <v>131</v>
      </c>
      <c r="C2504" s="62">
        <v>3.4047999999999999E-3</v>
      </c>
      <c r="D2504" s="62">
        <v>9.4499999999999993</v>
      </c>
      <c r="E2504" s="173">
        <f t="shared" si="55"/>
        <v>0.03</v>
      </c>
    </row>
    <row r="2505" spans="1:5">
      <c r="A2505" s="410" t="s">
        <v>3075</v>
      </c>
      <c r="B2505" s="62" t="s">
        <v>128</v>
      </c>
      <c r="C2505" s="62">
        <v>3.747E-4</v>
      </c>
      <c r="D2505" s="62">
        <v>15.32</v>
      </c>
      <c r="E2505" s="173">
        <f t="shared" si="55"/>
        <v>0</v>
      </c>
    </row>
    <row r="2506" spans="1:5">
      <c r="A2506" s="410" t="s">
        <v>3076</v>
      </c>
      <c r="B2506" s="62" t="s">
        <v>122</v>
      </c>
      <c r="C2506" s="62">
        <v>0.24790000000000001</v>
      </c>
      <c r="D2506" s="62">
        <v>1.87</v>
      </c>
      <c r="E2506" s="173">
        <f t="shared" si="55"/>
        <v>0.46</v>
      </c>
    </row>
    <row r="2507" spans="1:5">
      <c r="A2507" s="410" t="s">
        <v>3077</v>
      </c>
      <c r="B2507" s="62" t="s">
        <v>122</v>
      </c>
      <c r="C2507" s="62">
        <v>0.24790000000000001</v>
      </c>
      <c r="D2507" s="62">
        <v>0.71</v>
      </c>
      <c r="E2507" s="173">
        <f t="shared" si="55"/>
        <v>0.17</v>
      </c>
    </row>
    <row r="2508" spans="1:5">
      <c r="A2508" s="410" t="s">
        <v>3078</v>
      </c>
      <c r="B2508" s="62" t="s">
        <v>122</v>
      </c>
      <c r="C2508" s="62">
        <v>0.24790000000000001</v>
      </c>
      <c r="D2508" s="62">
        <v>0.34</v>
      </c>
      <c r="E2508" s="173">
        <f t="shared" si="55"/>
        <v>0.08</v>
      </c>
    </row>
    <row r="2509" spans="1:5">
      <c r="A2509" s="410" t="s">
        <v>3079</v>
      </c>
      <c r="B2509" s="62" t="s">
        <v>122</v>
      </c>
      <c r="C2509" s="62">
        <v>0.24790000000000001</v>
      </c>
      <c r="D2509" s="62">
        <v>0.05</v>
      </c>
      <c r="E2509" s="173">
        <f t="shared" si="55"/>
        <v>0.01</v>
      </c>
    </row>
    <row r="2510" spans="1:5">
      <c r="A2510" s="410" t="s">
        <v>3048</v>
      </c>
      <c r="B2510" s="62" t="s">
        <v>123</v>
      </c>
      <c r="C2510" s="62">
        <v>6.5600999999999995E-4</v>
      </c>
      <c r="D2510" s="62">
        <v>31.18</v>
      </c>
      <c r="E2510" s="173">
        <f t="shared" si="55"/>
        <v>0.02</v>
      </c>
    </row>
    <row r="2511" spans="1:5">
      <c r="A2511" s="410" t="s">
        <v>3049</v>
      </c>
      <c r="B2511" s="62" t="s">
        <v>123</v>
      </c>
      <c r="C2511" s="62">
        <v>3.0747000000000001E-4</v>
      </c>
      <c r="D2511" s="62">
        <v>178.5</v>
      </c>
      <c r="E2511" s="173">
        <f t="shared" si="55"/>
        <v>0.05</v>
      </c>
    </row>
    <row r="2512" spans="1:5">
      <c r="A2512" s="410" t="s">
        <v>3050</v>
      </c>
      <c r="B2512" s="62" t="s">
        <v>123</v>
      </c>
      <c r="C2512" s="62">
        <v>2.763767E-2</v>
      </c>
      <c r="D2512" s="62">
        <v>1.17</v>
      </c>
      <c r="E2512" s="173">
        <f t="shared" si="55"/>
        <v>0.03</v>
      </c>
    </row>
    <row r="2513" spans="1:5" ht="30">
      <c r="A2513" s="410" t="s">
        <v>3051</v>
      </c>
      <c r="B2513" s="62" t="s">
        <v>123</v>
      </c>
      <c r="C2513" s="62">
        <v>2.6650000000000003E-4</v>
      </c>
      <c r="D2513" s="62">
        <v>140.43</v>
      </c>
      <c r="E2513" s="173">
        <f t="shared" si="55"/>
        <v>0.03</v>
      </c>
    </row>
    <row r="2514" spans="1:5" ht="30">
      <c r="A2514" s="410" t="s">
        <v>3052</v>
      </c>
      <c r="B2514" s="62" t="s">
        <v>123</v>
      </c>
      <c r="C2514" s="62">
        <v>1.7849000000000001E-4</v>
      </c>
      <c r="D2514" s="62">
        <v>123.37</v>
      </c>
      <c r="E2514" s="173">
        <f t="shared" si="55"/>
        <v>0.02</v>
      </c>
    </row>
    <row r="2515" spans="1:5" ht="30">
      <c r="A2515" s="410" t="s">
        <v>3080</v>
      </c>
      <c r="B2515" s="62" t="s">
        <v>123</v>
      </c>
      <c r="C2515" s="62">
        <v>1.093E-5</v>
      </c>
      <c r="D2515" s="62">
        <v>593.85</v>
      </c>
      <c r="E2515" s="173">
        <f t="shared" si="55"/>
        <v>0</v>
      </c>
    </row>
    <row r="2516" spans="1:5">
      <c r="A2516" s="410" t="s">
        <v>3081</v>
      </c>
      <c r="B2516" s="62" t="s">
        <v>123</v>
      </c>
      <c r="C2516" s="62">
        <v>6.7130000000000003E-5</v>
      </c>
      <c r="D2516" s="62">
        <v>134.63</v>
      </c>
      <c r="E2516" s="173">
        <f t="shared" si="55"/>
        <v>0</v>
      </c>
    </row>
    <row r="2517" spans="1:5">
      <c r="A2517" s="410" t="s">
        <v>3082</v>
      </c>
      <c r="B2517" s="62" t="s">
        <v>123</v>
      </c>
      <c r="C2517" s="62">
        <v>5.0989999999999998E-5</v>
      </c>
      <c r="D2517" s="62">
        <v>202.84</v>
      </c>
      <c r="E2517" s="173">
        <f t="shared" si="55"/>
        <v>0.01</v>
      </c>
    </row>
    <row r="2518" spans="1:5">
      <c r="A2518" s="410" t="s">
        <v>3083</v>
      </c>
      <c r="B2518" s="62" t="s">
        <v>123</v>
      </c>
      <c r="C2518" s="62">
        <v>1.093E-5</v>
      </c>
      <c r="D2518" s="62">
        <v>574.46</v>
      </c>
      <c r="E2518" s="173">
        <f t="shared" si="55"/>
        <v>0</v>
      </c>
    </row>
    <row r="2519" spans="1:5">
      <c r="A2519" s="410" t="s">
        <v>3084</v>
      </c>
      <c r="B2519" s="62" t="s">
        <v>123</v>
      </c>
      <c r="C2519" s="62">
        <v>1.344E-5</v>
      </c>
      <c r="D2519" s="62">
        <v>276.64</v>
      </c>
      <c r="E2519" s="173">
        <f t="shared" si="55"/>
        <v>0</v>
      </c>
    </row>
    <row r="2520" spans="1:5">
      <c r="A2520" s="410" t="s">
        <v>3085</v>
      </c>
      <c r="B2520" s="62" t="s">
        <v>123</v>
      </c>
      <c r="C2520" s="62">
        <v>6.7677000000000004E-4</v>
      </c>
      <c r="D2520" s="62">
        <v>8.1</v>
      </c>
      <c r="E2520" s="173">
        <f t="shared" si="55"/>
        <v>0</v>
      </c>
    </row>
    <row r="2521" spans="1:5">
      <c r="A2521" s="410" t="s">
        <v>3086</v>
      </c>
      <c r="B2521" s="62" t="s">
        <v>123</v>
      </c>
      <c r="C2521" s="62">
        <v>3.747E-4</v>
      </c>
      <c r="D2521" s="62">
        <v>11.01</v>
      </c>
      <c r="E2521" s="173">
        <f t="shared" si="55"/>
        <v>0</v>
      </c>
    </row>
    <row r="2522" spans="1:5">
      <c r="A2522" s="410" t="s">
        <v>3087</v>
      </c>
      <c r="B2522" s="62" t="s">
        <v>123</v>
      </c>
      <c r="C2522" s="62">
        <v>3.747E-4</v>
      </c>
      <c r="D2522" s="62">
        <v>24.42</v>
      </c>
      <c r="E2522" s="173">
        <f t="shared" si="55"/>
        <v>0</v>
      </c>
    </row>
    <row r="2523" spans="1:5" ht="30">
      <c r="A2523" s="410" t="s">
        <v>3150</v>
      </c>
      <c r="B2523" s="62" t="s">
        <v>123</v>
      </c>
      <c r="C2523" s="62">
        <v>2.19</v>
      </c>
      <c r="D2523" s="62">
        <v>0.08</v>
      </c>
      <c r="E2523" s="173">
        <f t="shared" si="55"/>
        <v>0.17</v>
      </c>
    </row>
    <row r="2524" spans="1:5">
      <c r="A2524" s="410" t="s">
        <v>562</v>
      </c>
      <c r="B2524" s="62" t="s">
        <v>563</v>
      </c>
      <c r="C2524" s="62" t="s">
        <v>563</v>
      </c>
      <c r="D2524" s="62" t="s">
        <v>563</v>
      </c>
      <c r="E2524" s="173">
        <f>SUM(E2498:E2523)</f>
        <v>6.9899999999999975</v>
      </c>
    </row>
    <row r="2525" spans="1:5">
      <c r="A2525" s="410"/>
      <c r="B2525" s="62"/>
      <c r="C2525" s="62"/>
      <c r="D2525" s="62"/>
      <c r="E2525" s="173"/>
    </row>
    <row r="2526" spans="1:5">
      <c r="A2526" s="410" t="s">
        <v>565</v>
      </c>
      <c r="B2526" s="62" t="s">
        <v>563</v>
      </c>
      <c r="C2526" s="62" t="s">
        <v>563</v>
      </c>
      <c r="D2526" s="62" t="s">
        <v>563</v>
      </c>
      <c r="E2526" s="173">
        <f>E2490+E2495+E2524</f>
        <v>10.089999999999996</v>
      </c>
    </row>
    <row r="2527" spans="1:5">
      <c r="A2527" s="410"/>
      <c r="B2527" s="62"/>
      <c r="C2527" s="62"/>
      <c r="D2527" s="413"/>
      <c r="E2527" s="173"/>
    </row>
    <row r="2528" spans="1:5">
      <c r="A2528" s="410"/>
      <c r="B2528" s="62"/>
      <c r="C2528" s="62"/>
      <c r="D2528" s="62"/>
      <c r="E2528" s="173"/>
    </row>
    <row r="2529" spans="1:5">
      <c r="A2529" s="410"/>
      <c r="B2529" s="62"/>
      <c r="C2529" s="62"/>
      <c r="D2529" s="62"/>
      <c r="E2529" s="173"/>
    </row>
    <row r="2530" spans="1:5">
      <c r="A2530" s="410" t="s">
        <v>1390</v>
      </c>
      <c r="B2530" s="62" t="s">
        <v>3575</v>
      </c>
      <c r="C2530" s="62"/>
      <c r="D2530" s="62"/>
      <c r="E2530" s="173"/>
    </row>
    <row r="2531" spans="1:5">
      <c r="A2531" s="410" t="s">
        <v>619</v>
      </c>
      <c r="B2531" s="62"/>
      <c r="C2531" s="62"/>
      <c r="D2531" s="62"/>
      <c r="E2531" s="173"/>
    </row>
    <row r="2532" spans="1:5">
      <c r="A2532" s="410" t="s">
        <v>620</v>
      </c>
      <c r="B2532" s="62"/>
      <c r="C2532" s="62"/>
      <c r="D2532" s="62"/>
      <c r="E2532" s="173"/>
    </row>
    <row r="2533" spans="1:5">
      <c r="A2533" s="410"/>
      <c r="B2533" s="62"/>
      <c r="C2533" s="62"/>
      <c r="D2533" s="62"/>
      <c r="E2533" s="173"/>
    </row>
    <row r="2534" spans="1:5">
      <c r="A2534" s="410" t="s">
        <v>576</v>
      </c>
      <c r="B2534" s="62" t="s">
        <v>558</v>
      </c>
      <c r="C2534" s="62" t="s">
        <v>559</v>
      </c>
      <c r="D2534" s="62" t="s">
        <v>560</v>
      </c>
      <c r="E2534" s="173" t="s">
        <v>561</v>
      </c>
    </row>
    <row r="2535" spans="1:5" ht="30">
      <c r="A2535" s="410" t="s">
        <v>3061</v>
      </c>
      <c r="B2535" s="62" t="s">
        <v>123</v>
      </c>
      <c r="C2535" s="62">
        <v>1.2099999999999999E-5</v>
      </c>
      <c r="D2535" s="62">
        <v>576</v>
      </c>
      <c r="E2535" s="173">
        <f>TRUNC((C2535*D2535),2)</f>
        <v>0</v>
      </c>
    </row>
    <row r="2536" spans="1:5">
      <c r="A2536" s="410" t="s">
        <v>562</v>
      </c>
      <c r="B2536" s="62" t="s">
        <v>563</v>
      </c>
      <c r="C2536" s="62" t="s">
        <v>563</v>
      </c>
      <c r="D2536" s="62" t="s">
        <v>563</v>
      </c>
      <c r="E2536" s="173">
        <f>SUM(E2535:E2535)</f>
        <v>0</v>
      </c>
    </row>
    <row r="2537" spans="1:5">
      <c r="A2537" s="410"/>
      <c r="B2537" s="62"/>
      <c r="C2537" s="62"/>
      <c r="D2537" s="62"/>
      <c r="E2537" s="173"/>
    </row>
    <row r="2538" spans="1:5">
      <c r="A2538" s="410" t="s">
        <v>557</v>
      </c>
      <c r="B2538" s="62" t="s">
        <v>558</v>
      </c>
      <c r="C2538" s="62" t="s">
        <v>559</v>
      </c>
      <c r="D2538" s="62" t="s">
        <v>560</v>
      </c>
      <c r="E2538" s="173" t="s">
        <v>561</v>
      </c>
    </row>
    <row r="2539" spans="1:5">
      <c r="A2539" s="410" t="s">
        <v>3134</v>
      </c>
      <c r="B2539" s="62" t="s">
        <v>122</v>
      </c>
      <c r="C2539" s="62">
        <v>4.1078509999999999E-2</v>
      </c>
      <c r="D2539" s="62">
        <v>9.26</v>
      </c>
      <c r="E2539" s="173">
        <f>TRUNC((C2539*D2539),2)</f>
        <v>0.38</v>
      </c>
    </row>
    <row r="2540" spans="1:5">
      <c r="A2540" s="410" t="s">
        <v>3135</v>
      </c>
      <c r="B2540" s="62" t="s">
        <v>122</v>
      </c>
      <c r="C2540" s="62">
        <v>0.13918247</v>
      </c>
      <c r="D2540" s="62">
        <v>13.3</v>
      </c>
      <c r="E2540" s="173">
        <f>TRUNC((C2540*D2540),2)</f>
        <v>1.85</v>
      </c>
    </row>
    <row r="2541" spans="1:5">
      <c r="A2541" s="410" t="s">
        <v>562</v>
      </c>
      <c r="B2541" s="62" t="s">
        <v>563</v>
      </c>
      <c r="C2541" s="62" t="s">
        <v>563</v>
      </c>
      <c r="D2541" s="62" t="s">
        <v>563</v>
      </c>
      <c r="E2541" s="173">
        <f>SUM(E2539:E2540)</f>
        <v>2.23</v>
      </c>
    </row>
    <row r="2542" spans="1:5">
      <c r="A2542" s="410"/>
      <c r="B2542" s="62"/>
      <c r="C2542" s="62"/>
      <c r="D2542" s="62"/>
      <c r="E2542" s="173"/>
    </row>
    <row r="2543" spans="1:5">
      <c r="A2543" s="410" t="s">
        <v>564</v>
      </c>
      <c r="B2543" s="62" t="s">
        <v>558</v>
      </c>
      <c r="C2543" s="62" t="s">
        <v>559</v>
      </c>
      <c r="D2543" s="62" t="s">
        <v>560</v>
      </c>
      <c r="E2543" s="173" t="s">
        <v>561</v>
      </c>
    </row>
    <row r="2544" spans="1:5">
      <c r="A2544" s="410" t="s">
        <v>3151</v>
      </c>
      <c r="B2544" s="62" t="s">
        <v>127</v>
      </c>
      <c r="C2544" s="62">
        <v>1.12369863</v>
      </c>
      <c r="D2544" s="62">
        <v>5.84</v>
      </c>
      <c r="E2544" s="173">
        <f t="shared" ref="E2544:E2569" si="56">TRUNC((C2544*D2544),2)</f>
        <v>6.56</v>
      </c>
    </row>
    <row r="2545" spans="1:5">
      <c r="A2545" s="410" t="s">
        <v>3131</v>
      </c>
      <c r="B2545" s="62" t="s">
        <v>127</v>
      </c>
      <c r="C2545" s="62">
        <v>2.5000000000000001E-2</v>
      </c>
      <c r="D2545" s="62">
        <v>12</v>
      </c>
      <c r="E2545" s="173">
        <f t="shared" si="56"/>
        <v>0.3</v>
      </c>
    </row>
    <row r="2546" spans="1:5">
      <c r="A2546" s="410" t="s">
        <v>3066</v>
      </c>
      <c r="B2546" s="62" t="s">
        <v>123</v>
      </c>
      <c r="C2546" s="62">
        <v>1.4318899999999999E-3</v>
      </c>
      <c r="D2546" s="62">
        <v>6.92</v>
      </c>
      <c r="E2546" s="173">
        <f t="shared" si="56"/>
        <v>0</v>
      </c>
    </row>
    <row r="2547" spans="1:5">
      <c r="A2547" s="410" t="s">
        <v>3046</v>
      </c>
      <c r="B2547" s="62" t="s">
        <v>131</v>
      </c>
      <c r="C2547" s="62">
        <v>2.8593999999999999E-4</v>
      </c>
      <c r="D2547" s="62">
        <v>50.4</v>
      </c>
      <c r="E2547" s="173">
        <f t="shared" si="56"/>
        <v>0.01</v>
      </c>
    </row>
    <row r="2548" spans="1:5">
      <c r="A2548" s="410" t="s">
        <v>3067</v>
      </c>
      <c r="B2548" s="62" t="s">
        <v>123</v>
      </c>
      <c r="C2548" s="62">
        <v>1.187E-4</v>
      </c>
      <c r="D2548" s="62">
        <v>108.95</v>
      </c>
      <c r="E2548" s="173">
        <f t="shared" si="56"/>
        <v>0.01</v>
      </c>
    </row>
    <row r="2549" spans="1:5">
      <c r="A2549" s="410" t="s">
        <v>3069</v>
      </c>
      <c r="B2549" s="62" t="s">
        <v>123</v>
      </c>
      <c r="C2549" s="62">
        <v>1.6197399999999999E-3</v>
      </c>
      <c r="D2549" s="62">
        <v>6.21</v>
      </c>
      <c r="E2549" s="173">
        <f t="shared" si="56"/>
        <v>0.01</v>
      </c>
    </row>
    <row r="2550" spans="1:5">
      <c r="A2550" s="410" t="s">
        <v>3047</v>
      </c>
      <c r="B2550" s="62" t="s">
        <v>131</v>
      </c>
      <c r="C2550" s="62">
        <v>2.4530099999999998E-3</v>
      </c>
      <c r="D2550" s="62">
        <v>9.4499999999999993</v>
      </c>
      <c r="E2550" s="173">
        <f t="shared" si="56"/>
        <v>0.02</v>
      </c>
    </row>
    <row r="2551" spans="1:5">
      <c r="A2551" s="410" t="s">
        <v>3075</v>
      </c>
      <c r="B2551" s="62" t="s">
        <v>128</v>
      </c>
      <c r="C2551" s="62">
        <v>2.6996000000000002E-4</v>
      </c>
      <c r="D2551" s="62">
        <v>15.32</v>
      </c>
      <c r="E2551" s="173">
        <f t="shared" si="56"/>
        <v>0</v>
      </c>
    </row>
    <row r="2552" spans="1:5">
      <c r="A2552" s="410" t="s">
        <v>3076</v>
      </c>
      <c r="B2552" s="62" t="s">
        <v>122</v>
      </c>
      <c r="C2552" s="62">
        <v>0.17860000000000001</v>
      </c>
      <c r="D2552" s="62">
        <v>1.87</v>
      </c>
      <c r="E2552" s="173">
        <f t="shared" si="56"/>
        <v>0.33</v>
      </c>
    </row>
    <row r="2553" spans="1:5">
      <c r="A2553" s="410" t="s">
        <v>3077</v>
      </c>
      <c r="B2553" s="62" t="s">
        <v>122</v>
      </c>
      <c r="C2553" s="62">
        <v>0.17860000000000001</v>
      </c>
      <c r="D2553" s="62">
        <v>0.71</v>
      </c>
      <c r="E2553" s="173">
        <f t="shared" si="56"/>
        <v>0.12</v>
      </c>
    </row>
    <row r="2554" spans="1:5">
      <c r="A2554" s="410" t="s">
        <v>3078</v>
      </c>
      <c r="B2554" s="62" t="s">
        <v>122</v>
      </c>
      <c r="C2554" s="62">
        <v>0.17860000000000001</v>
      </c>
      <c r="D2554" s="62">
        <v>0.34</v>
      </c>
      <c r="E2554" s="173">
        <f t="shared" si="56"/>
        <v>0.06</v>
      </c>
    </row>
    <row r="2555" spans="1:5">
      <c r="A2555" s="410" t="s">
        <v>3079</v>
      </c>
      <c r="B2555" s="62" t="s">
        <v>122</v>
      </c>
      <c r="C2555" s="62">
        <v>0.17860000000000001</v>
      </c>
      <c r="D2555" s="62">
        <v>0.05</v>
      </c>
      <c r="E2555" s="173">
        <f t="shared" si="56"/>
        <v>0</v>
      </c>
    </row>
    <row r="2556" spans="1:5">
      <c r="A2556" s="410" t="s">
        <v>3048</v>
      </c>
      <c r="B2556" s="62" t="s">
        <v>123</v>
      </c>
      <c r="C2556" s="62">
        <v>4.7263999999999997E-4</v>
      </c>
      <c r="D2556" s="62">
        <v>31.18</v>
      </c>
      <c r="E2556" s="173">
        <f t="shared" si="56"/>
        <v>0.01</v>
      </c>
    </row>
    <row r="2557" spans="1:5">
      <c r="A2557" s="410" t="s">
        <v>3049</v>
      </c>
      <c r="B2557" s="62" t="s">
        <v>123</v>
      </c>
      <c r="C2557" s="62">
        <v>2.2151000000000001E-4</v>
      </c>
      <c r="D2557" s="62">
        <v>178.5</v>
      </c>
      <c r="E2557" s="173">
        <f t="shared" si="56"/>
        <v>0.03</v>
      </c>
    </row>
    <row r="2558" spans="1:5">
      <c r="A2558" s="410" t="s">
        <v>3050</v>
      </c>
      <c r="B2558" s="62" t="s">
        <v>123</v>
      </c>
      <c r="C2558" s="62">
        <v>1.991161E-2</v>
      </c>
      <c r="D2558" s="62">
        <v>1.17</v>
      </c>
      <c r="E2558" s="173">
        <f t="shared" si="56"/>
        <v>0.02</v>
      </c>
    </row>
    <row r="2559" spans="1:5" ht="30">
      <c r="A2559" s="410" t="s">
        <v>3051</v>
      </c>
      <c r="B2559" s="62" t="s">
        <v>123</v>
      </c>
      <c r="C2559" s="62">
        <v>1.9199000000000001E-4</v>
      </c>
      <c r="D2559" s="62">
        <v>140.43</v>
      </c>
      <c r="E2559" s="173">
        <f t="shared" si="56"/>
        <v>0.02</v>
      </c>
    </row>
    <row r="2560" spans="1:5" ht="30">
      <c r="A2560" s="410" t="s">
        <v>3052</v>
      </c>
      <c r="B2560" s="62" t="s">
        <v>123</v>
      </c>
      <c r="C2560" s="62">
        <v>1.2858999999999999E-4</v>
      </c>
      <c r="D2560" s="62">
        <v>123.37</v>
      </c>
      <c r="E2560" s="173">
        <f t="shared" si="56"/>
        <v>0.01</v>
      </c>
    </row>
    <row r="2561" spans="1:5" ht="30">
      <c r="A2561" s="410" t="s">
        <v>3080</v>
      </c>
      <c r="B2561" s="62" t="s">
        <v>123</v>
      </c>
      <c r="C2561" s="62">
        <v>7.8699999999999992E-6</v>
      </c>
      <c r="D2561" s="62">
        <v>593.85</v>
      </c>
      <c r="E2561" s="173">
        <f t="shared" si="56"/>
        <v>0</v>
      </c>
    </row>
    <row r="2562" spans="1:5">
      <c r="A2562" s="410" t="s">
        <v>3081</v>
      </c>
      <c r="B2562" s="62" t="s">
        <v>123</v>
      </c>
      <c r="C2562" s="62">
        <v>4.8380000000000001E-5</v>
      </c>
      <c r="D2562" s="62">
        <v>134.63</v>
      </c>
      <c r="E2562" s="173">
        <f t="shared" si="56"/>
        <v>0</v>
      </c>
    </row>
    <row r="2563" spans="1:5">
      <c r="A2563" s="410" t="s">
        <v>3082</v>
      </c>
      <c r="B2563" s="62" t="s">
        <v>123</v>
      </c>
      <c r="C2563" s="62">
        <v>3.6739999999999997E-5</v>
      </c>
      <c r="D2563" s="62">
        <v>202.84</v>
      </c>
      <c r="E2563" s="173">
        <f t="shared" si="56"/>
        <v>0</v>
      </c>
    </row>
    <row r="2564" spans="1:5">
      <c r="A2564" s="410" t="s">
        <v>3083</v>
      </c>
      <c r="B2564" s="62" t="s">
        <v>123</v>
      </c>
      <c r="C2564" s="62">
        <v>7.8699999999999992E-6</v>
      </c>
      <c r="D2564" s="62">
        <v>574.46</v>
      </c>
      <c r="E2564" s="173">
        <f t="shared" si="56"/>
        <v>0</v>
      </c>
    </row>
    <row r="2565" spans="1:5">
      <c r="A2565" s="410" t="s">
        <v>3084</v>
      </c>
      <c r="B2565" s="62" t="s">
        <v>123</v>
      </c>
      <c r="C2565" s="62">
        <v>9.6700000000000006E-6</v>
      </c>
      <c r="D2565" s="62">
        <v>276.64</v>
      </c>
      <c r="E2565" s="173">
        <f t="shared" si="56"/>
        <v>0</v>
      </c>
    </row>
    <row r="2566" spans="1:5">
      <c r="A2566" s="410" t="s">
        <v>3085</v>
      </c>
      <c r="B2566" s="62" t="s">
        <v>123</v>
      </c>
      <c r="C2566" s="62">
        <v>4.8758999999999999E-4</v>
      </c>
      <c r="D2566" s="62">
        <v>8.1</v>
      </c>
      <c r="E2566" s="173">
        <f t="shared" si="56"/>
        <v>0</v>
      </c>
    </row>
    <row r="2567" spans="1:5">
      <c r="A2567" s="410" t="s">
        <v>3086</v>
      </c>
      <c r="B2567" s="62" t="s">
        <v>123</v>
      </c>
      <c r="C2567" s="62">
        <v>2.6996000000000002E-4</v>
      </c>
      <c r="D2567" s="62">
        <v>11.01</v>
      </c>
      <c r="E2567" s="173">
        <f t="shared" si="56"/>
        <v>0</v>
      </c>
    </row>
    <row r="2568" spans="1:5">
      <c r="A2568" s="410" t="s">
        <v>3087</v>
      </c>
      <c r="B2568" s="62" t="s">
        <v>123</v>
      </c>
      <c r="C2568" s="62">
        <v>2.6996000000000002E-4</v>
      </c>
      <c r="D2568" s="62">
        <v>24.42</v>
      </c>
      <c r="E2568" s="173">
        <f t="shared" si="56"/>
        <v>0</v>
      </c>
    </row>
    <row r="2569" spans="1:5" ht="30">
      <c r="A2569" s="410" t="s">
        <v>3150</v>
      </c>
      <c r="B2569" s="62" t="s">
        <v>123</v>
      </c>
      <c r="C2569" s="62">
        <v>0.72399999999999998</v>
      </c>
      <c r="D2569" s="62">
        <v>0.08</v>
      </c>
      <c r="E2569" s="173">
        <f t="shared" si="56"/>
        <v>0.05</v>
      </c>
    </row>
    <row r="2570" spans="1:5">
      <c r="A2570" s="410" t="s">
        <v>562</v>
      </c>
      <c r="B2570" s="62" t="s">
        <v>563</v>
      </c>
      <c r="C2570" s="62" t="s">
        <v>563</v>
      </c>
      <c r="D2570" s="62" t="s">
        <v>563</v>
      </c>
      <c r="E2570" s="173">
        <f>SUM(E2544:E2569)</f>
        <v>7.5599999999999969</v>
      </c>
    </row>
    <row r="2571" spans="1:5">
      <c r="A2571" s="410"/>
      <c r="B2571" s="62"/>
      <c r="C2571" s="62"/>
      <c r="D2571" s="62"/>
      <c r="E2571" s="173"/>
    </row>
    <row r="2572" spans="1:5">
      <c r="A2572" s="410" t="s">
        <v>565</v>
      </c>
      <c r="B2572" s="62" t="s">
        <v>563</v>
      </c>
      <c r="C2572" s="62" t="s">
        <v>563</v>
      </c>
      <c r="D2572" s="62" t="s">
        <v>563</v>
      </c>
      <c r="E2572" s="173">
        <f>E2536+E2541+E2570</f>
        <v>9.7899999999999974</v>
      </c>
    </row>
    <row r="2573" spans="1:5">
      <c r="A2573" s="410"/>
      <c r="B2573" s="62"/>
      <c r="C2573" s="62"/>
      <c r="D2573" s="413"/>
      <c r="E2573" s="173"/>
    </row>
    <row r="2574" spans="1:5">
      <c r="A2574" s="410"/>
      <c r="B2574" s="62"/>
      <c r="C2574" s="62"/>
      <c r="D2574" s="62"/>
      <c r="E2574" s="173"/>
    </row>
    <row r="2575" spans="1:5">
      <c r="A2575" s="410"/>
      <c r="B2575" s="62"/>
      <c r="C2575" s="62"/>
      <c r="D2575" s="62"/>
      <c r="E2575" s="173"/>
    </row>
    <row r="2576" spans="1:5">
      <c r="A2576" s="410" t="s">
        <v>1391</v>
      </c>
      <c r="B2576" s="62" t="s">
        <v>3579</v>
      </c>
      <c r="C2576" s="62"/>
      <c r="D2576" s="62"/>
      <c r="E2576" s="173"/>
    </row>
    <row r="2577" spans="1:5">
      <c r="A2577" s="410" t="s">
        <v>628</v>
      </c>
      <c r="B2577" s="62"/>
      <c r="C2577" s="62"/>
      <c r="D2577" s="62"/>
      <c r="E2577" s="173"/>
    </row>
    <row r="2578" spans="1:5">
      <c r="A2578" s="410" t="s">
        <v>620</v>
      </c>
      <c r="B2578" s="62"/>
      <c r="C2578" s="62"/>
      <c r="D2578" s="62"/>
      <c r="E2578" s="173"/>
    </row>
    <row r="2579" spans="1:5">
      <c r="A2579" s="410"/>
      <c r="B2579" s="62"/>
      <c r="C2579" s="62"/>
      <c r="D2579" s="62"/>
      <c r="E2579" s="173"/>
    </row>
    <row r="2580" spans="1:5">
      <c r="A2580" s="410" t="s">
        <v>576</v>
      </c>
      <c r="B2580" s="62" t="s">
        <v>558</v>
      </c>
      <c r="C2580" s="62" t="s">
        <v>559</v>
      </c>
      <c r="D2580" s="62" t="s">
        <v>560</v>
      </c>
      <c r="E2580" s="173" t="s">
        <v>561</v>
      </c>
    </row>
    <row r="2581" spans="1:5" ht="30">
      <c r="A2581" s="410" t="s">
        <v>3061</v>
      </c>
      <c r="B2581" s="62" t="s">
        <v>123</v>
      </c>
      <c r="C2581" s="62">
        <v>8.9600000000000006E-6</v>
      </c>
      <c r="D2581" s="62">
        <v>576</v>
      </c>
      <c r="E2581" s="173">
        <f>TRUNC((C2581*D2581),2)</f>
        <v>0</v>
      </c>
    </row>
    <row r="2582" spans="1:5">
      <c r="A2582" s="410" t="s">
        <v>562</v>
      </c>
      <c r="B2582" s="62" t="s">
        <v>563</v>
      </c>
      <c r="C2582" s="62" t="s">
        <v>563</v>
      </c>
      <c r="D2582" s="62" t="s">
        <v>563</v>
      </c>
      <c r="E2582" s="173">
        <f>SUM(E2581:E2581)</f>
        <v>0</v>
      </c>
    </row>
    <row r="2583" spans="1:5">
      <c r="A2583" s="410"/>
      <c r="B2583" s="62"/>
      <c r="C2583" s="62"/>
      <c r="D2583" s="62"/>
      <c r="E2583" s="173"/>
    </row>
    <row r="2584" spans="1:5">
      <c r="A2584" s="410" t="s">
        <v>557</v>
      </c>
      <c r="B2584" s="62" t="s">
        <v>558</v>
      </c>
      <c r="C2584" s="62" t="s">
        <v>559</v>
      </c>
      <c r="D2584" s="62" t="s">
        <v>560</v>
      </c>
      <c r="E2584" s="173" t="s">
        <v>561</v>
      </c>
    </row>
    <row r="2585" spans="1:5">
      <c r="A2585" s="410" t="s">
        <v>3134</v>
      </c>
      <c r="B2585" s="62" t="s">
        <v>122</v>
      </c>
      <c r="C2585" s="62">
        <v>3.108644E-2</v>
      </c>
      <c r="D2585" s="62">
        <v>9.26</v>
      </c>
      <c r="E2585" s="173">
        <f>TRUNC((C2585*D2585),2)</f>
        <v>0.28000000000000003</v>
      </c>
    </row>
    <row r="2586" spans="1:5">
      <c r="A2586" s="410" t="s">
        <v>3135</v>
      </c>
      <c r="B2586" s="62" t="s">
        <v>122</v>
      </c>
      <c r="C2586" s="62">
        <v>0.10244395000000001</v>
      </c>
      <c r="D2586" s="62">
        <v>13.3</v>
      </c>
      <c r="E2586" s="173">
        <f>TRUNC((C2586*D2586),2)</f>
        <v>1.36</v>
      </c>
    </row>
    <row r="2587" spans="1:5">
      <c r="A2587" s="410" t="s">
        <v>562</v>
      </c>
      <c r="B2587" s="62" t="s">
        <v>563</v>
      </c>
      <c r="C2587" s="62" t="s">
        <v>563</v>
      </c>
      <c r="D2587" s="62" t="s">
        <v>563</v>
      </c>
      <c r="E2587" s="173">
        <f>SUM(E2585:E2586)</f>
        <v>1.6400000000000001</v>
      </c>
    </row>
    <row r="2588" spans="1:5">
      <c r="A2588" s="410"/>
      <c r="B2588" s="62"/>
      <c r="C2588" s="62"/>
      <c r="D2588" s="62"/>
      <c r="E2588" s="173"/>
    </row>
    <row r="2589" spans="1:5">
      <c r="A2589" s="410" t="s">
        <v>564</v>
      </c>
      <c r="B2589" s="62" t="s">
        <v>558</v>
      </c>
      <c r="C2589" s="62" t="s">
        <v>559</v>
      </c>
      <c r="D2589" s="62" t="s">
        <v>560</v>
      </c>
      <c r="E2589" s="173" t="s">
        <v>561</v>
      </c>
    </row>
    <row r="2590" spans="1:5">
      <c r="A2590" s="410" t="s">
        <v>3157</v>
      </c>
      <c r="B2590" s="62" t="s">
        <v>127</v>
      </c>
      <c r="C2590" s="62">
        <v>1.1321327999999999</v>
      </c>
      <c r="D2590" s="62">
        <v>4.97</v>
      </c>
      <c r="E2590" s="173">
        <f t="shared" ref="E2590:E2615" si="57">TRUNC((C2590*D2590),2)</f>
        <v>5.62</v>
      </c>
    </row>
    <row r="2591" spans="1:5">
      <c r="A2591" s="410" t="s">
        <v>3131</v>
      </c>
      <c r="B2591" s="62" t="s">
        <v>127</v>
      </c>
      <c r="C2591" s="62">
        <v>2.5000000000000001E-2</v>
      </c>
      <c r="D2591" s="62">
        <v>12</v>
      </c>
      <c r="E2591" s="173">
        <f t="shared" si="57"/>
        <v>0.3</v>
      </c>
    </row>
    <row r="2592" spans="1:5">
      <c r="A2592" s="410" t="s">
        <v>3066</v>
      </c>
      <c r="B2592" s="62" t="s">
        <v>123</v>
      </c>
      <c r="C2592" s="62">
        <v>1.06068E-3</v>
      </c>
      <c r="D2592" s="62">
        <v>6.92</v>
      </c>
      <c r="E2592" s="173">
        <f t="shared" si="57"/>
        <v>0</v>
      </c>
    </row>
    <row r="2593" spans="1:5">
      <c r="A2593" s="410" t="s">
        <v>3046</v>
      </c>
      <c r="B2593" s="62" t="s">
        <v>131</v>
      </c>
      <c r="C2593" s="62">
        <v>2.1180999999999999E-4</v>
      </c>
      <c r="D2593" s="62">
        <v>50.4</v>
      </c>
      <c r="E2593" s="173">
        <f t="shared" si="57"/>
        <v>0.01</v>
      </c>
    </row>
    <row r="2594" spans="1:5">
      <c r="A2594" s="410" t="s">
        <v>3067</v>
      </c>
      <c r="B2594" s="62" t="s">
        <v>123</v>
      </c>
      <c r="C2594" s="62">
        <v>8.7929999999999993E-5</v>
      </c>
      <c r="D2594" s="62">
        <v>108.95</v>
      </c>
      <c r="E2594" s="173">
        <f t="shared" si="57"/>
        <v>0</v>
      </c>
    </row>
    <row r="2595" spans="1:5">
      <c r="A2595" s="410" t="s">
        <v>3069</v>
      </c>
      <c r="B2595" s="62" t="s">
        <v>123</v>
      </c>
      <c r="C2595" s="62">
        <v>1.19983E-3</v>
      </c>
      <c r="D2595" s="62">
        <v>6.21</v>
      </c>
      <c r="E2595" s="173">
        <f t="shared" si="57"/>
        <v>0</v>
      </c>
    </row>
    <row r="2596" spans="1:5">
      <c r="A2596" s="410" t="s">
        <v>3047</v>
      </c>
      <c r="B2596" s="62" t="s">
        <v>131</v>
      </c>
      <c r="C2596" s="62">
        <v>1.81708E-3</v>
      </c>
      <c r="D2596" s="62">
        <v>9.4499999999999993</v>
      </c>
      <c r="E2596" s="173">
        <f t="shared" si="57"/>
        <v>0.01</v>
      </c>
    </row>
    <row r="2597" spans="1:5">
      <c r="A2597" s="410" t="s">
        <v>3075</v>
      </c>
      <c r="B2597" s="62" t="s">
        <v>128</v>
      </c>
      <c r="C2597" s="62">
        <v>1.9996E-4</v>
      </c>
      <c r="D2597" s="62">
        <v>15.32</v>
      </c>
      <c r="E2597" s="173">
        <f t="shared" si="57"/>
        <v>0</v>
      </c>
    </row>
    <row r="2598" spans="1:5">
      <c r="A2598" s="410" t="s">
        <v>3076</v>
      </c>
      <c r="B2598" s="62" t="s">
        <v>122</v>
      </c>
      <c r="C2598" s="62">
        <v>0.1323</v>
      </c>
      <c r="D2598" s="62">
        <v>1.87</v>
      </c>
      <c r="E2598" s="173">
        <f t="shared" si="57"/>
        <v>0.24</v>
      </c>
    </row>
    <row r="2599" spans="1:5">
      <c r="A2599" s="410" t="s">
        <v>3077</v>
      </c>
      <c r="B2599" s="62" t="s">
        <v>122</v>
      </c>
      <c r="C2599" s="62">
        <v>0.1323</v>
      </c>
      <c r="D2599" s="62">
        <v>0.71</v>
      </c>
      <c r="E2599" s="173">
        <f t="shared" si="57"/>
        <v>0.09</v>
      </c>
    </row>
    <row r="2600" spans="1:5">
      <c r="A2600" s="410" t="s">
        <v>3078</v>
      </c>
      <c r="B2600" s="62" t="s">
        <v>122</v>
      </c>
      <c r="C2600" s="62">
        <v>0.1323</v>
      </c>
      <c r="D2600" s="62">
        <v>0.34</v>
      </c>
      <c r="E2600" s="173">
        <f t="shared" si="57"/>
        <v>0.04</v>
      </c>
    </row>
    <row r="2601" spans="1:5">
      <c r="A2601" s="410" t="s">
        <v>3079</v>
      </c>
      <c r="B2601" s="62" t="s">
        <v>122</v>
      </c>
      <c r="C2601" s="62">
        <v>0.1323</v>
      </c>
      <c r="D2601" s="62">
        <v>0.05</v>
      </c>
      <c r="E2601" s="173">
        <f t="shared" si="57"/>
        <v>0</v>
      </c>
    </row>
    <row r="2602" spans="1:5">
      <c r="A2602" s="410" t="s">
        <v>3048</v>
      </c>
      <c r="B2602" s="62" t="s">
        <v>123</v>
      </c>
      <c r="C2602" s="62">
        <v>3.501E-4</v>
      </c>
      <c r="D2602" s="62">
        <v>31.18</v>
      </c>
      <c r="E2602" s="173">
        <f t="shared" si="57"/>
        <v>0.01</v>
      </c>
    </row>
    <row r="2603" spans="1:5">
      <c r="A2603" s="410" t="s">
        <v>3049</v>
      </c>
      <c r="B2603" s="62" t="s">
        <v>123</v>
      </c>
      <c r="C2603" s="62">
        <v>1.6409000000000001E-4</v>
      </c>
      <c r="D2603" s="62">
        <v>178.5</v>
      </c>
      <c r="E2603" s="173">
        <f t="shared" si="57"/>
        <v>0.02</v>
      </c>
    </row>
    <row r="2604" spans="1:5">
      <c r="A2604" s="410" t="s">
        <v>3050</v>
      </c>
      <c r="B2604" s="62" t="s">
        <v>123</v>
      </c>
      <c r="C2604" s="62">
        <v>1.4749760000000001E-2</v>
      </c>
      <c r="D2604" s="62">
        <v>1.17</v>
      </c>
      <c r="E2604" s="173">
        <f t="shared" si="57"/>
        <v>0.01</v>
      </c>
    </row>
    <row r="2605" spans="1:5" ht="30">
      <c r="A2605" s="410" t="s">
        <v>3051</v>
      </c>
      <c r="B2605" s="62" t="s">
        <v>123</v>
      </c>
      <c r="C2605" s="62">
        <v>1.4223999999999999E-4</v>
      </c>
      <c r="D2605" s="62">
        <v>140.43</v>
      </c>
      <c r="E2605" s="173">
        <f t="shared" si="57"/>
        <v>0.01</v>
      </c>
    </row>
    <row r="2606" spans="1:5" ht="30">
      <c r="A2606" s="410" t="s">
        <v>3052</v>
      </c>
      <c r="B2606" s="62" t="s">
        <v>123</v>
      </c>
      <c r="C2606" s="62">
        <v>9.5260000000000006E-5</v>
      </c>
      <c r="D2606" s="62">
        <v>123.37</v>
      </c>
      <c r="E2606" s="173">
        <f t="shared" si="57"/>
        <v>0.01</v>
      </c>
    </row>
    <row r="2607" spans="1:5" ht="30">
      <c r="A2607" s="410" t="s">
        <v>3080</v>
      </c>
      <c r="B2607" s="62" t="s">
        <v>123</v>
      </c>
      <c r="C2607" s="62">
        <v>5.8300000000000001E-6</v>
      </c>
      <c r="D2607" s="62">
        <v>593.85</v>
      </c>
      <c r="E2607" s="173">
        <f t="shared" si="57"/>
        <v>0</v>
      </c>
    </row>
    <row r="2608" spans="1:5">
      <c r="A2608" s="410" t="s">
        <v>3081</v>
      </c>
      <c r="B2608" s="62" t="s">
        <v>123</v>
      </c>
      <c r="C2608" s="62">
        <v>3.5830000000000001E-5</v>
      </c>
      <c r="D2608" s="62">
        <v>134.63</v>
      </c>
      <c r="E2608" s="173">
        <f t="shared" si="57"/>
        <v>0</v>
      </c>
    </row>
    <row r="2609" spans="1:5">
      <c r="A2609" s="410" t="s">
        <v>3082</v>
      </c>
      <c r="B2609" s="62" t="s">
        <v>123</v>
      </c>
      <c r="C2609" s="62">
        <v>2.722E-5</v>
      </c>
      <c r="D2609" s="62">
        <v>202.84</v>
      </c>
      <c r="E2609" s="173">
        <f t="shared" si="57"/>
        <v>0</v>
      </c>
    </row>
    <row r="2610" spans="1:5">
      <c r="A2610" s="410" t="s">
        <v>3083</v>
      </c>
      <c r="B2610" s="62" t="s">
        <v>123</v>
      </c>
      <c r="C2610" s="62">
        <v>5.8300000000000001E-6</v>
      </c>
      <c r="D2610" s="62">
        <v>574.46</v>
      </c>
      <c r="E2610" s="173">
        <f t="shared" si="57"/>
        <v>0</v>
      </c>
    </row>
    <row r="2611" spans="1:5">
      <c r="A2611" s="410" t="s">
        <v>3084</v>
      </c>
      <c r="B2611" s="62" t="s">
        <v>123</v>
      </c>
      <c r="C2611" s="62">
        <v>7.17E-6</v>
      </c>
      <c r="D2611" s="62">
        <v>276.64</v>
      </c>
      <c r="E2611" s="173">
        <f t="shared" si="57"/>
        <v>0</v>
      </c>
    </row>
    <row r="2612" spans="1:5">
      <c r="A2612" s="410" t="s">
        <v>3085</v>
      </c>
      <c r="B2612" s="62" t="s">
        <v>123</v>
      </c>
      <c r="C2612" s="62">
        <v>3.6118000000000001E-4</v>
      </c>
      <c r="D2612" s="62">
        <v>8.1</v>
      </c>
      <c r="E2612" s="173">
        <f t="shared" si="57"/>
        <v>0</v>
      </c>
    </row>
    <row r="2613" spans="1:5">
      <c r="A2613" s="410" t="s">
        <v>3086</v>
      </c>
      <c r="B2613" s="62" t="s">
        <v>123</v>
      </c>
      <c r="C2613" s="62">
        <v>1.9996E-4</v>
      </c>
      <c r="D2613" s="62">
        <v>11.01</v>
      </c>
      <c r="E2613" s="173">
        <f t="shared" si="57"/>
        <v>0</v>
      </c>
    </row>
    <row r="2614" spans="1:5">
      <c r="A2614" s="410" t="s">
        <v>3087</v>
      </c>
      <c r="B2614" s="62" t="s">
        <v>123</v>
      </c>
      <c r="C2614" s="62">
        <v>1.9996E-4</v>
      </c>
      <c r="D2614" s="62">
        <v>24.42</v>
      </c>
      <c r="E2614" s="173">
        <f t="shared" si="57"/>
        <v>0</v>
      </c>
    </row>
    <row r="2615" spans="1:5" ht="30">
      <c r="A2615" s="410" t="s">
        <v>3150</v>
      </c>
      <c r="B2615" s="62" t="s">
        <v>123</v>
      </c>
      <c r="C2615" s="62">
        <v>0.46550000000000002</v>
      </c>
      <c r="D2615" s="62">
        <v>0.08</v>
      </c>
      <c r="E2615" s="173">
        <f t="shared" si="57"/>
        <v>0.03</v>
      </c>
    </row>
    <row r="2616" spans="1:5">
      <c r="A2616" s="410" t="s">
        <v>562</v>
      </c>
      <c r="B2616" s="62" t="s">
        <v>563</v>
      </c>
      <c r="C2616" s="62" t="s">
        <v>563</v>
      </c>
      <c r="D2616" s="62" t="s">
        <v>563</v>
      </c>
      <c r="E2616" s="173">
        <f>SUM(E2590:E2615)</f>
        <v>6.3999999999999986</v>
      </c>
    </row>
    <row r="2617" spans="1:5">
      <c r="A2617" s="410"/>
      <c r="B2617" s="62"/>
      <c r="C2617" s="62"/>
      <c r="D2617" s="62"/>
      <c r="E2617" s="173"/>
    </row>
    <row r="2618" spans="1:5">
      <c r="A2618" s="410" t="s">
        <v>565</v>
      </c>
      <c r="B2618" s="62" t="s">
        <v>563</v>
      </c>
      <c r="C2618" s="62" t="s">
        <v>563</v>
      </c>
      <c r="D2618" s="62" t="s">
        <v>563</v>
      </c>
      <c r="E2618" s="173">
        <f>E2582+E2587+E2616</f>
        <v>8.0399999999999991</v>
      </c>
    </row>
    <row r="2619" spans="1:5">
      <c r="A2619" s="410"/>
      <c r="B2619" s="62"/>
      <c r="C2619" s="62"/>
      <c r="D2619" s="413"/>
      <c r="E2619" s="173"/>
    </row>
    <row r="2620" spans="1:5">
      <c r="A2620" s="410"/>
      <c r="B2620" s="62"/>
      <c r="C2620" s="62"/>
      <c r="D2620" s="62"/>
      <c r="E2620" s="173"/>
    </row>
    <row r="2621" spans="1:5">
      <c r="A2621" s="410"/>
      <c r="B2621" s="62"/>
      <c r="C2621" s="62"/>
      <c r="D2621" s="62"/>
      <c r="E2621" s="173"/>
    </row>
    <row r="2622" spans="1:5">
      <c r="A2622" s="410" t="s">
        <v>2567</v>
      </c>
      <c r="B2622" s="62" t="s">
        <v>3580</v>
      </c>
      <c r="C2622" s="62"/>
      <c r="D2622" s="62"/>
      <c r="E2622" s="173"/>
    </row>
    <row r="2623" spans="1:5">
      <c r="A2623" s="410" t="s">
        <v>2568</v>
      </c>
      <c r="B2623" s="62"/>
      <c r="C2623" s="62"/>
      <c r="D2623" s="62"/>
      <c r="E2623" s="173"/>
    </row>
    <row r="2624" spans="1:5">
      <c r="A2624" s="410" t="s">
        <v>620</v>
      </c>
      <c r="B2624" s="62"/>
      <c r="C2624" s="62"/>
      <c r="D2624" s="62"/>
      <c r="E2624" s="173"/>
    </row>
    <row r="2625" spans="1:5">
      <c r="A2625" s="410"/>
      <c r="B2625" s="62"/>
      <c r="C2625" s="62"/>
      <c r="D2625" s="62"/>
      <c r="E2625" s="173"/>
    </row>
    <row r="2626" spans="1:5">
      <c r="A2626" s="410" t="s">
        <v>576</v>
      </c>
      <c r="B2626" s="62" t="s">
        <v>558</v>
      </c>
      <c r="C2626" s="62" t="s">
        <v>559</v>
      </c>
      <c r="D2626" s="62" t="s">
        <v>560</v>
      </c>
      <c r="E2626" s="173" t="s">
        <v>561</v>
      </c>
    </row>
    <row r="2627" spans="1:5" ht="30">
      <c r="A2627" s="410" t="s">
        <v>3061</v>
      </c>
      <c r="B2627" s="62" t="s">
        <v>123</v>
      </c>
      <c r="C2627" s="62">
        <v>6.63E-6</v>
      </c>
      <c r="D2627" s="62">
        <v>576</v>
      </c>
      <c r="E2627" s="173">
        <f>TRUNC((C2627*D2627),2)</f>
        <v>0</v>
      </c>
    </row>
    <row r="2628" spans="1:5">
      <c r="A2628" s="410" t="s">
        <v>562</v>
      </c>
      <c r="B2628" s="62" t="s">
        <v>563</v>
      </c>
      <c r="C2628" s="62" t="s">
        <v>563</v>
      </c>
      <c r="D2628" s="62" t="s">
        <v>563</v>
      </c>
      <c r="E2628" s="173">
        <f>SUM(E2627:E2627)</f>
        <v>0</v>
      </c>
    </row>
    <row r="2629" spans="1:5">
      <c r="A2629" s="410"/>
      <c r="B2629" s="62"/>
      <c r="C2629" s="62"/>
      <c r="D2629" s="62"/>
      <c r="E2629" s="173"/>
    </row>
    <row r="2630" spans="1:5">
      <c r="A2630" s="410" t="s">
        <v>557</v>
      </c>
      <c r="B2630" s="62" t="s">
        <v>558</v>
      </c>
      <c r="C2630" s="62" t="s">
        <v>559</v>
      </c>
      <c r="D2630" s="62" t="s">
        <v>560</v>
      </c>
      <c r="E2630" s="173" t="s">
        <v>561</v>
      </c>
    </row>
    <row r="2631" spans="1:5">
      <c r="A2631" s="410" t="s">
        <v>3134</v>
      </c>
      <c r="B2631" s="62" t="s">
        <v>122</v>
      </c>
      <c r="C2631" s="62">
        <v>2.3213899999999999E-2</v>
      </c>
      <c r="D2631" s="62">
        <v>9.26</v>
      </c>
      <c r="E2631" s="173">
        <f>TRUNC((C2631*D2631),2)</f>
        <v>0.21</v>
      </c>
    </row>
    <row r="2632" spans="1:5">
      <c r="A2632" s="410" t="s">
        <v>3135</v>
      </c>
      <c r="B2632" s="62" t="s">
        <v>122</v>
      </c>
      <c r="C2632" s="62">
        <v>7.5697500000000001E-2</v>
      </c>
      <c r="D2632" s="62">
        <v>13.3</v>
      </c>
      <c r="E2632" s="173">
        <f>TRUNC((C2632*D2632),2)</f>
        <v>1</v>
      </c>
    </row>
    <row r="2633" spans="1:5">
      <c r="A2633" s="410" t="s">
        <v>562</v>
      </c>
      <c r="B2633" s="62" t="s">
        <v>563</v>
      </c>
      <c r="C2633" s="62" t="s">
        <v>563</v>
      </c>
      <c r="D2633" s="62" t="s">
        <v>563</v>
      </c>
      <c r="E2633" s="173">
        <f>SUM(E2631:E2632)</f>
        <v>1.21</v>
      </c>
    </row>
    <row r="2634" spans="1:5">
      <c r="A2634" s="410"/>
      <c r="B2634" s="62"/>
      <c r="C2634" s="62"/>
      <c r="D2634" s="62"/>
      <c r="E2634" s="173"/>
    </row>
    <row r="2635" spans="1:5">
      <c r="A2635" s="410" t="s">
        <v>564</v>
      </c>
      <c r="B2635" s="62" t="s">
        <v>558</v>
      </c>
      <c r="C2635" s="62" t="s">
        <v>559</v>
      </c>
      <c r="D2635" s="62" t="s">
        <v>560</v>
      </c>
      <c r="E2635" s="173" t="s">
        <v>561</v>
      </c>
    </row>
    <row r="2636" spans="1:5">
      <c r="A2636" s="410" t="s">
        <v>3136</v>
      </c>
      <c r="B2636" s="62" t="s">
        <v>127</v>
      </c>
      <c r="C2636" s="62">
        <v>1.1348618800000001</v>
      </c>
      <c r="D2636" s="62">
        <v>3.62</v>
      </c>
      <c r="E2636" s="173">
        <f t="shared" ref="E2636:E2661" si="58">TRUNC((C2636*D2636),2)</f>
        <v>4.0999999999999996</v>
      </c>
    </row>
    <row r="2637" spans="1:5">
      <c r="A2637" s="410" t="s">
        <v>3131</v>
      </c>
      <c r="B2637" s="62" t="s">
        <v>127</v>
      </c>
      <c r="C2637" s="62">
        <v>2.5000000000000001E-2</v>
      </c>
      <c r="D2637" s="62">
        <v>12</v>
      </c>
      <c r="E2637" s="173">
        <f t="shared" si="58"/>
        <v>0.3</v>
      </c>
    </row>
    <row r="2638" spans="1:5">
      <c r="A2638" s="410" t="s">
        <v>3066</v>
      </c>
      <c r="B2638" s="62" t="s">
        <v>123</v>
      </c>
      <c r="C2638" s="62">
        <v>7.8569000000000002E-4</v>
      </c>
      <c r="D2638" s="62">
        <v>6.92</v>
      </c>
      <c r="E2638" s="173">
        <f t="shared" si="58"/>
        <v>0</v>
      </c>
    </row>
    <row r="2639" spans="1:5">
      <c r="A2639" s="410" t="s">
        <v>3046</v>
      </c>
      <c r="B2639" s="62" t="s">
        <v>131</v>
      </c>
      <c r="C2639" s="62">
        <v>1.5689999999999999E-4</v>
      </c>
      <c r="D2639" s="62">
        <v>50.4</v>
      </c>
      <c r="E2639" s="173">
        <f t="shared" si="58"/>
        <v>0</v>
      </c>
    </row>
    <row r="2640" spans="1:5">
      <c r="A2640" s="410" t="s">
        <v>3067</v>
      </c>
      <c r="B2640" s="62" t="s">
        <v>123</v>
      </c>
      <c r="C2640" s="62">
        <v>6.512E-5</v>
      </c>
      <c r="D2640" s="62">
        <v>108.95</v>
      </c>
      <c r="E2640" s="173">
        <f t="shared" si="58"/>
        <v>0</v>
      </c>
    </row>
    <row r="2641" spans="1:5">
      <c r="A2641" s="410" t="s">
        <v>3069</v>
      </c>
      <c r="B2641" s="62" t="s">
        <v>123</v>
      </c>
      <c r="C2641" s="62">
        <v>8.8876999999999999E-4</v>
      </c>
      <c r="D2641" s="62">
        <v>6.21</v>
      </c>
      <c r="E2641" s="173">
        <f t="shared" si="58"/>
        <v>0</v>
      </c>
    </row>
    <row r="2642" spans="1:5">
      <c r="A2642" s="410" t="s">
        <v>3047</v>
      </c>
      <c r="B2642" s="62" t="s">
        <v>131</v>
      </c>
      <c r="C2642" s="62">
        <v>1.3459800000000001E-3</v>
      </c>
      <c r="D2642" s="62">
        <v>9.4499999999999993</v>
      </c>
      <c r="E2642" s="173">
        <f t="shared" si="58"/>
        <v>0.01</v>
      </c>
    </row>
    <row r="2643" spans="1:5">
      <c r="A2643" s="410" t="s">
        <v>3075</v>
      </c>
      <c r="B2643" s="62" t="s">
        <v>128</v>
      </c>
      <c r="C2643" s="62">
        <v>1.4812000000000001E-4</v>
      </c>
      <c r="D2643" s="62">
        <v>15.32</v>
      </c>
      <c r="E2643" s="173">
        <f t="shared" si="58"/>
        <v>0</v>
      </c>
    </row>
    <row r="2644" spans="1:5">
      <c r="A2644" s="410" t="s">
        <v>3076</v>
      </c>
      <c r="B2644" s="62" t="s">
        <v>122</v>
      </c>
      <c r="C2644" s="62">
        <v>9.8000000000000004E-2</v>
      </c>
      <c r="D2644" s="62">
        <v>1.87</v>
      </c>
      <c r="E2644" s="173">
        <f t="shared" si="58"/>
        <v>0.18</v>
      </c>
    </row>
    <row r="2645" spans="1:5">
      <c r="A2645" s="410" t="s">
        <v>3077</v>
      </c>
      <c r="B2645" s="62" t="s">
        <v>122</v>
      </c>
      <c r="C2645" s="62">
        <v>9.8000000000000004E-2</v>
      </c>
      <c r="D2645" s="62">
        <v>0.71</v>
      </c>
      <c r="E2645" s="173">
        <f t="shared" si="58"/>
        <v>0.06</v>
      </c>
    </row>
    <row r="2646" spans="1:5">
      <c r="A2646" s="410" t="s">
        <v>3078</v>
      </c>
      <c r="B2646" s="62" t="s">
        <v>122</v>
      </c>
      <c r="C2646" s="62">
        <v>9.8000000000000004E-2</v>
      </c>
      <c r="D2646" s="62">
        <v>0.34</v>
      </c>
      <c r="E2646" s="173">
        <f t="shared" si="58"/>
        <v>0.03</v>
      </c>
    </row>
    <row r="2647" spans="1:5">
      <c r="A2647" s="410" t="s">
        <v>3079</v>
      </c>
      <c r="B2647" s="62" t="s">
        <v>122</v>
      </c>
      <c r="C2647" s="62">
        <v>9.8000000000000004E-2</v>
      </c>
      <c r="D2647" s="62">
        <v>0.05</v>
      </c>
      <c r="E2647" s="173">
        <f t="shared" si="58"/>
        <v>0</v>
      </c>
    </row>
    <row r="2648" spans="1:5">
      <c r="A2648" s="410" t="s">
        <v>3048</v>
      </c>
      <c r="B2648" s="62" t="s">
        <v>123</v>
      </c>
      <c r="C2648" s="62">
        <v>2.5933999999999999E-4</v>
      </c>
      <c r="D2648" s="62">
        <v>31.18</v>
      </c>
      <c r="E2648" s="173">
        <f t="shared" si="58"/>
        <v>0</v>
      </c>
    </row>
    <row r="2649" spans="1:5">
      <c r="A2649" s="410" t="s">
        <v>3049</v>
      </c>
      <c r="B2649" s="62" t="s">
        <v>123</v>
      </c>
      <c r="C2649" s="62">
        <v>1.2155E-4</v>
      </c>
      <c r="D2649" s="62">
        <v>178.5</v>
      </c>
      <c r="E2649" s="173">
        <f t="shared" si="58"/>
        <v>0.02</v>
      </c>
    </row>
    <row r="2650" spans="1:5">
      <c r="A2650" s="410" t="s">
        <v>3050</v>
      </c>
      <c r="B2650" s="62" t="s">
        <v>123</v>
      </c>
      <c r="C2650" s="62">
        <v>1.092575E-2</v>
      </c>
      <c r="D2650" s="62">
        <v>1.17</v>
      </c>
      <c r="E2650" s="173">
        <f t="shared" si="58"/>
        <v>0.01</v>
      </c>
    </row>
    <row r="2651" spans="1:5" ht="30">
      <c r="A2651" s="410" t="s">
        <v>3051</v>
      </c>
      <c r="B2651" s="62" t="s">
        <v>123</v>
      </c>
      <c r="C2651" s="62">
        <v>1.0535999999999999E-4</v>
      </c>
      <c r="D2651" s="62">
        <v>140.43</v>
      </c>
      <c r="E2651" s="173">
        <f t="shared" si="58"/>
        <v>0.01</v>
      </c>
    </row>
    <row r="2652" spans="1:5" ht="30">
      <c r="A2652" s="410" t="s">
        <v>3052</v>
      </c>
      <c r="B2652" s="62" t="s">
        <v>123</v>
      </c>
      <c r="C2652" s="62">
        <v>7.0560000000000002E-5</v>
      </c>
      <c r="D2652" s="62">
        <v>123.37</v>
      </c>
      <c r="E2652" s="173">
        <f t="shared" si="58"/>
        <v>0</v>
      </c>
    </row>
    <row r="2653" spans="1:5" ht="30">
      <c r="A2653" s="410" t="s">
        <v>3080</v>
      </c>
      <c r="B2653" s="62" t="s">
        <v>123</v>
      </c>
      <c r="C2653" s="62">
        <v>4.3200000000000001E-6</v>
      </c>
      <c r="D2653" s="62">
        <v>593.85</v>
      </c>
      <c r="E2653" s="173">
        <f t="shared" si="58"/>
        <v>0</v>
      </c>
    </row>
    <row r="2654" spans="1:5">
      <c r="A2654" s="410" t="s">
        <v>3081</v>
      </c>
      <c r="B2654" s="62" t="s">
        <v>123</v>
      </c>
      <c r="C2654" s="62">
        <v>2.654E-5</v>
      </c>
      <c r="D2654" s="62">
        <v>134.63</v>
      </c>
      <c r="E2654" s="173">
        <f t="shared" si="58"/>
        <v>0</v>
      </c>
    </row>
    <row r="2655" spans="1:5">
      <c r="A2655" s="410" t="s">
        <v>3082</v>
      </c>
      <c r="B2655" s="62" t="s">
        <v>123</v>
      </c>
      <c r="C2655" s="62">
        <v>2.0169999999999998E-5</v>
      </c>
      <c r="D2655" s="62">
        <v>202.84</v>
      </c>
      <c r="E2655" s="173">
        <f t="shared" si="58"/>
        <v>0</v>
      </c>
    </row>
    <row r="2656" spans="1:5">
      <c r="A2656" s="410" t="s">
        <v>3083</v>
      </c>
      <c r="B2656" s="62" t="s">
        <v>123</v>
      </c>
      <c r="C2656" s="62">
        <v>4.3200000000000001E-6</v>
      </c>
      <c r="D2656" s="62">
        <v>574.46</v>
      </c>
      <c r="E2656" s="173">
        <f t="shared" si="58"/>
        <v>0</v>
      </c>
    </row>
    <row r="2657" spans="1:5">
      <c r="A2657" s="410" t="s">
        <v>3084</v>
      </c>
      <c r="B2657" s="62" t="s">
        <v>123</v>
      </c>
      <c r="C2657" s="62">
        <v>5.31E-6</v>
      </c>
      <c r="D2657" s="62">
        <v>276.64</v>
      </c>
      <c r="E2657" s="173">
        <f t="shared" si="58"/>
        <v>0</v>
      </c>
    </row>
    <row r="2658" spans="1:5">
      <c r="A2658" s="410" t="s">
        <v>3085</v>
      </c>
      <c r="B2658" s="62" t="s">
        <v>123</v>
      </c>
      <c r="C2658" s="62">
        <v>2.6753999999999998E-4</v>
      </c>
      <c r="D2658" s="62">
        <v>8.1</v>
      </c>
      <c r="E2658" s="173">
        <f t="shared" si="58"/>
        <v>0</v>
      </c>
    </row>
    <row r="2659" spans="1:5">
      <c r="A2659" s="410" t="s">
        <v>3086</v>
      </c>
      <c r="B2659" s="62" t="s">
        <v>123</v>
      </c>
      <c r="C2659" s="62">
        <v>1.4812000000000001E-4</v>
      </c>
      <c r="D2659" s="62">
        <v>11.01</v>
      </c>
      <c r="E2659" s="173">
        <f t="shared" si="58"/>
        <v>0</v>
      </c>
    </row>
    <row r="2660" spans="1:5">
      <c r="A2660" s="410" t="s">
        <v>3087</v>
      </c>
      <c r="B2660" s="62" t="s">
        <v>123</v>
      </c>
      <c r="C2660" s="62">
        <v>1.4812000000000001E-4</v>
      </c>
      <c r="D2660" s="62">
        <v>24.42</v>
      </c>
      <c r="E2660" s="173">
        <f t="shared" si="58"/>
        <v>0</v>
      </c>
    </row>
    <row r="2661" spans="1:5" ht="30">
      <c r="A2661" s="410" t="s">
        <v>3150</v>
      </c>
      <c r="B2661" s="62" t="s">
        <v>123</v>
      </c>
      <c r="C2661" s="62">
        <v>0.30599999999999999</v>
      </c>
      <c r="D2661" s="62">
        <v>0.08</v>
      </c>
      <c r="E2661" s="173">
        <f t="shared" si="58"/>
        <v>0.02</v>
      </c>
    </row>
    <row r="2662" spans="1:5">
      <c r="A2662" s="410" t="s">
        <v>562</v>
      </c>
      <c r="B2662" s="62" t="s">
        <v>563</v>
      </c>
      <c r="C2662" s="62" t="s">
        <v>563</v>
      </c>
      <c r="D2662" s="62" t="s">
        <v>563</v>
      </c>
      <c r="E2662" s="173">
        <f>SUM(E2636:E2661)</f>
        <v>4.7399999999999975</v>
      </c>
    </row>
    <row r="2663" spans="1:5">
      <c r="A2663" s="410"/>
      <c r="B2663" s="62"/>
      <c r="C2663" s="62"/>
      <c r="D2663" s="62"/>
      <c r="E2663" s="173"/>
    </row>
    <row r="2664" spans="1:5">
      <c r="A2664" s="410" t="s">
        <v>565</v>
      </c>
      <c r="B2664" s="62" t="s">
        <v>563</v>
      </c>
      <c r="C2664" s="62" t="s">
        <v>563</v>
      </c>
      <c r="D2664" s="62" t="s">
        <v>563</v>
      </c>
      <c r="E2664" s="173">
        <f>E2628+E2633+E2662</f>
        <v>5.9499999999999975</v>
      </c>
    </row>
    <row r="2665" spans="1:5">
      <c r="A2665" s="410"/>
      <c r="B2665" s="62"/>
      <c r="C2665" s="62"/>
      <c r="D2665" s="413"/>
      <c r="E2665" s="173"/>
    </row>
    <row r="2666" spans="1:5">
      <c r="A2666" s="410"/>
      <c r="B2666" s="62"/>
      <c r="C2666" s="62"/>
      <c r="D2666" s="62"/>
      <c r="E2666" s="173"/>
    </row>
    <row r="2667" spans="1:5">
      <c r="A2667" s="410"/>
      <c r="B2667" s="62"/>
      <c r="C2667" s="62"/>
      <c r="D2667" s="62"/>
      <c r="E2667" s="173"/>
    </row>
    <row r="2668" spans="1:5">
      <c r="A2668" s="410" t="s">
        <v>1392</v>
      </c>
      <c r="B2668" s="62" t="s">
        <v>3576</v>
      </c>
      <c r="C2668" s="62"/>
      <c r="D2668" s="62"/>
      <c r="E2668" s="173"/>
    </row>
    <row r="2669" spans="1:5" ht="30">
      <c r="A2669" s="410" t="s">
        <v>1146</v>
      </c>
      <c r="B2669" s="62"/>
      <c r="C2669" s="62"/>
      <c r="D2669" s="62"/>
      <c r="E2669" s="173"/>
    </row>
    <row r="2670" spans="1:5">
      <c r="A2670" s="410" t="s">
        <v>601</v>
      </c>
      <c r="B2670" s="62"/>
      <c r="C2670" s="62"/>
      <c r="D2670" s="62"/>
      <c r="E2670" s="173"/>
    </row>
    <row r="2671" spans="1:5">
      <c r="A2671" s="410"/>
      <c r="B2671" s="62"/>
      <c r="C2671" s="62"/>
      <c r="D2671" s="62"/>
      <c r="E2671" s="173"/>
    </row>
    <row r="2672" spans="1:5">
      <c r="A2672" s="410" t="s">
        <v>576</v>
      </c>
      <c r="B2672" s="62" t="s">
        <v>558</v>
      </c>
      <c r="C2672" s="62" t="s">
        <v>559</v>
      </c>
      <c r="D2672" s="62" t="s">
        <v>560</v>
      </c>
      <c r="E2672" s="173" t="s">
        <v>561</v>
      </c>
    </row>
    <row r="2673" spans="1:5" ht="30">
      <c r="A2673" s="410" t="s">
        <v>3060</v>
      </c>
      <c r="B2673" s="62" t="s">
        <v>123</v>
      </c>
      <c r="C2673" s="62">
        <v>1.6424000000000001E-4</v>
      </c>
      <c r="D2673" s="412">
        <v>2980</v>
      </c>
      <c r="E2673" s="173">
        <f>TRUNC((C2673*D2673),2)</f>
        <v>0.48</v>
      </c>
    </row>
    <row r="2674" spans="1:5" ht="30">
      <c r="A2674" s="410" t="s">
        <v>3061</v>
      </c>
      <c r="B2674" s="62" t="s">
        <v>123</v>
      </c>
      <c r="C2674" s="62">
        <v>7.1635999999999998E-4</v>
      </c>
      <c r="D2674" s="62">
        <v>576</v>
      </c>
      <c r="E2674" s="173">
        <f>TRUNC((C2674*D2674),2)</f>
        <v>0.41</v>
      </c>
    </row>
    <row r="2675" spans="1:5" ht="30">
      <c r="A2675" s="410" t="s">
        <v>3152</v>
      </c>
      <c r="B2675" s="62" t="s">
        <v>123</v>
      </c>
      <c r="C2675" s="62">
        <v>3.0069999999999999E-4</v>
      </c>
      <c r="D2675" s="412">
        <v>1926.94</v>
      </c>
      <c r="E2675" s="173">
        <f>TRUNC((C2675*D2675),2)</f>
        <v>0.56999999999999995</v>
      </c>
    </row>
    <row r="2676" spans="1:5">
      <c r="A2676" s="410" t="s">
        <v>562</v>
      </c>
      <c r="B2676" s="62" t="s">
        <v>563</v>
      </c>
      <c r="C2676" s="62" t="s">
        <v>563</v>
      </c>
      <c r="D2676" s="62" t="s">
        <v>563</v>
      </c>
      <c r="E2676" s="173">
        <f>SUM(E2673:E2675)</f>
        <v>1.46</v>
      </c>
    </row>
    <row r="2677" spans="1:5">
      <c r="A2677" s="410"/>
      <c r="B2677" s="62"/>
      <c r="C2677" s="62"/>
      <c r="D2677" s="62"/>
      <c r="E2677" s="173"/>
    </row>
    <row r="2678" spans="1:5">
      <c r="A2678" s="410" t="s">
        <v>557</v>
      </c>
      <c r="B2678" s="62" t="s">
        <v>558</v>
      </c>
      <c r="C2678" s="62" t="s">
        <v>559</v>
      </c>
      <c r="D2678" s="62" t="s">
        <v>560</v>
      </c>
      <c r="E2678" s="173" t="s">
        <v>561</v>
      </c>
    </row>
    <row r="2679" spans="1:5">
      <c r="A2679" s="410" t="s">
        <v>3090</v>
      </c>
      <c r="B2679" s="62" t="s">
        <v>122</v>
      </c>
      <c r="C2679" s="62">
        <v>4.9898926000000001</v>
      </c>
      <c r="D2679" s="62">
        <v>13.3</v>
      </c>
      <c r="E2679" s="173">
        <f>TRUNC((C2679*D2679),2)</f>
        <v>66.36</v>
      </c>
    </row>
    <row r="2680" spans="1:5">
      <c r="A2680" s="410" t="s">
        <v>3063</v>
      </c>
      <c r="B2680" s="62" t="s">
        <v>122</v>
      </c>
      <c r="C2680" s="62">
        <v>5.7723476299999996</v>
      </c>
      <c r="D2680" s="62">
        <v>8.51</v>
      </c>
      <c r="E2680" s="173">
        <f>TRUNC((C2680*D2680),2)</f>
        <v>49.12</v>
      </c>
    </row>
    <row r="2681" spans="1:5">
      <c r="A2681" s="410" t="s">
        <v>3064</v>
      </c>
      <c r="B2681" s="62" t="s">
        <v>122</v>
      </c>
      <c r="C2681" s="62">
        <v>1.51387546</v>
      </c>
      <c r="D2681" s="62">
        <v>17.8</v>
      </c>
      <c r="E2681" s="173">
        <f>TRUNC((C2681*D2681),2)</f>
        <v>26.94</v>
      </c>
    </row>
    <row r="2682" spans="1:5">
      <c r="A2682" s="410" t="s">
        <v>562</v>
      </c>
      <c r="B2682" s="62" t="s">
        <v>563</v>
      </c>
      <c r="C2682" s="62" t="s">
        <v>563</v>
      </c>
      <c r="D2682" s="62" t="s">
        <v>563</v>
      </c>
      <c r="E2682" s="173">
        <f>SUM(E2679:E2681)</f>
        <v>142.41999999999999</v>
      </c>
    </row>
    <row r="2683" spans="1:5">
      <c r="A2683" s="410"/>
      <c r="B2683" s="62"/>
      <c r="C2683" s="62"/>
      <c r="D2683" s="62"/>
      <c r="E2683" s="173"/>
    </row>
    <row r="2684" spans="1:5">
      <c r="A2684" s="410" t="s">
        <v>564</v>
      </c>
      <c r="B2684" s="62" t="s">
        <v>558</v>
      </c>
      <c r="C2684" s="62" t="s">
        <v>559</v>
      </c>
      <c r="D2684" s="62" t="s">
        <v>560</v>
      </c>
      <c r="E2684" s="173" t="s">
        <v>561</v>
      </c>
    </row>
    <row r="2685" spans="1:5">
      <c r="A2685" s="410" t="s">
        <v>3065</v>
      </c>
      <c r="B2685" s="62" t="s">
        <v>124</v>
      </c>
      <c r="C2685" s="62">
        <v>0.77353000000000005</v>
      </c>
      <c r="D2685" s="62">
        <v>72.5</v>
      </c>
      <c r="E2685" s="173">
        <f t="shared" ref="E2685:E2711" si="59">TRUNC((C2685*D2685),2)</f>
        <v>56.08</v>
      </c>
    </row>
    <row r="2686" spans="1:5">
      <c r="A2686" s="410" t="s">
        <v>3066</v>
      </c>
      <c r="B2686" s="62" t="s">
        <v>123</v>
      </c>
      <c r="C2686" s="62">
        <v>8.4832389999999994E-2</v>
      </c>
      <c r="D2686" s="62">
        <v>6.92</v>
      </c>
      <c r="E2686" s="173">
        <f t="shared" si="59"/>
        <v>0.57999999999999996</v>
      </c>
    </row>
    <row r="2687" spans="1:5">
      <c r="A2687" s="410" t="s">
        <v>3046</v>
      </c>
      <c r="B2687" s="62" t="s">
        <v>131</v>
      </c>
      <c r="C2687" s="62">
        <v>1.9348250000000001E-2</v>
      </c>
      <c r="D2687" s="62">
        <v>50.4</v>
      </c>
      <c r="E2687" s="173">
        <f t="shared" si="59"/>
        <v>0.97</v>
      </c>
    </row>
    <row r="2688" spans="1:5">
      <c r="A2688" s="410" t="s">
        <v>3067</v>
      </c>
      <c r="B2688" s="62" t="s">
        <v>123</v>
      </c>
      <c r="C2688" s="62">
        <v>7.0323299999999998E-3</v>
      </c>
      <c r="D2688" s="62">
        <v>108.95</v>
      </c>
      <c r="E2688" s="173">
        <f t="shared" si="59"/>
        <v>0.76</v>
      </c>
    </row>
    <row r="2689" spans="1:5">
      <c r="A2689" s="410" t="s">
        <v>3068</v>
      </c>
      <c r="B2689" s="62" t="s">
        <v>127</v>
      </c>
      <c r="C2689" s="62">
        <v>371.18265714</v>
      </c>
      <c r="D2689" s="62">
        <v>0.42</v>
      </c>
      <c r="E2689" s="173">
        <f t="shared" si="59"/>
        <v>155.88999999999999</v>
      </c>
    </row>
    <row r="2690" spans="1:5">
      <c r="A2690" s="410" t="s">
        <v>3069</v>
      </c>
      <c r="B2690" s="62" t="s">
        <v>123</v>
      </c>
      <c r="C2690" s="62">
        <v>9.5962859999999997E-2</v>
      </c>
      <c r="D2690" s="62">
        <v>6.21</v>
      </c>
      <c r="E2690" s="173">
        <f t="shared" si="59"/>
        <v>0.59</v>
      </c>
    </row>
    <row r="2691" spans="1:5">
      <c r="A2691" s="410" t="s">
        <v>3047</v>
      </c>
      <c r="B2691" s="62" t="s">
        <v>131</v>
      </c>
      <c r="C2691" s="62">
        <v>0.16598400999999999</v>
      </c>
      <c r="D2691" s="62">
        <v>9.4499999999999993</v>
      </c>
      <c r="E2691" s="173">
        <f t="shared" si="59"/>
        <v>1.56</v>
      </c>
    </row>
    <row r="2692" spans="1:5">
      <c r="A2692" s="410" t="s">
        <v>3072</v>
      </c>
      <c r="B2692" s="62" t="s">
        <v>124</v>
      </c>
      <c r="C2692" s="62">
        <v>0.61079000000000006</v>
      </c>
      <c r="D2692" s="62">
        <v>59.13</v>
      </c>
      <c r="E2692" s="173">
        <f t="shared" si="59"/>
        <v>36.11</v>
      </c>
    </row>
    <row r="2693" spans="1:5">
      <c r="A2693" s="410" t="s">
        <v>3075</v>
      </c>
      <c r="B2693" s="62" t="s">
        <v>128</v>
      </c>
      <c r="C2693" s="62">
        <v>1.5993630000000002E-2</v>
      </c>
      <c r="D2693" s="62">
        <v>15.32</v>
      </c>
      <c r="E2693" s="173">
        <f t="shared" si="59"/>
        <v>0.24</v>
      </c>
    </row>
    <row r="2694" spans="1:5">
      <c r="A2694" s="410" t="s">
        <v>3076</v>
      </c>
      <c r="B2694" s="62" t="s">
        <v>122</v>
      </c>
      <c r="C2694" s="62">
        <v>12.085100000000001</v>
      </c>
      <c r="D2694" s="62">
        <v>1.87</v>
      </c>
      <c r="E2694" s="173">
        <f t="shared" si="59"/>
        <v>22.59</v>
      </c>
    </row>
    <row r="2695" spans="1:5">
      <c r="A2695" s="410" t="s">
        <v>3077</v>
      </c>
      <c r="B2695" s="62" t="s">
        <v>122</v>
      </c>
      <c r="C2695" s="62">
        <v>12.085100000000001</v>
      </c>
      <c r="D2695" s="62">
        <v>0.71</v>
      </c>
      <c r="E2695" s="173">
        <f t="shared" si="59"/>
        <v>8.58</v>
      </c>
    </row>
    <row r="2696" spans="1:5">
      <c r="A2696" s="410" t="s">
        <v>3078</v>
      </c>
      <c r="B2696" s="62" t="s">
        <v>122</v>
      </c>
      <c r="C2696" s="62">
        <v>12.085100000000001</v>
      </c>
      <c r="D2696" s="62">
        <v>0.34</v>
      </c>
      <c r="E2696" s="173">
        <f t="shared" si="59"/>
        <v>4.0999999999999996</v>
      </c>
    </row>
    <row r="2697" spans="1:5">
      <c r="A2697" s="410" t="s">
        <v>3079</v>
      </c>
      <c r="B2697" s="62" t="s">
        <v>122</v>
      </c>
      <c r="C2697" s="62">
        <v>12.085100000000001</v>
      </c>
      <c r="D2697" s="62">
        <v>0.05</v>
      </c>
      <c r="E2697" s="173">
        <f t="shared" si="59"/>
        <v>0.6</v>
      </c>
    </row>
    <row r="2698" spans="1:5">
      <c r="A2698" s="410" t="s">
        <v>3048</v>
      </c>
      <c r="B2698" s="62" t="s">
        <v>123</v>
      </c>
      <c r="C2698" s="62">
        <v>3.1980799999999997E-2</v>
      </c>
      <c r="D2698" s="62">
        <v>31.18</v>
      </c>
      <c r="E2698" s="173">
        <f t="shared" si="59"/>
        <v>0.99</v>
      </c>
    </row>
    <row r="2699" spans="1:5">
      <c r="A2699" s="410" t="s">
        <v>3049</v>
      </c>
      <c r="B2699" s="62" t="s">
        <v>123</v>
      </c>
      <c r="C2699" s="62">
        <v>1.498915E-2</v>
      </c>
      <c r="D2699" s="62">
        <v>178.5</v>
      </c>
      <c r="E2699" s="173">
        <f t="shared" si="59"/>
        <v>2.67</v>
      </c>
    </row>
    <row r="2700" spans="1:5">
      <c r="A2700" s="410" t="s">
        <v>3050</v>
      </c>
      <c r="B2700" s="62" t="s">
        <v>123</v>
      </c>
      <c r="C2700" s="62">
        <v>1.3473339600000001</v>
      </c>
      <c r="D2700" s="62">
        <v>1.17</v>
      </c>
      <c r="E2700" s="173">
        <f t="shared" si="59"/>
        <v>1.57</v>
      </c>
    </row>
    <row r="2701" spans="1:5" ht="30">
      <c r="A2701" s="410" t="s">
        <v>3051</v>
      </c>
      <c r="B2701" s="62" t="s">
        <v>123</v>
      </c>
      <c r="C2701" s="62">
        <v>1.299149E-2</v>
      </c>
      <c r="D2701" s="62">
        <v>140.43</v>
      </c>
      <c r="E2701" s="173">
        <f t="shared" si="59"/>
        <v>1.82</v>
      </c>
    </row>
    <row r="2702" spans="1:5" ht="30">
      <c r="A2702" s="410" t="s">
        <v>3052</v>
      </c>
      <c r="B2702" s="62" t="s">
        <v>123</v>
      </c>
      <c r="C2702" s="62">
        <v>8.7012800000000005E-3</v>
      </c>
      <c r="D2702" s="62">
        <v>123.37</v>
      </c>
      <c r="E2702" s="173">
        <f t="shared" si="59"/>
        <v>1.07</v>
      </c>
    </row>
    <row r="2703" spans="1:5" ht="30">
      <c r="A2703" s="410" t="s">
        <v>3080</v>
      </c>
      <c r="B2703" s="62" t="s">
        <v>123</v>
      </c>
      <c r="C2703" s="62">
        <v>4.6663E-4</v>
      </c>
      <c r="D2703" s="62">
        <v>593.85</v>
      </c>
      <c r="E2703" s="173">
        <f t="shared" si="59"/>
        <v>0.27</v>
      </c>
    </row>
    <row r="2704" spans="1:5">
      <c r="A2704" s="410" t="s">
        <v>3081</v>
      </c>
      <c r="B2704" s="62" t="s">
        <v>123</v>
      </c>
      <c r="C2704" s="62">
        <v>2.8654100000000001E-3</v>
      </c>
      <c r="D2704" s="62">
        <v>134.63</v>
      </c>
      <c r="E2704" s="173">
        <f t="shared" si="59"/>
        <v>0.38</v>
      </c>
    </row>
    <row r="2705" spans="1:5">
      <c r="A2705" s="410" t="s">
        <v>3082</v>
      </c>
      <c r="B2705" s="62" t="s">
        <v>123</v>
      </c>
      <c r="C2705" s="62">
        <v>2.1765700000000001E-3</v>
      </c>
      <c r="D2705" s="62">
        <v>202.84</v>
      </c>
      <c r="E2705" s="173">
        <f t="shared" si="59"/>
        <v>0.44</v>
      </c>
    </row>
    <row r="2706" spans="1:5">
      <c r="A2706" s="410" t="s">
        <v>3083</v>
      </c>
      <c r="B2706" s="62" t="s">
        <v>123</v>
      </c>
      <c r="C2706" s="62">
        <v>4.6663E-4</v>
      </c>
      <c r="D2706" s="62">
        <v>574.46</v>
      </c>
      <c r="E2706" s="173">
        <f t="shared" si="59"/>
        <v>0.26</v>
      </c>
    </row>
    <row r="2707" spans="1:5">
      <c r="A2707" s="410" t="s">
        <v>3084</v>
      </c>
      <c r="B2707" s="62" t="s">
        <v>123</v>
      </c>
      <c r="C2707" s="62">
        <v>5.7350999999999995E-4</v>
      </c>
      <c r="D2707" s="62">
        <v>276.64</v>
      </c>
      <c r="E2707" s="173">
        <f t="shared" si="59"/>
        <v>0.15</v>
      </c>
    </row>
    <row r="2708" spans="1:5">
      <c r="A2708" s="410" t="s">
        <v>3085</v>
      </c>
      <c r="B2708" s="62" t="s">
        <v>123</v>
      </c>
      <c r="C2708" s="62">
        <v>2.8886950000000002E-2</v>
      </c>
      <c r="D2708" s="62">
        <v>8.1</v>
      </c>
      <c r="E2708" s="173">
        <f t="shared" si="59"/>
        <v>0.23</v>
      </c>
    </row>
    <row r="2709" spans="1:5">
      <c r="A2709" s="410" t="s">
        <v>3086</v>
      </c>
      <c r="B2709" s="62" t="s">
        <v>123</v>
      </c>
      <c r="C2709" s="62">
        <v>1.5993630000000002E-2</v>
      </c>
      <c r="D2709" s="62">
        <v>11.01</v>
      </c>
      <c r="E2709" s="173">
        <f t="shared" si="59"/>
        <v>0.17</v>
      </c>
    </row>
    <row r="2710" spans="1:5">
      <c r="A2710" s="410" t="s">
        <v>3087</v>
      </c>
      <c r="B2710" s="62" t="s">
        <v>123</v>
      </c>
      <c r="C2710" s="62">
        <v>1.5993630000000002E-2</v>
      </c>
      <c r="D2710" s="62">
        <v>24.42</v>
      </c>
      <c r="E2710" s="173">
        <f t="shared" si="59"/>
        <v>0.39</v>
      </c>
    </row>
    <row r="2711" spans="1:5">
      <c r="A2711" s="410" t="s">
        <v>3088</v>
      </c>
      <c r="B2711" s="62" t="s">
        <v>132</v>
      </c>
      <c r="C2711" s="62">
        <v>1.494375</v>
      </c>
      <c r="D2711" s="62">
        <v>0.86</v>
      </c>
      <c r="E2711" s="173">
        <f t="shared" si="59"/>
        <v>1.28</v>
      </c>
    </row>
    <row r="2712" spans="1:5">
      <c r="A2712" s="410" t="s">
        <v>562</v>
      </c>
      <c r="B2712" s="62" t="s">
        <v>563</v>
      </c>
      <c r="C2712" s="62" t="s">
        <v>563</v>
      </c>
      <c r="D2712" s="62" t="s">
        <v>563</v>
      </c>
      <c r="E2712" s="173">
        <f>SUM(E2685:E2711)</f>
        <v>300.33999999999992</v>
      </c>
    </row>
    <row r="2713" spans="1:5">
      <c r="A2713" s="410"/>
      <c r="B2713" s="62"/>
      <c r="C2713" s="62"/>
      <c r="D2713" s="62"/>
      <c r="E2713" s="173"/>
    </row>
    <row r="2714" spans="1:5">
      <c r="A2714" s="410" t="s">
        <v>565</v>
      </c>
      <c r="B2714" s="62" t="s">
        <v>563</v>
      </c>
      <c r="C2714" s="62" t="s">
        <v>563</v>
      </c>
      <c r="D2714" s="62" t="s">
        <v>563</v>
      </c>
      <c r="E2714" s="173">
        <f>E2676+E2682+E2712</f>
        <v>444.21999999999991</v>
      </c>
    </row>
    <row r="2715" spans="1:5">
      <c r="A2715" s="410"/>
      <c r="B2715" s="62"/>
      <c r="C2715" s="62"/>
      <c r="D2715" s="413"/>
      <c r="E2715" s="173"/>
    </row>
    <row r="2716" spans="1:5">
      <c r="A2716" s="410"/>
      <c r="B2716" s="62"/>
      <c r="C2716" s="62"/>
      <c r="D2716" s="62"/>
      <c r="E2716" s="173"/>
    </row>
    <row r="2717" spans="1:5">
      <c r="A2717" s="410"/>
      <c r="B2717" s="62"/>
      <c r="C2717" s="62"/>
      <c r="D2717" s="62"/>
      <c r="E2717" s="173"/>
    </row>
    <row r="2718" spans="1:5">
      <c r="A2718" s="410" t="s">
        <v>1393</v>
      </c>
      <c r="B2718" s="62" t="s">
        <v>3577</v>
      </c>
      <c r="C2718" s="62"/>
      <c r="D2718" s="62"/>
      <c r="E2718" s="173"/>
    </row>
    <row r="2719" spans="1:5">
      <c r="A2719" s="410" t="s">
        <v>622</v>
      </c>
      <c r="B2719" s="62"/>
      <c r="C2719" s="62"/>
      <c r="D2719" s="62"/>
      <c r="E2719" s="173"/>
    </row>
    <row r="2720" spans="1:5">
      <c r="A2720" s="410" t="s">
        <v>575</v>
      </c>
      <c r="B2720" s="62"/>
      <c r="C2720" s="62"/>
      <c r="D2720" s="62"/>
      <c r="E2720" s="173"/>
    </row>
    <row r="2721" spans="1:5">
      <c r="A2721" s="410"/>
      <c r="B2721" s="62"/>
      <c r="C2721" s="62"/>
      <c r="D2721" s="62"/>
      <c r="E2721" s="173"/>
    </row>
    <row r="2722" spans="1:5">
      <c r="A2722" s="410" t="s">
        <v>576</v>
      </c>
      <c r="B2722" s="62" t="s">
        <v>558</v>
      </c>
      <c r="C2722" s="62" t="s">
        <v>559</v>
      </c>
      <c r="D2722" s="62" t="s">
        <v>560</v>
      </c>
      <c r="E2722" s="173" t="s">
        <v>561</v>
      </c>
    </row>
    <row r="2723" spans="1:5" ht="30">
      <c r="A2723" s="410" t="s">
        <v>3061</v>
      </c>
      <c r="B2723" s="62" t="s">
        <v>123</v>
      </c>
      <c r="C2723" s="62">
        <v>3.4319999999999997E-5</v>
      </c>
      <c r="D2723" s="62">
        <v>576</v>
      </c>
      <c r="E2723" s="173">
        <f>TRUNC((C2723*D2723),2)</f>
        <v>0.01</v>
      </c>
    </row>
    <row r="2724" spans="1:5">
      <c r="A2724" s="410" t="s">
        <v>562</v>
      </c>
      <c r="B2724" s="62" t="s">
        <v>563</v>
      </c>
      <c r="C2724" s="62" t="s">
        <v>563</v>
      </c>
      <c r="D2724" s="62" t="s">
        <v>563</v>
      </c>
      <c r="E2724" s="173">
        <f>SUM(E2723:E2723)</f>
        <v>0.01</v>
      </c>
    </row>
    <row r="2725" spans="1:5">
      <c r="A2725" s="410"/>
      <c r="B2725" s="62"/>
      <c r="C2725" s="62"/>
      <c r="D2725" s="62"/>
      <c r="E2725" s="173"/>
    </row>
    <row r="2726" spans="1:5">
      <c r="A2726" s="410" t="s">
        <v>557</v>
      </c>
      <c r="B2726" s="62" t="s">
        <v>558</v>
      </c>
      <c r="C2726" s="62" t="s">
        <v>559</v>
      </c>
      <c r="D2726" s="62" t="s">
        <v>560</v>
      </c>
      <c r="E2726" s="173" t="s">
        <v>561</v>
      </c>
    </row>
    <row r="2727" spans="1:5">
      <c r="A2727" s="410" t="s">
        <v>3153</v>
      </c>
      <c r="B2727" s="62" t="s">
        <v>122</v>
      </c>
      <c r="C2727" s="62">
        <v>8.5790500000000006E-2</v>
      </c>
      <c r="D2727" s="62">
        <v>11.04</v>
      </c>
      <c r="E2727" s="173">
        <f>TRUNC((C2727*D2727),2)</f>
        <v>0.94</v>
      </c>
    </row>
    <row r="2728" spans="1:5">
      <c r="A2728" s="410" t="s">
        <v>3154</v>
      </c>
      <c r="B2728" s="62" t="s">
        <v>122</v>
      </c>
      <c r="C2728" s="62">
        <v>0.42921619999999999</v>
      </c>
      <c r="D2728" s="62">
        <v>14.35</v>
      </c>
      <c r="E2728" s="173">
        <f>TRUNC((C2728*D2728),2)</f>
        <v>6.15</v>
      </c>
    </row>
    <row r="2729" spans="1:5">
      <c r="A2729" s="410" t="s">
        <v>562</v>
      </c>
      <c r="B2729" s="62" t="s">
        <v>563</v>
      </c>
      <c r="C2729" s="62" t="s">
        <v>563</v>
      </c>
      <c r="D2729" s="62" t="s">
        <v>563</v>
      </c>
      <c r="E2729" s="173">
        <f>SUM(E2727:E2728)</f>
        <v>7.09</v>
      </c>
    </row>
    <row r="2730" spans="1:5">
      <c r="A2730" s="410"/>
      <c r="B2730" s="62"/>
      <c r="C2730" s="62"/>
      <c r="D2730" s="62"/>
      <c r="E2730" s="173"/>
    </row>
    <row r="2731" spans="1:5">
      <c r="A2731" s="410" t="s">
        <v>564</v>
      </c>
      <c r="B2731" s="62" t="s">
        <v>558</v>
      </c>
      <c r="C2731" s="62" t="s">
        <v>559</v>
      </c>
      <c r="D2731" s="62" t="s">
        <v>560</v>
      </c>
      <c r="E2731" s="173" t="s">
        <v>561</v>
      </c>
    </row>
    <row r="2732" spans="1:5" ht="45">
      <c r="A2732" s="410" t="s">
        <v>3155</v>
      </c>
      <c r="B2732" s="62" t="s">
        <v>127</v>
      </c>
      <c r="C2732" s="62">
        <v>1.5095057000000001</v>
      </c>
      <c r="D2732" s="62">
        <v>10.52</v>
      </c>
      <c r="E2732" s="173">
        <f t="shared" ref="E2732:E2755" si="60">TRUNC((C2732*D2732),2)</f>
        <v>15.87</v>
      </c>
    </row>
    <row r="2733" spans="1:5">
      <c r="A2733" s="410" t="s">
        <v>3066</v>
      </c>
      <c r="B2733" s="62" t="s">
        <v>123</v>
      </c>
      <c r="C2733" s="62">
        <v>4.06472E-3</v>
      </c>
      <c r="D2733" s="62">
        <v>6.92</v>
      </c>
      <c r="E2733" s="173">
        <f t="shared" si="60"/>
        <v>0.02</v>
      </c>
    </row>
    <row r="2734" spans="1:5">
      <c r="A2734" s="410" t="s">
        <v>3046</v>
      </c>
      <c r="B2734" s="62" t="s">
        <v>131</v>
      </c>
      <c r="C2734" s="62">
        <v>8.1170999999999999E-4</v>
      </c>
      <c r="D2734" s="62">
        <v>50.4</v>
      </c>
      <c r="E2734" s="173">
        <f t="shared" si="60"/>
        <v>0.04</v>
      </c>
    </row>
    <row r="2735" spans="1:5">
      <c r="A2735" s="410" t="s">
        <v>3067</v>
      </c>
      <c r="B2735" s="62" t="s">
        <v>123</v>
      </c>
      <c r="C2735" s="62">
        <v>3.3694999999999998E-4</v>
      </c>
      <c r="D2735" s="62">
        <v>108.95</v>
      </c>
      <c r="E2735" s="173">
        <f t="shared" si="60"/>
        <v>0.03</v>
      </c>
    </row>
    <row r="2736" spans="1:5">
      <c r="A2736" s="410" t="s">
        <v>3069</v>
      </c>
      <c r="B2736" s="62" t="s">
        <v>123</v>
      </c>
      <c r="C2736" s="62">
        <v>4.5980300000000003E-3</v>
      </c>
      <c r="D2736" s="62">
        <v>6.21</v>
      </c>
      <c r="E2736" s="173">
        <f t="shared" si="60"/>
        <v>0.02</v>
      </c>
    </row>
    <row r="2737" spans="1:5">
      <c r="A2737" s="410" t="s">
        <v>3047</v>
      </c>
      <c r="B2737" s="62" t="s">
        <v>131</v>
      </c>
      <c r="C2737" s="62">
        <v>6.9634400000000004E-3</v>
      </c>
      <c r="D2737" s="62">
        <v>9.4499999999999993</v>
      </c>
      <c r="E2737" s="173">
        <f t="shared" si="60"/>
        <v>0.06</v>
      </c>
    </row>
    <row r="2738" spans="1:5">
      <c r="A2738" s="410" t="s">
        <v>3075</v>
      </c>
      <c r="B2738" s="62" t="s">
        <v>128</v>
      </c>
      <c r="C2738" s="62">
        <v>7.6632999999999996E-4</v>
      </c>
      <c r="D2738" s="62">
        <v>15.32</v>
      </c>
      <c r="E2738" s="173">
        <f t="shared" si="60"/>
        <v>0.01</v>
      </c>
    </row>
    <row r="2739" spans="1:5">
      <c r="A2739" s="410" t="s">
        <v>3076</v>
      </c>
      <c r="B2739" s="62" t="s">
        <v>122</v>
      </c>
      <c r="C2739" s="62">
        <v>0.50700000000000001</v>
      </c>
      <c r="D2739" s="62">
        <v>1.87</v>
      </c>
      <c r="E2739" s="173">
        <f t="shared" si="60"/>
        <v>0.94</v>
      </c>
    </row>
    <row r="2740" spans="1:5">
      <c r="A2740" s="410" t="s">
        <v>3077</v>
      </c>
      <c r="B2740" s="62" t="s">
        <v>122</v>
      </c>
      <c r="C2740" s="62">
        <v>0.50700000000000001</v>
      </c>
      <c r="D2740" s="62">
        <v>0.71</v>
      </c>
      <c r="E2740" s="173">
        <f t="shared" si="60"/>
        <v>0.35</v>
      </c>
    </row>
    <row r="2741" spans="1:5">
      <c r="A2741" s="410" t="s">
        <v>3078</v>
      </c>
      <c r="B2741" s="62" t="s">
        <v>122</v>
      </c>
      <c r="C2741" s="62">
        <v>0.50700000000000001</v>
      </c>
      <c r="D2741" s="62">
        <v>0.34</v>
      </c>
      <c r="E2741" s="173">
        <f t="shared" si="60"/>
        <v>0.17</v>
      </c>
    </row>
    <row r="2742" spans="1:5">
      <c r="A2742" s="410" t="s">
        <v>3079</v>
      </c>
      <c r="B2742" s="62" t="s">
        <v>122</v>
      </c>
      <c r="C2742" s="62">
        <v>0.50700000000000001</v>
      </c>
      <c r="D2742" s="62">
        <v>0.05</v>
      </c>
      <c r="E2742" s="173">
        <f t="shared" si="60"/>
        <v>0.02</v>
      </c>
    </row>
    <row r="2743" spans="1:5">
      <c r="A2743" s="410" t="s">
        <v>3048</v>
      </c>
      <c r="B2743" s="62" t="s">
        <v>123</v>
      </c>
      <c r="C2743" s="62">
        <v>1.34168E-3</v>
      </c>
      <c r="D2743" s="62">
        <v>31.18</v>
      </c>
      <c r="E2743" s="173">
        <f t="shared" si="60"/>
        <v>0.04</v>
      </c>
    </row>
    <row r="2744" spans="1:5">
      <c r="A2744" s="410" t="s">
        <v>3049</v>
      </c>
      <c r="B2744" s="62" t="s">
        <v>123</v>
      </c>
      <c r="C2744" s="62">
        <v>6.2883999999999998E-4</v>
      </c>
      <c r="D2744" s="62">
        <v>178.5</v>
      </c>
      <c r="E2744" s="173">
        <f t="shared" si="60"/>
        <v>0.11</v>
      </c>
    </row>
    <row r="2745" spans="1:5">
      <c r="A2745" s="410" t="s">
        <v>3050</v>
      </c>
      <c r="B2745" s="62" t="s">
        <v>123</v>
      </c>
      <c r="C2745" s="62">
        <v>5.652401E-2</v>
      </c>
      <c r="D2745" s="62">
        <v>1.17</v>
      </c>
      <c r="E2745" s="173">
        <f t="shared" si="60"/>
        <v>0.06</v>
      </c>
    </row>
    <row r="2746" spans="1:5" ht="30">
      <c r="A2746" s="410" t="s">
        <v>3051</v>
      </c>
      <c r="B2746" s="62" t="s">
        <v>123</v>
      </c>
      <c r="C2746" s="62">
        <v>5.4502999999999995E-4</v>
      </c>
      <c r="D2746" s="62">
        <v>140.43</v>
      </c>
      <c r="E2746" s="173">
        <f t="shared" si="60"/>
        <v>7.0000000000000007E-2</v>
      </c>
    </row>
    <row r="2747" spans="1:5" ht="30">
      <c r="A2747" s="410" t="s">
        <v>3052</v>
      </c>
      <c r="B2747" s="62" t="s">
        <v>123</v>
      </c>
      <c r="C2747" s="62">
        <v>3.6504000000000002E-4</v>
      </c>
      <c r="D2747" s="62">
        <v>123.37</v>
      </c>
      <c r="E2747" s="173">
        <f t="shared" si="60"/>
        <v>0.04</v>
      </c>
    </row>
    <row r="2748" spans="1:5" ht="30">
      <c r="A2748" s="410" t="s">
        <v>3080</v>
      </c>
      <c r="B2748" s="62" t="s">
        <v>123</v>
      </c>
      <c r="C2748" s="62">
        <v>2.2359999999999999E-5</v>
      </c>
      <c r="D2748" s="62">
        <v>593.85</v>
      </c>
      <c r="E2748" s="173">
        <f t="shared" si="60"/>
        <v>0.01</v>
      </c>
    </row>
    <row r="2749" spans="1:5">
      <c r="A2749" s="410" t="s">
        <v>3081</v>
      </c>
      <c r="B2749" s="62" t="s">
        <v>123</v>
      </c>
      <c r="C2749" s="62">
        <v>1.373E-4</v>
      </c>
      <c r="D2749" s="62">
        <v>134.63</v>
      </c>
      <c r="E2749" s="173">
        <f t="shared" si="60"/>
        <v>0.01</v>
      </c>
    </row>
    <row r="2750" spans="1:5">
      <c r="A2750" s="410" t="s">
        <v>3082</v>
      </c>
      <c r="B2750" s="62" t="s">
        <v>123</v>
      </c>
      <c r="C2750" s="62">
        <v>1.0429000000000001E-4</v>
      </c>
      <c r="D2750" s="62">
        <v>202.84</v>
      </c>
      <c r="E2750" s="173">
        <f t="shared" si="60"/>
        <v>0.02</v>
      </c>
    </row>
    <row r="2751" spans="1:5">
      <c r="A2751" s="410" t="s">
        <v>3083</v>
      </c>
      <c r="B2751" s="62" t="s">
        <v>123</v>
      </c>
      <c r="C2751" s="62">
        <v>2.2359999999999999E-5</v>
      </c>
      <c r="D2751" s="62">
        <v>574.46</v>
      </c>
      <c r="E2751" s="173">
        <f t="shared" si="60"/>
        <v>0.01</v>
      </c>
    </row>
    <row r="2752" spans="1:5">
      <c r="A2752" s="410" t="s">
        <v>3084</v>
      </c>
      <c r="B2752" s="62" t="s">
        <v>123</v>
      </c>
      <c r="C2752" s="62">
        <v>2.7480000000000001E-5</v>
      </c>
      <c r="D2752" s="62">
        <v>276.64</v>
      </c>
      <c r="E2752" s="173">
        <f t="shared" si="60"/>
        <v>0</v>
      </c>
    </row>
    <row r="2753" spans="1:5">
      <c r="A2753" s="410" t="s">
        <v>3085</v>
      </c>
      <c r="B2753" s="62" t="s">
        <v>123</v>
      </c>
      <c r="C2753" s="62">
        <v>1.38411E-3</v>
      </c>
      <c r="D2753" s="62">
        <v>8.1</v>
      </c>
      <c r="E2753" s="173">
        <f t="shared" si="60"/>
        <v>0.01</v>
      </c>
    </row>
    <row r="2754" spans="1:5">
      <c r="A2754" s="410" t="s">
        <v>3086</v>
      </c>
      <c r="B2754" s="62" t="s">
        <v>123</v>
      </c>
      <c r="C2754" s="62">
        <v>7.6632999999999996E-4</v>
      </c>
      <c r="D2754" s="62">
        <v>11.01</v>
      </c>
      <c r="E2754" s="173">
        <f t="shared" si="60"/>
        <v>0</v>
      </c>
    </row>
    <row r="2755" spans="1:5">
      <c r="A2755" s="410" t="s">
        <v>3087</v>
      </c>
      <c r="B2755" s="62" t="s">
        <v>123</v>
      </c>
      <c r="C2755" s="62">
        <v>7.6632999999999996E-4</v>
      </c>
      <c r="D2755" s="62">
        <v>24.42</v>
      </c>
      <c r="E2755" s="173">
        <f t="shared" si="60"/>
        <v>0.01</v>
      </c>
    </row>
    <row r="2756" spans="1:5">
      <c r="A2756" s="410" t="s">
        <v>562</v>
      </c>
      <c r="B2756" s="62" t="s">
        <v>563</v>
      </c>
      <c r="C2756" s="62" t="s">
        <v>563</v>
      </c>
      <c r="D2756" s="62" t="s">
        <v>563</v>
      </c>
      <c r="E2756" s="173">
        <f>SUM(E2732:E2755)</f>
        <v>17.920000000000005</v>
      </c>
    </row>
    <row r="2757" spans="1:5">
      <c r="A2757" s="410"/>
      <c r="B2757" s="62"/>
      <c r="C2757" s="62"/>
      <c r="D2757" s="62"/>
      <c r="E2757" s="173"/>
    </row>
    <row r="2758" spans="1:5">
      <c r="A2758" s="410" t="s">
        <v>565</v>
      </c>
      <c r="B2758" s="62" t="s">
        <v>563</v>
      </c>
      <c r="C2758" s="62" t="s">
        <v>563</v>
      </c>
      <c r="D2758" s="62" t="s">
        <v>563</v>
      </c>
      <c r="E2758" s="173">
        <f>E2724+E2729+E2756</f>
        <v>25.020000000000003</v>
      </c>
    </row>
    <row r="2759" spans="1:5">
      <c r="A2759" s="410"/>
      <c r="B2759" s="62"/>
      <c r="C2759" s="62"/>
      <c r="D2759" s="413"/>
      <c r="E2759" s="173"/>
    </row>
    <row r="2760" spans="1:5">
      <c r="A2760" s="410"/>
      <c r="B2760" s="62"/>
      <c r="C2760" s="62"/>
      <c r="D2760" s="62"/>
      <c r="E2760" s="173"/>
    </row>
    <row r="2761" spans="1:5">
      <c r="A2761" s="410"/>
      <c r="B2761" s="62"/>
      <c r="C2761" s="62"/>
      <c r="D2761" s="62"/>
      <c r="E2761" s="173"/>
    </row>
    <row r="2762" spans="1:5">
      <c r="A2762" s="410" t="s">
        <v>629</v>
      </c>
      <c r="B2762" s="62" t="s">
        <v>3581</v>
      </c>
      <c r="C2762" s="62"/>
      <c r="D2762" s="62"/>
      <c r="E2762" s="173"/>
    </row>
    <row r="2763" spans="1:5">
      <c r="A2763" s="410" t="s">
        <v>630</v>
      </c>
      <c r="B2763" s="62"/>
      <c r="C2763" s="62"/>
      <c r="D2763" s="62"/>
      <c r="E2763" s="173"/>
    </row>
    <row r="2764" spans="1:5">
      <c r="A2764" s="410" t="s">
        <v>575</v>
      </c>
      <c r="B2764" s="62"/>
      <c r="C2764" s="62"/>
      <c r="D2764" s="62"/>
      <c r="E2764" s="173"/>
    </row>
    <row r="2765" spans="1:5">
      <c r="A2765" s="410"/>
      <c r="B2765" s="62"/>
      <c r="C2765" s="62"/>
      <c r="D2765" s="62"/>
      <c r="E2765" s="173"/>
    </row>
    <row r="2766" spans="1:5">
      <c r="A2766" s="410" t="s">
        <v>576</v>
      </c>
      <c r="B2766" s="62" t="s">
        <v>558</v>
      </c>
      <c r="C2766" s="62" t="s">
        <v>559</v>
      </c>
      <c r="D2766" s="62" t="s">
        <v>560</v>
      </c>
      <c r="E2766" s="173" t="s">
        <v>561</v>
      </c>
    </row>
    <row r="2767" spans="1:5" ht="30">
      <c r="A2767" s="410" t="s">
        <v>3061</v>
      </c>
      <c r="B2767" s="62" t="s">
        <v>123</v>
      </c>
      <c r="C2767" s="62">
        <v>1.3540000000000001E-5</v>
      </c>
      <c r="D2767" s="62">
        <v>576</v>
      </c>
      <c r="E2767" s="173">
        <f>TRUNC((C2767*D2767),2)</f>
        <v>0</v>
      </c>
    </row>
    <row r="2768" spans="1:5">
      <c r="A2768" s="410" t="s">
        <v>562</v>
      </c>
      <c r="B2768" s="62" t="s">
        <v>563</v>
      </c>
      <c r="C2768" s="62" t="s">
        <v>563</v>
      </c>
      <c r="D2768" s="62" t="s">
        <v>563</v>
      </c>
      <c r="E2768" s="173">
        <f>SUM(E2767:E2767)</f>
        <v>0</v>
      </c>
    </row>
    <row r="2769" spans="1:5">
      <c r="A2769" s="410"/>
      <c r="B2769" s="62"/>
      <c r="C2769" s="62"/>
      <c r="D2769" s="62"/>
      <c r="E2769" s="173"/>
    </row>
    <row r="2770" spans="1:5">
      <c r="A2770" s="410" t="s">
        <v>557</v>
      </c>
      <c r="B2770" s="62" t="s">
        <v>558</v>
      </c>
      <c r="C2770" s="62" t="s">
        <v>559</v>
      </c>
      <c r="D2770" s="62" t="s">
        <v>560</v>
      </c>
      <c r="E2770" s="173" t="s">
        <v>561</v>
      </c>
    </row>
    <row r="2771" spans="1:5">
      <c r="A2771" s="410" t="s">
        <v>3154</v>
      </c>
      <c r="B2771" s="62" t="s">
        <v>122</v>
      </c>
      <c r="C2771" s="62">
        <v>0.20341999999999999</v>
      </c>
      <c r="D2771" s="62">
        <v>14.35</v>
      </c>
      <c r="E2771" s="173">
        <f>TRUNC((C2771*D2771),2)</f>
        <v>2.91</v>
      </c>
    </row>
    <row r="2772" spans="1:5">
      <c r="A2772" s="410" t="s">
        <v>562</v>
      </c>
      <c r="B2772" s="62" t="s">
        <v>563</v>
      </c>
      <c r="C2772" s="62" t="s">
        <v>563</v>
      </c>
      <c r="D2772" s="62" t="s">
        <v>563</v>
      </c>
      <c r="E2772" s="173">
        <f>SUM(E2771:E2771)</f>
        <v>2.91</v>
      </c>
    </row>
    <row r="2773" spans="1:5">
      <c r="A2773" s="410"/>
      <c r="B2773" s="62"/>
      <c r="C2773" s="62"/>
      <c r="D2773" s="62"/>
      <c r="E2773" s="173"/>
    </row>
    <row r="2774" spans="1:5">
      <c r="A2774" s="410" t="s">
        <v>564</v>
      </c>
      <c r="B2774" s="62" t="s">
        <v>558</v>
      </c>
      <c r="C2774" s="62" t="s">
        <v>559</v>
      </c>
      <c r="D2774" s="62" t="s">
        <v>560</v>
      </c>
      <c r="E2774" s="173" t="s">
        <v>561</v>
      </c>
    </row>
    <row r="2775" spans="1:5">
      <c r="A2775" s="410" t="s">
        <v>3066</v>
      </c>
      <c r="B2775" s="62" t="s">
        <v>123</v>
      </c>
      <c r="C2775" s="62">
        <v>1.60344E-3</v>
      </c>
      <c r="D2775" s="62">
        <v>6.92</v>
      </c>
      <c r="E2775" s="173">
        <f t="shared" ref="E2775:E2798" si="61">TRUNC((C2775*D2775),2)</f>
        <v>0.01</v>
      </c>
    </row>
    <row r="2776" spans="1:5">
      <c r="A2776" s="410" t="s">
        <v>3046</v>
      </c>
      <c r="B2776" s="62" t="s">
        <v>131</v>
      </c>
      <c r="C2776" s="62">
        <v>3.2019999999999998E-4</v>
      </c>
      <c r="D2776" s="62">
        <v>50.4</v>
      </c>
      <c r="E2776" s="173">
        <f t="shared" si="61"/>
        <v>0.01</v>
      </c>
    </row>
    <row r="2777" spans="1:5">
      <c r="A2777" s="410" t="s">
        <v>3067</v>
      </c>
      <c r="B2777" s="62" t="s">
        <v>123</v>
      </c>
      <c r="C2777" s="62">
        <v>1.3291999999999999E-4</v>
      </c>
      <c r="D2777" s="62">
        <v>108.95</v>
      </c>
      <c r="E2777" s="173">
        <f t="shared" si="61"/>
        <v>0.01</v>
      </c>
    </row>
    <row r="2778" spans="1:5">
      <c r="A2778" s="410" t="s">
        <v>3069</v>
      </c>
      <c r="B2778" s="62" t="s">
        <v>123</v>
      </c>
      <c r="C2778" s="62">
        <v>1.8138200000000001E-3</v>
      </c>
      <c r="D2778" s="62">
        <v>6.21</v>
      </c>
      <c r="E2778" s="173">
        <f t="shared" si="61"/>
        <v>0.01</v>
      </c>
    </row>
    <row r="2779" spans="1:5">
      <c r="A2779" s="410" t="s">
        <v>3158</v>
      </c>
      <c r="B2779" s="62" t="s">
        <v>125</v>
      </c>
      <c r="C2779" s="62">
        <v>1.2</v>
      </c>
      <c r="D2779" s="62">
        <v>1</v>
      </c>
      <c r="E2779" s="173">
        <f t="shared" si="61"/>
        <v>1.2</v>
      </c>
    </row>
    <row r="2780" spans="1:5">
      <c r="A2780" s="410" t="s">
        <v>3047</v>
      </c>
      <c r="B2780" s="62" t="s">
        <v>131</v>
      </c>
      <c r="C2780" s="62">
        <v>2.7469199999999999E-3</v>
      </c>
      <c r="D2780" s="62">
        <v>9.4499999999999993</v>
      </c>
      <c r="E2780" s="173">
        <f t="shared" si="61"/>
        <v>0.02</v>
      </c>
    </row>
    <row r="2781" spans="1:5">
      <c r="A2781" s="410" t="s">
        <v>3075</v>
      </c>
      <c r="B2781" s="62" t="s">
        <v>128</v>
      </c>
      <c r="C2781" s="62">
        <v>3.0229999999999998E-4</v>
      </c>
      <c r="D2781" s="62">
        <v>15.32</v>
      </c>
      <c r="E2781" s="173">
        <f t="shared" si="61"/>
        <v>0</v>
      </c>
    </row>
    <row r="2782" spans="1:5">
      <c r="A2782" s="410" t="s">
        <v>3076</v>
      </c>
      <c r="B2782" s="62" t="s">
        <v>122</v>
      </c>
      <c r="C2782" s="62">
        <v>0.2</v>
      </c>
      <c r="D2782" s="62">
        <v>1.87</v>
      </c>
      <c r="E2782" s="173">
        <f t="shared" si="61"/>
        <v>0.37</v>
      </c>
    </row>
    <row r="2783" spans="1:5">
      <c r="A2783" s="410" t="s">
        <v>3077</v>
      </c>
      <c r="B2783" s="62" t="s">
        <v>122</v>
      </c>
      <c r="C2783" s="62">
        <v>0.2</v>
      </c>
      <c r="D2783" s="62">
        <v>0.71</v>
      </c>
      <c r="E2783" s="173">
        <f t="shared" si="61"/>
        <v>0.14000000000000001</v>
      </c>
    </row>
    <row r="2784" spans="1:5">
      <c r="A2784" s="410" t="s">
        <v>3078</v>
      </c>
      <c r="B2784" s="62" t="s">
        <v>122</v>
      </c>
      <c r="C2784" s="62">
        <v>0.2</v>
      </c>
      <c r="D2784" s="62">
        <v>0.34</v>
      </c>
      <c r="E2784" s="173">
        <f t="shared" si="61"/>
        <v>0.06</v>
      </c>
    </row>
    <row r="2785" spans="1:5">
      <c r="A2785" s="410" t="s">
        <v>3079</v>
      </c>
      <c r="B2785" s="62" t="s">
        <v>122</v>
      </c>
      <c r="C2785" s="62">
        <v>0.2</v>
      </c>
      <c r="D2785" s="62">
        <v>0.05</v>
      </c>
      <c r="E2785" s="173">
        <f t="shared" si="61"/>
        <v>0.01</v>
      </c>
    </row>
    <row r="2786" spans="1:5">
      <c r="A2786" s="410" t="s">
        <v>3048</v>
      </c>
      <c r="B2786" s="62" t="s">
        <v>123</v>
      </c>
      <c r="C2786" s="62">
        <v>5.2926000000000004E-4</v>
      </c>
      <c r="D2786" s="62">
        <v>31.18</v>
      </c>
      <c r="E2786" s="173">
        <f t="shared" si="61"/>
        <v>0.01</v>
      </c>
    </row>
    <row r="2787" spans="1:5">
      <c r="A2787" s="410" t="s">
        <v>3049</v>
      </c>
      <c r="B2787" s="62" t="s">
        <v>123</v>
      </c>
      <c r="C2787" s="62">
        <v>2.4805999999999998E-4</v>
      </c>
      <c r="D2787" s="62">
        <v>178.5</v>
      </c>
      <c r="E2787" s="173">
        <f t="shared" si="61"/>
        <v>0.04</v>
      </c>
    </row>
    <row r="2788" spans="1:5">
      <c r="A2788" s="410" t="s">
        <v>3050</v>
      </c>
      <c r="B2788" s="62" t="s">
        <v>123</v>
      </c>
      <c r="C2788" s="62">
        <v>2.2297440000000002E-2</v>
      </c>
      <c r="D2788" s="62">
        <v>1.17</v>
      </c>
      <c r="E2788" s="173">
        <f t="shared" si="61"/>
        <v>0.02</v>
      </c>
    </row>
    <row r="2789" spans="1:5" ht="30">
      <c r="A2789" s="410" t="s">
        <v>3051</v>
      </c>
      <c r="B2789" s="62" t="s">
        <v>123</v>
      </c>
      <c r="C2789" s="62">
        <v>2.1499999999999999E-4</v>
      </c>
      <c r="D2789" s="62">
        <v>140.43</v>
      </c>
      <c r="E2789" s="173">
        <f t="shared" si="61"/>
        <v>0.03</v>
      </c>
    </row>
    <row r="2790" spans="1:5" ht="30">
      <c r="A2790" s="410" t="s">
        <v>3052</v>
      </c>
      <c r="B2790" s="62" t="s">
        <v>123</v>
      </c>
      <c r="C2790" s="62">
        <v>1.44E-4</v>
      </c>
      <c r="D2790" s="62">
        <v>123.37</v>
      </c>
      <c r="E2790" s="173">
        <f t="shared" si="61"/>
        <v>0.01</v>
      </c>
    </row>
    <row r="2791" spans="1:5" ht="30">
      <c r="A2791" s="410" t="s">
        <v>3080</v>
      </c>
      <c r="B2791" s="62" t="s">
        <v>123</v>
      </c>
      <c r="C2791" s="62">
        <v>8.8200000000000003E-6</v>
      </c>
      <c r="D2791" s="62">
        <v>593.85</v>
      </c>
      <c r="E2791" s="173">
        <f t="shared" si="61"/>
        <v>0</v>
      </c>
    </row>
    <row r="2792" spans="1:5">
      <c r="A2792" s="410" t="s">
        <v>3081</v>
      </c>
      <c r="B2792" s="62" t="s">
        <v>123</v>
      </c>
      <c r="C2792" s="62">
        <v>5.4160000000000003E-5</v>
      </c>
      <c r="D2792" s="62">
        <v>134.63</v>
      </c>
      <c r="E2792" s="173">
        <f t="shared" si="61"/>
        <v>0</v>
      </c>
    </row>
    <row r="2793" spans="1:5">
      <c r="A2793" s="410" t="s">
        <v>3082</v>
      </c>
      <c r="B2793" s="62" t="s">
        <v>123</v>
      </c>
      <c r="C2793" s="62">
        <v>4.1140000000000003E-5</v>
      </c>
      <c r="D2793" s="62">
        <v>202.84</v>
      </c>
      <c r="E2793" s="173">
        <f t="shared" si="61"/>
        <v>0</v>
      </c>
    </row>
    <row r="2794" spans="1:5">
      <c r="A2794" s="410" t="s">
        <v>3083</v>
      </c>
      <c r="B2794" s="62" t="s">
        <v>123</v>
      </c>
      <c r="C2794" s="62">
        <v>8.8200000000000003E-6</v>
      </c>
      <c r="D2794" s="62">
        <v>574.46</v>
      </c>
      <c r="E2794" s="173">
        <f t="shared" si="61"/>
        <v>0</v>
      </c>
    </row>
    <row r="2795" spans="1:5">
      <c r="A2795" s="410" t="s">
        <v>3084</v>
      </c>
      <c r="B2795" s="62" t="s">
        <v>123</v>
      </c>
      <c r="C2795" s="62">
        <v>1.084E-5</v>
      </c>
      <c r="D2795" s="62">
        <v>276.64</v>
      </c>
      <c r="E2795" s="173">
        <f t="shared" si="61"/>
        <v>0</v>
      </c>
    </row>
    <row r="2796" spans="1:5">
      <c r="A2796" s="410" t="s">
        <v>3085</v>
      </c>
      <c r="B2796" s="62" t="s">
        <v>123</v>
      </c>
      <c r="C2796" s="62">
        <v>5.4600000000000004E-4</v>
      </c>
      <c r="D2796" s="62">
        <v>8.1</v>
      </c>
      <c r="E2796" s="173">
        <f t="shared" si="61"/>
        <v>0</v>
      </c>
    </row>
    <row r="2797" spans="1:5">
      <c r="A2797" s="410" t="s">
        <v>3086</v>
      </c>
      <c r="B2797" s="62" t="s">
        <v>123</v>
      </c>
      <c r="C2797" s="62">
        <v>3.0229999999999998E-4</v>
      </c>
      <c r="D2797" s="62">
        <v>11.01</v>
      </c>
      <c r="E2797" s="173">
        <f t="shared" si="61"/>
        <v>0</v>
      </c>
    </row>
    <row r="2798" spans="1:5">
      <c r="A2798" s="410" t="s">
        <v>3087</v>
      </c>
      <c r="B2798" s="62" t="s">
        <v>123</v>
      </c>
      <c r="C2798" s="62">
        <v>3.0229999999999998E-4</v>
      </c>
      <c r="D2798" s="62">
        <v>24.42</v>
      </c>
      <c r="E2798" s="173">
        <f t="shared" si="61"/>
        <v>0</v>
      </c>
    </row>
    <row r="2799" spans="1:5">
      <c r="A2799" s="410" t="s">
        <v>562</v>
      </c>
      <c r="B2799" s="62" t="s">
        <v>563</v>
      </c>
      <c r="C2799" s="62" t="s">
        <v>563</v>
      </c>
      <c r="D2799" s="62" t="s">
        <v>563</v>
      </c>
      <c r="E2799" s="173">
        <f>SUM(E2775:E2798)</f>
        <v>1.9500000000000002</v>
      </c>
    </row>
    <row r="2800" spans="1:5">
      <c r="A2800" s="410"/>
      <c r="B2800" s="62"/>
      <c r="C2800" s="62"/>
      <c r="D2800" s="62"/>
      <c r="E2800" s="173"/>
    </row>
    <row r="2801" spans="1:5">
      <c r="A2801" s="410" t="s">
        <v>565</v>
      </c>
      <c r="B2801" s="62" t="s">
        <v>563</v>
      </c>
      <c r="C2801" s="62" t="s">
        <v>563</v>
      </c>
      <c r="D2801" s="62" t="s">
        <v>563</v>
      </c>
      <c r="E2801" s="173">
        <f>E2768+E2772+E2799</f>
        <v>4.8600000000000003</v>
      </c>
    </row>
    <row r="2802" spans="1:5">
      <c r="A2802" s="410"/>
      <c r="B2802" s="62"/>
      <c r="C2802" s="62"/>
      <c r="D2802" s="413"/>
      <c r="E2802" s="173"/>
    </row>
    <row r="2803" spans="1:5">
      <c r="A2803" s="410"/>
      <c r="B2803" s="62"/>
      <c r="C2803" s="62"/>
      <c r="D2803" s="62"/>
      <c r="E2803" s="173"/>
    </row>
    <row r="2804" spans="1:5">
      <c r="A2804" s="410"/>
      <c r="B2804" s="62"/>
      <c r="C2804" s="62"/>
      <c r="D2804" s="62"/>
      <c r="E2804" s="173"/>
    </row>
    <row r="2805" spans="1:5">
      <c r="A2805" s="410" t="s">
        <v>631</v>
      </c>
      <c r="B2805" s="62" t="s">
        <v>3582</v>
      </c>
      <c r="C2805" s="62"/>
      <c r="D2805" s="62"/>
      <c r="E2805" s="173"/>
    </row>
    <row r="2806" spans="1:5" ht="30">
      <c r="A2806" s="410" t="s">
        <v>632</v>
      </c>
      <c r="B2806" s="62"/>
      <c r="C2806" s="62"/>
      <c r="D2806" s="62"/>
      <c r="E2806" s="173"/>
    </row>
    <row r="2807" spans="1:5">
      <c r="A2807" s="410" t="s">
        <v>620</v>
      </c>
      <c r="B2807" s="62"/>
      <c r="C2807" s="62"/>
      <c r="D2807" s="62"/>
      <c r="E2807" s="173"/>
    </row>
    <row r="2808" spans="1:5">
      <c r="A2808" s="410"/>
      <c r="B2808" s="62"/>
      <c r="C2808" s="62"/>
      <c r="D2808" s="62"/>
      <c r="E2808" s="173"/>
    </row>
    <row r="2809" spans="1:5">
      <c r="A2809" s="410" t="s">
        <v>576</v>
      </c>
      <c r="B2809" s="62" t="s">
        <v>558</v>
      </c>
      <c r="C2809" s="62" t="s">
        <v>559</v>
      </c>
      <c r="D2809" s="62" t="s">
        <v>560</v>
      </c>
      <c r="E2809" s="173" t="s">
        <v>561</v>
      </c>
    </row>
    <row r="2810" spans="1:5" ht="30">
      <c r="A2810" s="410" t="s">
        <v>3061</v>
      </c>
      <c r="B2810" s="62" t="s">
        <v>123</v>
      </c>
      <c r="C2810" s="62">
        <v>4.0600000000000001E-6</v>
      </c>
      <c r="D2810" s="62">
        <v>576</v>
      </c>
      <c r="E2810" s="173">
        <f>TRUNC((C2810*D2810),2)</f>
        <v>0</v>
      </c>
    </row>
    <row r="2811" spans="1:5">
      <c r="A2811" s="410" t="s">
        <v>562</v>
      </c>
      <c r="B2811" s="62" t="s">
        <v>563</v>
      </c>
      <c r="C2811" s="62" t="s">
        <v>563</v>
      </c>
      <c r="D2811" s="62" t="s">
        <v>563</v>
      </c>
      <c r="E2811" s="173">
        <f>SUM(E2810:E2810)</f>
        <v>0</v>
      </c>
    </row>
    <row r="2812" spans="1:5">
      <c r="A2812" s="410"/>
      <c r="B2812" s="62"/>
      <c r="C2812" s="62"/>
      <c r="D2812" s="62"/>
      <c r="E2812" s="173"/>
    </row>
    <row r="2813" spans="1:5">
      <c r="A2813" s="410" t="s">
        <v>557</v>
      </c>
      <c r="B2813" s="62" t="s">
        <v>558</v>
      </c>
      <c r="C2813" s="62" t="s">
        <v>559</v>
      </c>
      <c r="D2813" s="62" t="s">
        <v>560</v>
      </c>
      <c r="E2813" s="173" t="s">
        <v>561</v>
      </c>
    </row>
    <row r="2814" spans="1:5">
      <c r="A2814" s="410" t="s">
        <v>3135</v>
      </c>
      <c r="B2814" s="62" t="s">
        <v>122</v>
      </c>
      <c r="C2814" s="62">
        <v>2.0185999999999999E-2</v>
      </c>
      <c r="D2814" s="62">
        <v>13.3</v>
      </c>
      <c r="E2814" s="173">
        <f>TRUNC((C2814*D2814),2)</f>
        <v>0.26</v>
      </c>
    </row>
    <row r="2815" spans="1:5">
      <c r="A2815" s="410" t="s">
        <v>3063</v>
      </c>
      <c r="B2815" s="62" t="s">
        <v>122</v>
      </c>
      <c r="C2815" s="62">
        <v>4.0683999999999998E-2</v>
      </c>
      <c r="D2815" s="62">
        <v>8.51</v>
      </c>
      <c r="E2815" s="173">
        <f>TRUNC((C2815*D2815),2)</f>
        <v>0.34</v>
      </c>
    </row>
    <row r="2816" spans="1:5">
      <c r="A2816" s="410" t="s">
        <v>562</v>
      </c>
      <c r="B2816" s="62" t="s">
        <v>563</v>
      </c>
      <c r="C2816" s="62" t="s">
        <v>563</v>
      </c>
      <c r="D2816" s="62" t="s">
        <v>563</v>
      </c>
      <c r="E2816" s="173">
        <f>SUM(E2814:E2815)</f>
        <v>0.60000000000000009</v>
      </c>
    </row>
    <row r="2817" spans="1:5">
      <c r="A2817" s="410"/>
      <c r="B2817" s="62"/>
      <c r="C2817" s="62"/>
      <c r="D2817" s="62"/>
      <c r="E2817" s="173"/>
    </row>
    <row r="2818" spans="1:5">
      <c r="A2818" s="410" t="s">
        <v>564</v>
      </c>
      <c r="B2818" s="62" t="s">
        <v>558</v>
      </c>
      <c r="C2818" s="62" t="s">
        <v>559</v>
      </c>
      <c r="D2818" s="62" t="s">
        <v>560</v>
      </c>
      <c r="E2818" s="173" t="s">
        <v>561</v>
      </c>
    </row>
    <row r="2819" spans="1:5">
      <c r="A2819" s="410" t="s">
        <v>3131</v>
      </c>
      <c r="B2819" s="62" t="s">
        <v>127</v>
      </c>
      <c r="C2819" s="62">
        <v>1.03E-2</v>
      </c>
      <c r="D2819" s="62">
        <v>12</v>
      </c>
      <c r="E2819" s="173">
        <f t="shared" ref="E2819:E2843" si="62">TRUNC((C2819*D2819),2)</f>
        <v>0.12</v>
      </c>
    </row>
    <row r="2820" spans="1:5">
      <c r="A2820" s="410" t="s">
        <v>3066</v>
      </c>
      <c r="B2820" s="62" t="s">
        <v>123</v>
      </c>
      <c r="C2820" s="62">
        <v>4.8103000000000002E-4</v>
      </c>
      <c r="D2820" s="62">
        <v>6.92</v>
      </c>
      <c r="E2820" s="173">
        <f t="shared" si="62"/>
        <v>0</v>
      </c>
    </row>
    <row r="2821" spans="1:5">
      <c r="A2821" s="410" t="s">
        <v>3046</v>
      </c>
      <c r="B2821" s="62" t="s">
        <v>131</v>
      </c>
      <c r="C2821" s="62">
        <v>9.6059999999999998E-5</v>
      </c>
      <c r="D2821" s="62">
        <v>50.4</v>
      </c>
      <c r="E2821" s="173">
        <f t="shared" si="62"/>
        <v>0</v>
      </c>
    </row>
    <row r="2822" spans="1:5">
      <c r="A2822" s="410" t="s">
        <v>3067</v>
      </c>
      <c r="B2822" s="62" t="s">
        <v>123</v>
      </c>
      <c r="C2822" s="62">
        <v>3.9870000000000003E-5</v>
      </c>
      <c r="D2822" s="62">
        <v>108.95</v>
      </c>
      <c r="E2822" s="173">
        <f t="shared" si="62"/>
        <v>0</v>
      </c>
    </row>
    <row r="2823" spans="1:5">
      <c r="A2823" s="410" t="s">
        <v>3069</v>
      </c>
      <c r="B2823" s="62" t="s">
        <v>123</v>
      </c>
      <c r="C2823" s="62">
        <v>5.4414000000000003E-4</v>
      </c>
      <c r="D2823" s="62">
        <v>6.21</v>
      </c>
      <c r="E2823" s="173">
        <f t="shared" si="62"/>
        <v>0</v>
      </c>
    </row>
    <row r="2824" spans="1:5">
      <c r="A2824" s="410" t="s">
        <v>3047</v>
      </c>
      <c r="B2824" s="62" t="s">
        <v>131</v>
      </c>
      <c r="C2824" s="62">
        <v>8.2406999999999999E-4</v>
      </c>
      <c r="D2824" s="62">
        <v>9.4499999999999993</v>
      </c>
      <c r="E2824" s="173">
        <f t="shared" si="62"/>
        <v>0</v>
      </c>
    </row>
    <row r="2825" spans="1:5">
      <c r="A2825" s="410" t="s">
        <v>3075</v>
      </c>
      <c r="B2825" s="62" t="s">
        <v>128</v>
      </c>
      <c r="C2825" s="62">
        <v>9.0690000000000001E-5</v>
      </c>
      <c r="D2825" s="62">
        <v>15.32</v>
      </c>
      <c r="E2825" s="173">
        <f t="shared" si="62"/>
        <v>0</v>
      </c>
    </row>
    <row r="2826" spans="1:5" ht="30">
      <c r="A2826" s="410" t="s">
        <v>3159</v>
      </c>
      <c r="B2826" s="62" t="s">
        <v>127</v>
      </c>
      <c r="C2826" s="62">
        <v>1.04355932</v>
      </c>
      <c r="D2826" s="62">
        <v>5.9</v>
      </c>
      <c r="E2826" s="173">
        <f t="shared" si="62"/>
        <v>6.15</v>
      </c>
    </row>
    <row r="2827" spans="1:5">
      <c r="A2827" s="410" t="s">
        <v>3076</v>
      </c>
      <c r="B2827" s="62" t="s">
        <v>122</v>
      </c>
      <c r="C2827" s="62">
        <v>0.06</v>
      </c>
      <c r="D2827" s="62">
        <v>1.87</v>
      </c>
      <c r="E2827" s="173">
        <f t="shared" si="62"/>
        <v>0.11</v>
      </c>
    </row>
    <row r="2828" spans="1:5">
      <c r="A2828" s="410" t="s">
        <v>3077</v>
      </c>
      <c r="B2828" s="62" t="s">
        <v>122</v>
      </c>
      <c r="C2828" s="62">
        <v>0.06</v>
      </c>
      <c r="D2828" s="62">
        <v>0.71</v>
      </c>
      <c r="E2828" s="173">
        <f t="shared" si="62"/>
        <v>0.04</v>
      </c>
    </row>
    <row r="2829" spans="1:5">
      <c r="A2829" s="410" t="s">
        <v>3078</v>
      </c>
      <c r="B2829" s="62" t="s">
        <v>122</v>
      </c>
      <c r="C2829" s="62">
        <v>0.06</v>
      </c>
      <c r="D2829" s="62">
        <v>0.34</v>
      </c>
      <c r="E2829" s="173">
        <f t="shared" si="62"/>
        <v>0.02</v>
      </c>
    </row>
    <row r="2830" spans="1:5">
      <c r="A2830" s="410" t="s">
        <v>3079</v>
      </c>
      <c r="B2830" s="62" t="s">
        <v>122</v>
      </c>
      <c r="C2830" s="62">
        <v>0.06</v>
      </c>
      <c r="D2830" s="62">
        <v>0.05</v>
      </c>
      <c r="E2830" s="173">
        <f t="shared" si="62"/>
        <v>0</v>
      </c>
    </row>
    <row r="2831" spans="1:5">
      <c r="A2831" s="410" t="s">
        <v>3048</v>
      </c>
      <c r="B2831" s="62" t="s">
        <v>123</v>
      </c>
      <c r="C2831" s="62">
        <v>1.5877999999999999E-4</v>
      </c>
      <c r="D2831" s="62">
        <v>31.18</v>
      </c>
      <c r="E2831" s="173">
        <f t="shared" si="62"/>
        <v>0</v>
      </c>
    </row>
    <row r="2832" spans="1:5">
      <c r="A2832" s="410" t="s">
        <v>3049</v>
      </c>
      <c r="B2832" s="62" t="s">
        <v>123</v>
      </c>
      <c r="C2832" s="62">
        <v>7.4419999999999996E-5</v>
      </c>
      <c r="D2832" s="62">
        <v>178.5</v>
      </c>
      <c r="E2832" s="173">
        <f t="shared" si="62"/>
        <v>0.01</v>
      </c>
    </row>
    <row r="2833" spans="1:5">
      <c r="A2833" s="410" t="s">
        <v>3050</v>
      </c>
      <c r="B2833" s="62" t="s">
        <v>123</v>
      </c>
      <c r="C2833" s="62">
        <v>6.68923E-3</v>
      </c>
      <c r="D2833" s="62">
        <v>1.17</v>
      </c>
      <c r="E2833" s="173">
        <f t="shared" si="62"/>
        <v>0</v>
      </c>
    </row>
    <row r="2834" spans="1:5" ht="30">
      <c r="A2834" s="410" t="s">
        <v>3051</v>
      </c>
      <c r="B2834" s="62" t="s">
        <v>123</v>
      </c>
      <c r="C2834" s="62">
        <v>6.4499999999999996E-5</v>
      </c>
      <c r="D2834" s="62">
        <v>140.43</v>
      </c>
      <c r="E2834" s="173">
        <f t="shared" si="62"/>
        <v>0</v>
      </c>
    </row>
    <row r="2835" spans="1:5" ht="30">
      <c r="A2835" s="410" t="s">
        <v>3052</v>
      </c>
      <c r="B2835" s="62" t="s">
        <v>123</v>
      </c>
      <c r="C2835" s="62">
        <v>4.32E-5</v>
      </c>
      <c r="D2835" s="62">
        <v>123.37</v>
      </c>
      <c r="E2835" s="173">
        <f t="shared" si="62"/>
        <v>0</v>
      </c>
    </row>
    <row r="2836" spans="1:5" ht="30">
      <c r="A2836" s="410" t="s">
        <v>3080</v>
      </c>
      <c r="B2836" s="62" t="s">
        <v>123</v>
      </c>
      <c r="C2836" s="62">
        <v>2.6400000000000001E-6</v>
      </c>
      <c r="D2836" s="62">
        <v>593.85</v>
      </c>
      <c r="E2836" s="173">
        <f t="shared" si="62"/>
        <v>0</v>
      </c>
    </row>
    <row r="2837" spans="1:5">
      <c r="A2837" s="410" t="s">
        <v>3081</v>
      </c>
      <c r="B2837" s="62" t="s">
        <v>123</v>
      </c>
      <c r="C2837" s="62">
        <v>1.6249999999999999E-5</v>
      </c>
      <c r="D2837" s="62">
        <v>134.63</v>
      </c>
      <c r="E2837" s="173">
        <f t="shared" si="62"/>
        <v>0</v>
      </c>
    </row>
    <row r="2838" spans="1:5">
      <c r="A2838" s="410" t="s">
        <v>3082</v>
      </c>
      <c r="B2838" s="62" t="s">
        <v>123</v>
      </c>
      <c r="C2838" s="62">
        <v>1.234E-5</v>
      </c>
      <c r="D2838" s="62">
        <v>202.84</v>
      </c>
      <c r="E2838" s="173">
        <f t="shared" si="62"/>
        <v>0</v>
      </c>
    </row>
    <row r="2839" spans="1:5">
      <c r="A2839" s="410" t="s">
        <v>3083</v>
      </c>
      <c r="B2839" s="62" t="s">
        <v>123</v>
      </c>
      <c r="C2839" s="62">
        <v>2.6400000000000001E-6</v>
      </c>
      <c r="D2839" s="62">
        <v>574.46</v>
      </c>
      <c r="E2839" s="173">
        <f t="shared" si="62"/>
        <v>0</v>
      </c>
    </row>
    <row r="2840" spans="1:5">
      <c r="A2840" s="410" t="s">
        <v>3084</v>
      </c>
      <c r="B2840" s="62" t="s">
        <v>123</v>
      </c>
      <c r="C2840" s="62">
        <v>3.2499999999999998E-6</v>
      </c>
      <c r="D2840" s="62">
        <v>276.64</v>
      </c>
      <c r="E2840" s="173">
        <f t="shared" si="62"/>
        <v>0</v>
      </c>
    </row>
    <row r="2841" spans="1:5">
      <c r="A2841" s="410" t="s">
        <v>3085</v>
      </c>
      <c r="B2841" s="62" t="s">
        <v>123</v>
      </c>
      <c r="C2841" s="62">
        <v>1.638E-4</v>
      </c>
      <c r="D2841" s="62">
        <v>8.1</v>
      </c>
      <c r="E2841" s="173">
        <f t="shared" si="62"/>
        <v>0</v>
      </c>
    </row>
    <row r="2842" spans="1:5">
      <c r="A2842" s="410" t="s">
        <v>3086</v>
      </c>
      <c r="B2842" s="62" t="s">
        <v>123</v>
      </c>
      <c r="C2842" s="62">
        <v>9.0690000000000001E-5</v>
      </c>
      <c r="D2842" s="62">
        <v>11.01</v>
      </c>
      <c r="E2842" s="173">
        <f t="shared" si="62"/>
        <v>0</v>
      </c>
    </row>
    <row r="2843" spans="1:5">
      <c r="A2843" s="410" t="s">
        <v>3087</v>
      </c>
      <c r="B2843" s="62" t="s">
        <v>123</v>
      </c>
      <c r="C2843" s="62">
        <v>9.0690000000000001E-5</v>
      </c>
      <c r="D2843" s="62">
        <v>24.42</v>
      </c>
      <c r="E2843" s="173">
        <f t="shared" si="62"/>
        <v>0</v>
      </c>
    </row>
    <row r="2844" spans="1:5">
      <c r="A2844" s="410" t="s">
        <v>562</v>
      </c>
      <c r="B2844" s="62" t="s">
        <v>563</v>
      </c>
      <c r="C2844" s="62" t="s">
        <v>563</v>
      </c>
      <c r="D2844" s="62" t="s">
        <v>563</v>
      </c>
      <c r="E2844" s="173">
        <f>SUM(E2819:E2843)</f>
        <v>6.45</v>
      </c>
    </row>
    <row r="2845" spans="1:5">
      <c r="A2845" s="410"/>
      <c r="B2845" s="62"/>
      <c r="C2845" s="62"/>
      <c r="D2845" s="62"/>
      <c r="E2845" s="173"/>
    </row>
    <row r="2846" spans="1:5">
      <c r="A2846" s="410" t="s">
        <v>565</v>
      </c>
      <c r="B2846" s="62" t="s">
        <v>563</v>
      </c>
      <c r="C2846" s="62" t="s">
        <v>563</v>
      </c>
      <c r="D2846" s="62" t="s">
        <v>563</v>
      </c>
      <c r="E2846" s="173">
        <f>E2811+E2816+E2844</f>
        <v>7.0500000000000007</v>
      </c>
    </row>
    <row r="2847" spans="1:5">
      <c r="A2847" s="410"/>
      <c r="B2847" s="62"/>
      <c r="C2847" s="62"/>
      <c r="D2847" s="413"/>
      <c r="E2847" s="173"/>
    </row>
    <row r="2848" spans="1:5">
      <c r="A2848" s="410"/>
      <c r="B2848" s="62"/>
      <c r="C2848" s="62"/>
      <c r="D2848" s="62"/>
      <c r="E2848" s="173"/>
    </row>
    <row r="2849" spans="1:5">
      <c r="A2849" s="410"/>
      <c r="B2849" s="62"/>
      <c r="C2849" s="62"/>
      <c r="D2849" s="62"/>
      <c r="E2849" s="173"/>
    </row>
    <row r="2850" spans="1:5">
      <c r="A2850" s="410" t="s">
        <v>1394</v>
      </c>
      <c r="B2850" s="62" t="s">
        <v>3576</v>
      </c>
      <c r="C2850" s="62"/>
      <c r="D2850" s="62"/>
      <c r="E2850" s="173"/>
    </row>
    <row r="2851" spans="1:5" ht="30">
      <c r="A2851" s="410" t="s">
        <v>1146</v>
      </c>
      <c r="B2851" s="62"/>
      <c r="C2851" s="62"/>
      <c r="D2851" s="62"/>
      <c r="E2851" s="173"/>
    </row>
    <row r="2852" spans="1:5">
      <c r="A2852" s="410" t="s">
        <v>601</v>
      </c>
      <c r="B2852" s="62"/>
      <c r="C2852" s="62"/>
      <c r="D2852" s="62"/>
      <c r="E2852" s="173"/>
    </row>
    <row r="2853" spans="1:5">
      <c r="A2853" s="410"/>
      <c r="B2853" s="62"/>
      <c r="C2853" s="62"/>
      <c r="D2853" s="62"/>
      <c r="E2853" s="173"/>
    </row>
    <row r="2854" spans="1:5">
      <c r="A2854" s="410" t="s">
        <v>576</v>
      </c>
      <c r="B2854" s="62" t="s">
        <v>558</v>
      </c>
      <c r="C2854" s="62" t="s">
        <v>559</v>
      </c>
      <c r="D2854" s="62" t="s">
        <v>560</v>
      </c>
      <c r="E2854" s="173" t="s">
        <v>561</v>
      </c>
    </row>
    <row r="2855" spans="1:5" ht="30">
      <c r="A2855" s="410" t="s">
        <v>3060</v>
      </c>
      <c r="B2855" s="62" t="s">
        <v>123</v>
      </c>
      <c r="C2855" s="62">
        <v>1.6424000000000001E-4</v>
      </c>
      <c r="D2855" s="412">
        <v>2980</v>
      </c>
      <c r="E2855" s="173">
        <f>TRUNC((C2855*D2855),2)</f>
        <v>0.48</v>
      </c>
    </row>
    <row r="2856" spans="1:5" ht="30">
      <c r="A2856" s="410" t="s">
        <v>3061</v>
      </c>
      <c r="B2856" s="62" t="s">
        <v>123</v>
      </c>
      <c r="C2856" s="62">
        <v>7.1635999999999998E-4</v>
      </c>
      <c r="D2856" s="62">
        <v>576</v>
      </c>
      <c r="E2856" s="173">
        <f>TRUNC((C2856*D2856),2)</f>
        <v>0.41</v>
      </c>
    </row>
    <row r="2857" spans="1:5" ht="30">
      <c r="A2857" s="410" t="s">
        <v>3152</v>
      </c>
      <c r="B2857" s="62" t="s">
        <v>123</v>
      </c>
      <c r="C2857" s="62">
        <v>3.0069999999999999E-4</v>
      </c>
      <c r="D2857" s="412">
        <v>1926.94</v>
      </c>
      <c r="E2857" s="173">
        <f>TRUNC((C2857*D2857),2)</f>
        <v>0.56999999999999995</v>
      </c>
    </row>
    <row r="2858" spans="1:5">
      <c r="A2858" s="410" t="s">
        <v>562</v>
      </c>
      <c r="B2858" s="62" t="s">
        <v>563</v>
      </c>
      <c r="C2858" s="62" t="s">
        <v>563</v>
      </c>
      <c r="D2858" s="62" t="s">
        <v>563</v>
      </c>
      <c r="E2858" s="173">
        <f>SUM(E2855:E2857)</f>
        <v>1.46</v>
      </c>
    </row>
    <row r="2859" spans="1:5">
      <c r="A2859" s="410"/>
      <c r="B2859" s="62"/>
      <c r="C2859" s="62"/>
      <c r="D2859" s="62"/>
      <c r="E2859" s="173"/>
    </row>
    <row r="2860" spans="1:5">
      <c r="A2860" s="410" t="s">
        <v>557</v>
      </c>
      <c r="B2860" s="62" t="s">
        <v>558</v>
      </c>
      <c r="C2860" s="62" t="s">
        <v>559</v>
      </c>
      <c r="D2860" s="62" t="s">
        <v>560</v>
      </c>
      <c r="E2860" s="173" t="s">
        <v>561</v>
      </c>
    </row>
    <row r="2861" spans="1:5">
      <c r="A2861" s="410" t="s">
        <v>3090</v>
      </c>
      <c r="B2861" s="62" t="s">
        <v>122</v>
      </c>
      <c r="C2861" s="62">
        <v>4.9898926000000001</v>
      </c>
      <c r="D2861" s="62">
        <v>13.3</v>
      </c>
      <c r="E2861" s="173">
        <f>TRUNC((C2861*D2861),2)</f>
        <v>66.36</v>
      </c>
    </row>
    <row r="2862" spans="1:5">
      <c r="A2862" s="410" t="s">
        <v>3063</v>
      </c>
      <c r="B2862" s="62" t="s">
        <v>122</v>
      </c>
      <c r="C2862" s="62">
        <v>5.7723476299999996</v>
      </c>
      <c r="D2862" s="62">
        <v>8.51</v>
      </c>
      <c r="E2862" s="173">
        <f>TRUNC((C2862*D2862),2)</f>
        <v>49.12</v>
      </c>
    </row>
    <row r="2863" spans="1:5">
      <c r="A2863" s="410" t="s">
        <v>3064</v>
      </c>
      <c r="B2863" s="62" t="s">
        <v>122</v>
      </c>
      <c r="C2863" s="62">
        <v>1.51387546</v>
      </c>
      <c r="D2863" s="62">
        <v>17.8</v>
      </c>
      <c r="E2863" s="173">
        <f>TRUNC((C2863*D2863),2)</f>
        <v>26.94</v>
      </c>
    </row>
    <row r="2864" spans="1:5">
      <c r="A2864" s="410" t="s">
        <v>562</v>
      </c>
      <c r="B2864" s="62" t="s">
        <v>563</v>
      </c>
      <c r="C2864" s="62" t="s">
        <v>563</v>
      </c>
      <c r="D2864" s="62" t="s">
        <v>563</v>
      </c>
      <c r="E2864" s="173">
        <f>SUM(E2861:E2863)</f>
        <v>142.41999999999999</v>
      </c>
    </row>
    <row r="2865" spans="1:5">
      <c r="A2865" s="410"/>
      <c r="B2865" s="62"/>
      <c r="C2865" s="62"/>
      <c r="D2865" s="62"/>
      <c r="E2865" s="173"/>
    </row>
    <row r="2866" spans="1:5">
      <c r="A2866" s="410" t="s">
        <v>564</v>
      </c>
      <c r="B2866" s="62" t="s">
        <v>558</v>
      </c>
      <c r="C2866" s="62" t="s">
        <v>559</v>
      </c>
      <c r="D2866" s="62" t="s">
        <v>560</v>
      </c>
      <c r="E2866" s="173" t="s">
        <v>561</v>
      </c>
    </row>
    <row r="2867" spans="1:5">
      <c r="A2867" s="410" t="s">
        <v>3065</v>
      </c>
      <c r="B2867" s="62" t="s">
        <v>124</v>
      </c>
      <c r="C2867" s="62">
        <v>0.77353000000000005</v>
      </c>
      <c r="D2867" s="62">
        <v>72.5</v>
      </c>
      <c r="E2867" s="173">
        <f t="shared" ref="E2867:E2893" si="63">TRUNC((C2867*D2867),2)</f>
        <v>56.08</v>
      </c>
    </row>
    <row r="2868" spans="1:5">
      <c r="A2868" s="410" t="s">
        <v>3066</v>
      </c>
      <c r="B2868" s="62" t="s">
        <v>123</v>
      </c>
      <c r="C2868" s="62">
        <v>8.4832389999999994E-2</v>
      </c>
      <c r="D2868" s="62">
        <v>6.92</v>
      </c>
      <c r="E2868" s="173">
        <f t="shared" si="63"/>
        <v>0.57999999999999996</v>
      </c>
    </row>
    <row r="2869" spans="1:5">
      <c r="A2869" s="410" t="s">
        <v>3046</v>
      </c>
      <c r="B2869" s="62" t="s">
        <v>131</v>
      </c>
      <c r="C2869" s="62">
        <v>1.9348250000000001E-2</v>
      </c>
      <c r="D2869" s="62">
        <v>50.4</v>
      </c>
      <c r="E2869" s="173">
        <f t="shared" si="63"/>
        <v>0.97</v>
      </c>
    </row>
    <row r="2870" spans="1:5">
      <c r="A2870" s="410" t="s">
        <v>3067</v>
      </c>
      <c r="B2870" s="62" t="s">
        <v>123</v>
      </c>
      <c r="C2870" s="62">
        <v>7.0323299999999998E-3</v>
      </c>
      <c r="D2870" s="62">
        <v>108.95</v>
      </c>
      <c r="E2870" s="173">
        <f t="shared" si="63"/>
        <v>0.76</v>
      </c>
    </row>
    <row r="2871" spans="1:5">
      <c r="A2871" s="410" t="s">
        <v>3068</v>
      </c>
      <c r="B2871" s="62" t="s">
        <v>127</v>
      </c>
      <c r="C2871" s="62">
        <v>371.18265714</v>
      </c>
      <c r="D2871" s="62">
        <v>0.42</v>
      </c>
      <c r="E2871" s="173">
        <f t="shared" si="63"/>
        <v>155.88999999999999</v>
      </c>
    </row>
    <row r="2872" spans="1:5">
      <c r="A2872" s="410" t="s">
        <v>3069</v>
      </c>
      <c r="B2872" s="62" t="s">
        <v>123</v>
      </c>
      <c r="C2872" s="62">
        <v>9.5962859999999997E-2</v>
      </c>
      <c r="D2872" s="62">
        <v>6.21</v>
      </c>
      <c r="E2872" s="173">
        <f t="shared" si="63"/>
        <v>0.59</v>
      </c>
    </row>
    <row r="2873" spans="1:5">
      <c r="A2873" s="410" t="s">
        <v>3047</v>
      </c>
      <c r="B2873" s="62" t="s">
        <v>131</v>
      </c>
      <c r="C2873" s="62">
        <v>0.16598400999999999</v>
      </c>
      <c r="D2873" s="62">
        <v>9.4499999999999993</v>
      </c>
      <c r="E2873" s="173">
        <f t="shared" si="63"/>
        <v>1.56</v>
      </c>
    </row>
    <row r="2874" spans="1:5">
      <c r="A2874" s="410" t="s">
        <v>3072</v>
      </c>
      <c r="B2874" s="62" t="s">
        <v>124</v>
      </c>
      <c r="C2874" s="62">
        <v>0.61079000000000006</v>
      </c>
      <c r="D2874" s="62">
        <v>59.13</v>
      </c>
      <c r="E2874" s="173">
        <f t="shared" si="63"/>
        <v>36.11</v>
      </c>
    </row>
    <row r="2875" spans="1:5">
      <c r="A2875" s="410" t="s">
        <v>3075</v>
      </c>
      <c r="B2875" s="62" t="s">
        <v>128</v>
      </c>
      <c r="C2875" s="62">
        <v>1.5993630000000002E-2</v>
      </c>
      <c r="D2875" s="62">
        <v>15.32</v>
      </c>
      <c r="E2875" s="173">
        <f t="shared" si="63"/>
        <v>0.24</v>
      </c>
    </row>
    <row r="2876" spans="1:5">
      <c r="A2876" s="410" t="s">
        <v>3076</v>
      </c>
      <c r="B2876" s="62" t="s">
        <v>122</v>
      </c>
      <c r="C2876" s="62">
        <v>12.085100000000001</v>
      </c>
      <c r="D2876" s="62">
        <v>1.87</v>
      </c>
      <c r="E2876" s="173">
        <f t="shared" si="63"/>
        <v>22.59</v>
      </c>
    </row>
    <row r="2877" spans="1:5">
      <c r="A2877" s="410" t="s">
        <v>3077</v>
      </c>
      <c r="B2877" s="62" t="s">
        <v>122</v>
      </c>
      <c r="C2877" s="62">
        <v>12.085100000000001</v>
      </c>
      <c r="D2877" s="62">
        <v>0.71</v>
      </c>
      <c r="E2877" s="173">
        <f t="shared" si="63"/>
        <v>8.58</v>
      </c>
    </row>
    <row r="2878" spans="1:5">
      <c r="A2878" s="410" t="s">
        <v>3078</v>
      </c>
      <c r="B2878" s="62" t="s">
        <v>122</v>
      </c>
      <c r="C2878" s="62">
        <v>12.085100000000001</v>
      </c>
      <c r="D2878" s="62">
        <v>0.34</v>
      </c>
      <c r="E2878" s="173">
        <f t="shared" si="63"/>
        <v>4.0999999999999996</v>
      </c>
    </row>
    <row r="2879" spans="1:5">
      <c r="A2879" s="410" t="s">
        <v>3079</v>
      </c>
      <c r="B2879" s="62" t="s">
        <v>122</v>
      </c>
      <c r="C2879" s="62">
        <v>12.085100000000001</v>
      </c>
      <c r="D2879" s="62">
        <v>0.05</v>
      </c>
      <c r="E2879" s="173">
        <f t="shared" si="63"/>
        <v>0.6</v>
      </c>
    </row>
    <row r="2880" spans="1:5">
      <c r="A2880" s="410" t="s">
        <v>3048</v>
      </c>
      <c r="B2880" s="62" t="s">
        <v>123</v>
      </c>
      <c r="C2880" s="62">
        <v>3.1980799999999997E-2</v>
      </c>
      <c r="D2880" s="62">
        <v>31.18</v>
      </c>
      <c r="E2880" s="173">
        <f t="shared" si="63"/>
        <v>0.99</v>
      </c>
    </row>
    <row r="2881" spans="1:5">
      <c r="A2881" s="410" t="s">
        <v>3049</v>
      </c>
      <c r="B2881" s="62" t="s">
        <v>123</v>
      </c>
      <c r="C2881" s="62">
        <v>1.498915E-2</v>
      </c>
      <c r="D2881" s="62">
        <v>178.5</v>
      </c>
      <c r="E2881" s="173">
        <f t="shared" si="63"/>
        <v>2.67</v>
      </c>
    </row>
    <row r="2882" spans="1:5">
      <c r="A2882" s="410" t="s">
        <v>3050</v>
      </c>
      <c r="B2882" s="62" t="s">
        <v>123</v>
      </c>
      <c r="C2882" s="62">
        <v>1.3473339600000001</v>
      </c>
      <c r="D2882" s="62">
        <v>1.17</v>
      </c>
      <c r="E2882" s="173">
        <f t="shared" si="63"/>
        <v>1.57</v>
      </c>
    </row>
    <row r="2883" spans="1:5" ht="30">
      <c r="A2883" s="410" t="s">
        <v>3051</v>
      </c>
      <c r="B2883" s="62" t="s">
        <v>123</v>
      </c>
      <c r="C2883" s="62">
        <v>1.299149E-2</v>
      </c>
      <c r="D2883" s="62">
        <v>140.43</v>
      </c>
      <c r="E2883" s="173">
        <f t="shared" si="63"/>
        <v>1.82</v>
      </c>
    </row>
    <row r="2884" spans="1:5" ht="30">
      <c r="A2884" s="410" t="s">
        <v>3052</v>
      </c>
      <c r="B2884" s="62" t="s">
        <v>123</v>
      </c>
      <c r="C2884" s="62">
        <v>8.7012800000000005E-3</v>
      </c>
      <c r="D2884" s="62">
        <v>123.37</v>
      </c>
      <c r="E2884" s="173">
        <f t="shared" si="63"/>
        <v>1.07</v>
      </c>
    </row>
    <row r="2885" spans="1:5" ht="30">
      <c r="A2885" s="410" t="s">
        <v>3080</v>
      </c>
      <c r="B2885" s="62" t="s">
        <v>123</v>
      </c>
      <c r="C2885" s="62">
        <v>4.6663E-4</v>
      </c>
      <c r="D2885" s="62">
        <v>593.85</v>
      </c>
      <c r="E2885" s="173">
        <f t="shared" si="63"/>
        <v>0.27</v>
      </c>
    </row>
    <row r="2886" spans="1:5">
      <c r="A2886" s="410" t="s">
        <v>3081</v>
      </c>
      <c r="B2886" s="62" t="s">
        <v>123</v>
      </c>
      <c r="C2886" s="62">
        <v>2.8654100000000001E-3</v>
      </c>
      <c r="D2886" s="62">
        <v>134.63</v>
      </c>
      <c r="E2886" s="173">
        <f t="shared" si="63"/>
        <v>0.38</v>
      </c>
    </row>
    <row r="2887" spans="1:5">
      <c r="A2887" s="410" t="s">
        <v>3082</v>
      </c>
      <c r="B2887" s="62" t="s">
        <v>123</v>
      </c>
      <c r="C2887" s="62">
        <v>2.1765700000000001E-3</v>
      </c>
      <c r="D2887" s="62">
        <v>202.84</v>
      </c>
      <c r="E2887" s="173">
        <f t="shared" si="63"/>
        <v>0.44</v>
      </c>
    </row>
    <row r="2888" spans="1:5">
      <c r="A2888" s="410" t="s">
        <v>3083</v>
      </c>
      <c r="B2888" s="62" t="s">
        <v>123</v>
      </c>
      <c r="C2888" s="62">
        <v>4.6663E-4</v>
      </c>
      <c r="D2888" s="62">
        <v>574.46</v>
      </c>
      <c r="E2888" s="173">
        <f t="shared" si="63"/>
        <v>0.26</v>
      </c>
    </row>
    <row r="2889" spans="1:5">
      <c r="A2889" s="410" t="s">
        <v>3084</v>
      </c>
      <c r="B2889" s="62" t="s">
        <v>123</v>
      </c>
      <c r="C2889" s="62">
        <v>5.7350999999999995E-4</v>
      </c>
      <c r="D2889" s="62">
        <v>276.64</v>
      </c>
      <c r="E2889" s="173">
        <f t="shared" si="63"/>
        <v>0.15</v>
      </c>
    </row>
    <row r="2890" spans="1:5">
      <c r="A2890" s="410" t="s">
        <v>3085</v>
      </c>
      <c r="B2890" s="62" t="s">
        <v>123</v>
      </c>
      <c r="C2890" s="62">
        <v>2.8886950000000002E-2</v>
      </c>
      <c r="D2890" s="62">
        <v>8.1</v>
      </c>
      <c r="E2890" s="173">
        <f t="shared" si="63"/>
        <v>0.23</v>
      </c>
    </row>
    <row r="2891" spans="1:5">
      <c r="A2891" s="410" t="s">
        <v>3086</v>
      </c>
      <c r="B2891" s="62" t="s">
        <v>123</v>
      </c>
      <c r="C2891" s="62">
        <v>1.5993630000000002E-2</v>
      </c>
      <c r="D2891" s="62">
        <v>11.01</v>
      </c>
      <c r="E2891" s="173">
        <f t="shared" si="63"/>
        <v>0.17</v>
      </c>
    </row>
    <row r="2892" spans="1:5">
      <c r="A2892" s="410" t="s">
        <v>3087</v>
      </c>
      <c r="B2892" s="62" t="s">
        <v>123</v>
      </c>
      <c r="C2892" s="62">
        <v>1.5993630000000002E-2</v>
      </c>
      <c r="D2892" s="62">
        <v>24.42</v>
      </c>
      <c r="E2892" s="173">
        <f t="shared" si="63"/>
        <v>0.39</v>
      </c>
    </row>
    <row r="2893" spans="1:5">
      <c r="A2893" s="410" t="s">
        <v>3088</v>
      </c>
      <c r="B2893" s="62" t="s">
        <v>132</v>
      </c>
      <c r="C2893" s="62">
        <v>1.494375</v>
      </c>
      <c r="D2893" s="62">
        <v>0.86</v>
      </c>
      <c r="E2893" s="173">
        <f t="shared" si="63"/>
        <v>1.28</v>
      </c>
    </row>
    <row r="2894" spans="1:5">
      <c r="A2894" s="410" t="s">
        <v>562</v>
      </c>
      <c r="B2894" s="62" t="s">
        <v>563</v>
      </c>
      <c r="C2894" s="62" t="s">
        <v>563</v>
      </c>
      <c r="D2894" s="62" t="s">
        <v>563</v>
      </c>
      <c r="E2894" s="173">
        <f>SUM(E2867:E2893)</f>
        <v>300.33999999999992</v>
      </c>
    </row>
    <row r="2895" spans="1:5">
      <c r="A2895" s="410"/>
      <c r="B2895" s="62"/>
      <c r="C2895" s="62"/>
      <c r="D2895" s="62"/>
      <c r="E2895" s="173"/>
    </row>
    <row r="2896" spans="1:5">
      <c r="A2896" s="410" t="s">
        <v>565</v>
      </c>
      <c r="B2896" s="62" t="s">
        <v>563</v>
      </c>
      <c r="C2896" s="62" t="s">
        <v>563</v>
      </c>
      <c r="D2896" s="62" t="s">
        <v>563</v>
      </c>
      <c r="E2896" s="173">
        <f>E2858+E2864+E2894</f>
        <v>444.21999999999991</v>
      </c>
    </row>
    <row r="2897" spans="1:5">
      <c r="A2897" s="410"/>
      <c r="B2897" s="62"/>
      <c r="C2897" s="62"/>
      <c r="D2897" s="413"/>
      <c r="E2897" s="173"/>
    </row>
    <row r="2898" spans="1:5">
      <c r="A2898" s="410"/>
      <c r="B2898" s="62"/>
      <c r="C2898" s="62"/>
      <c r="D2898" s="62"/>
      <c r="E2898" s="173"/>
    </row>
    <row r="2899" spans="1:5">
      <c r="A2899" s="410"/>
      <c r="B2899" s="62"/>
      <c r="C2899" s="62"/>
      <c r="D2899" s="62"/>
      <c r="E2899" s="173"/>
    </row>
    <row r="2900" spans="1:5">
      <c r="A2900" s="410" t="s">
        <v>633</v>
      </c>
      <c r="B2900" s="62" t="s">
        <v>3583</v>
      </c>
      <c r="C2900" s="62"/>
      <c r="D2900" s="62"/>
      <c r="E2900" s="173"/>
    </row>
    <row r="2901" spans="1:5">
      <c r="A2901" s="410" t="s">
        <v>634</v>
      </c>
      <c r="B2901" s="62"/>
      <c r="C2901" s="62"/>
      <c r="D2901" s="62"/>
      <c r="E2901" s="173"/>
    </row>
    <row r="2902" spans="1:5">
      <c r="A2902" s="410" t="s">
        <v>575</v>
      </c>
      <c r="B2902" s="62"/>
      <c r="C2902" s="62"/>
      <c r="D2902" s="62"/>
      <c r="E2902" s="173"/>
    </row>
    <row r="2903" spans="1:5">
      <c r="A2903" s="410"/>
      <c r="B2903" s="62"/>
      <c r="C2903" s="62"/>
      <c r="D2903" s="62"/>
      <c r="E2903" s="173"/>
    </row>
    <row r="2904" spans="1:5">
      <c r="A2904" s="410" t="s">
        <v>576</v>
      </c>
      <c r="B2904" s="62" t="s">
        <v>558</v>
      </c>
      <c r="C2904" s="62" t="s">
        <v>559</v>
      </c>
      <c r="D2904" s="62" t="s">
        <v>560</v>
      </c>
      <c r="E2904" s="173" t="s">
        <v>561</v>
      </c>
    </row>
    <row r="2905" spans="1:5" ht="30">
      <c r="A2905" s="410" t="s">
        <v>3061</v>
      </c>
      <c r="B2905" s="62" t="s">
        <v>123</v>
      </c>
      <c r="C2905" s="62">
        <v>1.6721999999999999E-4</v>
      </c>
      <c r="D2905" s="62">
        <v>576</v>
      </c>
      <c r="E2905" s="173">
        <f>TRUNC((C2905*D2905),2)</f>
        <v>0.09</v>
      </c>
    </row>
    <row r="2906" spans="1:5">
      <c r="A2906" s="410" t="s">
        <v>562</v>
      </c>
      <c r="B2906" s="62" t="s">
        <v>563</v>
      </c>
      <c r="C2906" s="62" t="s">
        <v>563</v>
      </c>
      <c r="D2906" s="62" t="s">
        <v>563</v>
      </c>
      <c r="E2906" s="173">
        <f>SUM(E2905:E2905)</f>
        <v>0.09</v>
      </c>
    </row>
    <row r="2907" spans="1:5">
      <c r="A2907" s="410"/>
      <c r="B2907" s="62"/>
      <c r="C2907" s="62"/>
      <c r="D2907" s="62"/>
      <c r="E2907" s="173"/>
    </row>
    <row r="2908" spans="1:5">
      <c r="A2908" s="410" t="s">
        <v>557</v>
      </c>
      <c r="B2908" s="62" t="s">
        <v>558</v>
      </c>
      <c r="C2908" s="62" t="s">
        <v>559</v>
      </c>
      <c r="D2908" s="62" t="s">
        <v>560</v>
      </c>
      <c r="E2908" s="173" t="s">
        <v>561</v>
      </c>
    </row>
    <row r="2909" spans="1:5">
      <c r="A2909" s="410" t="s">
        <v>3112</v>
      </c>
      <c r="B2909" s="62" t="s">
        <v>122</v>
      </c>
      <c r="C2909" s="62">
        <v>1.2496965</v>
      </c>
      <c r="D2909" s="62">
        <v>10.46</v>
      </c>
      <c r="E2909" s="173">
        <f>TRUNC((C2909*D2909),2)</f>
        <v>13.07</v>
      </c>
    </row>
    <row r="2910" spans="1:5">
      <c r="A2910" s="410" t="s">
        <v>3062</v>
      </c>
      <c r="B2910" s="62" t="s">
        <v>122</v>
      </c>
      <c r="C2910" s="62">
        <v>1.2464854999999999</v>
      </c>
      <c r="D2910" s="62">
        <v>13.3</v>
      </c>
      <c r="E2910" s="173">
        <f>TRUNC((C2910*D2910),2)</f>
        <v>16.57</v>
      </c>
    </row>
    <row r="2911" spans="1:5">
      <c r="A2911" s="410" t="s">
        <v>562</v>
      </c>
      <c r="B2911" s="62" t="s">
        <v>563</v>
      </c>
      <c r="C2911" s="62" t="s">
        <v>563</v>
      </c>
      <c r="D2911" s="62" t="s">
        <v>563</v>
      </c>
      <c r="E2911" s="173">
        <f>SUM(E2909:E2910)</f>
        <v>29.64</v>
      </c>
    </row>
    <row r="2912" spans="1:5">
      <c r="A2912" s="410"/>
      <c r="B2912" s="62"/>
      <c r="C2912" s="62"/>
      <c r="D2912" s="62"/>
      <c r="E2912" s="173"/>
    </row>
    <row r="2913" spans="1:5">
      <c r="A2913" s="410" t="s">
        <v>564</v>
      </c>
      <c r="B2913" s="62" t="s">
        <v>558</v>
      </c>
      <c r="C2913" s="62" t="s">
        <v>559</v>
      </c>
      <c r="D2913" s="62" t="s">
        <v>560</v>
      </c>
      <c r="E2913" s="173" t="s">
        <v>561</v>
      </c>
    </row>
    <row r="2914" spans="1:5">
      <c r="A2914" s="410" t="s">
        <v>3066</v>
      </c>
      <c r="B2914" s="62" t="s">
        <v>123</v>
      </c>
      <c r="C2914" s="62">
        <v>1.9802480000000001E-2</v>
      </c>
      <c r="D2914" s="62">
        <v>6.92</v>
      </c>
      <c r="E2914" s="173">
        <f t="shared" ref="E2914:E2942" si="64">TRUNC((C2914*D2914),2)</f>
        <v>0.13</v>
      </c>
    </row>
    <row r="2915" spans="1:5">
      <c r="A2915" s="410" t="s">
        <v>3046</v>
      </c>
      <c r="B2915" s="62" t="s">
        <v>131</v>
      </c>
      <c r="C2915" s="62">
        <v>3.9544799999999998E-3</v>
      </c>
      <c r="D2915" s="62">
        <v>50.4</v>
      </c>
      <c r="E2915" s="173">
        <f t="shared" si="64"/>
        <v>0.19</v>
      </c>
    </row>
    <row r="2916" spans="1:5">
      <c r="A2916" s="410" t="s">
        <v>3067</v>
      </c>
      <c r="B2916" s="62" t="s">
        <v>123</v>
      </c>
      <c r="C2916" s="62">
        <v>1.64156E-3</v>
      </c>
      <c r="D2916" s="62">
        <v>108.95</v>
      </c>
      <c r="E2916" s="173">
        <f t="shared" si="64"/>
        <v>0.17</v>
      </c>
    </row>
    <row r="2917" spans="1:5" ht="30">
      <c r="A2917" s="410" t="s">
        <v>3160</v>
      </c>
      <c r="B2917" s="62" t="s">
        <v>123</v>
      </c>
      <c r="C2917" s="62">
        <v>0.17799999999999999</v>
      </c>
      <c r="D2917" s="62">
        <v>38.090000000000003</v>
      </c>
      <c r="E2917" s="173">
        <f t="shared" si="64"/>
        <v>6.78</v>
      </c>
    </row>
    <row r="2918" spans="1:5" ht="30">
      <c r="A2918" s="410" t="s">
        <v>3144</v>
      </c>
      <c r="B2918" s="62" t="s">
        <v>128</v>
      </c>
      <c r="C2918" s="62">
        <v>0.1</v>
      </c>
      <c r="D2918" s="62">
        <v>5.99</v>
      </c>
      <c r="E2918" s="173">
        <f t="shared" si="64"/>
        <v>0.59</v>
      </c>
    </row>
    <row r="2919" spans="1:5">
      <c r="A2919" s="410" t="s">
        <v>3069</v>
      </c>
      <c r="B2919" s="62" t="s">
        <v>123</v>
      </c>
      <c r="C2919" s="62">
        <v>2.2400679999999999E-2</v>
      </c>
      <c r="D2919" s="62">
        <v>6.21</v>
      </c>
      <c r="E2919" s="173">
        <f t="shared" si="64"/>
        <v>0.13</v>
      </c>
    </row>
    <row r="2920" spans="1:5">
      <c r="A2920" s="410" t="s">
        <v>3047</v>
      </c>
      <c r="B2920" s="62" t="s">
        <v>131</v>
      </c>
      <c r="C2920" s="62">
        <v>3.3924459999999997E-2</v>
      </c>
      <c r="D2920" s="62">
        <v>9.4499999999999993</v>
      </c>
      <c r="E2920" s="173">
        <f t="shared" si="64"/>
        <v>0.32</v>
      </c>
    </row>
    <row r="2921" spans="1:5" ht="30">
      <c r="A2921" s="410" t="s">
        <v>3161</v>
      </c>
      <c r="B2921" s="62" t="s">
        <v>126</v>
      </c>
      <c r="C2921" s="62">
        <v>1.0995999999999999</v>
      </c>
      <c r="D2921" s="62">
        <v>4.76</v>
      </c>
      <c r="E2921" s="173">
        <f t="shared" si="64"/>
        <v>5.23</v>
      </c>
    </row>
    <row r="2922" spans="1:5" ht="30">
      <c r="A2922" s="410" t="s">
        <v>3162</v>
      </c>
      <c r="B2922" s="62" t="s">
        <v>126</v>
      </c>
      <c r="C2922" s="62">
        <v>1.33</v>
      </c>
      <c r="D2922" s="62">
        <v>1.33</v>
      </c>
      <c r="E2922" s="173">
        <f t="shared" si="64"/>
        <v>1.76</v>
      </c>
    </row>
    <row r="2923" spans="1:5">
      <c r="A2923" s="410" t="s">
        <v>3163</v>
      </c>
      <c r="B2923" s="62" t="s">
        <v>127</v>
      </c>
      <c r="C2923" s="62">
        <v>0.25</v>
      </c>
      <c r="D2923" s="62">
        <v>11.65</v>
      </c>
      <c r="E2923" s="173">
        <f t="shared" si="64"/>
        <v>2.91</v>
      </c>
    </row>
    <row r="2924" spans="1:5">
      <c r="A2924" s="410" t="s">
        <v>3075</v>
      </c>
      <c r="B2924" s="62" t="s">
        <v>128</v>
      </c>
      <c r="C2924" s="62">
        <v>3.7334E-3</v>
      </c>
      <c r="D2924" s="62">
        <v>15.32</v>
      </c>
      <c r="E2924" s="173">
        <f t="shared" si="64"/>
        <v>0.05</v>
      </c>
    </row>
    <row r="2925" spans="1:5">
      <c r="A2925" s="410" t="s">
        <v>3147</v>
      </c>
      <c r="B2925" s="62" t="s">
        <v>126</v>
      </c>
      <c r="C2925" s="62">
        <v>1.1499999999999999</v>
      </c>
      <c r="D2925" s="62">
        <v>9.52</v>
      </c>
      <c r="E2925" s="173">
        <f t="shared" si="64"/>
        <v>10.94</v>
      </c>
    </row>
    <row r="2926" spans="1:5">
      <c r="A2926" s="410" t="s">
        <v>3076</v>
      </c>
      <c r="B2926" s="62" t="s">
        <v>122</v>
      </c>
      <c r="C2926" s="62">
        <v>2.41117647</v>
      </c>
      <c r="D2926" s="62">
        <v>1.87</v>
      </c>
      <c r="E2926" s="173">
        <f t="shared" si="64"/>
        <v>4.5</v>
      </c>
    </row>
    <row r="2927" spans="1:5">
      <c r="A2927" s="410" t="s">
        <v>3077</v>
      </c>
      <c r="B2927" s="62" t="s">
        <v>122</v>
      </c>
      <c r="C2927" s="62">
        <v>2.4700000000000002</v>
      </c>
      <c r="D2927" s="62">
        <v>0.71</v>
      </c>
      <c r="E2927" s="173">
        <f t="shared" si="64"/>
        <v>1.75</v>
      </c>
    </row>
    <row r="2928" spans="1:5">
      <c r="A2928" s="410" t="s">
        <v>3078</v>
      </c>
      <c r="B2928" s="62" t="s">
        <v>122</v>
      </c>
      <c r="C2928" s="62">
        <v>2.4700000000000002</v>
      </c>
      <c r="D2928" s="62">
        <v>0.34</v>
      </c>
      <c r="E2928" s="173">
        <f t="shared" si="64"/>
        <v>0.83</v>
      </c>
    </row>
    <row r="2929" spans="1:5">
      <c r="A2929" s="410" t="s">
        <v>3079</v>
      </c>
      <c r="B2929" s="62" t="s">
        <v>122</v>
      </c>
      <c r="C2929" s="62">
        <v>2.4700000000000002</v>
      </c>
      <c r="D2929" s="62">
        <v>0.05</v>
      </c>
      <c r="E2929" s="173">
        <f t="shared" si="64"/>
        <v>0.12</v>
      </c>
    </row>
    <row r="2930" spans="1:5">
      <c r="A2930" s="410" t="s">
        <v>3048</v>
      </c>
      <c r="B2930" s="62" t="s">
        <v>123</v>
      </c>
      <c r="C2930" s="62">
        <v>6.5363599999999997E-3</v>
      </c>
      <c r="D2930" s="62">
        <v>31.18</v>
      </c>
      <c r="E2930" s="173">
        <f t="shared" si="64"/>
        <v>0.2</v>
      </c>
    </row>
    <row r="2931" spans="1:5">
      <c r="A2931" s="410" t="s">
        <v>3049</v>
      </c>
      <c r="B2931" s="62" t="s">
        <v>123</v>
      </c>
      <c r="C2931" s="62">
        <v>3.06354E-3</v>
      </c>
      <c r="D2931" s="62">
        <v>178.5</v>
      </c>
      <c r="E2931" s="173">
        <f t="shared" si="64"/>
        <v>0.54</v>
      </c>
    </row>
    <row r="2932" spans="1:5">
      <c r="A2932" s="410" t="s">
        <v>3050</v>
      </c>
      <c r="B2932" s="62" t="s">
        <v>123</v>
      </c>
      <c r="C2932" s="62">
        <v>0.27537338</v>
      </c>
      <c r="D2932" s="62">
        <v>1.17</v>
      </c>
      <c r="E2932" s="173">
        <f t="shared" si="64"/>
        <v>0.32</v>
      </c>
    </row>
    <row r="2933" spans="1:5" ht="30">
      <c r="A2933" s="410" t="s">
        <v>3051</v>
      </c>
      <c r="B2933" s="62" t="s">
        <v>123</v>
      </c>
      <c r="C2933" s="62">
        <v>2.65526E-3</v>
      </c>
      <c r="D2933" s="62">
        <v>140.43</v>
      </c>
      <c r="E2933" s="173">
        <f t="shared" si="64"/>
        <v>0.37</v>
      </c>
    </row>
    <row r="2934" spans="1:5" ht="30">
      <c r="A2934" s="410" t="s">
        <v>3052</v>
      </c>
      <c r="B2934" s="62" t="s">
        <v>123</v>
      </c>
      <c r="C2934" s="62">
        <v>1.7784000000000001E-3</v>
      </c>
      <c r="D2934" s="62">
        <v>123.37</v>
      </c>
      <c r="E2934" s="173">
        <f t="shared" si="64"/>
        <v>0.21</v>
      </c>
    </row>
    <row r="2935" spans="1:5" ht="30">
      <c r="A2935" s="410" t="s">
        <v>3080</v>
      </c>
      <c r="B2935" s="62" t="s">
        <v>123</v>
      </c>
      <c r="C2935" s="62">
        <v>1.0891999999999999E-4</v>
      </c>
      <c r="D2935" s="62">
        <v>593.85</v>
      </c>
      <c r="E2935" s="173">
        <f t="shared" si="64"/>
        <v>0.06</v>
      </c>
    </row>
    <row r="2936" spans="1:5">
      <c r="A2936" s="410" t="s">
        <v>3081</v>
      </c>
      <c r="B2936" s="62" t="s">
        <v>123</v>
      </c>
      <c r="C2936" s="62">
        <v>6.6887999999999995E-4</v>
      </c>
      <c r="D2936" s="62">
        <v>134.63</v>
      </c>
      <c r="E2936" s="173">
        <f t="shared" si="64"/>
        <v>0.09</v>
      </c>
    </row>
    <row r="2937" spans="1:5">
      <c r="A2937" s="410" t="s">
        <v>3082</v>
      </c>
      <c r="B2937" s="62" t="s">
        <v>123</v>
      </c>
      <c r="C2937" s="62">
        <v>5.0807999999999995E-4</v>
      </c>
      <c r="D2937" s="62">
        <v>202.84</v>
      </c>
      <c r="E2937" s="173">
        <f t="shared" si="64"/>
        <v>0.1</v>
      </c>
    </row>
    <row r="2938" spans="1:5">
      <c r="A2938" s="410" t="s">
        <v>3083</v>
      </c>
      <c r="B2938" s="62" t="s">
        <v>123</v>
      </c>
      <c r="C2938" s="62">
        <v>1.0891999999999999E-4</v>
      </c>
      <c r="D2938" s="62">
        <v>574.46</v>
      </c>
      <c r="E2938" s="173">
        <f t="shared" si="64"/>
        <v>0.06</v>
      </c>
    </row>
    <row r="2939" spans="1:5">
      <c r="A2939" s="410" t="s">
        <v>3084</v>
      </c>
      <c r="B2939" s="62" t="s">
        <v>123</v>
      </c>
      <c r="C2939" s="62">
        <v>1.3388000000000001E-4</v>
      </c>
      <c r="D2939" s="62">
        <v>276.64</v>
      </c>
      <c r="E2939" s="173">
        <f t="shared" si="64"/>
        <v>0.03</v>
      </c>
    </row>
    <row r="2940" spans="1:5">
      <c r="A2940" s="410" t="s">
        <v>3085</v>
      </c>
      <c r="B2940" s="62" t="s">
        <v>123</v>
      </c>
      <c r="C2940" s="62">
        <v>6.7431000000000001E-3</v>
      </c>
      <c r="D2940" s="62">
        <v>8.1</v>
      </c>
      <c r="E2940" s="173">
        <f t="shared" si="64"/>
        <v>0.05</v>
      </c>
    </row>
    <row r="2941" spans="1:5">
      <c r="A2941" s="410" t="s">
        <v>3086</v>
      </c>
      <c r="B2941" s="62" t="s">
        <v>123</v>
      </c>
      <c r="C2941" s="62">
        <v>3.7334E-3</v>
      </c>
      <c r="D2941" s="62">
        <v>11.01</v>
      </c>
      <c r="E2941" s="173">
        <f t="shared" si="64"/>
        <v>0.04</v>
      </c>
    </row>
    <row r="2942" spans="1:5">
      <c r="A2942" s="410" t="s">
        <v>3087</v>
      </c>
      <c r="B2942" s="62" t="s">
        <v>123</v>
      </c>
      <c r="C2942" s="62">
        <v>3.7334E-3</v>
      </c>
      <c r="D2942" s="62">
        <v>24.42</v>
      </c>
      <c r="E2942" s="173">
        <f t="shared" si="64"/>
        <v>0.09</v>
      </c>
    </row>
    <row r="2943" spans="1:5">
      <c r="A2943" s="410" t="s">
        <v>562</v>
      </c>
      <c r="B2943" s="62" t="s">
        <v>563</v>
      </c>
      <c r="C2943" s="62" t="s">
        <v>563</v>
      </c>
      <c r="D2943" s="62" t="s">
        <v>563</v>
      </c>
      <c r="E2943" s="173">
        <f>SUM(E2914:E2942)</f>
        <v>38.560000000000009</v>
      </c>
    </row>
    <row r="2944" spans="1:5">
      <c r="A2944" s="410"/>
      <c r="B2944" s="62"/>
      <c r="C2944" s="62"/>
      <c r="D2944" s="62"/>
      <c r="E2944" s="173"/>
    </row>
    <row r="2945" spans="1:5">
      <c r="A2945" s="410" t="s">
        <v>565</v>
      </c>
      <c r="B2945" s="62" t="s">
        <v>563</v>
      </c>
      <c r="C2945" s="62" t="s">
        <v>563</v>
      </c>
      <c r="D2945" s="62" t="s">
        <v>563</v>
      </c>
      <c r="E2945" s="173">
        <f>E2906+E2911+E2943</f>
        <v>68.290000000000006</v>
      </c>
    </row>
    <row r="2946" spans="1:5">
      <c r="A2946" s="410"/>
      <c r="B2946" s="62"/>
      <c r="C2946" s="62"/>
      <c r="D2946" s="413"/>
      <c r="E2946" s="173"/>
    </row>
    <row r="2947" spans="1:5">
      <c r="A2947" s="410"/>
      <c r="B2947" s="62"/>
      <c r="C2947" s="62"/>
      <c r="D2947" s="62"/>
      <c r="E2947" s="173"/>
    </row>
    <row r="2948" spans="1:5">
      <c r="A2948" s="410"/>
      <c r="B2948" s="62"/>
      <c r="C2948" s="62"/>
      <c r="D2948" s="62"/>
      <c r="E2948" s="173"/>
    </row>
    <row r="2949" spans="1:5">
      <c r="A2949" s="410" t="s">
        <v>635</v>
      </c>
      <c r="B2949" s="62" t="s">
        <v>3584</v>
      </c>
      <c r="C2949" s="62"/>
      <c r="D2949" s="62"/>
      <c r="E2949" s="173"/>
    </row>
    <row r="2950" spans="1:5">
      <c r="A2950" s="410" t="s">
        <v>636</v>
      </c>
      <c r="B2950" s="62"/>
      <c r="C2950" s="62"/>
      <c r="D2950" s="62"/>
      <c r="E2950" s="173"/>
    </row>
    <row r="2951" spans="1:5">
      <c r="A2951" s="410" t="s">
        <v>601</v>
      </c>
      <c r="B2951" s="62"/>
      <c r="C2951" s="62"/>
      <c r="D2951" s="62"/>
      <c r="E2951" s="173"/>
    </row>
    <row r="2952" spans="1:5">
      <c r="A2952" s="410"/>
      <c r="B2952" s="62"/>
      <c r="C2952" s="62"/>
      <c r="D2952" s="62"/>
      <c r="E2952" s="173"/>
    </row>
    <row r="2953" spans="1:5">
      <c r="A2953" s="410" t="s">
        <v>576</v>
      </c>
      <c r="B2953" s="62" t="s">
        <v>558</v>
      </c>
      <c r="C2953" s="62" t="s">
        <v>559</v>
      </c>
      <c r="D2953" s="62" t="s">
        <v>560</v>
      </c>
      <c r="E2953" s="173" t="s">
        <v>561</v>
      </c>
    </row>
    <row r="2954" spans="1:5" ht="30">
      <c r="A2954" s="410" t="s">
        <v>3061</v>
      </c>
      <c r="B2954" s="62" t="s">
        <v>123</v>
      </c>
      <c r="C2954" s="62">
        <v>2.302E-5</v>
      </c>
      <c r="D2954" s="62">
        <v>576</v>
      </c>
      <c r="E2954" s="173">
        <f>TRUNC((C2954*D2954),2)</f>
        <v>0.01</v>
      </c>
    </row>
    <row r="2955" spans="1:5">
      <c r="A2955" s="410" t="s">
        <v>562</v>
      </c>
      <c r="B2955" s="62" t="s">
        <v>563</v>
      </c>
      <c r="C2955" s="62" t="s">
        <v>563</v>
      </c>
      <c r="D2955" s="62" t="s">
        <v>563</v>
      </c>
      <c r="E2955" s="173">
        <f>SUM(E2954:E2954)</f>
        <v>0.01</v>
      </c>
    </row>
    <row r="2956" spans="1:5">
      <c r="A2956" s="410"/>
      <c r="B2956" s="62"/>
      <c r="C2956" s="62"/>
      <c r="D2956" s="62"/>
      <c r="E2956" s="173"/>
    </row>
    <row r="2957" spans="1:5">
      <c r="A2957" s="410" t="s">
        <v>557</v>
      </c>
      <c r="B2957" s="62" t="s">
        <v>558</v>
      </c>
      <c r="C2957" s="62" t="s">
        <v>559</v>
      </c>
      <c r="D2957" s="62" t="s">
        <v>560</v>
      </c>
      <c r="E2957" s="173" t="s">
        <v>561</v>
      </c>
    </row>
    <row r="2958" spans="1:5">
      <c r="A2958" s="410" t="s">
        <v>3062</v>
      </c>
      <c r="B2958" s="62" t="s">
        <v>122</v>
      </c>
      <c r="C2958" s="62">
        <v>0.17158100000000001</v>
      </c>
      <c r="D2958" s="62">
        <v>13.3</v>
      </c>
      <c r="E2958" s="173">
        <f>TRUNC((C2958*D2958),2)</f>
        <v>2.2799999999999998</v>
      </c>
    </row>
    <row r="2959" spans="1:5">
      <c r="A2959" s="410" t="s">
        <v>3063</v>
      </c>
      <c r="B2959" s="62" t="s">
        <v>122</v>
      </c>
      <c r="C2959" s="62">
        <v>0.17290700000000001</v>
      </c>
      <c r="D2959" s="62">
        <v>8.51</v>
      </c>
      <c r="E2959" s="173">
        <f>TRUNC((C2959*D2959),2)</f>
        <v>1.47</v>
      </c>
    </row>
    <row r="2960" spans="1:5">
      <c r="A2960" s="410" t="s">
        <v>562</v>
      </c>
      <c r="B2960" s="62" t="s">
        <v>563</v>
      </c>
      <c r="C2960" s="62" t="s">
        <v>563</v>
      </c>
      <c r="D2960" s="62" t="s">
        <v>563</v>
      </c>
      <c r="E2960" s="173">
        <f>SUM(E2958:E2959)</f>
        <v>3.75</v>
      </c>
    </row>
    <row r="2961" spans="1:5">
      <c r="A2961" s="410"/>
      <c r="B2961" s="62"/>
      <c r="C2961" s="62"/>
      <c r="D2961" s="62"/>
      <c r="E2961" s="173"/>
    </row>
    <row r="2962" spans="1:5">
      <c r="A2962" s="410" t="s">
        <v>564</v>
      </c>
      <c r="B2962" s="62" t="s">
        <v>558</v>
      </c>
      <c r="C2962" s="62" t="s">
        <v>559</v>
      </c>
      <c r="D2962" s="62" t="s">
        <v>560</v>
      </c>
      <c r="E2962" s="173" t="s">
        <v>561</v>
      </c>
    </row>
    <row r="2963" spans="1:5">
      <c r="A2963" s="410" t="s">
        <v>3066</v>
      </c>
      <c r="B2963" s="62" t="s">
        <v>123</v>
      </c>
      <c r="C2963" s="62">
        <v>2.7258400000000002E-3</v>
      </c>
      <c r="D2963" s="62">
        <v>6.92</v>
      </c>
      <c r="E2963" s="173">
        <f t="shared" ref="E2963:E2988" si="65">TRUNC((C2963*D2963),2)</f>
        <v>0.01</v>
      </c>
    </row>
    <row r="2964" spans="1:5">
      <c r="A2964" s="410" t="s">
        <v>3046</v>
      </c>
      <c r="B2964" s="62" t="s">
        <v>131</v>
      </c>
      <c r="C2964" s="62">
        <v>5.4434000000000004E-4</v>
      </c>
      <c r="D2964" s="62">
        <v>50.4</v>
      </c>
      <c r="E2964" s="173">
        <f t="shared" si="65"/>
        <v>0.02</v>
      </c>
    </row>
    <row r="2965" spans="1:5">
      <c r="A2965" s="410" t="s">
        <v>3067</v>
      </c>
      <c r="B2965" s="62" t="s">
        <v>123</v>
      </c>
      <c r="C2965" s="62">
        <v>2.2596000000000001E-4</v>
      </c>
      <c r="D2965" s="62">
        <v>108.95</v>
      </c>
      <c r="E2965" s="173">
        <f t="shared" si="65"/>
        <v>0.02</v>
      </c>
    </row>
    <row r="2966" spans="1:5">
      <c r="A2966" s="410" t="s">
        <v>3069</v>
      </c>
      <c r="B2966" s="62" t="s">
        <v>123</v>
      </c>
      <c r="C2966" s="62">
        <v>3.0834999999999999E-3</v>
      </c>
      <c r="D2966" s="62">
        <v>6.21</v>
      </c>
      <c r="E2966" s="173">
        <f t="shared" si="65"/>
        <v>0.01</v>
      </c>
    </row>
    <row r="2967" spans="1:5">
      <c r="A2967" s="410" t="s">
        <v>3047</v>
      </c>
      <c r="B2967" s="62" t="s">
        <v>131</v>
      </c>
      <c r="C2967" s="62">
        <v>4.6697600000000002E-3</v>
      </c>
      <c r="D2967" s="62">
        <v>9.4499999999999993</v>
      </c>
      <c r="E2967" s="173">
        <f t="shared" si="65"/>
        <v>0.04</v>
      </c>
    </row>
    <row r="2968" spans="1:5">
      <c r="A2968" s="410" t="s">
        <v>3071</v>
      </c>
      <c r="B2968" s="62" t="s">
        <v>126</v>
      </c>
      <c r="C2968" s="62">
        <v>0.42564101999999998</v>
      </c>
      <c r="D2968" s="62">
        <v>3.9</v>
      </c>
      <c r="E2968" s="173">
        <f t="shared" si="65"/>
        <v>1.65</v>
      </c>
    </row>
    <row r="2969" spans="1:5">
      <c r="A2969" s="410" t="s">
        <v>3074</v>
      </c>
      <c r="B2969" s="62" t="s">
        <v>127</v>
      </c>
      <c r="C2969" s="62">
        <v>3.3000000000000002E-2</v>
      </c>
      <c r="D2969" s="62">
        <v>11.65</v>
      </c>
      <c r="E2969" s="173">
        <f t="shared" si="65"/>
        <v>0.38</v>
      </c>
    </row>
    <row r="2970" spans="1:5">
      <c r="A2970" s="410" t="s">
        <v>3075</v>
      </c>
      <c r="B2970" s="62" t="s">
        <v>128</v>
      </c>
      <c r="C2970" s="62">
        <v>5.1391999999999996E-4</v>
      </c>
      <c r="D2970" s="62">
        <v>15.32</v>
      </c>
      <c r="E2970" s="173">
        <f t="shared" si="65"/>
        <v>0</v>
      </c>
    </row>
    <row r="2971" spans="1:5">
      <c r="A2971" s="410" t="s">
        <v>3132</v>
      </c>
      <c r="B2971" s="62" t="s">
        <v>126</v>
      </c>
      <c r="C2971" s="62">
        <v>0.24399999999999999</v>
      </c>
      <c r="D2971" s="62">
        <v>4.82</v>
      </c>
      <c r="E2971" s="173">
        <f t="shared" si="65"/>
        <v>1.17</v>
      </c>
    </row>
    <row r="2972" spans="1:5">
      <c r="A2972" s="410" t="s">
        <v>3076</v>
      </c>
      <c r="B2972" s="62" t="s">
        <v>122</v>
      </c>
      <c r="C2972" s="62">
        <v>0.34</v>
      </c>
      <c r="D2972" s="62">
        <v>1.87</v>
      </c>
      <c r="E2972" s="173">
        <f t="shared" si="65"/>
        <v>0.63</v>
      </c>
    </row>
    <row r="2973" spans="1:5">
      <c r="A2973" s="410" t="s">
        <v>3077</v>
      </c>
      <c r="B2973" s="62" t="s">
        <v>122</v>
      </c>
      <c r="C2973" s="62">
        <v>0.34</v>
      </c>
      <c r="D2973" s="62">
        <v>0.71</v>
      </c>
      <c r="E2973" s="173">
        <f t="shared" si="65"/>
        <v>0.24</v>
      </c>
    </row>
    <row r="2974" spans="1:5">
      <c r="A2974" s="410" t="s">
        <v>3078</v>
      </c>
      <c r="B2974" s="62" t="s">
        <v>122</v>
      </c>
      <c r="C2974" s="62">
        <v>0.34</v>
      </c>
      <c r="D2974" s="62">
        <v>0.34</v>
      </c>
      <c r="E2974" s="173">
        <f t="shared" si="65"/>
        <v>0.11</v>
      </c>
    </row>
    <row r="2975" spans="1:5">
      <c r="A2975" s="410" t="s">
        <v>3079</v>
      </c>
      <c r="B2975" s="62" t="s">
        <v>122</v>
      </c>
      <c r="C2975" s="62">
        <v>0.34</v>
      </c>
      <c r="D2975" s="62">
        <v>0.05</v>
      </c>
      <c r="E2975" s="173">
        <f t="shared" si="65"/>
        <v>0.01</v>
      </c>
    </row>
    <row r="2976" spans="1:5">
      <c r="A2976" s="410" t="s">
        <v>3048</v>
      </c>
      <c r="B2976" s="62" t="s">
        <v>123</v>
      </c>
      <c r="C2976" s="62">
        <v>8.9974E-4</v>
      </c>
      <c r="D2976" s="62">
        <v>31.18</v>
      </c>
      <c r="E2976" s="173">
        <f t="shared" si="65"/>
        <v>0.02</v>
      </c>
    </row>
    <row r="2977" spans="1:5">
      <c r="A2977" s="410" t="s">
        <v>3049</v>
      </c>
      <c r="B2977" s="62" t="s">
        <v>123</v>
      </c>
      <c r="C2977" s="62">
        <v>4.217E-4</v>
      </c>
      <c r="D2977" s="62">
        <v>178.5</v>
      </c>
      <c r="E2977" s="173">
        <f t="shared" si="65"/>
        <v>7.0000000000000007E-2</v>
      </c>
    </row>
    <row r="2978" spans="1:5">
      <c r="A2978" s="410" t="s">
        <v>3050</v>
      </c>
      <c r="B2978" s="62" t="s">
        <v>123</v>
      </c>
      <c r="C2978" s="62">
        <v>3.7905639999999997E-2</v>
      </c>
      <c r="D2978" s="62">
        <v>1.17</v>
      </c>
      <c r="E2978" s="173">
        <f t="shared" si="65"/>
        <v>0.04</v>
      </c>
    </row>
    <row r="2979" spans="1:5" ht="30">
      <c r="A2979" s="410" t="s">
        <v>3051</v>
      </c>
      <c r="B2979" s="62" t="s">
        <v>123</v>
      </c>
      <c r="C2979" s="62">
        <v>3.6549999999999999E-4</v>
      </c>
      <c r="D2979" s="62">
        <v>140.43</v>
      </c>
      <c r="E2979" s="173">
        <f t="shared" si="65"/>
        <v>0.05</v>
      </c>
    </row>
    <row r="2980" spans="1:5" ht="30">
      <c r="A2980" s="410" t="s">
        <v>3052</v>
      </c>
      <c r="B2980" s="62" t="s">
        <v>123</v>
      </c>
      <c r="C2980" s="62">
        <v>2.4479999999999999E-4</v>
      </c>
      <c r="D2980" s="62">
        <v>123.37</v>
      </c>
      <c r="E2980" s="173">
        <f t="shared" si="65"/>
        <v>0.03</v>
      </c>
    </row>
    <row r="2981" spans="1:5" ht="30">
      <c r="A2981" s="410" t="s">
        <v>3080</v>
      </c>
      <c r="B2981" s="62" t="s">
        <v>123</v>
      </c>
      <c r="C2981" s="62">
        <v>1.5E-5</v>
      </c>
      <c r="D2981" s="62">
        <v>593.85</v>
      </c>
      <c r="E2981" s="173">
        <f t="shared" si="65"/>
        <v>0</v>
      </c>
    </row>
    <row r="2982" spans="1:5">
      <c r="A2982" s="410" t="s">
        <v>3081</v>
      </c>
      <c r="B2982" s="62" t="s">
        <v>123</v>
      </c>
      <c r="C2982" s="62">
        <v>9.2079999999999999E-5</v>
      </c>
      <c r="D2982" s="62">
        <v>134.63</v>
      </c>
      <c r="E2982" s="173">
        <f t="shared" si="65"/>
        <v>0.01</v>
      </c>
    </row>
    <row r="2983" spans="1:5">
      <c r="A2983" s="410" t="s">
        <v>3082</v>
      </c>
      <c r="B2983" s="62" t="s">
        <v>123</v>
      </c>
      <c r="C2983" s="62">
        <v>6.9939999999999998E-5</v>
      </c>
      <c r="D2983" s="62">
        <v>202.84</v>
      </c>
      <c r="E2983" s="173">
        <f t="shared" si="65"/>
        <v>0.01</v>
      </c>
    </row>
    <row r="2984" spans="1:5">
      <c r="A2984" s="410" t="s">
        <v>3083</v>
      </c>
      <c r="B2984" s="62" t="s">
        <v>123</v>
      </c>
      <c r="C2984" s="62">
        <v>1.5E-5</v>
      </c>
      <c r="D2984" s="62">
        <v>574.46</v>
      </c>
      <c r="E2984" s="173">
        <f t="shared" si="65"/>
        <v>0</v>
      </c>
    </row>
    <row r="2985" spans="1:5">
      <c r="A2985" s="410" t="s">
        <v>3084</v>
      </c>
      <c r="B2985" s="62" t="s">
        <v>123</v>
      </c>
      <c r="C2985" s="62">
        <v>1.842E-5</v>
      </c>
      <c r="D2985" s="62">
        <v>276.64</v>
      </c>
      <c r="E2985" s="173">
        <f t="shared" si="65"/>
        <v>0</v>
      </c>
    </row>
    <row r="2986" spans="1:5">
      <c r="A2986" s="410" t="s">
        <v>3085</v>
      </c>
      <c r="B2986" s="62" t="s">
        <v>123</v>
      </c>
      <c r="C2986" s="62">
        <v>9.2820000000000001E-4</v>
      </c>
      <c r="D2986" s="62">
        <v>8.1</v>
      </c>
      <c r="E2986" s="173">
        <f t="shared" si="65"/>
        <v>0</v>
      </c>
    </row>
    <row r="2987" spans="1:5">
      <c r="A2987" s="410" t="s">
        <v>3086</v>
      </c>
      <c r="B2987" s="62" t="s">
        <v>123</v>
      </c>
      <c r="C2987" s="62">
        <v>5.1391999999999996E-4</v>
      </c>
      <c r="D2987" s="62">
        <v>11.01</v>
      </c>
      <c r="E2987" s="173">
        <f t="shared" si="65"/>
        <v>0</v>
      </c>
    </row>
    <row r="2988" spans="1:5">
      <c r="A2988" s="410" t="s">
        <v>3087</v>
      </c>
      <c r="B2988" s="62" t="s">
        <v>123</v>
      </c>
      <c r="C2988" s="62">
        <v>5.1391999999999996E-4</v>
      </c>
      <c r="D2988" s="62">
        <v>24.42</v>
      </c>
      <c r="E2988" s="173">
        <f t="shared" si="65"/>
        <v>0.01</v>
      </c>
    </row>
    <row r="2989" spans="1:5">
      <c r="A2989" s="410" t="s">
        <v>562</v>
      </c>
      <c r="B2989" s="62" t="s">
        <v>563</v>
      </c>
      <c r="C2989" s="62" t="s">
        <v>563</v>
      </c>
      <c r="D2989" s="62" t="s">
        <v>563</v>
      </c>
      <c r="E2989" s="173">
        <f>SUM(E2963:E2988)</f>
        <v>4.5299999999999994</v>
      </c>
    </row>
    <row r="2990" spans="1:5">
      <c r="A2990" s="410"/>
      <c r="B2990" s="62"/>
      <c r="C2990" s="62"/>
      <c r="D2990" s="62"/>
      <c r="E2990" s="173"/>
    </row>
    <row r="2991" spans="1:5">
      <c r="A2991" s="410" t="s">
        <v>565</v>
      </c>
      <c r="B2991" s="62" t="s">
        <v>563</v>
      </c>
      <c r="C2991" s="62" t="s">
        <v>563</v>
      </c>
      <c r="D2991" s="62" t="s">
        <v>563</v>
      </c>
      <c r="E2991" s="173">
        <f>E2955+E2960+E2989</f>
        <v>8.2899999999999991</v>
      </c>
    </row>
    <row r="2992" spans="1:5">
      <c r="A2992" s="410"/>
      <c r="B2992" s="62"/>
      <c r="C2992" s="62"/>
      <c r="D2992" s="413"/>
      <c r="E2992" s="173"/>
    </row>
    <row r="2993" spans="1:5">
      <c r="A2993" s="410"/>
      <c r="B2993" s="62"/>
      <c r="C2993" s="62"/>
      <c r="D2993" s="62"/>
      <c r="E2993" s="173"/>
    </row>
    <row r="2994" spans="1:5">
      <c r="A2994" s="410"/>
      <c r="B2994" s="62"/>
      <c r="C2994" s="62"/>
      <c r="D2994" s="62"/>
      <c r="E2994" s="173"/>
    </row>
    <row r="2995" spans="1:5">
      <c r="A2995" s="410" t="s">
        <v>637</v>
      </c>
      <c r="B2995" s="62" t="s">
        <v>3585</v>
      </c>
      <c r="C2995" s="62"/>
      <c r="D2995" s="62"/>
      <c r="E2995" s="173"/>
    </row>
    <row r="2996" spans="1:5">
      <c r="A2996" s="410" t="s">
        <v>624</v>
      </c>
      <c r="B2996" s="62"/>
      <c r="C2996" s="62"/>
      <c r="D2996" s="62"/>
      <c r="E2996" s="173"/>
    </row>
    <row r="2997" spans="1:5">
      <c r="A2997" s="410" t="s">
        <v>620</v>
      </c>
      <c r="B2997" s="62"/>
      <c r="C2997" s="62"/>
      <c r="D2997" s="62"/>
      <c r="E2997" s="173"/>
    </row>
    <row r="2998" spans="1:5">
      <c r="A2998" s="410"/>
      <c r="B2998" s="62"/>
      <c r="C2998" s="62"/>
      <c r="D2998" s="62"/>
      <c r="E2998" s="173"/>
    </row>
    <row r="2999" spans="1:5">
      <c r="A2999" s="410" t="s">
        <v>576</v>
      </c>
      <c r="B2999" s="62" t="s">
        <v>558</v>
      </c>
      <c r="C2999" s="62" t="s">
        <v>559</v>
      </c>
      <c r="D2999" s="62" t="s">
        <v>560</v>
      </c>
      <c r="E2999" s="173" t="s">
        <v>561</v>
      </c>
    </row>
    <row r="3000" spans="1:5" ht="30">
      <c r="A3000" s="410" t="s">
        <v>3061</v>
      </c>
      <c r="B3000" s="62" t="s">
        <v>123</v>
      </c>
      <c r="C3000" s="62">
        <v>1.571E-5</v>
      </c>
      <c r="D3000" s="62">
        <v>576</v>
      </c>
      <c r="E3000" s="173">
        <f>TRUNC((C3000*D3000),2)</f>
        <v>0</v>
      </c>
    </row>
    <row r="3001" spans="1:5">
      <c r="A3001" s="410" t="s">
        <v>562</v>
      </c>
      <c r="B3001" s="62" t="s">
        <v>563</v>
      </c>
      <c r="C3001" s="62" t="s">
        <v>563</v>
      </c>
      <c r="D3001" s="62" t="s">
        <v>563</v>
      </c>
      <c r="E3001" s="173">
        <f>SUM(E3000:E3000)</f>
        <v>0</v>
      </c>
    </row>
    <row r="3002" spans="1:5">
      <c r="A3002" s="410"/>
      <c r="B3002" s="62"/>
      <c r="C3002" s="62"/>
      <c r="D3002" s="62"/>
      <c r="E3002" s="173"/>
    </row>
    <row r="3003" spans="1:5">
      <c r="A3003" s="410" t="s">
        <v>557</v>
      </c>
      <c r="B3003" s="62" t="s">
        <v>558</v>
      </c>
      <c r="C3003" s="62" t="s">
        <v>559</v>
      </c>
      <c r="D3003" s="62" t="s">
        <v>560</v>
      </c>
      <c r="E3003" s="173" t="s">
        <v>561</v>
      </c>
    </row>
    <row r="3004" spans="1:5">
      <c r="A3004" s="410" t="s">
        <v>3134</v>
      </c>
      <c r="B3004" s="62" t="s">
        <v>122</v>
      </c>
      <c r="C3004" s="62">
        <v>3.1389229999999997E-2</v>
      </c>
      <c r="D3004" s="62">
        <v>9.26</v>
      </c>
      <c r="E3004" s="173">
        <f>TRUNC((C3004*D3004),2)</f>
        <v>0.28999999999999998</v>
      </c>
    </row>
    <row r="3005" spans="1:5">
      <c r="A3005" s="410" t="s">
        <v>3135</v>
      </c>
      <c r="B3005" s="62" t="s">
        <v>122</v>
      </c>
      <c r="C3005" s="62">
        <v>0.2028693</v>
      </c>
      <c r="D3005" s="62">
        <v>13.3</v>
      </c>
      <c r="E3005" s="173">
        <f>TRUNC((C3005*D3005),2)</f>
        <v>2.69</v>
      </c>
    </row>
    <row r="3006" spans="1:5">
      <c r="A3006" s="410" t="s">
        <v>562</v>
      </c>
      <c r="B3006" s="62" t="s">
        <v>563</v>
      </c>
      <c r="C3006" s="62" t="s">
        <v>563</v>
      </c>
      <c r="D3006" s="62" t="s">
        <v>563</v>
      </c>
      <c r="E3006" s="173">
        <f>SUM(E3004:E3005)</f>
        <v>2.98</v>
      </c>
    </row>
    <row r="3007" spans="1:5">
      <c r="A3007" s="410"/>
      <c r="B3007" s="62"/>
      <c r="C3007" s="62"/>
      <c r="D3007" s="62"/>
      <c r="E3007" s="173"/>
    </row>
    <row r="3008" spans="1:5">
      <c r="A3008" s="410" t="s">
        <v>564</v>
      </c>
      <c r="B3008" s="62" t="s">
        <v>558</v>
      </c>
      <c r="C3008" s="62" t="s">
        <v>559</v>
      </c>
      <c r="D3008" s="62" t="s">
        <v>560</v>
      </c>
      <c r="E3008" s="173" t="s">
        <v>561</v>
      </c>
    </row>
    <row r="3009" spans="1:5">
      <c r="A3009" s="410" t="s">
        <v>3156</v>
      </c>
      <c r="B3009" s="62" t="s">
        <v>127</v>
      </c>
      <c r="C3009" s="62">
        <v>1.07</v>
      </c>
      <c r="D3009" s="62">
        <v>4.93</v>
      </c>
      <c r="E3009" s="173">
        <f t="shared" ref="E3009:E3034" si="66">TRUNC((C3009*D3009),2)</f>
        <v>5.27</v>
      </c>
    </row>
    <row r="3010" spans="1:5">
      <c r="A3010" s="410" t="s">
        <v>3131</v>
      </c>
      <c r="B3010" s="62" t="s">
        <v>127</v>
      </c>
      <c r="C3010" s="62">
        <v>2.5000000000000001E-2</v>
      </c>
      <c r="D3010" s="62">
        <v>12</v>
      </c>
      <c r="E3010" s="173">
        <f t="shared" si="66"/>
        <v>0.3</v>
      </c>
    </row>
    <row r="3011" spans="1:5">
      <c r="A3011" s="410" t="s">
        <v>3066</v>
      </c>
      <c r="B3011" s="62" t="s">
        <v>123</v>
      </c>
      <c r="C3011" s="62">
        <v>1.86079E-3</v>
      </c>
      <c r="D3011" s="62">
        <v>6.92</v>
      </c>
      <c r="E3011" s="173">
        <f t="shared" si="66"/>
        <v>0.01</v>
      </c>
    </row>
    <row r="3012" spans="1:5">
      <c r="A3012" s="410" t="s">
        <v>3046</v>
      </c>
      <c r="B3012" s="62" t="s">
        <v>131</v>
      </c>
      <c r="C3012" s="62">
        <v>3.7158999999999998E-4</v>
      </c>
      <c r="D3012" s="62">
        <v>50.4</v>
      </c>
      <c r="E3012" s="173">
        <f t="shared" si="66"/>
        <v>0.01</v>
      </c>
    </row>
    <row r="3013" spans="1:5">
      <c r="A3013" s="410" t="s">
        <v>3067</v>
      </c>
      <c r="B3013" s="62" t="s">
        <v>123</v>
      </c>
      <c r="C3013" s="62">
        <v>1.5426E-4</v>
      </c>
      <c r="D3013" s="62">
        <v>108.95</v>
      </c>
      <c r="E3013" s="173">
        <f t="shared" si="66"/>
        <v>0.01</v>
      </c>
    </row>
    <row r="3014" spans="1:5">
      <c r="A3014" s="410" t="s">
        <v>3069</v>
      </c>
      <c r="B3014" s="62" t="s">
        <v>123</v>
      </c>
      <c r="C3014" s="62">
        <v>2.10494E-3</v>
      </c>
      <c r="D3014" s="62">
        <v>6.21</v>
      </c>
      <c r="E3014" s="173">
        <f t="shared" si="66"/>
        <v>0.01</v>
      </c>
    </row>
    <row r="3015" spans="1:5">
      <c r="A3015" s="410" t="s">
        <v>3047</v>
      </c>
      <c r="B3015" s="62" t="s">
        <v>131</v>
      </c>
      <c r="C3015" s="62">
        <v>3.1877899999999998E-3</v>
      </c>
      <c r="D3015" s="62">
        <v>9.4499999999999993</v>
      </c>
      <c r="E3015" s="173">
        <f t="shared" si="66"/>
        <v>0.03</v>
      </c>
    </row>
    <row r="3016" spans="1:5">
      <c r="A3016" s="410" t="s">
        <v>3075</v>
      </c>
      <c r="B3016" s="62" t="s">
        <v>128</v>
      </c>
      <c r="C3016" s="62">
        <v>3.5081000000000001E-4</v>
      </c>
      <c r="D3016" s="62">
        <v>15.32</v>
      </c>
      <c r="E3016" s="173">
        <f t="shared" si="66"/>
        <v>0</v>
      </c>
    </row>
    <row r="3017" spans="1:5">
      <c r="A3017" s="410" t="s">
        <v>3076</v>
      </c>
      <c r="B3017" s="62" t="s">
        <v>122</v>
      </c>
      <c r="C3017" s="62">
        <v>0.2321</v>
      </c>
      <c r="D3017" s="62">
        <v>1.87</v>
      </c>
      <c r="E3017" s="173">
        <f t="shared" si="66"/>
        <v>0.43</v>
      </c>
    </row>
    <row r="3018" spans="1:5">
      <c r="A3018" s="410" t="s">
        <v>3077</v>
      </c>
      <c r="B3018" s="62" t="s">
        <v>122</v>
      </c>
      <c r="C3018" s="62">
        <v>0.2321</v>
      </c>
      <c r="D3018" s="62">
        <v>0.71</v>
      </c>
      <c r="E3018" s="173">
        <f t="shared" si="66"/>
        <v>0.16</v>
      </c>
    </row>
    <row r="3019" spans="1:5">
      <c r="A3019" s="410" t="s">
        <v>3078</v>
      </c>
      <c r="B3019" s="62" t="s">
        <v>122</v>
      </c>
      <c r="C3019" s="62">
        <v>0.2321</v>
      </c>
      <c r="D3019" s="62">
        <v>0.34</v>
      </c>
      <c r="E3019" s="173">
        <f t="shared" si="66"/>
        <v>7.0000000000000007E-2</v>
      </c>
    </row>
    <row r="3020" spans="1:5">
      <c r="A3020" s="410" t="s">
        <v>3079</v>
      </c>
      <c r="B3020" s="62" t="s">
        <v>122</v>
      </c>
      <c r="C3020" s="62">
        <v>0.2321</v>
      </c>
      <c r="D3020" s="62">
        <v>0.05</v>
      </c>
      <c r="E3020" s="173">
        <f t="shared" si="66"/>
        <v>0.01</v>
      </c>
    </row>
    <row r="3021" spans="1:5">
      <c r="A3021" s="410" t="s">
        <v>3048</v>
      </c>
      <c r="B3021" s="62" t="s">
        <v>123</v>
      </c>
      <c r="C3021" s="62">
        <v>6.1421000000000002E-4</v>
      </c>
      <c r="D3021" s="62">
        <v>31.18</v>
      </c>
      <c r="E3021" s="173">
        <f t="shared" si="66"/>
        <v>0.01</v>
      </c>
    </row>
    <row r="3022" spans="1:5">
      <c r="A3022" s="410" t="s">
        <v>3049</v>
      </c>
      <c r="B3022" s="62" t="s">
        <v>123</v>
      </c>
      <c r="C3022" s="62">
        <v>2.8788000000000002E-4</v>
      </c>
      <c r="D3022" s="62">
        <v>178.5</v>
      </c>
      <c r="E3022" s="173">
        <f t="shared" si="66"/>
        <v>0.05</v>
      </c>
    </row>
    <row r="3023" spans="1:5">
      <c r="A3023" s="410" t="s">
        <v>3050</v>
      </c>
      <c r="B3023" s="62" t="s">
        <v>123</v>
      </c>
      <c r="C3023" s="62">
        <v>2.5876179999999999E-2</v>
      </c>
      <c r="D3023" s="62">
        <v>1.17</v>
      </c>
      <c r="E3023" s="173">
        <f t="shared" si="66"/>
        <v>0.03</v>
      </c>
    </row>
    <row r="3024" spans="1:5" ht="30">
      <c r="A3024" s="410" t="s">
        <v>3051</v>
      </c>
      <c r="B3024" s="62" t="s">
        <v>123</v>
      </c>
      <c r="C3024" s="62">
        <v>2.4950999999999999E-4</v>
      </c>
      <c r="D3024" s="62">
        <v>140.43</v>
      </c>
      <c r="E3024" s="173">
        <f t="shared" si="66"/>
        <v>0.03</v>
      </c>
    </row>
    <row r="3025" spans="1:5" ht="30">
      <c r="A3025" s="410" t="s">
        <v>3052</v>
      </c>
      <c r="B3025" s="62" t="s">
        <v>123</v>
      </c>
      <c r="C3025" s="62">
        <v>1.6712000000000001E-4</v>
      </c>
      <c r="D3025" s="62">
        <v>123.37</v>
      </c>
      <c r="E3025" s="173">
        <f t="shared" si="66"/>
        <v>0.02</v>
      </c>
    </row>
    <row r="3026" spans="1:5" ht="30">
      <c r="A3026" s="410" t="s">
        <v>3080</v>
      </c>
      <c r="B3026" s="62" t="s">
        <v>123</v>
      </c>
      <c r="C3026" s="62">
        <v>1.024E-5</v>
      </c>
      <c r="D3026" s="62">
        <v>593.85</v>
      </c>
      <c r="E3026" s="173">
        <f t="shared" si="66"/>
        <v>0</v>
      </c>
    </row>
    <row r="3027" spans="1:5">
      <c r="A3027" s="410" t="s">
        <v>3081</v>
      </c>
      <c r="B3027" s="62" t="s">
        <v>123</v>
      </c>
      <c r="C3027" s="62">
        <v>6.2849999999999996E-5</v>
      </c>
      <c r="D3027" s="62">
        <v>134.63</v>
      </c>
      <c r="E3027" s="173">
        <f t="shared" si="66"/>
        <v>0</v>
      </c>
    </row>
    <row r="3028" spans="1:5">
      <c r="A3028" s="410" t="s">
        <v>3082</v>
      </c>
      <c r="B3028" s="62" t="s">
        <v>123</v>
      </c>
      <c r="C3028" s="62">
        <v>4.7750000000000002E-5</v>
      </c>
      <c r="D3028" s="62">
        <v>202.84</v>
      </c>
      <c r="E3028" s="173">
        <f t="shared" si="66"/>
        <v>0</v>
      </c>
    </row>
    <row r="3029" spans="1:5">
      <c r="A3029" s="410" t="s">
        <v>3083</v>
      </c>
      <c r="B3029" s="62" t="s">
        <v>123</v>
      </c>
      <c r="C3029" s="62">
        <v>1.024E-5</v>
      </c>
      <c r="D3029" s="62">
        <v>574.46</v>
      </c>
      <c r="E3029" s="173">
        <f t="shared" si="66"/>
        <v>0</v>
      </c>
    </row>
    <row r="3030" spans="1:5">
      <c r="A3030" s="410" t="s">
        <v>3084</v>
      </c>
      <c r="B3030" s="62" t="s">
        <v>123</v>
      </c>
      <c r="C3030" s="62">
        <v>1.259E-5</v>
      </c>
      <c r="D3030" s="62">
        <v>276.64</v>
      </c>
      <c r="E3030" s="173">
        <f t="shared" si="66"/>
        <v>0</v>
      </c>
    </row>
    <row r="3031" spans="1:5">
      <c r="A3031" s="410" t="s">
        <v>3085</v>
      </c>
      <c r="B3031" s="62" t="s">
        <v>123</v>
      </c>
      <c r="C3031" s="62">
        <v>6.3363000000000004E-4</v>
      </c>
      <c r="D3031" s="62">
        <v>8.1</v>
      </c>
      <c r="E3031" s="173">
        <f t="shared" si="66"/>
        <v>0</v>
      </c>
    </row>
    <row r="3032" spans="1:5">
      <c r="A3032" s="410" t="s">
        <v>3086</v>
      </c>
      <c r="B3032" s="62" t="s">
        <v>123</v>
      </c>
      <c r="C3032" s="62">
        <v>3.5081000000000001E-4</v>
      </c>
      <c r="D3032" s="62">
        <v>11.01</v>
      </c>
      <c r="E3032" s="173">
        <f t="shared" si="66"/>
        <v>0</v>
      </c>
    </row>
    <row r="3033" spans="1:5">
      <c r="A3033" s="410" t="s">
        <v>3087</v>
      </c>
      <c r="B3033" s="62" t="s">
        <v>123</v>
      </c>
      <c r="C3033" s="62">
        <v>3.5081000000000001E-4</v>
      </c>
      <c r="D3033" s="62">
        <v>24.42</v>
      </c>
      <c r="E3033" s="173">
        <f t="shared" si="66"/>
        <v>0</v>
      </c>
    </row>
    <row r="3034" spans="1:5" ht="30">
      <c r="A3034" s="410" t="s">
        <v>3150</v>
      </c>
      <c r="B3034" s="62" t="s">
        <v>123</v>
      </c>
      <c r="C3034" s="62">
        <v>2.3149999999999999</v>
      </c>
      <c r="D3034" s="62">
        <v>0.08</v>
      </c>
      <c r="E3034" s="173">
        <f t="shared" si="66"/>
        <v>0.18</v>
      </c>
    </row>
    <row r="3035" spans="1:5">
      <c r="A3035" s="410" t="s">
        <v>562</v>
      </c>
      <c r="B3035" s="62" t="s">
        <v>563</v>
      </c>
      <c r="C3035" s="62" t="s">
        <v>563</v>
      </c>
      <c r="D3035" s="62" t="s">
        <v>563</v>
      </c>
      <c r="E3035" s="173">
        <f>SUM(E3009:E3034)</f>
        <v>6.6299999999999981</v>
      </c>
    </row>
    <row r="3036" spans="1:5">
      <c r="A3036" s="410"/>
      <c r="B3036" s="62"/>
      <c r="C3036" s="62"/>
      <c r="D3036" s="62"/>
      <c r="E3036" s="173"/>
    </row>
    <row r="3037" spans="1:5">
      <c r="A3037" s="410" t="s">
        <v>565</v>
      </c>
      <c r="B3037" s="62" t="s">
        <v>563</v>
      </c>
      <c r="C3037" s="62" t="s">
        <v>563</v>
      </c>
      <c r="D3037" s="62" t="s">
        <v>563</v>
      </c>
      <c r="E3037" s="173">
        <f>E3001+E3006+E3035</f>
        <v>9.6099999999999977</v>
      </c>
    </row>
    <row r="3038" spans="1:5">
      <c r="A3038" s="410"/>
      <c r="B3038" s="62"/>
      <c r="C3038" s="62"/>
      <c r="D3038" s="413"/>
      <c r="E3038" s="173"/>
    </row>
    <row r="3039" spans="1:5">
      <c r="A3039" s="410"/>
      <c r="B3039" s="62"/>
      <c r="C3039" s="62"/>
      <c r="D3039" s="62"/>
      <c r="E3039" s="173"/>
    </row>
    <row r="3040" spans="1:5">
      <c r="A3040" s="410"/>
      <c r="B3040" s="62"/>
      <c r="C3040" s="62"/>
      <c r="D3040" s="62"/>
      <c r="E3040" s="173"/>
    </row>
    <row r="3041" spans="1:5">
      <c r="A3041" s="410" t="s">
        <v>638</v>
      </c>
      <c r="B3041" s="62" t="s">
        <v>3586</v>
      </c>
      <c r="C3041" s="62"/>
      <c r="D3041" s="62"/>
      <c r="E3041" s="173"/>
    </row>
    <row r="3042" spans="1:5">
      <c r="A3042" s="410" t="s">
        <v>626</v>
      </c>
      <c r="B3042" s="62"/>
      <c r="C3042" s="62"/>
      <c r="D3042" s="62"/>
      <c r="E3042" s="173"/>
    </row>
    <row r="3043" spans="1:5">
      <c r="A3043" s="410" t="s">
        <v>620</v>
      </c>
      <c r="B3043" s="62"/>
      <c r="C3043" s="62"/>
      <c r="D3043" s="62"/>
      <c r="E3043" s="173"/>
    </row>
    <row r="3044" spans="1:5">
      <c r="A3044" s="410"/>
      <c r="B3044" s="62"/>
      <c r="C3044" s="62"/>
      <c r="D3044" s="62"/>
      <c r="E3044" s="173"/>
    </row>
    <row r="3045" spans="1:5">
      <c r="A3045" s="410" t="s">
        <v>576</v>
      </c>
      <c r="B3045" s="62" t="s">
        <v>558</v>
      </c>
      <c r="C3045" s="62" t="s">
        <v>559</v>
      </c>
      <c r="D3045" s="62" t="s">
        <v>560</v>
      </c>
      <c r="E3045" s="173" t="s">
        <v>561</v>
      </c>
    </row>
    <row r="3046" spans="1:5" ht="30">
      <c r="A3046" s="410" t="s">
        <v>3061</v>
      </c>
      <c r="B3046" s="62" t="s">
        <v>123</v>
      </c>
      <c r="C3046" s="62">
        <v>1.0699999999999999E-5</v>
      </c>
      <c r="D3046" s="62">
        <v>576</v>
      </c>
      <c r="E3046" s="173">
        <f>TRUNC((C3046*D3046),2)</f>
        <v>0</v>
      </c>
    </row>
    <row r="3047" spans="1:5">
      <c r="A3047" s="410" t="s">
        <v>562</v>
      </c>
      <c r="B3047" s="62" t="s">
        <v>563</v>
      </c>
      <c r="C3047" s="62" t="s">
        <v>563</v>
      </c>
      <c r="D3047" s="62" t="s">
        <v>563</v>
      </c>
      <c r="E3047" s="173">
        <f>SUM(E3046:E3046)</f>
        <v>0</v>
      </c>
    </row>
    <row r="3048" spans="1:5">
      <c r="A3048" s="410"/>
      <c r="B3048" s="62"/>
      <c r="C3048" s="62"/>
      <c r="D3048" s="62"/>
      <c r="E3048" s="173"/>
    </row>
    <row r="3049" spans="1:5">
      <c r="A3049" s="410" t="s">
        <v>557</v>
      </c>
      <c r="B3049" s="62" t="s">
        <v>558</v>
      </c>
      <c r="C3049" s="62" t="s">
        <v>559</v>
      </c>
      <c r="D3049" s="62" t="s">
        <v>560</v>
      </c>
      <c r="E3049" s="173" t="s">
        <v>561</v>
      </c>
    </row>
    <row r="3050" spans="1:5">
      <c r="A3050" s="410" t="s">
        <v>3134</v>
      </c>
      <c r="B3050" s="62" t="s">
        <v>122</v>
      </c>
      <c r="C3050" s="62">
        <v>2.159902E-2</v>
      </c>
      <c r="D3050" s="62">
        <v>9.26</v>
      </c>
      <c r="E3050" s="173">
        <f>TRUNC((C3050*D3050),2)</f>
        <v>0.2</v>
      </c>
    </row>
    <row r="3051" spans="1:5">
      <c r="A3051" s="410" t="s">
        <v>3135</v>
      </c>
      <c r="B3051" s="62" t="s">
        <v>122</v>
      </c>
      <c r="C3051" s="62">
        <v>0.13797131000000001</v>
      </c>
      <c r="D3051" s="62">
        <v>13.3</v>
      </c>
      <c r="E3051" s="173">
        <f>TRUNC((C3051*D3051),2)</f>
        <v>1.83</v>
      </c>
    </row>
    <row r="3052" spans="1:5">
      <c r="A3052" s="410" t="s">
        <v>562</v>
      </c>
      <c r="B3052" s="62" t="s">
        <v>563</v>
      </c>
      <c r="C3052" s="62" t="s">
        <v>563</v>
      </c>
      <c r="D3052" s="62" t="s">
        <v>563</v>
      </c>
      <c r="E3052" s="173">
        <f>SUM(E3050:E3051)</f>
        <v>2.0300000000000002</v>
      </c>
    </row>
    <row r="3053" spans="1:5">
      <c r="A3053" s="410"/>
      <c r="B3053" s="62"/>
      <c r="C3053" s="62"/>
      <c r="D3053" s="62"/>
      <c r="E3053" s="173"/>
    </row>
    <row r="3054" spans="1:5">
      <c r="A3054" s="410" t="s">
        <v>564</v>
      </c>
      <c r="B3054" s="62" t="s">
        <v>558</v>
      </c>
      <c r="C3054" s="62" t="s">
        <v>559</v>
      </c>
      <c r="D3054" s="62" t="s">
        <v>560</v>
      </c>
      <c r="E3054" s="173" t="s">
        <v>561</v>
      </c>
    </row>
    <row r="3055" spans="1:5">
      <c r="A3055" s="410" t="s">
        <v>3149</v>
      </c>
      <c r="B3055" s="62" t="s">
        <v>127</v>
      </c>
      <c r="C3055" s="62">
        <v>1.08730769</v>
      </c>
      <c r="D3055" s="62">
        <v>5.2</v>
      </c>
      <c r="E3055" s="173">
        <f t="shared" ref="E3055:E3080" si="67">TRUNC((C3055*D3055),2)</f>
        <v>5.65</v>
      </c>
    </row>
    <row r="3056" spans="1:5">
      <c r="A3056" s="410" t="s">
        <v>3131</v>
      </c>
      <c r="B3056" s="62" t="s">
        <v>127</v>
      </c>
      <c r="C3056" s="62">
        <v>2.5000000000000001E-2</v>
      </c>
      <c r="D3056" s="62">
        <v>12</v>
      </c>
      <c r="E3056" s="173">
        <f t="shared" si="67"/>
        <v>0.3</v>
      </c>
    </row>
    <row r="3057" spans="1:5">
      <c r="A3057" s="410" t="s">
        <v>3066</v>
      </c>
      <c r="B3057" s="62" t="s">
        <v>123</v>
      </c>
      <c r="C3057" s="62">
        <v>1.2675200000000001E-3</v>
      </c>
      <c r="D3057" s="62">
        <v>6.92</v>
      </c>
      <c r="E3057" s="173">
        <f t="shared" si="67"/>
        <v>0</v>
      </c>
    </row>
    <row r="3058" spans="1:5">
      <c r="A3058" s="410" t="s">
        <v>3046</v>
      </c>
      <c r="B3058" s="62" t="s">
        <v>131</v>
      </c>
      <c r="C3058" s="62">
        <v>2.5312000000000002E-4</v>
      </c>
      <c r="D3058" s="62">
        <v>50.4</v>
      </c>
      <c r="E3058" s="173">
        <f t="shared" si="67"/>
        <v>0.01</v>
      </c>
    </row>
    <row r="3059" spans="1:5">
      <c r="A3059" s="410" t="s">
        <v>3067</v>
      </c>
      <c r="B3059" s="62" t="s">
        <v>123</v>
      </c>
      <c r="C3059" s="62">
        <v>1.0507E-4</v>
      </c>
      <c r="D3059" s="62">
        <v>108.95</v>
      </c>
      <c r="E3059" s="173">
        <f t="shared" si="67"/>
        <v>0.01</v>
      </c>
    </row>
    <row r="3060" spans="1:5">
      <c r="A3060" s="410" t="s">
        <v>3069</v>
      </c>
      <c r="B3060" s="62" t="s">
        <v>123</v>
      </c>
      <c r="C3060" s="62">
        <v>1.4338199999999999E-3</v>
      </c>
      <c r="D3060" s="62">
        <v>6.21</v>
      </c>
      <c r="E3060" s="173">
        <f t="shared" si="67"/>
        <v>0</v>
      </c>
    </row>
    <row r="3061" spans="1:5">
      <c r="A3061" s="410" t="s">
        <v>3047</v>
      </c>
      <c r="B3061" s="62" t="s">
        <v>131</v>
      </c>
      <c r="C3061" s="62">
        <v>2.1714400000000002E-3</v>
      </c>
      <c r="D3061" s="62">
        <v>9.4499999999999993</v>
      </c>
      <c r="E3061" s="173">
        <f t="shared" si="67"/>
        <v>0.02</v>
      </c>
    </row>
    <row r="3062" spans="1:5">
      <c r="A3062" s="410" t="s">
        <v>3075</v>
      </c>
      <c r="B3062" s="62" t="s">
        <v>128</v>
      </c>
      <c r="C3062" s="62">
        <v>2.3897E-4</v>
      </c>
      <c r="D3062" s="62">
        <v>15.32</v>
      </c>
      <c r="E3062" s="173">
        <f t="shared" si="67"/>
        <v>0</v>
      </c>
    </row>
    <row r="3063" spans="1:5">
      <c r="A3063" s="410" t="s">
        <v>3076</v>
      </c>
      <c r="B3063" s="62" t="s">
        <v>122</v>
      </c>
      <c r="C3063" s="62">
        <v>0.15809999999999999</v>
      </c>
      <c r="D3063" s="62">
        <v>1.87</v>
      </c>
      <c r="E3063" s="173">
        <f t="shared" si="67"/>
        <v>0.28999999999999998</v>
      </c>
    </row>
    <row r="3064" spans="1:5">
      <c r="A3064" s="410" t="s">
        <v>3077</v>
      </c>
      <c r="B3064" s="62" t="s">
        <v>122</v>
      </c>
      <c r="C3064" s="62">
        <v>0.15809999999999999</v>
      </c>
      <c r="D3064" s="62">
        <v>0.71</v>
      </c>
      <c r="E3064" s="173">
        <f t="shared" si="67"/>
        <v>0.11</v>
      </c>
    </row>
    <row r="3065" spans="1:5">
      <c r="A3065" s="410" t="s">
        <v>3078</v>
      </c>
      <c r="B3065" s="62" t="s">
        <v>122</v>
      </c>
      <c r="C3065" s="62">
        <v>0.15809999999999999</v>
      </c>
      <c r="D3065" s="62">
        <v>0.34</v>
      </c>
      <c r="E3065" s="173">
        <f t="shared" si="67"/>
        <v>0.05</v>
      </c>
    </row>
    <row r="3066" spans="1:5">
      <c r="A3066" s="410" t="s">
        <v>3079</v>
      </c>
      <c r="B3066" s="62" t="s">
        <v>122</v>
      </c>
      <c r="C3066" s="62">
        <v>0.15809999999999999</v>
      </c>
      <c r="D3066" s="62">
        <v>0.05</v>
      </c>
      <c r="E3066" s="173">
        <f t="shared" si="67"/>
        <v>0</v>
      </c>
    </row>
    <row r="3067" spans="1:5">
      <c r="A3067" s="410" t="s">
        <v>3048</v>
      </c>
      <c r="B3067" s="62" t="s">
        <v>123</v>
      </c>
      <c r="C3067" s="62">
        <v>4.1836999999999999E-4</v>
      </c>
      <c r="D3067" s="62">
        <v>31.18</v>
      </c>
      <c r="E3067" s="173">
        <f t="shared" si="67"/>
        <v>0.01</v>
      </c>
    </row>
    <row r="3068" spans="1:5">
      <c r="A3068" s="410" t="s">
        <v>3049</v>
      </c>
      <c r="B3068" s="62" t="s">
        <v>123</v>
      </c>
      <c r="C3068" s="62">
        <v>1.9609E-4</v>
      </c>
      <c r="D3068" s="62">
        <v>178.5</v>
      </c>
      <c r="E3068" s="173">
        <f t="shared" si="67"/>
        <v>0.03</v>
      </c>
    </row>
    <row r="3069" spans="1:5">
      <c r="A3069" s="410" t="s">
        <v>3050</v>
      </c>
      <c r="B3069" s="62" t="s">
        <v>123</v>
      </c>
      <c r="C3069" s="62">
        <v>1.7626119999999999E-2</v>
      </c>
      <c r="D3069" s="62">
        <v>1.17</v>
      </c>
      <c r="E3069" s="173">
        <f t="shared" si="67"/>
        <v>0.02</v>
      </c>
    </row>
    <row r="3070" spans="1:5" ht="30">
      <c r="A3070" s="410" t="s">
        <v>3051</v>
      </c>
      <c r="B3070" s="62" t="s">
        <v>123</v>
      </c>
      <c r="C3070" s="62">
        <v>1.6995000000000001E-4</v>
      </c>
      <c r="D3070" s="62">
        <v>140.43</v>
      </c>
      <c r="E3070" s="173">
        <f t="shared" si="67"/>
        <v>0.02</v>
      </c>
    </row>
    <row r="3071" spans="1:5" ht="30">
      <c r="A3071" s="410" t="s">
        <v>3052</v>
      </c>
      <c r="B3071" s="62" t="s">
        <v>123</v>
      </c>
      <c r="C3071" s="62">
        <v>1.1383E-4</v>
      </c>
      <c r="D3071" s="62">
        <v>123.37</v>
      </c>
      <c r="E3071" s="173">
        <f t="shared" si="67"/>
        <v>0.01</v>
      </c>
    </row>
    <row r="3072" spans="1:5" ht="30">
      <c r="A3072" s="410" t="s">
        <v>3080</v>
      </c>
      <c r="B3072" s="62" t="s">
        <v>123</v>
      </c>
      <c r="C3072" s="62">
        <v>6.9700000000000002E-6</v>
      </c>
      <c r="D3072" s="62">
        <v>593.85</v>
      </c>
      <c r="E3072" s="173">
        <f t="shared" si="67"/>
        <v>0</v>
      </c>
    </row>
    <row r="3073" spans="1:5">
      <c r="A3073" s="410" t="s">
        <v>3081</v>
      </c>
      <c r="B3073" s="62" t="s">
        <v>123</v>
      </c>
      <c r="C3073" s="62">
        <v>4.2809999999999998E-5</v>
      </c>
      <c r="D3073" s="62">
        <v>134.63</v>
      </c>
      <c r="E3073" s="173">
        <f t="shared" si="67"/>
        <v>0</v>
      </c>
    </row>
    <row r="3074" spans="1:5">
      <c r="A3074" s="410" t="s">
        <v>3082</v>
      </c>
      <c r="B3074" s="62" t="s">
        <v>123</v>
      </c>
      <c r="C3074" s="62">
        <v>3.252E-5</v>
      </c>
      <c r="D3074" s="62">
        <v>202.84</v>
      </c>
      <c r="E3074" s="173">
        <f t="shared" si="67"/>
        <v>0</v>
      </c>
    </row>
    <row r="3075" spans="1:5">
      <c r="A3075" s="410" t="s">
        <v>3083</v>
      </c>
      <c r="B3075" s="62" t="s">
        <v>123</v>
      </c>
      <c r="C3075" s="62">
        <v>6.9700000000000002E-6</v>
      </c>
      <c r="D3075" s="62">
        <v>574.46</v>
      </c>
      <c r="E3075" s="173">
        <f t="shared" si="67"/>
        <v>0</v>
      </c>
    </row>
    <row r="3076" spans="1:5">
      <c r="A3076" s="410" t="s">
        <v>3084</v>
      </c>
      <c r="B3076" s="62" t="s">
        <v>123</v>
      </c>
      <c r="C3076" s="62">
        <v>8.5699999999999993E-6</v>
      </c>
      <c r="D3076" s="62">
        <v>276.64</v>
      </c>
      <c r="E3076" s="173">
        <f t="shared" si="67"/>
        <v>0</v>
      </c>
    </row>
    <row r="3077" spans="1:5">
      <c r="A3077" s="410" t="s">
        <v>3085</v>
      </c>
      <c r="B3077" s="62" t="s">
        <v>123</v>
      </c>
      <c r="C3077" s="62">
        <v>4.3162000000000002E-4</v>
      </c>
      <c r="D3077" s="62">
        <v>8.1</v>
      </c>
      <c r="E3077" s="173">
        <f t="shared" si="67"/>
        <v>0</v>
      </c>
    </row>
    <row r="3078" spans="1:5">
      <c r="A3078" s="410" t="s">
        <v>3086</v>
      </c>
      <c r="B3078" s="62" t="s">
        <v>123</v>
      </c>
      <c r="C3078" s="62">
        <v>2.3897E-4</v>
      </c>
      <c r="D3078" s="62">
        <v>11.01</v>
      </c>
      <c r="E3078" s="173">
        <f t="shared" si="67"/>
        <v>0</v>
      </c>
    </row>
    <row r="3079" spans="1:5">
      <c r="A3079" s="410" t="s">
        <v>3087</v>
      </c>
      <c r="B3079" s="62" t="s">
        <v>123</v>
      </c>
      <c r="C3079" s="62">
        <v>2.3897E-4</v>
      </c>
      <c r="D3079" s="62">
        <v>24.42</v>
      </c>
      <c r="E3079" s="173">
        <f t="shared" si="67"/>
        <v>0</v>
      </c>
    </row>
    <row r="3080" spans="1:5" ht="30">
      <c r="A3080" s="410" t="s">
        <v>3150</v>
      </c>
      <c r="B3080" s="62" t="s">
        <v>123</v>
      </c>
      <c r="C3080" s="62">
        <v>0.97</v>
      </c>
      <c r="D3080" s="62">
        <v>0.08</v>
      </c>
      <c r="E3080" s="173">
        <f t="shared" si="67"/>
        <v>7.0000000000000007E-2</v>
      </c>
    </row>
    <row r="3081" spans="1:5">
      <c r="A3081" s="410" t="s">
        <v>562</v>
      </c>
      <c r="B3081" s="62" t="s">
        <v>563</v>
      </c>
      <c r="C3081" s="62" t="s">
        <v>563</v>
      </c>
      <c r="D3081" s="62" t="s">
        <v>563</v>
      </c>
      <c r="E3081" s="173">
        <f>SUM(E3055:E3080)</f>
        <v>6.5999999999999988</v>
      </c>
    </row>
    <row r="3082" spans="1:5">
      <c r="A3082" s="410"/>
      <c r="B3082" s="62"/>
      <c r="C3082" s="62"/>
      <c r="D3082" s="62"/>
      <c r="E3082" s="173"/>
    </row>
    <row r="3083" spans="1:5">
      <c r="A3083" s="410" t="s">
        <v>565</v>
      </c>
      <c r="B3083" s="62" t="s">
        <v>563</v>
      </c>
      <c r="C3083" s="62" t="s">
        <v>563</v>
      </c>
      <c r="D3083" s="62" t="s">
        <v>563</v>
      </c>
      <c r="E3083" s="173">
        <f>E3047+E3052+E3081</f>
        <v>8.629999999999999</v>
      </c>
    </row>
    <row r="3084" spans="1:5">
      <c r="A3084" s="410"/>
      <c r="B3084" s="62"/>
      <c r="C3084" s="62"/>
      <c r="D3084" s="413"/>
      <c r="E3084" s="173"/>
    </row>
    <row r="3085" spans="1:5">
      <c r="A3085" s="410"/>
      <c r="B3085" s="62"/>
      <c r="C3085" s="62"/>
      <c r="D3085" s="62"/>
      <c r="E3085" s="173"/>
    </row>
    <row r="3086" spans="1:5">
      <c r="A3086" s="410"/>
      <c r="B3086" s="62"/>
      <c r="C3086" s="62"/>
      <c r="D3086" s="62"/>
      <c r="E3086" s="173"/>
    </row>
    <row r="3087" spans="1:5">
      <c r="A3087" s="410" t="s">
        <v>639</v>
      </c>
      <c r="B3087" s="62" t="s">
        <v>3587</v>
      </c>
      <c r="C3087" s="62"/>
      <c r="D3087" s="62"/>
      <c r="E3087" s="173"/>
    </row>
    <row r="3088" spans="1:5">
      <c r="A3088" s="410" t="s">
        <v>619</v>
      </c>
      <c r="B3088" s="62"/>
      <c r="C3088" s="62"/>
      <c r="D3088" s="62"/>
      <c r="E3088" s="173"/>
    </row>
    <row r="3089" spans="1:5">
      <c r="A3089" s="410" t="s">
        <v>620</v>
      </c>
      <c r="B3089" s="62"/>
      <c r="C3089" s="62"/>
      <c r="D3089" s="62"/>
      <c r="E3089" s="173"/>
    </row>
    <row r="3090" spans="1:5">
      <c r="A3090" s="410"/>
      <c r="B3090" s="62"/>
      <c r="C3090" s="62"/>
      <c r="D3090" s="62"/>
      <c r="E3090" s="173"/>
    </row>
    <row r="3091" spans="1:5">
      <c r="A3091" s="410" t="s">
        <v>576</v>
      </c>
      <c r="B3091" s="62" t="s">
        <v>558</v>
      </c>
      <c r="C3091" s="62" t="s">
        <v>559</v>
      </c>
      <c r="D3091" s="62" t="s">
        <v>560</v>
      </c>
      <c r="E3091" s="173" t="s">
        <v>561</v>
      </c>
    </row>
    <row r="3092" spans="1:5" ht="30">
      <c r="A3092" s="410" t="s">
        <v>3061</v>
      </c>
      <c r="B3092" s="62" t="s">
        <v>123</v>
      </c>
      <c r="C3092" s="62">
        <v>7.3100000000000003E-6</v>
      </c>
      <c r="D3092" s="62">
        <v>576</v>
      </c>
      <c r="E3092" s="173">
        <f>TRUNC((C3092*D3092),2)</f>
        <v>0</v>
      </c>
    </row>
    <row r="3093" spans="1:5">
      <c r="A3093" s="410" t="s">
        <v>562</v>
      </c>
      <c r="B3093" s="62" t="s">
        <v>563</v>
      </c>
      <c r="C3093" s="62" t="s">
        <v>563</v>
      </c>
      <c r="D3093" s="62" t="s">
        <v>563</v>
      </c>
      <c r="E3093" s="173">
        <f>SUM(E3092:E3092)</f>
        <v>0</v>
      </c>
    </row>
    <row r="3094" spans="1:5">
      <c r="A3094" s="410"/>
      <c r="B3094" s="62"/>
      <c r="C3094" s="62"/>
      <c r="D3094" s="62"/>
      <c r="E3094" s="173"/>
    </row>
    <row r="3095" spans="1:5">
      <c r="A3095" s="410" t="s">
        <v>557</v>
      </c>
      <c r="B3095" s="62" t="s">
        <v>558</v>
      </c>
      <c r="C3095" s="62" t="s">
        <v>559</v>
      </c>
      <c r="D3095" s="62" t="s">
        <v>560</v>
      </c>
      <c r="E3095" s="173" t="s">
        <v>561</v>
      </c>
    </row>
    <row r="3096" spans="1:5">
      <c r="A3096" s="410" t="s">
        <v>3134</v>
      </c>
      <c r="B3096" s="62" t="s">
        <v>122</v>
      </c>
      <c r="C3096" s="62">
        <v>1.4836709999999999E-2</v>
      </c>
      <c r="D3096" s="62">
        <v>9.26</v>
      </c>
      <c r="E3096" s="173">
        <f>TRUNC((C3096*D3096),2)</f>
        <v>0.13</v>
      </c>
    </row>
    <row r="3097" spans="1:5">
      <c r="A3097" s="410" t="s">
        <v>3135</v>
      </c>
      <c r="B3097" s="62" t="s">
        <v>122</v>
      </c>
      <c r="C3097" s="62">
        <v>9.396583E-2</v>
      </c>
      <c r="D3097" s="62">
        <v>13.3</v>
      </c>
      <c r="E3097" s="173">
        <f>TRUNC((C3097*D3097),2)</f>
        <v>1.24</v>
      </c>
    </row>
    <row r="3098" spans="1:5">
      <c r="A3098" s="410" t="s">
        <v>562</v>
      </c>
      <c r="B3098" s="62" t="s">
        <v>563</v>
      </c>
      <c r="C3098" s="62" t="s">
        <v>563</v>
      </c>
      <c r="D3098" s="62" t="s">
        <v>563</v>
      </c>
      <c r="E3098" s="173">
        <f>SUM(E3096:E3097)</f>
        <v>1.37</v>
      </c>
    </row>
    <row r="3099" spans="1:5">
      <c r="A3099" s="410"/>
      <c r="B3099" s="62"/>
      <c r="C3099" s="62"/>
      <c r="D3099" s="62"/>
      <c r="E3099" s="173"/>
    </row>
    <row r="3100" spans="1:5">
      <c r="A3100" s="410" t="s">
        <v>564</v>
      </c>
      <c r="B3100" s="62" t="s">
        <v>558</v>
      </c>
      <c r="C3100" s="62" t="s">
        <v>559</v>
      </c>
      <c r="D3100" s="62" t="s">
        <v>560</v>
      </c>
      <c r="E3100" s="173" t="s">
        <v>561</v>
      </c>
    </row>
    <row r="3101" spans="1:5">
      <c r="A3101" s="410" t="s">
        <v>3151</v>
      </c>
      <c r="B3101" s="62" t="s">
        <v>127</v>
      </c>
      <c r="C3101" s="62">
        <v>1.1271232900000001</v>
      </c>
      <c r="D3101" s="62">
        <v>5.84</v>
      </c>
      <c r="E3101" s="173">
        <f t="shared" ref="E3101:E3126" si="68">TRUNC((C3101*D3101),2)</f>
        <v>6.58</v>
      </c>
    </row>
    <row r="3102" spans="1:5">
      <c r="A3102" s="410" t="s">
        <v>3131</v>
      </c>
      <c r="B3102" s="62" t="s">
        <v>127</v>
      </c>
      <c r="C3102" s="62">
        <v>2.5000000000000001E-2</v>
      </c>
      <c r="D3102" s="62">
        <v>12</v>
      </c>
      <c r="E3102" s="173">
        <f t="shared" si="68"/>
        <v>0.3</v>
      </c>
    </row>
    <row r="3103" spans="1:5">
      <c r="A3103" s="410" t="s">
        <v>3066</v>
      </c>
      <c r="B3103" s="62" t="s">
        <v>123</v>
      </c>
      <c r="C3103" s="62">
        <v>8.6426999999999999E-4</v>
      </c>
      <c r="D3103" s="62">
        <v>6.92</v>
      </c>
      <c r="E3103" s="173">
        <f t="shared" si="68"/>
        <v>0</v>
      </c>
    </row>
    <row r="3104" spans="1:5">
      <c r="A3104" s="410" t="s">
        <v>3046</v>
      </c>
      <c r="B3104" s="62" t="s">
        <v>131</v>
      </c>
      <c r="C3104" s="62">
        <v>1.7258E-4</v>
      </c>
      <c r="D3104" s="62">
        <v>50.4</v>
      </c>
      <c r="E3104" s="173">
        <f t="shared" si="68"/>
        <v>0</v>
      </c>
    </row>
    <row r="3105" spans="1:5">
      <c r="A3105" s="410" t="s">
        <v>3067</v>
      </c>
      <c r="B3105" s="62" t="s">
        <v>123</v>
      </c>
      <c r="C3105" s="62">
        <v>7.1649999999999993E-5</v>
      </c>
      <c r="D3105" s="62">
        <v>108.95</v>
      </c>
      <c r="E3105" s="173">
        <f t="shared" si="68"/>
        <v>0</v>
      </c>
    </row>
    <row r="3106" spans="1:5">
      <c r="A3106" s="410" t="s">
        <v>3069</v>
      </c>
      <c r="B3106" s="62" t="s">
        <v>123</v>
      </c>
      <c r="C3106" s="62">
        <v>9.7765000000000005E-4</v>
      </c>
      <c r="D3106" s="62">
        <v>6.21</v>
      </c>
      <c r="E3106" s="173">
        <f t="shared" si="68"/>
        <v>0</v>
      </c>
    </row>
    <row r="3107" spans="1:5">
      <c r="A3107" s="410" t="s">
        <v>3047</v>
      </c>
      <c r="B3107" s="62" t="s">
        <v>131</v>
      </c>
      <c r="C3107" s="62">
        <v>1.4806000000000001E-3</v>
      </c>
      <c r="D3107" s="62">
        <v>9.4499999999999993</v>
      </c>
      <c r="E3107" s="173">
        <f t="shared" si="68"/>
        <v>0.01</v>
      </c>
    </row>
    <row r="3108" spans="1:5">
      <c r="A3108" s="410" t="s">
        <v>3075</v>
      </c>
      <c r="B3108" s="62" t="s">
        <v>128</v>
      </c>
      <c r="C3108" s="62">
        <v>1.6294000000000001E-4</v>
      </c>
      <c r="D3108" s="62">
        <v>15.32</v>
      </c>
      <c r="E3108" s="173">
        <f t="shared" si="68"/>
        <v>0</v>
      </c>
    </row>
    <row r="3109" spans="1:5">
      <c r="A3109" s="410" t="s">
        <v>3076</v>
      </c>
      <c r="B3109" s="62" t="s">
        <v>122</v>
      </c>
      <c r="C3109" s="62">
        <v>0.10780000000000001</v>
      </c>
      <c r="D3109" s="62">
        <v>1.87</v>
      </c>
      <c r="E3109" s="173">
        <f t="shared" si="68"/>
        <v>0.2</v>
      </c>
    </row>
    <row r="3110" spans="1:5">
      <c r="A3110" s="410" t="s">
        <v>3077</v>
      </c>
      <c r="B3110" s="62" t="s">
        <v>122</v>
      </c>
      <c r="C3110" s="62">
        <v>0.10780000000000001</v>
      </c>
      <c r="D3110" s="62">
        <v>0.71</v>
      </c>
      <c r="E3110" s="173">
        <f t="shared" si="68"/>
        <v>7.0000000000000007E-2</v>
      </c>
    </row>
    <row r="3111" spans="1:5">
      <c r="A3111" s="410" t="s">
        <v>3078</v>
      </c>
      <c r="B3111" s="62" t="s">
        <v>122</v>
      </c>
      <c r="C3111" s="62">
        <v>0.10780000000000001</v>
      </c>
      <c r="D3111" s="62">
        <v>0.34</v>
      </c>
      <c r="E3111" s="173">
        <f t="shared" si="68"/>
        <v>0.03</v>
      </c>
    </row>
    <row r="3112" spans="1:5">
      <c r="A3112" s="410" t="s">
        <v>3079</v>
      </c>
      <c r="B3112" s="62" t="s">
        <v>122</v>
      </c>
      <c r="C3112" s="62">
        <v>0.10780000000000001</v>
      </c>
      <c r="D3112" s="62">
        <v>0.05</v>
      </c>
      <c r="E3112" s="173">
        <f t="shared" si="68"/>
        <v>0</v>
      </c>
    </row>
    <row r="3113" spans="1:5">
      <c r="A3113" s="410" t="s">
        <v>3048</v>
      </c>
      <c r="B3113" s="62" t="s">
        <v>123</v>
      </c>
      <c r="C3113" s="62">
        <v>2.8527000000000001E-4</v>
      </c>
      <c r="D3113" s="62">
        <v>31.18</v>
      </c>
      <c r="E3113" s="173">
        <f t="shared" si="68"/>
        <v>0</v>
      </c>
    </row>
    <row r="3114" spans="1:5">
      <c r="A3114" s="410" t="s">
        <v>3049</v>
      </c>
      <c r="B3114" s="62" t="s">
        <v>123</v>
      </c>
      <c r="C3114" s="62">
        <v>1.337E-4</v>
      </c>
      <c r="D3114" s="62">
        <v>178.5</v>
      </c>
      <c r="E3114" s="173">
        <f t="shared" si="68"/>
        <v>0.02</v>
      </c>
    </row>
    <row r="3115" spans="1:5">
      <c r="A3115" s="410" t="s">
        <v>3050</v>
      </c>
      <c r="B3115" s="62" t="s">
        <v>123</v>
      </c>
      <c r="C3115" s="62">
        <v>1.2018320000000001E-2</v>
      </c>
      <c r="D3115" s="62">
        <v>1.17</v>
      </c>
      <c r="E3115" s="173">
        <f t="shared" si="68"/>
        <v>0.01</v>
      </c>
    </row>
    <row r="3116" spans="1:5" ht="30">
      <c r="A3116" s="410" t="s">
        <v>3051</v>
      </c>
      <c r="B3116" s="62" t="s">
        <v>123</v>
      </c>
      <c r="C3116" s="62">
        <v>1.1588E-4</v>
      </c>
      <c r="D3116" s="62">
        <v>140.43</v>
      </c>
      <c r="E3116" s="173">
        <f t="shared" si="68"/>
        <v>0.01</v>
      </c>
    </row>
    <row r="3117" spans="1:5" ht="30">
      <c r="A3117" s="410" t="s">
        <v>3052</v>
      </c>
      <c r="B3117" s="62" t="s">
        <v>123</v>
      </c>
      <c r="C3117" s="62">
        <v>7.7609999999999997E-5</v>
      </c>
      <c r="D3117" s="62">
        <v>123.37</v>
      </c>
      <c r="E3117" s="173">
        <f t="shared" si="68"/>
        <v>0</v>
      </c>
    </row>
    <row r="3118" spans="1:5" ht="30">
      <c r="A3118" s="410" t="s">
        <v>3080</v>
      </c>
      <c r="B3118" s="62" t="s">
        <v>123</v>
      </c>
      <c r="C3118" s="62">
        <v>4.7600000000000002E-6</v>
      </c>
      <c r="D3118" s="62">
        <v>593.85</v>
      </c>
      <c r="E3118" s="173">
        <f t="shared" si="68"/>
        <v>0</v>
      </c>
    </row>
    <row r="3119" spans="1:5">
      <c r="A3119" s="410" t="s">
        <v>3081</v>
      </c>
      <c r="B3119" s="62" t="s">
        <v>123</v>
      </c>
      <c r="C3119" s="62">
        <v>2.9200000000000002E-5</v>
      </c>
      <c r="D3119" s="62">
        <v>134.63</v>
      </c>
      <c r="E3119" s="173">
        <f t="shared" si="68"/>
        <v>0</v>
      </c>
    </row>
    <row r="3120" spans="1:5">
      <c r="A3120" s="410" t="s">
        <v>3082</v>
      </c>
      <c r="B3120" s="62" t="s">
        <v>123</v>
      </c>
      <c r="C3120" s="62">
        <v>2.2180000000000001E-5</v>
      </c>
      <c r="D3120" s="62">
        <v>202.84</v>
      </c>
      <c r="E3120" s="173">
        <f t="shared" si="68"/>
        <v>0</v>
      </c>
    </row>
    <row r="3121" spans="1:5">
      <c r="A3121" s="410" t="s">
        <v>3083</v>
      </c>
      <c r="B3121" s="62" t="s">
        <v>123</v>
      </c>
      <c r="C3121" s="62">
        <v>4.7600000000000002E-6</v>
      </c>
      <c r="D3121" s="62">
        <v>574.46</v>
      </c>
      <c r="E3121" s="173">
        <f t="shared" si="68"/>
        <v>0</v>
      </c>
    </row>
    <row r="3122" spans="1:5">
      <c r="A3122" s="410" t="s">
        <v>3084</v>
      </c>
      <c r="B3122" s="62" t="s">
        <v>123</v>
      </c>
      <c r="C3122" s="62">
        <v>5.8300000000000001E-6</v>
      </c>
      <c r="D3122" s="62">
        <v>276.64</v>
      </c>
      <c r="E3122" s="173">
        <f t="shared" si="68"/>
        <v>0</v>
      </c>
    </row>
    <row r="3123" spans="1:5">
      <c r="A3123" s="410" t="s">
        <v>3085</v>
      </c>
      <c r="B3123" s="62" t="s">
        <v>123</v>
      </c>
      <c r="C3123" s="62">
        <v>2.943E-4</v>
      </c>
      <c r="D3123" s="62">
        <v>8.1</v>
      </c>
      <c r="E3123" s="173">
        <f t="shared" si="68"/>
        <v>0</v>
      </c>
    </row>
    <row r="3124" spans="1:5">
      <c r="A3124" s="410" t="s">
        <v>3086</v>
      </c>
      <c r="B3124" s="62" t="s">
        <v>123</v>
      </c>
      <c r="C3124" s="62">
        <v>1.6294000000000001E-4</v>
      </c>
      <c r="D3124" s="62">
        <v>11.01</v>
      </c>
      <c r="E3124" s="173">
        <f t="shared" si="68"/>
        <v>0</v>
      </c>
    </row>
    <row r="3125" spans="1:5">
      <c r="A3125" s="410" t="s">
        <v>3087</v>
      </c>
      <c r="B3125" s="62" t="s">
        <v>123</v>
      </c>
      <c r="C3125" s="62">
        <v>1.6294000000000001E-4</v>
      </c>
      <c r="D3125" s="62">
        <v>24.42</v>
      </c>
      <c r="E3125" s="173">
        <f t="shared" si="68"/>
        <v>0</v>
      </c>
    </row>
    <row r="3126" spans="1:5" ht="30">
      <c r="A3126" s="410" t="s">
        <v>3150</v>
      </c>
      <c r="B3126" s="62" t="s">
        <v>123</v>
      </c>
      <c r="C3126" s="62">
        <v>0.74299999999999999</v>
      </c>
      <c r="D3126" s="62">
        <v>0.08</v>
      </c>
      <c r="E3126" s="173">
        <f t="shared" si="68"/>
        <v>0.05</v>
      </c>
    </row>
    <row r="3127" spans="1:5">
      <c r="A3127" s="410" t="s">
        <v>562</v>
      </c>
      <c r="B3127" s="62" t="s">
        <v>563</v>
      </c>
      <c r="C3127" s="62" t="s">
        <v>563</v>
      </c>
      <c r="D3127" s="62" t="s">
        <v>563</v>
      </c>
      <c r="E3127" s="173">
        <f>SUM(E3101:E3126)</f>
        <v>7.2799999999999994</v>
      </c>
    </row>
    <row r="3128" spans="1:5">
      <c r="A3128" s="410"/>
      <c r="B3128" s="62"/>
      <c r="C3128" s="62"/>
      <c r="D3128" s="62"/>
      <c r="E3128" s="173"/>
    </row>
    <row r="3129" spans="1:5">
      <c r="A3129" s="410" t="s">
        <v>565</v>
      </c>
      <c r="B3129" s="62" t="s">
        <v>563</v>
      </c>
      <c r="C3129" s="62" t="s">
        <v>563</v>
      </c>
      <c r="D3129" s="62" t="s">
        <v>563</v>
      </c>
      <c r="E3129" s="173">
        <f>E3093+E3098+E3127</f>
        <v>8.6499999999999986</v>
      </c>
    </row>
    <row r="3130" spans="1:5">
      <c r="A3130" s="410"/>
      <c r="B3130" s="62"/>
      <c r="C3130" s="62"/>
      <c r="D3130" s="413"/>
      <c r="E3130" s="173"/>
    </row>
    <row r="3131" spans="1:5">
      <c r="A3131" s="410"/>
      <c r="B3131" s="62"/>
      <c r="C3131" s="62"/>
      <c r="D3131" s="62"/>
      <c r="E3131" s="173"/>
    </row>
    <row r="3132" spans="1:5">
      <c r="A3132" s="410"/>
      <c r="B3132" s="62"/>
      <c r="C3132" s="62"/>
      <c r="D3132" s="62"/>
      <c r="E3132" s="173"/>
    </row>
    <row r="3133" spans="1:5">
      <c r="A3133" s="410" t="s">
        <v>640</v>
      </c>
      <c r="B3133" s="62" t="s">
        <v>3588</v>
      </c>
      <c r="C3133" s="62"/>
      <c r="D3133" s="62"/>
      <c r="E3133" s="173"/>
    </row>
    <row r="3134" spans="1:5">
      <c r="A3134" s="410" t="s">
        <v>628</v>
      </c>
      <c r="B3134" s="62"/>
      <c r="C3134" s="62"/>
      <c r="D3134" s="62"/>
      <c r="E3134" s="173"/>
    </row>
    <row r="3135" spans="1:5">
      <c r="A3135" s="410" t="s">
        <v>620</v>
      </c>
      <c r="B3135" s="62"/>
      <c r="C3135" s="62"/>
      <c r="D3135" s="62"/>
      <c r="E3135" s="173"/>
    </row>
    <row r="3136" spans="1:5">
      <c r="A3136" s="410"/>
      <c r="B3136" s="62"/>
      <c r="C3136" s="62"/>
      <c r="D3136" s="62"/>
      <c r="E3136" s="173"/>
    </row>
    <row r="3137" spans="1:5">
      <c r="A3137" s="410" t="s">
        <v>576</v>
      </c>
      <c r="B3137" s="62" t="s">
        <v>558</v>
      </c>
      <c r="C3137" s="62" t="s">
        <v>559</v>
      </c>
      <c r="D3137" s="62" t="s">
        <v>560</v>
      </c>
      <c r="E3137" s="173" t="s">
        <v>561</v>
      </c>
    </row>
    <row r="3138" spans="1:5" ht="30">
      <c r="A3138" s="410" t="s">
        <v>3061</v>
      </c>
      <c r="B3138" s="62" t="s">
        <v>123</v>
      </c>
      <c r="C3138" s="62">
        <v>5.13E-6</v>
      </c>
      <c r="D3138" s="62">
        <v>576</v>
      </c>
      <c r="E3138" s="173">
        <f>TRUNC((C3138*D3138),2)</f>
        <v>0</v>
      </c>
    </row>
    <row r="3139" spans="1:5">
      <c r="A3139" s="410" t="s">
        <v>562</v>
      </c>
      <c r="B3139" s="62" t="s">
        <v>563</v>
      </c>
      <c r="C3139" s="62" t="s">
        <v>563</v>
      </c>
      <c r="D3139" s="62" t="s">
        <v>563</v>
      </c>
      <c r="E3139" s="173">
        <f>SUM(E3138:E3138)</f>
        <v>0</v>
      </c>
    </row>
    <row r="3140" spans="1:5">
      <c r="A3140" s="410"/>
      <c r="B3140" s="62"/>
      <c r="C3140" s="62"/>
      <c r="D3140" s="62"/>
      <c r="E3140" s="173"/>
    </row>
    <row r="3141" spans="1:5">
      <c r="A3141" s="410" t="s">
        <v>557</v>
      </c>
      <c r="B3141" s="62" t="s">
        <v>558</v>
      </c>
      <c r="C3141" s="62" t="s">
        <v>559</v>
      </c>
      <c r="D3141" s="62" t="s">
        <v>560</v>
      </c>
      <c r="E3141" s="173" t="s">
        <v>561</v>
      </c>
    </row>
    <row r="3142" spans="1:5">
      <c r="A3142" s="410" t="s">
        <v>3134</v>
      </c>
      <c r="B3142" s="62" t="s">
        <v>122</v>
      </c>
      <c r="C3142" s="62">
        <v>1.0496719999999999E-2</v>
      </c>
      <c r="D3142" s="62">
        <v>9.26</v>
      </c>
      <c r="E3142" s="173">
        <f>TRUNC((C3142*D3142),2)</f>
        <v>0.09</v>
      </c>
    </row>
    <row r="3143" spans="1:5">
      <c r="A3143" s="410" t="s">
        <v>3135</v>
      </c>
      <c r="B3143" s="62" t="s">
        <v>122</v>
      </c>
      <c r="C3143" s="62">
        <v>6.6008220000000006E-2</v>
      </c>
      <c r="D3143" s="62">
        <v>13.3</v>
      </c>
      <c r="E3143" s="173">
        <f>TRUNC((C3143*D3143),2)</f>
        <v>0.87</v>
      </c>
    </row>
    <row r="3144" spans="1:5">
      <c r="A3144" s="410" t="s">
        <v>562</v>
      </c>
      <c r="B3144" s="62" t="s">
        <v>563</v>
      </c>
      <c r="C3144" s="62" t="s">
        <v>563</v>
      </c>
      <c r="D3144" s="62" t="s">
        <v>563</v>
      </c>
      <c r="E3144" s="173">
        <f>SUM(E3142:E3143)</f>
        <v>0.96</v>
      </c>
    </row>
    <row r="3145" spans="1:5">
      <c r="A3145" s="410"/>
      <c r="B3145" s="62"/>
      <c r="C3145" s="62"/>
      <c r="D3145" s="62"/>
      <c r="E3145" s="173"/>
    </row>
    <row r="3146" spans="1:5">
      <c r="A3146" s="410" t="s">
        <v>564</v>
      </c>
      <c r="B3146" s="62" t="s">
        <v>558</v>
      </c>
      <c r="C3146" s="62" t="s">
        <v>559</v>
      </c>
      <c r="D3146" s="62" t="s">
        <v>560</v>
      </c>
      <c r="E3146" s="173" t="s">
        <v>561</v>
      </c>
    </row>
    <row r="3147" spans="1:5">
      <c r="A3147" s="410" t="s">
        <v>3157</v>
      </c>
      <c r="B3147" s="62" t="s">
        <v>127</v>
      </c>
      <c r="C3147" s="62">
        <v>1.1281086499999999</v>
      </c>
      <c r="D3147" s="62">
        <v>4.97</v>
      </c>
      <c r="E3147" s="173">
        <f t="shared" ref="E3147:E3172" si="69">TRUNC((C3147*D3147),2)</f>
        <v>5.6</v>
      </c>
    </row>
    <row r="3148" spans="1:5">
      <c r="A3148" s="410" t="s">
        <v>3131</v>
      </c>
      <c r="B3148" s="62" t="s">
        <v>127</v>
      </c>
      <c r="C3148" s="62">
        <v>2.5000000000000001E-2</v>
      </c>
      <c r="D3148" s="62">
        <v>12</v>
      </c>
      <c r="E3148" s="173">
        <f t="shared" si="69"/>
        <v>0.3</v>
      </c>
    </row>
    <row r="3149" spans="1:5">
      <c r="A3149" s="410" t="s">
        <v>3066</v>
      </c>
      <c r="B3149" s="62" t="s">
        <v>123</v>
      </c>
      <c r="C3149" s="62">
        <v>6.0771000000000002E-4</v>
      </c>
      <c r="D3149" s="62">
        <v>6.92</v>
      </c>
      <c r="E3149" s="173">
        <f t="shared" si="69"/>
        <v>0</v>
      </c>
    </row>
    <row r="3150" spans="1:5">
      <c r="A3150" s="410" t="s">
        <v>3046</v>
      </c>
      <c r="B3150" s="62" t="s">
        <v>131</v>
      </c>
      <c r="C3150" s="62">
        <v>1.2135E-4</v>
      </c>
      <c r="D3150" s="62">
        <v>50.4</v>
      </c>
      <c r="E3150" s="173">
        <f t="shared" si="69"/>
        <v>0</v>
      </c>
    </row>
    <row r="3151" spans="1:5">
      <c r="A3151" s="410" t="s">
        <v>3067</v>
      </c>
      <c r="B3151" s="62" t="s">
        <v>123</v>
      </c>
      <c r="C3151" s="62">
        <v>5.0389999999999997E-5</v>
      </c>
      <c r="D3151" s="62">
        <v>108.95</v>
      </c>
      <c r="E3151" s="173">
        <f t="shared" si="69"/>
        <v>0</v>
      </c>
    </row>
    <row r="3152" spans="1:5">
      <c r="A3152" s="410" t="s">
        <v>3069</v>
      </c>
      <c r="B3152" s="62" t="s">
        <v>123</v>
      </c>
      <c r="C3152" s="62">
        <v>6.8743000000000005E-4</v>
      </c>
      <c r="D3152" s="62">
        <v>6.21</v>
      </c>
      <c r="E3152" s="173">
        <f t="shared" si="69"/>
        <v>0</v>
      </c>
    </row>
    <row r="3153" spans="1:5">
      <c r="A3153" s="410" t="s">
        <v>3047</v>
      </c>
      <c r="B3153" s="62" t="s">
        <v>131</v>
      </c>
      <c r="C3153" s="62">
        <v>1.04108E-3</v>
      </c>
      <c r="D3153" s="62">
        <v>9.4499999999999993</v>
      </c>
      <c r="E3153" s="173">
        <f t="shared" si="69"/>
        <v>0</v>
      </c>
    </row>
    <row r="3154" spans="1:5">
      <c r="A3154" s="410" t="s">
        <v>3075</v>
      </c>
      <c r="B3154" s="62" t="s">
        <v>128</v>
      </c>
      <c r="C3154" s="62">
        <v>1.1457E-4</v>
      </c>
      <c r="D3154" s="62">
        <v>15.32</v>
      </c>
      <c r="E3154" s="173">
        <f t="shared" si="69"/>
        <v>0</v>
      </c>
    </row>
    <row r="3155" spans="1:5">
      <c r="A3155" s="410" t="s">
        <v>3076</v>
      </c>
      <c r="B3155" s="62" t="s">
        <v>122</v>
      </c>
      <c r="C3155" s="62">
        <v>7.5800000000000006E-2</v>
      </c>
      <c r="D3155" s="62">
        <v>1.87</v>
      </c>
      <c r="E3155" s="173">
        <f t="shared" si="69"/>
        <v>0.14000000000000001</v>
      </c>
    </row>
    <row r="3156" spans="1:5">
      <c r="A3156" s="410" t="s">
        <v>3077</v>
      </c>
      <c r="B3156" s="62" t="s">
        <v>122</v>
      </c>
      <c r="C3156" s="62">
        <v>7.5800000000000006E-2</v>
      </c>
      <c r="D3156" s="62">
        <v>0.71</v>
      </c>
      <c r="E3156" s="173">
        <f t="shared" si="69"/>
        <v>0.05</v>
      </c>
    </row>
    <row r="3157" spans="1:5">
      <c r="A3157" s="410" t="s">
        <v>3078</v>
      </c>
      <c r="B3157" s="62" t="s">
        <v>122</v>
      </c>
      <c r="C3157" s="62">
        <v>7.5800000000000006E-2</v>
      </c>
      <c r="D3157" s="62">
        <v>0.34</v>
      </c>
      <c r="E3157" s="173">
        <f t="shared" si="69"/>
        <v>0.02</v>
      </c>
    </row>
    <row r="3158" spans="1:5">
      <c r="A3158" s="410" t="s">
        <v>3079</v>
      </c>
      <c r="B3158" s="62" t="s">
        <v>122</v>
      </c>
      <c r="C3158" s="62">
        <v>7.5800000000000006E-2</v>
      </c>
      <c r="D3158" s="62">
        <v>0.05</v>
      </c>
      <c r="E3158" s="173">
        <f t="shared" si="69"/>
        <v>0</v>
      </c>
    </row>
    <row r="3159" spans="1:5">
      <c r="A3159" s="410" t="s">
        <v>3048</v>
      </c>
      <c r="B3159" s="62" t="s">
        <v>123</v>
      </c>
      <c r="C3159" s="62">
        <v>2.0059E-4</v>
      </c>
      <c r="D3159" s="62">
        <v>31.18</v>
      </c>
      <c r="E3159" s="173">
        <f t="shared" si="69"/>
        <v>0</v>
      </c>
    </row>
    <row r="3160" spans="1:5">
      <c r="A3160" s="410" t="s">
        <v>3049</v>
      </c>
      <c r="B3160" s="62" t="s">
        <v>123</v>
      </c>
      <c r="C3160" s="62">
        <v>9.4010000000000003E-5</v>
      </c>
      <c r="D3160" s="62">
        <v>178.5</v>
      </c>
      <c r="E3160" s="173">
        <f t="shared" si="69"/>
        <v>0.01</v>
      </c>
    </row>
    <row r="3161" spans="1:5">
      <c r="A3161" s="410" t="s">
        <v>3050</v>
      </c>
      <c r="B3161" s="62" t="s">
        <v>123</v>
      </c>
      <c r="C3161" s="62">
        <v>8.45073E-3</v>
      </c>
      <c r="D3161" s="62">
        <v>1.17</v>
      </c>
      <c r="E3161" s="173">
        <f t="shared" si="69"/>
        <v>0</v>
      </c>
    </row>
    <row r="3162" spans="1:5" ht="30">
      <c r="A3162" s="410" t="s">
        <v>3051</v>
      </c>
      <c r="B3162" s="62" t="s">
        <v>123</v>
      </c>
      <c r="C3162" s="62">
        <v>8.1500000000000002E-5</v>
      </c>
      <c r="D3162" s="62">
        <v>140.43</v>
      </c>
      <c r="E3162" s="173">
        <f t="shared" si="69"/>
        <v>0.01</v>
      </c>
    </row>
    <row r="3163" spans="1:5" ht="30">
      <c r="A3163" s="410" t="s">
        <v>3052</v>
      </c>
      <c r="B3163" s="62" t="s">
        <v>123</v>
      </c>
      <c r="C3163" s="62">
        <v>5.4580000000000003E-5</v>
      </c>
      <c r="D3163" s="62">
        <v>123.37</v>
      </c>
      <c r="E3163" s="173">
        <f t="shared" si="69"/>
        <v>0</v>
      </c>
    </row>
    <row r="3164" spans="1:5" ht="30">
      <c r="A3164" s="410" t="s">
        <v>3080</v>
      </c>
      <c r="B3164" s="62" t="s">
        <v>123</v>
      </c>
      <c r="C3164" s="62">
        <v>3.3400000000000002E-6</v>
      </c>
      <c r="D3164" s="62">
        <v>593.85</v>
      </c>
      <c r="E3164" s="173">
        <f t="shared" si="69"/>
        <v>0</v>
      </c>
    </row>
    <row r="3165" spans="1:5">
      <c r="A3165" s="410" t="s">
        <v>3081</v>
      </c>
      <c r="B3165" s="62" t="s">
        <v>123</v>
      </c>
      <c r="C3165" s="62">
        <v>2.054E-5</v>
      </c>
      <c r="D3165" s="62">
        <v>134.63</v>
      </c>
      <c r="E3165" s="173">
        <f t="shared" si="69"/>
        <v>0</v>
      </c>
    </row>
    <row r="3166" spans="1:5">
      <c r="A3166" s="410" t="s">
        <v>3082</v>
      </c>
      <c r="B3166" s="62" t="s">
        <v>123</v>
      </c>
      <c r="C3166" s="62">
        <v>1.5590000000000002E-5</v>
      </c>
      <c r="D3166" s="62">
        <v>202.84</v>
      </c>
      <c r="E3166" s="173">
        <f t="shared" si="69"/>
        <v>0</v>
      </c>
    </row>
    <row r="3167" spans="1:5">
      <c r="A3167" s="410" t="s">
        <v>3083</v>
      </c>
      <c r="B3167" s="62" t="s">
        <v>123</v>
      </c>
      <c r="C3167" s="62">
        <v>3.3400000000000002E-6</v>
      </c>
      <c r="D3167" s="62">
        <v>574.46</v>
      </c>
      <c r="E3167" s="173">
        <f t="shared" si="69"/>
        <v>0</v>
      </c>
    </row>
    <row r="3168" spans="1:5">
      <c r="A3168" s="410" t="s">
        <v>3084</v>
      </c>
      <c r="B3168" s="62" t="s">
        <v>123</v>
      </c>
      <c r="C3168" s="62">
        <v>4.1200000000000004E-6</v>
      </c>
      <c r="D3168" s="62">
        <v>276.64</v>
      </c>
      <c r="E3168" s="173">
        <f t="shared" si="69"/>
        <v>0</v>
      </c>
    </row>
    <row r="3169" spans="1:5">
      <c r="A3169" s="410" t="s">
        <v>3085</v>
      </c>
      <c r="B3169" s="62" t="s">
        <v>123</v>
      </c>
      <c r="C3169" s="62">
        <v>2.0693999999999999E-4</v>
      </c>
      <c r="D3169" s="62">
        <v>8.1</v>
      </c>
      <c r="E3169" s="173">
        <f t="shared" si="69"/>
        <v>0</v>
      </c>
    </row>
    <row r="3170" spans="1:5">
      <c r="A3170" s="410" t="s">
        <v>3086</v>
      </c>
      <c r="B3170" s="62" t="s">
        <v>123</v>
      </c>
      <c r="C3170" s="62">
        <v>1.1457E-4</v>
      </c>
      <c r="D3170" s="62">
        <v>11.01</v>
      </c>
      <c r="E3170" s="173">
        <f t="shared" si="69"/>
        <v>0</v>
      </c>
    </row>
    <row r="3171" spans="1:5">
      <c r="A3171" s="410" t="s">
        <v>3087</v>
      </c>
      <c r="B3171" s="62" t="s">
        <v>123</v>
      </c>
      <c r="C3171" s="62">
        <v>1.1457E-4</v>
      </c>
      <c r="D3171" s="62">
        <v>24.42</v>
      </c>
      <c r="E3171" s="173">
        <f t="shared" si="69"/>
        <v>0</v>
      </c>
    </row>
    <row r="3172" spans="1:5" ht="30">
      <c r="A3172" s="410" t="s">
        <v>3150</v>
      </c>
      <c r="B3172" s="62" t="s">
        <v>123</v>
      </c>
      <c r="C3172" s="62">
        <v>0.54300000000000004</v>
      </c>
      <c r="D3172" s="62">
        <v>0.08</v>
      </c>
      <c r="E3172" s="173">
        <f t="shared" si="69"/>
        <v>0.04</v>
      </c>
    </row>
    <row r="3173" spans="1:5">
      <c r="A3173" s="410" t="s">
        <v>562</v>
      </c>
      <c r="B3173" s="62" t="s">
        <v>563</v>
      </c>
      <c r="C3173" s="62" t="s">
        <v>563</v>
      </c>
      <c r="D3173" s="62" t="s">
        <v>563</v>
      </c>
      <c r="E3173" s="173">
        <f>SUM(E3147:E3172)</f>
        <v>6.1699999999999982</v>
      </c>
    </row>
    <row r="3174" spans="1:5">
      <c r="A3174" s="410"/>
      <c r="B3174" s="62"/>
      <c r="C3174" s="62"/>
      <c r="D3174" s="62"/>
      <c r="E3174" s="173"/>
    </row>
    <row r="3175" spans="1:5">
      <c r="A3175" s="410" t="s">
        <v>565</v>
      </c>
      <c r="B3175" s="62" t="s">
        <v>563</v>
      </c>
      <c r="C3175" s="62" t="s">
        <v>563</v>
      </c>
      <c r="D3175" s="62" t="s">
        <v>563</v>
      </c>
      <c r="E3175" s="173">
        <f>E3139+E3144+E3173</f>
        <v>7.1299999999999981</v>
      </c>
    </row>
    <row r="3176" spans="1:5">
      <c r="A3176" s="410"/>
      <c r="B3176" s="62"/>
      <c r="C3176" s="62"/>
      <c r="D3176" s="413"/>
      <c r="E3176" s="173"/>
    </row>
    <row r="3177" spans="1:5">
      <c r="A3177" s="410"/>
      <c r="B3177" s="62"/>
      <c r="C3177" s="62"/>
      <c r="D3177" s="62"/>
      <c r="E3177" s="173"/>
    </row>
    <row r="3178" spans="1:5">
      <c r="A3178" s="410"/>
      <c r="B3178" s="62"/>
      <c r="C3178" s="62"/>
      <c r="D3178" s="62"/>
      <c r="E3178" s="173"/>
    </row>
    <row r="3179" spans="1:5">
      <c r="A3179" s="410" t="s">
        <v>641</v>
      </c>
      <c r="B3179" s="62" t="s">
        <v>3589</v>
      </c>
      <c r="C3179" s="62"/>
      <c r="D3179" s="62"/>
      <c r="E3179" s="173"/>
    </row>
    <row r="3180" spans="1:5">
      <c r="A3180" s="410" t="s">
        <v>2568</v>
      </c>
      <c r="B3180" s="62"/>
      <c r="C3180" s="62"/>
      <c r="D3180" s="62"/>
      <c r="E3180" s="173"/>
    </row>
    <row r="3181" spans="1:5">
      <c r="A3181" s="410" t="s">
        <v>620</v>
      </c>
      <c r="B3181" s="62"/>
      <c r="C3181" s="62"/>
      <c r="D3181" s="62"/>
      <c r="E3181" s="173"/>
    </row>
    <row r="3182" spans="1:5">
      <c r="A3182" s="410"/>
      <c r="B3182" s="62"/>
      <c r="C3182" s="62"/>
      <c r="D3182" s="62"/>
      <c r="E3182" s="173"/>
    </row>
    <row r="3183" spans="1:5">
      <c r="A3183" s="410" t="s">
        <v>576</v>
      </c>
      <c r="B3183" s="62" t="s">
        <v>558</v>
      </c>
      <c r="C3183" s="62" t="s">
        <v>559</v>
      </c>
      <c r="D3183" s="62" t="s">
        <v>560</v>
      </c>
      <c r="E3183" s="173" t="s">
        <v>561</v>
      </c>
    </row>
    <row r="3184" spans="1:5" ht="30">
      <c r="A3184" s="410" t="s">
        <v>3061</v>
      </c>
      <c r="B3184" s="62" t="s">
        <v>123</v>
      </c>
      <c r="C3184" s="62">
        <v>3.58E-6</v>
      </c>
      <c r="D3184" s="62">
        <v>576</v>
      </c>
      <c r="E3184" s="173">
        <f>TRUNC((C3184*D3184),2)</f>
        <v>0</v>
      </c>
    </row>
    <row r="3185" spans="1:5">
      <c r="A3185" s="410" t="s">
        <v>562</v>
      </c>
      <c r="B3185" s="62" t="s">
        <v>563</v>
      </c>
      <c r="C3185" s="62" t="s">
        <v>563</v>
      </c>
      <c r="D3185" s="62" t="s">
        <v>563</v>
      </c>
      <c r="E3185" s="173">
        <f>SUM(E3184:E3184)</f>
        <v>0</v>
      </c>
    </row>
    <row r="3186" spans="1:5">
      <c r="A3186" s="410"/>
      <c r="B3186" s="62"/>
      <c r="C3186" s="62"/>
      <c r="D3186" s="62"/>
      <c r="E3186" s="173"/>
    </row>
    <row r="3187" spans="1:5">
      <c r="A3187" s="410" t="s">
        <v>557</v>
      </c>
      <c r="B3187" s="62" t="s">
        <v>558</v>
      </c>
      <c r="C3187" s="62" t="s">
        <v>559</v>
      </c>
      <c r="D3187" s="62" t="s">
        <v>560</v>
      </c>
      <c r="E3187" s="173" t="s">
        <v>561</v>
      </c>
    </row>
    <row r="3188" spans="1:5">
      <c r="A3188" s="410" t="s">
        <v>3134</v>
      </c>
      <c r="B3188" s="62" t="s">
        <v>122</v>
      </c>
      <c r="C3188" s="62">
        <v>7.3678900000000002E-3</v>
      </c>
      <c r="D3188" s="62">
        <v>9.26</v>
      </c>
      <c r="E3188" s="173">
        <f>TRUNC((C3188*D3188),2)</f>
        <v>0.06</v>
      </c>
    </row>
    <row r="3189" spans="1:5">
      <c r="A3189" s="410" t="s">
        <v>3135</v>
      </c>
      <c r="B3189" s="62" t="s">
        <v>122</v>
      </c>
      <c r="C3189" s="62">
        <v>4.6024080000000002E-2</v>
      </c>
      <c r="D3189" s="62">
        <v>13.3</v>
      </c>
      <c r="E3189" s="173">
        <f>TRUNC((C3189*D3189),2)</f>
        <v>0.61</v>
      </c>
    </row>
    <row r="3190" spans="1:5">
      <c r="A3190" s="410" t="s">
        <v>562</v>
      </c>
      <c r="B3190" s="62" t="s">
        <v>563</v>
      </c>
      <c r="C3190" s="62" t="s">
        <v>563</v>
      </c>
      <c r="D3190" s="62" t="s">
        <v>563</v>
      </c>
      <c r="E3190" s="173">
        <f>SUM(E3188:E3189)</f>
        <v>0.66999999999999993</v>
      </c>
    </row>
    <row r="3191" spans="1:5">
      <c r="A3191" s="410"/>
      <c r="B3191" s="62"/>
      <c r="C3191" s="62"/>
      <c r="D3191" s="62"/>
      <c r="E3191" s="173"/>
    </row>
    <row r="3192" spans="1:5">
      <c r="A3192" s="410" t="s">
        <v>564</v>
      </c>
      <c r="B3192" s="62" t="s">
        <v>558</v>
      </c>
      <c r="C3192" s="62" t="s">
        <v>559</v>
      </c>
      <c r="D3192" s="62" t="s">
        <v>560</v>
      </c>
      <c r="E3192" s="173" t="s">
        <v>561</v>
      </c>
    </row>
    <row r="3193" spans="1:5">
      <c r="A3193" s="410" t="s">
        <v>3136</v>
      </c>
      <c r="B3193" s="62" t="s">
        <v>127</v>
      </c>
      <c r="C3193" s="62">
        <v>1.1320994499999999</v>
      </c>
      <c r="D3193" s="62">
        <v>3.62</v>
      </c>
      <c r="E3193" s="173">
        <f t="shared" ref="E3193:E3218" si="70">TRUNC((C3193*D3193),2)</f>
        <v>4.09</v>
      </c>
    </row>
    <row r="3194" spans="1:5">
      <c r="A3194" s="410" t="s">
        <v>3131</v>
      </c>
      <c r="B3194" s="62" t="s">
        <v>127</v>
      </c>
      <c r="C3194" s="62">
        <v>2.5000000000000001E-2</v>
      </c>
      <c r="D3194" s="62">
        <v>12</v>
      </c>
      <c r="E3194" s="173">
        <f t="shared" si="70"/>
        <v>0.3</v>
      </c>
    </row>
    <row r="3195" spans="1:5">
      <c r="A3195" s="410" t="s">
        <v>3066</v>
      </c>
      <c r="B3195" s="62" t="s">
        <v>123</v>
      </c>
      <c r="C3195" s="62">
        <v>4.2411E-4</v>
      </c>
      <c r="D3195" s="62">
        <v>6.92</v>
      </c>
      <c r="E3195" s="173">
        <f t="shared" si="70"/>
        <v>0</v>
      </c>
    </row>
    <row r="3196" spans="1:5">
      <c r="A3196" s="410" t="s">
        <v>3046</v>
      </c>
      <c r="B3196" s="62" t="s">
        <v>131</v>
      </c>
      <c r="C3196" s="62">
        <v>8.4699999999999999E-5</v>
      </c>
      <c r="D3196" s="62">
        <v>50.4</v>
      </c>
      <c r="E3196" s="173">
        <f t="shared" si="70"/>
        <v>0</v>
      </c>
    </row>
    <row r="3197" spans="1:5">
      <c r="A3197" s="410" t="s">
        <v>3067</v>
      </c>
      <c r="B3197" s="62" t="s">
        <v>123</v>
      </c>
      <c r="C3197" s="62">
        <v>3.5150000000000001E-5</v>
      </c>
      <c r="D3197" s="62">
        <v>108.95</v>
      </c>
      <c r="E3197" s="173">
        <f t="shared" si="70"/>
        <v>0</v>
      </c>
    </row>
    <row r="3198" spans="1:5">
      <c r="A3198" s="410" t="s">
        <v>3069</v>
      </c>
      <c r="B3198" s="62" t="s">
        <v>123</v>
      </c>
      <c r="C3198" s="62">
        <v>4.7975999999999997E-4</v>
      </c>
      <c r="D3198" s="62">
        <v>6.21</v>
      </c>
      <c r="E3198" s="173">
        <f t="shared" si="70"/>
        <v>0</v>
      </c>
    </row>
    <row r="3199" spans="1:5">
      <c r="A3199" s="410" t="s">
        <v>3047</v>
      </c>
      <c r="B3199" s="62" t="s">
        <v>131</v>
      </c>
      <c r="C3199" s="62">
        <v>7.2656000000000001E-4</v>
      </c>
      <c r="D3199" s="62">
        <v>9.4499999999999993</v>
      </c>
      <c r="E3199" s="173">
        <f t="shared" si="70"/>
        <v>0</v>
      </c>
    </row>
    <row r="3200" spans="1:5">
      <c r="A3200" s="410" t="s">
        <v>3075</v>
      </c>
      <c r="B3200" s="62" t="s">
        <v>128</v>
      </c>
      <c r="C3200" s="62">
        <v>7.9950000000000005E-5</v>
      </c>
      <c r="D3200" s="62">
        <v>15.32</v>
      </c>
      <c r="E3200" s="173">
        <f t="shared" si="70"/>
        <v>0</v>
      </c>
    </row>
    <row r="3201" spans="1:5">
      <c r="A3201" s="410" t="s">
        <v>3076</v>
      </c>
      <c r="B3201" s="62" t="s">
        <v>122</v>
      </c>
      <c r="C3201" s="62">
        <v>5.2900000000000003E-2</v>
      </c>
      <c r="D3201" s="62">
        <v>1.87</v>
      </c>
      <c r="E3201" s="173">
        <f t="shared" si="70"/>
        <v>0.09</v>
      </c>
    </row>
    <row r="3202" spans="1:5">
      <c r="A3202" s="410" t="s">
        <v>3077</v>
      </c>
      <c r="B3202" s="62" t="s">
        <v>122</v>
      </c>
      <c r="C3202" s="62">
        <v>5.2900000000000003E-2</v>
      </c>
      <c r="D3202" s="62">
        <v>0.71</v>
      </c>
      <c r="E3202" s="173">
        <f t="shared" si="70"/>
        <v>0.03</v>
      </c>
    </row>
    <row r="3203" spans="1:5">
      <c r="A3203" s="410" t="s">
        <v>3078</v>
      </c>
      <c r="B3203" s="62" t="s">
        <v>122</v>
      </c>
      <c r="C3203" s="62">
        <v>5.2900000000000003E-2</v>
      </c>
      <c r="D3203" s="62">
        <v>0.34</v>
      </c>
      <c r="E3203" s="173">
        <f t="shared" si="70"/>
        <v>0.01</v>
      </c>
    </row>
    <row r="3204" spans="1:5">
      <c r="A3204" s="410" t="s">
        <v>3079</v>
      </c>
      <c r="B3204" s="62" t="s">
        <v>122</v>
      </c>
      <c r="C3204" s="62">
        <v>5.2900000000000003E-2</v>
      </c>
      <c r="D3204" s="62">
        <v>0.05</v>
      </c>
      <c r="E3204" s="173">
        <f t="shared" si="70"/>
        <v>0</v>
      </c>
    </row>
    <row r="3205" spans="1:5">
      <c r="A3205" s="410" t="s">
        <v>3048</v>
      </c>
      <c r="B3205" s="62" t="s">
        <v>123</v>
      </c>
      <c r="C3205" s="62">
        <v>1.3998999999999999E-4</v>
      </c>
      <c r="D3205" s="62">
        <v>31.18</v>
      </c>
      <c r="E3205" s="173">
        <f t="shared" si="70"/>
        <v>0</v>
      </c>
    </row>
    <row r="3206" spans="1:5">
      <c r="A3206" s="410" t="s">
        <v>3049</v>
      </c>
      <c r="B3206" s="62" t="s">
        <v>123</v>
      </c>
      <c r="C3206" s="62">
        <v>6.5610000000000004E-5</v>
      </c>
      <c r="D3206" s="62">
        <v>178.5</v>
      </c>
      <c r="E3206" s="173">
        <f t="shared" si="70"/>
        <v>0.01</v>
      </c>
    </row>
    <row r="3207" spans="1:5">
      <c r="A3207" s="410" t="s">
        <v>3050</v>
      </c>
      <c r="B3207" s="62" t="s">
        <v>123</v>
      </c>
      <c r="C3207" s="62">
        <v>5.8976799999999998E-3</v>
      </c>
      <c r="D3207" s="62">
        <v>1.17</v>
      </c>
      <c r="E3207" s="173">
        <f t="shared" si="70"/>
        <v>0</v>
      </c>
    </row>
    <row r="3208" spans="1:5" ht="30">
      <c r="A3208" s="410" t="s">
        <v>3051</v>
      </c>
      <c r="B3208" s="62" t="s">
        <v>123</v>
      </c>
      <c r="C3208" s="62">
        <v>5.6879999999999998E-5</v>
      </c>
      <c r="D3208" s="62">
        <v>140.43</v>
      </c>
      <c r="E3208" s="173">
        <f t="shared" si="70"/>
        <v>0</v>
      </c>
    </row>
    <row r="3209" spans="1:5" ht="30">
      <c r="A3209" s="410" t="s">
        <v>3052</v>
      </c>
      <c r="B3209" s="62" t="s">
        <v>123</v>
      </c>
      <c r="C3209" s="62">
        <v>3.8090000000000003E-5</v>
      </c>
      <c r="D3209" s="62">
        <v>123.37</v>
      </c>
      <c r="E3209" s="173">
        <f t="shared" si="70"/>
        <v>0</v>
      </c>
    </row>
    <row r="3210" spans="1:5" ht="30">
      <c r="A3210" s="410" t="s">
        <v>3080</v>
      </c>
      <c r="B3210" s="62" t="s">
        <v>123</v>
      </c>
      <c r="C3210" s="62">
        <v>2.3300000000000001E-6</v>
      </c>
      <c r="D3210" s="62">
        <v>593.85</v>
      </c>
      <c r="E3210" s="173">
        <f t="shared" si="70"/>
        <v>0</v>
      </c>
    </row>
    <row r="3211" spans="1:5">
      <c r="A3211" s="410" t="s">
        <v>3081</v>
      </c>
      <c r="B3211" s="62" t="s">
        <v>123</v>
      </c>
      <c r="C3211" s="62">
        <v>1.433E-5</v>
      </c>
      <c r="D3211" s="62">
        <v>134.63</v>
      </c>
      <c r="E3211" s="173">
        <f t="shared" si="70"/>
        <v>0</v>
      </c>
    </row>
    <row r="3212" spans="1:5">
      <c r="A3212" s="410" t="s">
        <v>3082</v>
      </c>
      <c r="B3212" s="62" t="s">
        <v>123</v>
      </c>
      <c r="C3212" s="62">
        <v>1.0890000000000001E-5</v>
      </c>
      <c r="D3212" s="62">
        <v>202.84</v>
      </c>
      <c r="E3212" s="173">
        <f t="shared" si="70"/>
        <v>0</v>
      </c>
    </row>
    <row r="3213" spans="1:5">
      <c r="A3213" s="410" t="s">
        <v>3083</v>
      </c>
      <c r="B3213" s="62" t="s">
        <v>123</v>
      </c>
      <c r="C3213" s="62">
        <v>2.3300000000000001E-6</v>
      </c>
      <c r="D3213" s="62">
        <v>574.46</v>
      </c>
      <c r="E3213" s="173">
        <f t="shared" si="70"/>
        <v>0</v>
      </c>
    </row>
    <row r="3214" spans="1:5">
      <c r="A3214" s="410" t="s">
        <v>3084</v>
      </c>
      <c r="B3214" s="62" t="s">
        <v>123</v>
      </c>
      <c r="C3214" s="62">
        <v>2.8600000000000001E-6</v>
      </c>
      <c r="D3214" s="62">
        <v>276.64</v>
      </c>
      <c r="E3214" s="173">
        <f t="shared" si="70"/>
        <v>0</v>
      </c>
    </row>
    <row r="3215" spans="1:5">
      <c r="A3215" s="410" t="s">
        <v>3085</v>
      </c>
      <c r="B3215" s="62" t="s">
        <v>123</v>
      </c>
      <c r="C3215" s="62">
        <v>1.4442E-4</v>
      </c>
      <c r="D3215" s="62">
        <v>8.1</v>
      </c>
      <c r="E3215" s="173">
        <f t="shared" si="70"/>
        <v>0</v>
      </c>
    </row>
    <row r="3216" spans="1:5">
      <c r="A3216" s="410" t="s">
        <v>3086</v>
      </c>
      <c r="B3216" s="62" t="s">
        <v>123</v>
      </c>
      <c r="C3216" s="62">
        <v>7.9950000000000005E-5</v>
      </c>
      <c r="D3216" s="62">
        <v>11.01</v>
      </c>
      <c r="E3216" s="173">
        <f t="shared" si="70"/>
        <v>0</v>
      </c>
    </row>
    <row r="3217" spans="1:5">
      <c r="A3217" s="410" t="s">
        <v>3087</v>
      </c>
      <c r="B3217" s="62" t="s">
        <v>123</v>
      </c>
      <c r="C3217" s="62">
        <v>7.9950000000000005E-5</v>
      </c>
      <c r="D3217" s="62">
        <v>24.42</v>
      </c>
      <c r="E3217" s="173">
        <f t="shared" si="70"/>
        <v>0</v>
      </c>
    </row>
    <row r="3218" spans="1:5" ht="30">
      <c r="A3218" s="410" t="s">
        <v>3150</v>
      </c>
      <c r="B3218" s="62" t="s">
        <v>123</v>
      </c>
      <c r="C3218" s="62">
        <v>0.36699999999999999</v>
      </c>
      <c r="D3218" s="62">
        <v>0.08</v>
      </c>
      <c r="E3218" s="173">
        <f t="shared" si="70"/>
        <v>0.02</v>
      </c>
    </row>
    <row r="3219" spans="1:5">
      <c r="A3219" s="410" t="s">
        <v>562</v>
      </c>
      <c r="B3219" s="62" t="s">
        <v>563</v>
      </c>
      <c r="C3219" s="62" t="s">
        <v>563</v>
      </c>
      <c r="D3219" s="62" t="s">
        <v>563</v>
      </c>
      <c r="E3219" s="173">
        <f>SUM(E3193:E3218)</f>
        <v>4.5499999999999989</v>
      </c>
    </row>
    <row r="3220" spans="1:5">
      <c r="A3220" s="410"/>
      <c r="B3220" s="62"/>
      <c r="C3220" s="62"/>
      <c r="D3220" s="62"/>
      <c r="E3220" s="173"/>
    </row>
    <row r="3221" spans="1:5">
      <c r="A3221" s="410" t="s">
        <v>565</v>
      </c>
      <c r="B3221" s="62" t="s">
        <v>563</v>
      </c>
      <c r="C3221" s="62" t="s">
        <v>563</v>
      </c>
      <c r="D3221" s="62" t="s">
        <v>563</v>
      </c>
      <c r="E3221" s="173">
        <f>E3185+E3190+E3219</f>
        <v>5.2199999999999989</v>
      </c>
    </row>
    <row r="3222" spans="1:5">
      <c r="A3222" s="410"/>
      <c r="B3222" s="62"/>
      <c r="C3222" s="62"/>
      <c r="D3222" s="413"/>
      <c r="E3222" s="173"/>
    </row>
    <row r="3223" spans="1:5">
      <c r="A3223" s="410"/>
      <c r="B3223" s="62"/>
      <c r="C3223" s="62"/>
      <c r="D3223" s="62"/>
      <c r="E3223" s="173"/>
    </row>
    <row r="3224" spans="1:5">
      <c r="A3224" s="410"/>
      <c r="B3224" s="62"/>
      <c r="C3224" s="62"/>
      <c r="D3224" s="62"/>
      <c r="E3224" s="173"/>
    </row>
    <row r="3225" spans="1:5">
      <c r="A3225" s="410" t="s">
        <v>2569</v>
      </c>
      <c r="B3225" s="62" t="s">
        <v>3590</v>
      </c>
      <c r="C3225" s="62"/>
      <c r="D3225" s="62"/>
      <c r="E3225" s="173"/>
    </row>
    <row r="3226" spans="1:5" ht="30">
      <c r="A3226" s="410" t="s">
        <v>621</v>
      </c>
      <c r="B3226" s="62"/>
      <c r="C3226" s="62"/>
      <c r="D3226" s="62"/>
      <c r="E3226" s="173"/>
    </row>
    <row r="3227" spans="1:5">
      <c r="A3227" s="410" t="s">
        <v>601</v>
      </c>
      <c r="B3227" s="62"/>
      <c r="C3227" s="62"/>
      <c r="D3227" s="62"/>
      <c r="E3227" s="173"/>
    </row>
    <row r="3228" spans="1:5">
      <c r="A3228" s="410"/>
      <c r="B3228" s="62"/>
      <c r="C3228" s="62"/>
      <c r="D3228" s="62"/>
      <c r="E3228" s="173"/>
    </row>
    <row r="3229" spans="1:5">
      <c r="A3229" s="410" t="s">
        <v>576</v>
      </c>
      <c r="B3229" s="62" t="s">
        <v>558</v>
      </c>
      <c r="C3229" s="62" t="s">
        <v>559</v>
      </c>
      <c r="D3229" s="62" t="s">
        <v>560</v>
      </c>
      <c r="E3229" s="173" t="s">
        <v>561</v>
      </c>
    </row>
    <row r="3230" spans="1:5" ht="30">
      <c r="A3230" s="410" t="s">
        <v>3061</v>
      </c>
      <c r="B3230" s="62" t="s">
        <v>123</v>
      </c>
      <c r="C3230" s="62">
        <v>4.0620000000000001E-4</v>
      </c>
      <c r="D3230" s="62">
        <v>576</v>
      </c>
      <c r="E3230" s="173">
        <f>TRUNC((C3230*D3230),2)</f>
        <v>0.23</v>
      </c>
    </row>
    <row r="3231" spans="1:5" ht="30">
      <c r="A3231" s="410" t="s">
        <v>3152</v>
      </c>
      <c r="B3231" s="62" t="s">
        <v>123</v>
      </c>
      <c r="C3231" s="62">
        <v>2.5680000000000001E-4</v>
      </c>
      <c r="D3231" s="412">
        <v>1926.94</v>
      </c>
      <c r="E3231" s="173">
        <f>TRUNC((C3231*D3231),2)</f>
        <v>0.49</v>
      </c>
    </row>
    <row r="3232" spans="1:5">
      <c r="A3232" s="410" t="s">
        <v>562</v>
      </c>
      <c r="B3232" s="62" t="s">
        <v>563</v>
      </c>
      <c r="C3232" s="62" t="s">
        <v>563</v>
      </c>
      <c r="D3232" s="62" t="s">
        <v>563</v>
      </c>
      <c r="E3232" s="173">
        <f>SUM(E3230:E3231)</f>
        <v>0.72</v>
      </c>
    </row>
    <row r="3233" spans="1:5">
      <c r="A3233" s="410"/>
      <c r="B3233" s="62"/>
      <c r="C3233" s="62"/>
      <c r="D3233" s="62"/>
      <c r="E3233" s="173"/>
    </row>
    <row r="3234" spans="1:5">
      <c r="A3234" s="410" t="s">
        <v>557</v>
      </c>
      <c r="B3234" s="62" t="s">
        <v>558</v>
      </c>
      <c r="C3234" s="62" t="s">
        <v>559</v>
      </c>
      <c r="D3234" s="62" t="s">
        <v>560</v>
      </c>
      <c r="E3234" s="173" t="s">
        <v>561</v>
      </c>
    </row>
    <row r="3235" spans="1:5">
      <c r="A3235" s="410" t="s">
        <v>3090</v>
      </c>
      <c r="B3235" s="62" t="s">
        <v>122</v>
      </c>
      <c r="C3235" s="62">
        <v>2.0341999999999998</v>
      </c>
      <c r="D3235" s="62">
        <v>13.3</v>
      </c>
      <c r="E3235" s="173">
        <f>TRUNC((C3235*D3235),2)</f>
        <v>27.05</v>
      </c>
    </row>
    <row r="3236" spans="1:5">
      <c r="A3236" s="410" t="s">
        <v>3063</v>
      </c>
      <c r="B3236" s="62" t="s">
        <v>122</v>
      </c>
      <c r="C3236" s="62">
        <v>4.0683999999999996</v>
      </c>
      <c r="D3236" s="62">
        <v>8.51</v>
      </c>
      <c r="E3236" s="173">
        <f>TRUNC((C3236*D3236),2)</f>
        <v>34.619999999999997</v>
      </c>
    </row>
    <row r="3237" spans="1:5">
      <c r="A3237" s="410" t="s">
        <v>562</v>
      </c>
      <c r="B3237" s="62" t="s">
        <v>563</v>
      </c>
      <c r="C3237" s="62" t="s">
        <v>563</v>
      </c>
      <c r="D3237" s="62" t="s">
        <v>563</v>
      </c>
      <c r="E3237" s="173">
        <f>SUM(E3235:E3236)</f>
        <v>61.67</v>
      </c>
    </row>
    <row r="3238" spans="1:5">
      <c r="A3238" s="410"/>
      <c r="B3238" s="62"/>
      <c r="C3238" s="62"/>
      <c r="D3238" s="62"/>
      <c r="E3238" s="173"/>
    </row>
    <row r="3239" spans="1:5">
      <c r="A3239" s="410" t="s">
        <v>564</v>
      </c>
      <c r="B3239" s="62" t="s">
        <v>558</v>
      </c>
      <c r="C3239" s="62" t="s">
        <v>559</v>
      </c>
      <c r="D3239" s="62" t="s">
        <v>560</v>
      </c>
      <c r="E3239" s="173" t="s">
        <v>561</v>
      </c>
    </row>
    <row r="3240" spans="1:5">
      <c r="A3240" s="410" t="s">
        <v>3066</v>
      </c>
      <c r="B3240" s="62" t="s">
        <v>123</v>
      </c>
      <c r="C3240" s="62">
        <v>4.8103199999999999E-2</v>
      </c>
      <c r="D3240" s="62">
        <v>6.92</v>
      </c>
      <c r="E3240" s="173">
        <f t="shared" ref="E3240:E3264" si="71">TRUNC((C3240*D3240),2)</f>
        <v>0.33</v>
      </c>
    </row>
    <row r="3241" spans="1:5">
      <c r="A3241" s="410" t="s">
        <v>3046</v>
      </c>
      <c r="B3241" s="62" t="s">
        <v>131</v>
      </c>
      <c r="C3241" s="62">
        <v>9.606E-3</v>
      </c>
      <c r="D3241" s="62">
        <v>50.4</v>
      </c>
      <c r="E3241" s="173">
        <f t="shared" si="71"/>
        <v>0.48</v>
      </c>
    </row>
    <row r="3242" spans="1:5">
      <c r="A3242" s="410" t="s">
        <v>3067</v>
      </c>
      <c r="B3242" s="62" t="s">
        <v>123</v>
      </c>
      <c r="C3242" s="62">
        <v>3.9876E-3</v>
      </c>
      <c r="D3242" s="62">
        <v>108.95</v>
      </c>
      <c r="E3242" s="173">
        <f t="shared" si="71"/>
        <v>0.43</v>
      </c>
    </row>
    <row r="3243" spans="1:5" ht="30">
      <c r="A3243" s="410" t="s">
        <v>3164</v>
      </c>
      <c r="B3243" s="62" t="s">
        <v>124</v>
      </c>
      <c r="C3243" s="62">
        <v>1</v>
      </c>
      <c r="D3243" s="62">
        <v>317.83999999999997</v>
      </c>
      <c r="E3243" s="173">
        <f t="shared" si="71"/>
        <v>317.83999999999997</v>
      </c>
    </row>
    <row r="3244" spans="1:5">
      <c r="A3244" s="410" t="s">
        <v>3069</v>
      </c>
      <c r="B3244" s="62" t="s">
        <v>123</v>
      </c>
      <c r="C3244" s="62">
        <v>5.44146E-2</v>
      </c>
      <c r="D3244" s="62">
        <v>6.21</v>
      </c>
      <c r="E3244" s="173">
        <f t="shared" si="71"/>
        <v>0.33</v>
      </c>
    </row>
    <row r="3245" spans="1:5">
      <c r="A3245" s="410" t="s">
        <v>3047</v>
      </c>
      <c r="B3245" s="62" t="s">
        <v>131</v>
      </c>
      <c r="C3245" s="62">
        <v>8.2407599999999998E-2</v>
      </c>
      <c r="D3245" s="62">
        <v>9.4499999999999993</v>
      </c>
      <c r="E3245" s="173">
        <f t="shared" si="71"/>
        <v>0.77</v>
      </c>
    </row>
    <row r="3246" spans="1:5">
      <c r="A3246" s="410" t="s">
        <v>3075</v>
      </c>
      <c r="B3246" s="62" t="s">
        <v>128</v>
      </c>
      <c r="C3246" s="62">
        <v>9.0690000000000007E-3</v>
      </c>
      <c r="D3246" s="62">
        <v>15.32</v>
      </c>
      <c r="E3246" s="173">
        <f t="shared" si="71"/>
        <v>0.13</v>
      </c>
    </row>
    <row r="3247" spans="1:5">
      <c r="A3247" s="410" t="s">
        <v>3076</v>
      </c>
      <c r="B3247" s="62" t="s">
        <v>122</v>
      </c>
      <c r="C3247" s="62">
        <v>5.7433155100000004</v>
      </c>
      <c r="D3247" s="62">
        <v>1.87</v>
      </c>
      <c r="E3247" s="173">
        <f t="shared" si="71"/>
        <v>10.74</v>
      </c>
    </row>
    <row r="3248" spans="1:5">
      <c r="A3248" s="410" t="s">
        <v>3077</v>
      </c>
      <c r="B3248" s="62" t="s">
        <v>122</v>
      </c>
      <c r="C3248" s="62">
        <v>6</v>
      </c>
      <c r="D3248" s="62">
        <v>0.71</v>
      </c>
      <c r="E3248" s="173">
        <f t="shared" si="71"/>
        <v>4.26</v>
      </c>
    </row>
    <row r="3249" spans="1:5">
      <c r="A3249" s="410" t="s">
        <v>3078</v>
      </c>
      <c r="B3249" s="62" t="s">
        <v>122</v>
      </c>
      <c r="C3249" s="62">
        <v>6</v>
      </c>
      <c r="D3249" s="62">
        <v>0.34</v>
      </c>
      <c r="E3249" s="173">
        <f t="shared" si="71"/>
        <v>2.04</v>
      </c>
    </row>
    <row r="3250" spans="1:5">
      <c r="A3250" s="410" t="s">
        <v>3079</v>
      </c>
      <c r="B3250" s="62" t="s">
        <v>122</v>
      </c>
      <c r="C3250" s="62">
        <v>6</v>
      </c>
      <c r="D3250" s="62">
        <v>0.05</v>
      </c>
      <c r="E3250" s="173">
        <f t="shared" si="71"/>
        <v>0.3</v>
      </c>
    </row>
    <row r="3251" spans="1:5">
      <c r="A3251" s="410" t="s">
        <v>3048</v>
      </c>
      <c r="B3251" s="62" t="s">
        <v>123</v>
      </c>
      <c r="C3251" s="62">
        <v>1.5877800000000001E-2</v>
      </c>
      <c r="D3251" s="62">
        <v>31.18</v>
      </c>
      <c r="E3251" s="173">
        <f t="shared" si="71"/>
        <v>0.49</v>
      </c>
    </row>
    <row r="3252" spans="1:5">
      <c r="A3252" s="410" t="s">
        <v>3049</v>
      </c>
      <c r="B3252" s="62" t="s">
        <v>123</v>
      </c>
      <c r="C3252" s="62">
        <v>7.4418000000000002E-3</v>
      </c>
      <c r="D3252" s="62">
        <v>178.5</v>
      </c>
      <c r="E3252" s="173">
        <f t="shared" si="71"/>
        <v>1.32</v>
      </c>
    </row>
    <row r="3253" spans="1:5">
      <c r="A3253" s="410" t="s">
        <v>3050</v>
      </c>
      <c r="B3253" s="62" t="s">
        <v>123</v>
      </c>
      <c r="C3253" s="62">
        <v>0.66892320000000005</v>
      </c>
      <c r="D3253" s="62">
        <v>1.17</v>
      </c>
      <c r="E3253" s="173">
        <f t="shared" si="71"/>
        <v>0.78</v>
      </c>
    </row>
    <row r="3254" spans="1:5" ht="30">
      <c r="A3254" s="410" t="s">
        <v>3051</v>
      </c>
      <c r="B3254" s="62" t="s">
        <v>123</v>
      </c>
      <c r="C3254" s="62">
        <v>6.45E-3</v>
      </c>
      <c r="D3254" s="62">
        <v>140.43</v>
      </c>
      <c r="E3254" s="173">
        <f t="shared" si="71"/>
        <v>0.9</v>
      </c>
    </row>
    <row r="3255" spans="1:5" ht="30">
      <c r="A3255" s="410" t="s">
        <v>3052</v>
      </c>
      <c r="B3255" s="62" t="s">
        <v>123</v>
      </c>
      <c r="C3255" s="62">
        <v>4.3200000000000001E-3</v>
      </c>
      <c r="D3255" s="62">
        <v>123.37</v>
      </c>
      <c r="E3255" s="173">
        <f t="shared" si="71"/>
        <v>0.53</v>
      </c>
    </row>
    <row r="3256" spans="1:5" ht="30">
      <c r="A3256" s="410" t="s">
        <v>3080</v>
      </c>
      <c r="B3256" s="62" t="s">
        <v>123</v>
      </c>
      <c r="C3256" s="62">
        <v>2.6459999999999998E-4</v>
      </c>
      <c r="D3256" s="62">
        <v>593.85</v>
      </c>
      <c r="E3256" s="173">
        <f t="shared" si="71"/>
        <v>0.15</v>
      </c>
    </row>
    <row r="3257" spans="1:5">
      <c r="A3257" s="410" t="s">
        <v>3081</v>
      </c>
      <c r="B3257" s="62" t="s">
        <v>123</v>
      </c>
      <c r="C3257" s="62">
        <v>1.6248E-3</v>
      </c>
      <c r="D3257" s="62">
        <v>134.63</v>
      </c>
      <c r="E3257" s="173">
        <f t="shared" si="71"/>
        <v>0.21</v>
      </c>
    </row>
    <row r="3258" spans="1:5">
      <c r="A3258" s="410" t="s">
        <v>3082</v>
      </c>
      <c r="B3258" s="62" t="s">
        <v>123</v>
      </c>
      <c r="C3258" s="62">
        <v>1.2342E-3</v>
      </c>
      <c r="D3258" s="62">
        <v>202.84</v>
      </c>
      <c r="E3258" s="173">
        <f t="shared" si="71"/>
        <v>0.25</v>
      </c>
    </row>
    <row r="3259" spans="1:5">
      <c r="A3259" s="410" t="s">
        <v>3083</v>
      </c>
      <c r="B3259" s="62" t="s">
        <v>123</v>
      </c>
      <c r="C3259" s="62">
        <v>2.6459999999999998E-4</v>
      </c>
      <c r="D3259" s="62">
        <v>574.46</v>
      </c>
      <c r="E3259" s="173">
        <f t="shared" si="71"/>
        <v>0.15</v>
      </c>
    </row>
    <row r="3260" spans="1:5">
      <c r="A3260" s="410" t="s">
        <v>3084</v>
      </c>
      <c r="B3260" s="62" t="s">
        <v>123</v>
      </c>
      <c r="C3260" s="62">
        <v>3.2519999999999999E-4</v>
      </c>
      <c r="D3260" s="62">
        <v>276.64</v>
      </c>
      <c r="E3260" s="173">
        <f t="shared" si="71"/>
        <v>0.08</v>
      </c>
    </row>
    <row r="3261" spans="1:5">
      <c r="A3261" s="410" t="s">
        <v>3085</v>
      </c>
      <c r="B3261" s="62" t="s">
        <v>123</v>
      </c>
      <c r="C3261" s="62">
        <v>1.6379999999999999E-2</v>
      </c>
      <c r="D3261" s="62">
        <v>8.1</v>
      </c>
      <c r="E3261" s="173">
        <f t="shared" si="71"/>
        <v>0.13</v>
      </c>
    </row>
    <row r="3262" spans="1:5">
      <c r="A3262" s="410" t="s">
        <v>3086</v>
      </c>
      <c r="B3262" s="62" t="s">
        <v>123</v>
      </c>
      <c r="C3262" s="62">
        <v>9.0690000000000007E-3</v>
      </c>
      <c r="D3262" s="62">
        <v>11.01</v>
      </c>
      <c r="E3262" s="173">
        <f t="shared" si="71"/>
        <v>0.09</v>
      </c>
    </row>
    <row r="3263" spans="1:5">
      <c r="A3263" s="410" t="s">
        <v>3087</v>
      </c>
      <c r="B3263" s="62" t="s">
        <v>123</v>
      </c>
      <c r="C3263" s="62">
        <v>9.0690000000000007E-3</v>
      </c>
      <c r="D3263" s="62">
        <v>24.42</v>
      </c>
      <c r="E3263" s="173">
        <f t="shared" si="71"/>
        <v>0.22</v>
      </c>
    </row>
    <row r="3264" spans="1:5">
      <c r="A3264" s="410" t="s">
        <v>3088</v>
      </c>
      <c r="B3264" s="62" t="s">
        <v>132</v>
      </c>
      <c r="C3264" s="62">
        <v>1.25</v>
      </c>
      <c r="D3264" s="62">
        <v>0.86</v>
      </c>
      <c r="E3264" s="173">
        <f t="shared" si="71"/>
        <v>1.07</v>
      </c>
    </row>
    <row r="3265" spans="1:5">
      <c r="A3265" s="410" t="s">
        <v>562</v>
      </c>
      <c r="B3265" s="62" t="s">
        <v>563</v>
      </c>
      <c r="C3265" s="62" t="s">
        <v>563</v>
      </c>
      <c r="D3265" s="62" t="s">
        <v>563</v>
      </c>
      <c r="E3265" s="173">
        <f>SUM(E3240:E3264)</f>
        <v>344.01999999999981</v>
      </c>
    </row>
    <row r="3266" spans="1:5">
      <c r="A3266" s="410"/>
      <c r="B3266" s="62"/>
      <c r="C3266" s="62"/>
      <c r="D3266" s="62"/>
      <c r="E3266" s="173"/>
    </row>
    <row r="3267" spans="1:5">
      <c r="A3267" s="410" t="s">
        <v>565</v>
      </c>
      <c r="B3267" s="62" t="s">
        <v>563</v>
      </c>
      <c r="C3267" s="62" t="s">
        <v>563</v>
      </c>
      <c r="D3267" s="62" t="s">
        <v>563</v>
      </c>
      <c r="E3267" s="173">
        <f>E3232+E3237+E3265</f>
        <v>406.4099999999998</v>
      </c>
    </row>
    <row r="3268" spans="1:5">
      <c r="A3268" s="410"/>
      <c r="B3268" s="62"/>
      <c r="C3268" s="62"/>
      <c r="D3268" s="413"/>
      <c r="E3268" s="173"/>
    </row>
    <row r="3269" spans="1:5">
      <c r="A3269" s="410"/>
      <c r="B3269" s="62"/>
      <c r="C3269" s="62"/>
      <c r="D3269" s="62"/>
      <c r="E3269" s="173"/>
    </row>
    <row r="3270" spans="1:5">
      <c r="A3270" s="410"/>
      <c r="B3270" s="62"/>
      <c r="C3270" s="62"/>
      <c r="D3270" s="62"/>
      <c r="E3270" s="173"/>
    </row>
    <row r="3271" spans="1:5">
      <c r="A3271" s="410" t="s">
        <v>2570</v>
      </c>
      <c r="B3271" s="62" t="s">
        <v>3591</v>
      </c>
      <c r="C3271" s="62"/>
      <c r="D3271" s="62"/>
      <c r="E3271" s="173"/>
    </row>
    <row r="3272" spans="1:5">
      <c r="A3272" s="410" t="s">
        <v>642</v>
      </c>
      <c r="B3272" s="62"/>
      <c r="C3272" s="62"/>
      <c r="D3272" s="62"/>
      <c r="E3272" s="173"/>
    </row>
    <row r="3273" spans="1:5">
      <c r="A3273" s="410" t="s">
        <v>575</v>
      </c>
      <c r="B3273" s="62"/>
      <c r="C3273" s="62"/>
      <c r="D3273" s="62"/>
      <c r="E3273" s="173"/>
    </row>
    <row r="3274" spans="1:5">
      <c r="A3274" s="410"/>
      <c r="B3274" s="62"/>
      <c r="C3274" s="62"/>
      <c r="D3274" s="62"/>
      <c r="E3274" s="173"/>
    </row>
    <row r="3275" spans="1:5">
      <c r="A3275" s="410" t="s">
        <v>576</v>
      </c>
      <c r="B3275" s="62" t="s">
        <v>558</v>
      </c>
      <c r="C3275" s="62" t="s">
        <v>559</v>
      </c>
      <c r="D3275" s="62" t="s">
        <v>560</v>
      </c>
      <c r="E3275" s="173" t="s">
        <v>561</v>
      </c>
    </row>
    <row r="3276" spans="1:5" ht="30">
      <c r="A3276" s="410" t="s">
        <v>3060</v>
      </c>
      <c r="B3276" s="62" t="s">
        <v>123</v>
      </c>
      <c r="C3276" s="62">
        <v>6.8499999999999996E-6</v>
      </c>
      <c r="D3276" s="412">
        <v>2980</v>
      </c>
      <c r="E3276" s="173">
        <f>TRUNC((C3276*D3276),2)</f>
        <v>0.02</v>
      </c>
    </row>
    <row r="3277" spans="1:5" ht="30">
      <c r="A3277" s="410" t="s">
        <v>3061</v>
      </c>
      <c r="B3277" s="62" t="s">
        <v>123</v>
      </c>
      <c r="C3277" s="62">
        <v>8.988E-5</v>
      </c>
      <c r="D3277" s="62">
        <v>576</v>
      </c>
      <c r="E3277" s="173">
        <f>TRUNC((C3277*D3277),2)</f>
        <v>0.05</v>
      </c>
    </row>
    <row r="3278" spans="1:5" ht="30">
      <c r="A3278" s="410" t="s">
        <v>3152</v>
      </c>
      <c r="B3278" s="62" t="s">
        <v>123</v>
      </c>
      <c r="C3278" s="62">
        <v>1.6199999999999999E-6</v>
      </c>
      <c r="D3278" s="412">
        <v>1926.94</v>
      </c>
      <c r="E3278" s="173">
        <f>TRUNC((C3278*D3278),2)</f>
        <v>0</v>
      </c>
    </row>
    <row r="3279" spans="1:5">
      <c r="A3279" s="410" t="s">
        <v>562</v>
      </c>
      <c r="B3279" s="62" t="s">
        <v>563</v>
      </c>
      <c r="C3279" s="62" t="s">
        <v>563</v>
      </c>
      <c r="D3279" s="62" t="s">
        <v>563</v>
      </c>
      <c r="E3279" s="173">
        <f>SUM(E3276:E3278)</f>
        <v>7.0000000000000007E-2</v>
      </c>
    </row>
    <row r="3280" spans="1:5">
      <c r="A3280" s="410"/>
      <c r="B3280" s="62"/>
      <c r="C3280" s="62"/>
      <c r="D3280" s="62"/>
      <c r="E3280" s="173"/>
    </row>
    <row r="3281" spans="1:5">
      <c r="A3281" s="410" t="s">
        <v>557</v>
      </c>
      <c r="B3281" s="62" t="s">
        <v>558</v>
      </c>
      <c r="C3281" s="62" t="s">
        <v>559</v>
      </c>
      <c r="D3281" s="62" t="s">
        <v>560</v>
      </c>
      <c r="E3281" s="173" t="s">
        <v>561</v>
      </c>
    </row>
    <row r="3282" spans="1:5">
      <c r="A3282" s="410" t="s">
        <v>3112</v>
      </c>
      <c r="B3282" s="62" t="s">
        <v>122</v>
      </c>
      <c r="C3282" s="62">
        <v>0.16190399999999999</v>
      </c>
      <c r="D3282" s="62">
        <v>10.46</v>
      </c>
      <c r="E3282" s="173">
        <f>TRUNC((C3282*D3282),2)</f>
        <v>1.69</v>
      </c>
    </row>
    <row r="3283" spans="1:5">
      <c r="A3283" s="410" t="s">
        <v>3062</v>
      </c>
      <c r="B3283" s="62" t="s">
        <v>122</v>
      </c>
      <c r="C3283" s="62">
        <v>0.17012458</v>
      </c>
      <c r="D3283" s="62">
        <v>13.3</v>
      </c>
      <c r="E3283" s="173">
        <f>TRUNC((C3283*D3283),2)</f>
        <v>2.2599999999999998</v>
      </c>
    </row>
    <row r="3284" spans="1:5">
      <c r="A3284" s="410" t="s">
        <v>3090</v>
      </c>
      <c r="B3284" s="62" t="s">
        <v>122</v>
      </c>
      <c r="C3284" s="62">
        <v>0.41554331999999999</v>
      </c>
      <c r="D3284" s="62">
        <v>13.3</v>
      </c>
      <c r="E3284" s="173">
        <f>TRUNC((C3284*D3284),2)</f>
        <v>5.52</v>
      </c>
    </row>
    <row r="3285" spans="1:5">
      <c r="A3285" s="410" t="s">
        <v>3063</v>
      </c>
      <c r="B3285" s="62" t="s">
        <v>122</v>
      </c>
      <c r="C3285" s="62">
        <v>0.60068502000000001</v>
      </c>
      <c r="D3285" s="62">
        <v>8.51</v>
      </c>
      <c r="E3285" s="173">
        <f>TRUNC((C3285*D3285),2)</f>
        <v>5.1100000000000003</v>
      </c>
    </row>
    <row r="3286" spans="1:5">
      <c r="A3286" s="410" t="s">
        <v>3064</v>
      </c>
      <c r="B3286" s="62" t="s">
        <v>122</v>
      </c>
      <c r="C3286" s="62">
        <v>6.3200629999999994E-2</v>
      </c>
      <c r="D3286" s="62">
        <v>17.8</v>
      </c>
      <c r="E3286" s="173">
        <f>TRUNC((C3286*D3286),2)</f>
        <v>1.1200000000000001</v>
      </c>
    </row>
    <row r="3287" spans="1:5">
      <c r="A3287" s="410" t="s">
        <v>562</v>
      </c>
      <c r="B3287" s="62" t="s">
        <v>563</v>
      </c>
      <c r="C3287" s="62" t="s">
        <v>563</v>
      </c>
      <c r="D3287" s="62" t="s">
        <v>563</v>
      </c>
      <c r="E3287" s="173">
        <f>SUM(E3282:E3286)</f>
        <v>15.7</v>
      </c>
    </row>
    <row r="3288" spans="1:5">
      <c r="A3288" s="410"/>
      <c r="B3288" s="62"/>
      <c r="C3288" s="62"/>
      <c r="D3288" s="62"/>
      <c r="E3288" s="173"/>
    </row>
    <row r="3289" spans="1:5">
      <c r="A3289" s="410" t="s">
        <v>564</v>
      </c>
      <c r="B3289" s="62" t="s">
        <v>558</v>
      </c>
      <c r="C3289" s="62" t="s">
        <v>559</v>
      </c>
      <c r="D3289" s="62" t="s">
        <v>560</v>
      </c>
      <c r="E3289" s="173" t="s">
        <v>561</v>
      </c>
    </row>
    <row r="3290" spans="1:5">
      <c r="A3290" s="410" t="s">
        <v>3156</v>
      </c>
      <c r="B3290" s="62" t="s">
        <v>127</v>
      </c>
      <c r="C3290" s="62">
        <v>0.47099999999999997</v>
      </c>
      <c r="D3290" s="62">
        <v>4.93</v>
      </c>
      <c r="E3290" s="173">
        <f t="shared" ref="E3290:E3321" si="72">TRUNC((C3290*D3290),2)</f>
        <v>2.3199999999999998</v>
      </c>
    </row>
    <row r="3291" spans="1:5">
      <c r="A3291" s="410" t="s">
        <v>3065</v>
      </c>
      <c r="B3291" s="62" t="s">
        <v>124</v>
      </c>
      <c r="C3291" s="62">
        <v>3.2293000000000002E-2</v>
      </c>
      <c r="D3291" s="62">
        <v>72.5</v>
      </c>
      <c r="E3291" s="173">
        <f t="shared" si="72"/>
        <v>2.34</v>
      </c>
    </row>
    <row r="3292" spans="1:5">
      <c r="A3292" s="410" t="s">
        <v>3066</v>
      </c>
      <c r="B3292" s="62" t="s">
        <v>123</v>
      </c>
      <c r="C3292" s="62">
        <v>1.064443E-2</v>
      </c>
      <c r="D3292" s="62">
        <v>6.92</v>
      </c>
      <c r="E3292" s="173">
        <f t="shared" si="72"/>
        <v>7.0000000000000007E-2</v>
      </c>
    </row>
    <row r="3293" spans="1:5">
      <c r="A3293" s="410" t="s">
        <v>3046</v>
      </c>
      <c r="B3293" s="62" t="s">
        <v>131</v>
      </c>
      <c r="C3293" s="62">
        <v>2.22616E-3</v>
      </c>
      <c r="D3293" s="62">
        <v>50.4</v>
      </c>
      <c r="E3293" s="173">
        <f t="shared" si="72"/>
        <v>0.11</v>
      </c>
    </row>
    <row r="3294" spans="1:5">
      <c r="A3294" s="410" t="s">
        <v>3067</v>
      </c>
      <c r="B3294" s="62" t="s">
        <v>123</v>
      </c>
      <c r="C3294" s="62">
        <v>8.8239000000000004E-4</v>
      </c>
      <c r="D3294" s="62">
        <v>108.95</v>
      </c>
      <c r="E3294" s="173">
        <f t="shared" si="72"/>
        <v>0.09</v>
      </c>
    </row>
    <row r="3295" spans="1:5">
      <c r="A3295" s="410" t="s">
        <v>3068</v>
      </c>
      <c r="B3295" s="62" t="s">
        <v>127</v>
      </c>
      <c r="C3295" s="62">
        <v>15.594379999999999</v>
      </c>
      <c r="D3295" s="62">
        <v>0.42</v>
      </c>
      <c r="E3295" s="173">
        <f t="shared" si="72"/>
        <v>6.54</v>
      </c>
    </row>
    <row r="3296" spans="1:5">
      <c r="A3296" s="410" t="s">
        <v>3069</v>
      </c>
      <c r="B3296" s="62" t="s">
        <v>123</v>
      </c>
      <c r="C3296" s="62">
        <v>1.2041039999999999E-2</v>
      </c>
      <c r="D3296" s="62">
        <v>6.21</v>
      </c>
      <c r="E3296" s="173">
        <f t="shared" si="72"/>
        <v>7.0000000000000007E-2</v>
      </c>
    </row>
    <row r="3297" spans="1:5" ht="30">
      <c r="A3297" s="410" t="s">
        <v>3165</v>
      </c>
      <c r="B3297" s="62" t="s">
        <v>125</v>
      </c>
      <c r="C3297" s="62">
        <v>1</v>
      </c>
      <c r="D3297" s="62">
        <v>34.01</v>
      </c>
      <c r="E3297" s="173">
        <f t="shared" si="72"/>
        <v>34.01</v>
      </c>
    </row>
    <row r="3298" spans="1:5">
      <c r="A3298" s="410" t="s">
        <v>3047</v>
      </c>
      <c r="B3298" s="62" t="s">
        <v>131</v>
      </c>
      <c r="C3298" s="62">
        <v>1.9097699999999999E-2</v>
      </c>
      <c r="D3298" s="62">
        <v>9.4499999999999993</v>
      </c>
      <c r="E3298" s="173">
        <f t="shared" si="72"/>
        <v>0.18</v>
      </c>
    </row>
    <row r="3299" spans="1:5">
      <c r="A3299" s="410" t="s">
        <v>3071</v>
      </c>
      <c r="B3299" s="62" t="s">
        <v>126</v>
      </c>
      <c r="C3299" s="62">
        <v>0.28999999999999998</v>
      </c>
      <c r="D3299" s="62">
        <v>3.9</v>
      </c>
      <c r="E3299" s="173">
        <f t="shared" si="72"/>
        <v>1.1299999999999999</v>
      </c>
    </row>
    <row r="3300" spans="1:5">
      <c r="A3300" s="410" t="s">
        <v>3072</v>
      </c>
      <c r="B3300" s="62" t="s">
        <v>124</v>
      </c>
      <c r="C3300" s="62">
        <v>2.5499000000000001E-2</v>
      </c>
      <c r="D3300" s="62">
        <v>59.13</v>
      </c>
      <c r="E3300" s="173">
        <f t="shared" si="72"/>
        <v>1.5</v>
      </c>
    </row>
    <row r="3301" spans="1:5">
      <c r="A3301" s="410" t="s">
        <v>3110</v>
      </c>
      <c r="B3301" s="62" t="s">
        <v>127</v>
      </c>
      <c r="C3301" s="62">
        <v>0.03</v>
      </c>
      <c r="D3301" s="62">
        <v>11.45</v>
      </c>
      <c r="E3301" s="173">
        <f t="shared" si="72"/>
        <v>0.34</v>
      </c>
    </row>
    <row r="3302" spans="1:5">
      <c r="A3302" s="410" t="s">
        <v>3075</v>
      </c>
      <c r="B3302" s="62" t="s">
        <v>128</v>
      </c>
      <c r="C3302" s="62">
        <v>2.0068099999999999E-3</v>
      </c>
      <c r="D3302" s="62">
        <v>15.32</v>
      </c>
      <c r="E3302" s="173">
        <f t="shared" si="72"/>
        <v>0.03</v>
      </c>
    </row>
    <row r="3303" spans="1:5">
      <c r="A3303" s="410" t="s">
        <v>3147</v>
      </c>
      <c r="B3303" s="62" t="s">
        <v>126</v>
      </c>
      <c r="C3303" s="62">
        <v>0.17</v>
      </c>
      <c r="D3303" s="62">
        <v>9.52</v>
      </c>
      <c r="E3303" s="173">
        <f t="shared" si="72"/>
        <v>1.61</v>
      </c>
    </row>
    <row r="3304" spans="1:5">
      <c r="A3304" s="410" t="s">
        <v>3076</v>
      </c>
      <c r="B3304" s="62" t="s">
        <v>122</v>
      </c>
      <c r="C3304" s="62">
        <v>1.3904799999999999</v>
      </c>
      <c r="D3304" s="62">
        <v>1.87</v>
      </c>
      <c r="E3304" s="173">
        <f t="shared" si="72"/>
        <v>2.6</v>
      </c>
    </row>
    <row r="3305" spans="1:5">
      <c r="A3305" s="410" t="s">
        <v>3077</v>
      </c>
      <c r="B3305" s="62" t="s">
        <v>122</v>
      </c>
      <c r="C3305" s="62">
        <v>1.3904799999999999</v>
      </c>
      <c r="D3305" s="62">
        <v>0.71</v>
      </c>
      <c r="E3305" s="173">
        <f t="shared" si="72"/>
        <v>0.98</v>
      </c>
    </row>
    <row r="3306" spans="1:5">
      <c r="A3306" s="410" t="s">
        <v>3078</v>
      </c>
      <c r="B3306" s="62" t="s">
        <v>122</v>
      </c>
      <c r="C3306" s="62">
        <v>1.3904799999999999</v>
      </c>
      <c r="D3306" s="62">
        <v>0.34</v>
      </c>
      <c r="E3306" s="173">
        <f t="shared" si="72"/>
        <v>0.47</v>
      </c>
    </row>
    <row r="3307" spans="1:5">
      <c r="A3307" s="410" t="s">
        <v>3079</v>
      </c>
      <c r="B3307" s="62" t="s">
        <v>122</v>
      </c>
      <c r="C3307" s="62">
        <v>1.3904799999999999</v>
      </c>
      <c r="D3307" s="62">
        <v>0.05</v>
      </c>
      <c r="E3307" s="173">
        <f t="shared" si="72"/>
        <v>0.06</v>
      </c>
    </row>
    <row r="3308" spans="1:5">
      <c r="A3308" s="410" t="s">
        <v>3048</v>
      </c>
      <c r="B3308" s="62" t="s">
        <v>123</v>
      </c>
      <c r="C3308" s="62">
        <v>3.6796200000000002E-3</v>
      </c>
      <c r="D3308" s="62">
        <v>31.18</v>
      </c>
      <c r="E3308" s="173">
        <f t="shared" si="72"/>
        <v>0.11</v>
      </c>
    </row>
    <row r="3309" spans="1:5">
      <c r="A3309" s="410" t="s">
        <v>3049</v>
      </c>
      <c r="B3309" s="62" t="s">
        <v>123</v>
      </c>
      <c r="C3309" s="62">
        <v>1.7246099999999999E-3</v>
      </c>
      <c r="D3309" s="62">
        <v>178.5</v>
      </c>
      <c r="E3309" s="173">
        <f t="shared" si="72"/>
        <v>0.3</v>
      </c>
    </row>
    <row r="3310" spans="1:5">
      <c r="A3310" s="410" t="s">
        <v>3050</v>
      </c>
      <c r="B3310" s="62" t="s">
        <v>123</v>
      </c>
      <c r="C3310" s="62">
        <v>0.15502073</v>
      </c>
      <c r="D3310" s="62">
        <v>1.17</v>
      </c>
      <c r="E3310" s="173">
        <f t="shared" si="72"/>
        <v>0.18</v>
      </c>
    </row>
    <row r="3311" spans="1:5" ht="30">
      <c r="A3311" s="410" t="s">
        <v>3051</v>
      </c>
      <c r="B3311" s="62" t="s">
        <v>123</v>
      </c>
      <c r="C3311" s="62">
        <v>1.4947700000000001E-3</v>
      </c>
      <c r="D3311" s="62">
        <v>140.43</v>
      </c>
      <c r="E3311" s="173">
        <f t="shared" si="72"/>
        <v>0.2</v>
      </c>
    </row>
    <row r="3312" spans="1:5" ht="30">
      <c r="A3312" s="410" t="s">
        <v>3052</v>
      </c>
      <c r="B3312" s="62" t="s">
        <v>123</v>
      </c>
      <c r="C3312" s="62">
        <v>1.00114E-3</v>
      </c>
      <c r="D3312" s="62">
        <v>123.37</v>
      </c>
      <c r="E3312" s="173">
        <f t="shared" si="72"/>
        <v>0.12</v>
      </c>
    </row>
    <row r="3313" spans="1:5" ht="30">
      <c r="A3313" s="410" t="s">
        <v>3080</v>
      </c>
      <c r="B3313" s="62" t="s">
        <v>123</v>
      </c>
      <c r="C3313" s="62">
        <v>5.8560000000000002E-5</v>
      </c>
      <c r="D3313" s="62">
        <v>593.85</v>
      </c>
      <c r="E3313" s="173">
        <f t="shared" si="72"/>
        <v>0.03</v>
      </c>
    </row>
    <row r="3314" spans="1:5">
      <c r="A3314" s="410" t="s">
        <v>3081</v>
      </c>
      <c r="B3314" s="62" t="s">
        <v>123</v>
      </c>
      <c r="C3314" s="62">
        <v>3.5954999999999998E-4</v>
      </c>
      <c r="D3314" s="62">
        <v>134.63</v>
      </c>
      <c r="E3314" s="173">
        <f t="shared" si="72"/>
        <v>0.04</v>
      </c>
    </row>
    <row r="3315" spans="1:5">
      <c r="A3315" s="410" t="s">
        <v>3082</v>
      </c>
      <c r="B3315" s="62" t="s">
        <v>123</v>
      </c>
      <c r="C3315" s="62">
        <v>2.7310000000000002E-4</v>
      </c>
      <c r="D3315" s="62">
        <v>202.84</v>
      </c>
      <c r="E3315" s="173">
        <f t="shared" si="72"/>
        <v>0.05</v>
      </c>
    </row>
    <row r="3316" spans="1:5">
      <c r="A3316" s="410" t="s">
        <v>3083</v>
      </c>
      <c r="B3316" s="62" t="s">
        <v>123</v>
      </c>
      <c r="C3316" s="62">
        <v>5.8560000000000002E-5</v>
      </c>
      <c r="D3316" s="62">
        <v>574.46</v>
      </c>
      <c r="E3316" s="173">
        <f t="shared" si="72"/>
        <v>0.03</v>
      </c>
    </row>
    <row r="3317" spans="1:5">
      <c r="A3317" s="410" t="s">
        <v>3084</v>
      </c>
      <c r="B3317" s="62" t="s">
        <v>123</v>
      </c>
      <c r="C3317" s="62">
        <v>7.1950000000000001E-5</v>
      </c>
      <c r="D3317" s="62">
        <v>276.64</v>
      </c>
      <c r="E3317" s="173">
        <f t="shared" si="72"/>
        <v>0.01</v>
      </c>
    </row>
    <row r="3318" spans="1:5">
      <c r="A3318" s="410" t="s">
        <v>3085</v>
      </c>
      <c r="B3318" s="62" t="s">
        <v>123</v>
      </c>
      <c r="C3318" s="62">
        <v>3.6246199999999998E-3</v>
      </c>
      <c r="D3318" s="62">
        <v>8.1</v>
      </c>
      <c r="E3318" s="173">
        <f t="shared" si="72"/>
        <v>0.02</v>
      </c>
    </row>
    <row r="3319" spans="1:5">
      <c r="A3319" s="410" t="s">
        <v>3086</v>
      </c>
      <c r="B3319" s="62" t="s">
        <v>123</v>
      </c>
      <c r="C3319" s="62">
        <v>2.0068099999999999E-3</v>
      </c>
      <c r="D3319" s="62">
        <v>11.01</v>
      </c>
      <c r="E3319" s="173">
        <f t="shared" si="72"/>
        <v>0.02</v>
      </c>
    </row>
    <row r="3320" spans="1:5">
      <c r="A3320" s="410" t="s">
        <v>3087</v>
      </c>
      <c r="B3320" s="62" t="s">
        <v>123</v>
      </c>
      <c r="C3320" s="62">
        <v>2.0068099999999999E-3</v>
      </c>
      <c r="D3320" s="62">
        <v>24.42</v>
      </c>
      <c r="E3320" s="173">
        <f t="shared" si="72"/>
        <v>0.04</v>
      </c>
    </row>
    <row r="3321" spans="1:5">
      <c r="A3321" s="410" t="s">
        <v>3088</v>
      </c>
      <c r="B3321" s="62" t="s">
        <v>132</v>
      </c>
      <c r="C3321" s="62">
        <v>4.39675E-2</v>
      </c>
      <c r="D3321" s="62">
        <v>0.86</v>
      </c>
      <c r="E3321" s="173">
        <f t="shared" si="72"/>
        <v>0.03</v>
      </c>
    </row>
    <row r="3322" spans="1:5">
      <c r="A3322" s="410" t="s">
        <v>562</v>
      </c>
      <c r="B3322" s="62" t="s">
        <v>563</v>
      </c>
      <c r="C3322" s="62" t="s">
        <v>563</v>
      </c>
      <c r="D3322" s="62" t="s">
        <v>563</v>
      </c>
      <c r="E3322" s="173">
        <f>SUM(E3290:E3321)</f>
        <v>55.63</v>
      </c>
    </row>
    <row r="3323" spans="1:5">
      <c r="A3323" s="410"/>
      <c r="B3323" s="62"/>
      <c r="C3323" s="62"/>
      <c r="D3323" s="62"/>
      <c r="E3323" s="173"/>
    </row>
    <row r="3324" spans="1:5">
      <c r="A3324" s="410" t="s">
        <v>565</v>
      </c>
      <c r="B3324" s="62" t="s">
        <v>563</v>
      </c>
      <c r="C3324" s="62" t="s">
        <v>563</v>
      </c>
      <c r="D3324" s="62" t="s">
        <v>563</v>
      </c>
      <c r="E3324" s="173">
        <f>E3279+E3287+E3322</f>
        <v>71.400000000000006</v>
      </c>
    </row>
    <row r="3325" spans="1:5">
      <c r="A3325" s="410"/>
      <c r="B3325" s="62"/>
      <c r="C3325" s="62"/>
      <c r="D3325" s="413"/>
      <c r="E3325" s="173"/>
    </row>
    <row r="3326" spans="1:5">
      <c r="A3326" s="410"/>
      <c r="B3326" s="62"/>
      <c r="C3326" s="62"/>
      <c r="D3326" s="62"/>
      <c r="E3326" s="173"/>
    </row>
    <row r="3327" spans="1:5">
      <c r="A3327" s="410"/>
      <c r="B3327" s="62"/>
      <c r="C3327" s="62"/>
      <c r="D3327" s="62"/>
      <c r="E3327" s="173"/>
    </row>
    <row r="3328" spans="1:5">
      <c r="A3328" s="410" t="s">
        <v>643</v>
      </c>
      <c r="B3328" s="62" t="s">
        <v>3592</v>
      </c>
      <c r="C3328" s="62"/>
      <c r="D3328" s="62"/>
      <c r="E3328" s="173"/>
    </row>
    <row r="3329" spans="1:5" ht="45">
      <c r="A3329" s="410" t="s">
        <v>2571</v>
      </c>
      <c r="B3329" s="62"/>
      <c r="C3329" s="62"/>
      <c r="D3329" s="62"/>
      <c r="E3329" s="173"/>
    </row>
    <row r="3330" spans="1:5">
      <c r="A3330" s="410" t="s">
        <v>620</v>
      </c>
      <c r="B3330" s="62"/>
      <c r="C3330" s="62"/>
      <c r="D3330" s="62"/>
      <c r="E3330" s="173"/>
    </row>
    <row r="3331" spans="1:5">
      <c r="A3331" s="410"/>
      <c r="B3331" s="62"/>
      <c r="C3331" s="62"/>
      <c r="D3331" s="62"/>
      <c r="E3331" s="173"/>
    </row>
    <row r="3332" spans="1:5">
      <c r="A3332" s="410" t="s">
        <v>564</v>
      </c>
      <c r="B3332" s="62" t="s">
        <v>558</v>
      </c>
      <c r="C3332" s="62" t="s">
        <v>559</v>
      </c>
      <c r="D3332" s="62" t="s">
        <v>560</v>
      </c>
      <c r="E3332" s="173" t="s">
        <v>561</v>
      </c>
    </row>
    <row r="3333" spans="1:5">
      <c r="A3333" s="410" t="s">
        <v>3166</v>
      </c>
      <c r="B3333" s="62" t="s">
        <v>127</v>
      </c>
      <c r="C3333" s="62">
        <v>1</v>
      </c>
      <c r="D3333" s="62">
        <v>9.09</v>
      </c>
      <c r="E3333" s="173">
        <f>TRUNC((C3333*D3333),2)</f>
        <v>9.09</v>
      </c>
    </row>
    <row r="3334" spans="1:5">
      <c r="A3334" s="410" t="s">
        <v>562</v>
      </c>
      <c r="B3334" s="62" t="s">
        <v>563</v>
      </c>
      <c r="C3334" s="62" t="s">
        <v>563</v>
      </c>
      <c r="D3334" s="62" t="s">
        <v>563</v>
      </c>
      <c r="E3334" s="173">
        <f>SUM(E3333:E3333)</f>
        <v>9.09</v>
      </c>
    </row>
    <row r="3335" spans="1:5">
      <c r="A3335" s="410"/>
      <c r="B3335" s="62"/>
      <c r="C3335" s="62"/>
      <c r="D3335" s="62"/>
      <c r="E3335" s="173"/>
    </row>
    <row r="3336" spans="1:5">
      <c r="A3336" s="410" t="s">
        <v>565</v>
      </c>
      <c r="B3336" s="62" t="s">
        <v>563</v>
      </c>
      <c r="C3336" s="62" t="s">
        <v>563</v>
      </c>
      <c r="D3336" s="62" t="s">
        <v>563</v>
      </c>
      <c r="E3336" s="173">
        <f>E3334</f>
        <v>9.09</v>
      </c>
    </row>
    <row r="3337" spans="1:5">
      <c r="A3337" s="410"/>
      <c r="B3337" s="62"/>
      <c r="C3337" s="62"/>
      <c r="D3337" s="413"/>
      <c r="E3337" s="173"/>
    </row>
    <row r="3338" spans="1:5">
      <c r="A3338" s="410"/>
      <c r="B3338" s="62"/>
      <c r="C3338" s="62"/>
      <c r="D3338" s="62"/>
      <c r="E3338" s="173"/>
    </row>
    <row r="3339" spans="1:5">
      <c r="A3339" s="410"/>
      <c r="B3339" s="62"/>
      <c r="C3339" s="62"/>
      <c r="D3339" s="62"/>
      <c r="E3339" s="173"/>
    </row>
    <row r="3340" spans="1:5">
      <c r="A3340" s="410" t="s">
        <v>1395</v>
      </c>
      <c r="B3340" s="62" t="s">
        <v>3593</v>
      </c>
      <c r="C3340" s="62"/>
      <c r="D3340" s="62"/>
      <c r="E3340" s="173"/>
    </row>
    <row r="3341" spans="1:5">
      <c r="A3341" s="410" t="s">
        <v>1147</v>
      </c>
      <c r="B3341" s="62"/>
      <c r="C3341" s="62"/>
      <c r="D3341" s="62"/>
      <c r="E3341" s="173"/>
    </row>
    <row r="3342" spans="1:5">
      <c r="A3342" s="410" t="s">
        <v>575</v>
      </c>
      <c r="B3342" s="62"/>
      <c r="C3342" s="62"/>
      <c r="D3342" s="62"/>
      <c r="E3342" s="173"/>
    </row>
    <row r="3343" spans="1:5">
      <c r="A3343" s="410"/>
      <c r="B3343" s="62"/>
      <c r="C3343" s="62"/>
      <c r="D3343" s="62"/>
      <c r="E3343" s="173"/>
    </row>
    <row r="3344" spans="1:5">
      <c r="A3344" s="410" t="s">
        <v>576</v>
      </c>
      <c r="B3344" s="62" t="s">
        <v>558</v>
      </c>
      <c r="C3344" s="62" t="s">
        <v>559</v>
      </c>
      <c r="D3344" s="62" t="s">
        <v>560</v>
      </c>
      <c r="E3344" s="173" t="s">
        <v>561</v>
      </c>
    </row>
    <row r="3345" spans="1:5" ht="30">
      <c r="A3345" s="410" t="s">
        <v>3061</v>
      </c>
      <c r="B3345" s="62" t="s">
        <v>123</v>
      </c>
      <c r="C3345" s="62">
        <v>1.273E-5</v>
      </c>
      <c r="D3345" s="62">
        <v>576</v>
      </c>
      <c r="E3345" s="173">
        <f>TRUNC((C3345*D3345),2)</f>
        <v>0</v>
      </c>
    </row>
    <row r="3346" spans="1:5" ht="30">
      <c r="A3346" s="410" t="s">
        <v>3167</v>
      </c>
      <c r="B3346" s="62" t="s">
        <v>123</v>
      </c>
      <c r="C3346" s="62">
        <v>2.2000000000000001E-7</v>
      </c>
      <c r="D3346" s="412">
        <v>4817.16</v>
      </c>
      <c r="E3346" s="173">
        <f>TRUNC((C3346*D3346),2)</f>
        <v>0</v>
      </c>
    </row>
    <row r="3347" spans="1:5">
      <c r="A3347" s="410" t="s">
        <v>562</v>
      </c>
      <c r="B3347" s="62" t="s">
        <v>563</v>
      </c>
      <c r="C3347" s="62" t="s">
        <v>563</v>
      </c>
      <c r="D3347" s="62" t="s">
        <v>563</v>
      </c>
      <c r="E3347" s="173">
        <f>SUM(E3345:E3346)</f>
        <v>0</v>
      </c>
    </row>
    <row r="3348" spans="1:5">
      <c r="A3348" s="410"/>
      <c r="B3348" s="62"/>
      <c r="C3348" s="62"/>
      <c r="D3348" s="62"/>
      <c r="E3348" s="173"/>
    </row>
    <row r="3349" spans="1:5">
      <c r="A3349" s="410" t="s">
        <v>557</v>
      </c>
      <c r="B3349" s="62" t="s">
        <v>558</v>
      </c>
      <c r="C3349" s="62" t="s">
        <v>559</v>
      </c>
      <c r="D3349" s="62" t="s">
        <v>560</v>
      </c>
      <c r="E3349" s="173" t="s">
        <v>561</v>
      </c>
    </row>
    <row r="3350" spans="1:5">
      <c r="A3350" s="410" t="s">
        <v>3168</v>
      </c>
      <c r="B3350" s="62" t="s">
        <v>122</v>
      </c>
      <c r="C3350" s="62">
        <v>2.2290399999999998E-3</v>
      </c>
      <c r="D3350" s="62">
        <v>14.29</v>
      </c>
      <c r="E3350" s="173">
        <f>TRUNC((C3350*D3350),2)</f>
        <v>0.03</v>
      </c>
    </row>
    <row r="3351" spans="1:5">
      <c r="A3351" s="410" t="s">
        <v>3063</v>
      </c>
      <c r="B3351" s="62" t="s">
        <v>122</v>
      </c>
      <c r="C3351" s="62">
        <v>9.8658700000000002E-2</v>
      </c>
      <c r="D3351" s="62">
        <v>8.51</v>
      </c>
      <c r="E3351" s="173">
        <f>TRUNC((C3351*D3351),2)</f>
        <v>0.83</v>
      </c>
    </row>
    <row r="3352" spans="1:5">
      <c r="A3352" s="410" t="s">
        <v>3121</v>
      </c>
      <c r="B3352" s="62" t="s">
        <v>122</v>
      </c>
      <c r="C3352" s="62">
        <v>9.1846300000000006E-2</v>
      </c>
      <c r="D3352" s="62">
        <v>14.52</v>
      </c>
      <c r="E3352" s="173">
        <f>TRUNC((C3352*D3352),2)</f>
        <v>1.33</v>
      </c>
    </row>
    <row r="3353" spans="1:5">
      <c r="A3353" s="410" t="s">
        <v>562</v>
      </c>
      <c r="B3353" s="62" t="s">
        <v>563</v>
      </c>
      <c r="C3353" s="62" t="s">
        <v>563</v>
      </c>
      <c r="D3353" s="62" t="s">
        <v>563</v>
      </c>
      <c r="E3353" s="173">
        <f>SUM(E3350:E3352)</f>
        <v>2.19</v>
      </c>
    </row>
    <row r="3354" spans="1:5">
      <c r="A3354" s="410"/>
      <c r="B3354" s="62"/>
      <c r="C3354" s="62"/>
      <c r="D3354" s="62"/>
      <c r="E3354" s="173"/>
    </row>
    <row r="3355" spans="1:5">
      <c r="A3355" s="410" t="s">
        <v>564</v>
      </c>
      <c r="B3355" s="62" t="s">
        <v>558</v>
      </c>
      <c r="C3355" s="62" t="s">
        <v>559</v>
      </c>
      <c r="D3355" s="62" t="s">
        <v>560</v>
      </c>
      <c r="E3355" s="173" t="s">
        <v>561</v>
      </c>
    </row>
    <row r="3356" spans="1:5">
      <c r="A3356" s="410" t="s">
        <v>3066</v>
      </c>
      <c r="B3356" s="62" t="s">
        <v>123</v>
      </c>
      <c r="C3356" s="62">
        <v>1.50724E-3</v>
      </c>
      <c r="D3356" s="62">
        <v>6.92</v>
      </c>
      <c r="E3356" s="173">
        <f t="shared" ref="E3356:E3381" si="73">TRUNC((C3356*D3356),2)</f>
        <v>0.01</v>
      </c>
    </row>
    <row r="3357" spans="1:5">
      <c r="A3357" s="410" t="s">
        <v>3046</v>
      </c>
      <c r="B3357" s="62" t="s">
        <v>131</v>
      </c>
      <c r="C3357" s="62">
        <v>3.0451000000000002E-4</v>
      </c>
      <c r="D3357" s="62">
        <v>50.4</v>
      </c>
      <c r="E3357" s="173">
        <f t="shared" si="73"/>
        <v>0.01</v>
      </c>
    </row>
    <row r="3358" spans="1:5">
      <c r="A3358" s="410" t="s">
        <v>3067</v>
      </c>
      <c r="B3358" s="62" t="s">
        <v>123</v>
      </c>
      <c r="C3358" s="62">
        <v>1.2495E-4</v>
      </c>
      <c r="D3358" s="62">
        <v>108.95</v>
      </c>
      <c r="E3358" s="173">
        <f t="shared" si="73"/>
        <v>0.01</v>
      </c>
    </row>
    <row r="3359" spans="1:5">
      <c r="A3359" s="410" t="s">
        <v>3069</v>
      </c>
      <c r="B3359" s="62" t="s">
        <v>123</v>
      </c>
      <c r="C3359" s="62">
        <v>1.70499E-3</v>
      </c>
      <c r="D3359" s="62">
        <v>6.21</v>
      </c>
      <c r="E3359" s="173">
        <f t="shared" si="73"/>
        <v>0.01</v>
      </c>
    </row>
    <row r="3360" spans="1:5">
      <c r="A3360" s="410" t="s">
        <v>3169</v>
      </c>
      <c r="B3360" s="62" t="s">
        <v>1148</v>
      </c>
      <c r="C3360" s="62">
        <v>4.2296460199999997</v>
      </c>
      <c r="D3360" s="62">
        <v>1.1299999999999999</v>
      </c>
      <c r="E3360" s="173">
        <f t="shared" si="73"/>
        <v>4.7699999999999996</v>
      </c>
    </row>
    <row r="3361" spans="1:5">
      <c r="A3361" s="410" t="s">
        <v>3047</v>
      </c>
      <c r="B3361" s="62" t="s">
        <v>131</v>
      </c>
      <c r="C3361" s="62">
        <v>2.6123299999999999E-3</v>
      </c>
      <c r="D3361" s="62">
        <v>9.4499999999999993</v>
      </c>
      <c r="E3361" s="173">
        <f t="shared" si="73"/>
        <v>0.02</v>
      </c>
    </row>
    <row r="3362" spans="1:5">
      <c r="A3362" s="410" t="s">
        <v>3075</v>
      </c>
      <c r="B3362" s="62" t="s">
        <v>128</v>
      </c>
      <c r="C3362" s="62">
        <v>2.8416999999999998E-4</v>
      </c>
      <c r="D3362" s="62">
        <v>15.32</v>
      </c>
      <c r="E3362" s="173">
        <f t="shared" si="73"/>
        <v>0</v>
      </c>
    </row>
    <row r="3363" spans="1:5">
      <c r="A3363" s="410" t="s">
        <v>3170</v>
      </c>
      <c r="B3363" s="62" t="s">
        <v>125</v>
      </c>
      <c r="C3363" s="62">
        <v>1.1659999999999999</v>
      </c>
      <c r="D3363" s="62">
        <v>29.75</v>
      </c>
      <c r="E3363" s="173">
        <f t="shared" si="73"/>
        <v>34.68</v>
      </c>
    </row>
    <row r="3364" spans="1:5">
      <c r="A3364" s="410" t="s">
        <v>3076</v>
      </c>
      <c r="B3364" s="62" t="s">
        <v>122</v>
      </c>
      <c r="C3364" s="62">
        <v>0.19020000000000001</v>
      </c>
      <c r="D3364" s="62">
        <v>1.87</v>
      </c>
      <c r="E3364" s="173">
        <f t="shared" si="73"/>
        <v>0.35</v>
      </c>
    </row>
    <row r="3365" spans="1:5">
      <c r="A3365" s="410" t="s">
        <v>3077</v>
      </c>
      <c r="B3365" s="62" t="s">
        <v>122</v>
      </c>
      <c r="C3365" s="62">
        <v>0.19020000000000001</v>
      </c>
      <c r="D3365" s="62">
        <v>0.71</v>
      </c>
      <c r="E3365" s="173">
        <f t="shared" si="73"/>
        <v>0.13</v>
      </c>
    </row>
    <row r="3366" spans="1:5">
      <c r="A3366" s="410" t="s">
        <v>3078</v>
      </c>
      <c r="B3366" s="62" t="s">
        <v>122</v>
      </c>
      <c r="C3366" s="62">
        <v>0.19020000000000001</v>
      </c>
      <c r="D3366" s="62">
        <v>0.34</v>
      </c>
      <c r="E3366" s="173">
        <f t="shared" si="73"/>
        <v>0.06</v>
      </c>
    </row>
    <row r="3367" spans="1:5">
      <c r="A3367" s="410" t="s">
        <v>3079</v>
      </c>
      <c r="B3367" s="62" t="s">
        <v>122</v>
      </c>
      <c r="C3367" s="62">
        <v>0.19020000000000001</v>
      </c>
      <c r="D3367" s="62">
        <v>0.05</v>
      </c>
      <c r="E3367" s="173">
        <f t="shared" si="73"/>
        <v>0</v>
      </c>
    </row>
    <row r="3368" spans="1:5">
      <c r="A3368" s="410" t="s">
        <v>3048</v>
      </c>
      <c r="B3368" s="62" t="s">
        <v>123</v>
      </c>
      <c r="C3368" s="62">
        <v>5.0332000000000003E-4</v>
      </c>
      <c r="D3368" s="62">
        <v>31.18</v>
      </c>
      <c r="E3368" s="173">
        <f t="shared" si="73"/>
        <v>0.01</v>
      </c>
    </row>
    <row r="3369" spans="1:5">
      <c r="A3369" s="410" t="s">
        <v>3049</v>
      </c>
      <c r="B3369" s="62" t="s">
        <v>123</v>
      </c>
      <c r="C3369" s="62">
        <v>2.3591000000000001E-4</v>
      </c>
      <c r="D3369" s="62">
        <v>178.5</v>
      </c>
      <c r="E3369" s="173">
        <f t="shared" si="73"/>
        <v>0.04</v>
      </c>
    </row>
    <row r="3370" spans="1:5">
      <c r="A3370" s="410" t="s">
        <v>3050</v>
      </c>
      <c r="B3370" s="62" t="s">
        <v>123</v>
      </c>
      <c r="C3370" s="62">
        <v>2.1204870000000001E-2</v>
      </c>
      <c r="D3370" s="62">
        <v>1.17</v>
      </c>
      <c r="E3370" s="173">
        <f t="shared" si="73"/>
        <v>0.02</v>
      </c>
    </row>
    <row r="3371" spans="1:5" ht="30">
      <c r="A3371" s="410" t="s">
        <v>3051</v>
      </c>
      <c r="B3371" s="62" t="s">
        <v>123</v>
      </c>
      <c r="C3371" s="62">
        <v>2.0447999999999999E-4</v>
      </c>
      <c r="D3371" s="62">
        <v>140.43</v>
      </c>
      <c r="E3371" s="173">
        <f t="shared" si="73"/>
        <v>0.02</v>
      </c>
    </row>
    <row r="3372" spans="1:5" ht="30">
      <c r="A3372" s="410" t="s">
        <v>3052</v>
      </c>
      <c r="B3372" s="62" t="s">
        <v>123</v>
      </c>
      <c r="C3372" s="62">
        <v>1.3694999999999999E-4</v>
      </c>
      <c r="D3372" s="62">
        <v>123.37</v>
      </c>
      <c r="E3372" s="173">
        <f t="shared" si="73"/>
        <v>0.01</v>
      </c>
    </row>
    <row r="3373" spans="1:5" ht="30">
      <c r="A3373" s="410" t="s">
        <v>3080</v>
      </c>
      <c r="B3373" s="62" t="s">
        <v>123</v>
      </c>
      <c r="C3373" s="62">
        <v>8.2900000000000002E-6</v>
      </c>
      <c r="D3373" s="62">
        <v>593.85</v>
      </c>
      <c r="E3373" s="173">
        <f t="shared" si="73"/>
        <v>0</v>
      </c>
    </row>
    <row r="3374" spans="1:5">
      <c r="A3374" s="410" t="s">
        <v>3081</v>
      </c>
      <c r="B3374" s="62" t="s">
        <v>123</v>
      </c>
      <c r="C3374" s="62">
        <v>5.0909999999999999E-5</v>
      </c>
      <c r="D3374" s="62">
        <v>134.63</v>
      </c>
      <c r="E3374" s="173">
        <f t="shared" si="73"/>
        <v>0</v>
      </c>
    </row>
    <row r="3375" spans="1:5">
      <c r="A3375" s="410" t="s">
        <v>3082</v>
      </c>
      <c r="B3375" s="62" t="s">
        <v>123</v>
      </c>
      <c r="C3375" s="62">
        <v>3.8670000000000001E-5</v>
      </c>
      <c r="D3375" s="62">
        <v>202.84</v>
      </c>
      <c r="E3375" s="173">
        <f t="shared" si="73"/>
        <v>0</v>
      </c>
    </row>
    <row r="3376" spans="1:5">
      <c r="A3376" s="410" t="s">
        <v>3083</v>
      </c>
      <c r="B3376" s="62" t="s">
        <v>123</v>
      </c>
      <c r="C3376" s="62">
        <v>8.2900000000000002E-6</v>
      </c>
      <c r="D3376" s="62">
        <v>574.46</v>
      </c>
      <c r="E3376" s="173">
        <f t="shared" si="73"/>
        <v>0</v>
      </c>
    </row>
    <row r="3377" spans="1:5">
      <c r="A3377" s="410" t="s">
        <v>3084</v>
      </c>
      <c r="B3377" s="62" t="s">
        <v>123</v>
      </c>
      <c r="C3377" s="62">
        <v>1.0190000000000001E-5</v>
      </c>
      <c r="D3377" s="62">
        <v>276.64</v>
      </c>
      <c r="E3377" s="173">
        <f t="shared" si="73"/>
        <v>0</v>
      </c>
    </row>
    <row r="3378" spans="1:5">
      <c r="A3378" s="410" t="s">
        <v>3085</v>
      </c>
      <c r="B3378" s="62" t="s">
        <v>123</v>
      </c>
      <c r="C3378" s="62">
        <v>5.1323999999999999E-4</v>
      </c>
      <c r="D3378" s="62">
        <v>8.1</v>
      </c>
      <c r="E3378" s="173">
        <f t="shared" si="73"/>
        <v>0</v>
      </c>
    </row>
    <row r="3379" spans="1:5">
      <c r="A3379" s="410" t="s">
        <v>3086</v>
      </c>
      <c r="B3379" s="62" t="s">
        <v>123</v>
      </c>
      <c r="C3379" s="62">
        <v>2.8416999999999998E-4</v>
      </c>
      <c r="D3379" s="62">
        <v>11.01</v>
      </c>
      <c r="E3379" s="173">
        <f t="shared" si="73"/>
        <v>0</v>
      </c>
    </row>
    <row r="3380" spans="1:5">
      <c r="A3380" s="410" t="s">
        <v>3087</v>
      </c>
      <c r="B3380" s="62" t="s">
        <v>123</v>
      </c>
      <c r="C3380" s="62">
        <v>2.8416999999999998E-4</v>
      </c>
      <c r="D3380" s="62">
        <v>24.42</v>
      </c>
      <c r="E3380" s="173">
        <f t="shared" si="73"/>
        <v>0</v>
      </c>
    </row>
    <row r="3381" spans="1:5">
      <c r="A3381" s="410" t="s">
        <v>3088</v>
      </c>
      <c r="B3381" s="62" t="s">
        <v>132</v>
      </c>
      <c r="C3381" s="62">
        <v>7.0200000000000004E-4</v>
      </c>
      <c r="D3381" s="62">
        <v>0.86</v>
      </c>
      <c r="E3381" s="173">
        <f t="shared" si="73"/>
        <v>0</v>
      </c>
    </row>
    <row r="3382" spans="1:5">
      <c r="A3382" s="410" t="s">
        <v>562</v>
      </c>
      <c r="B3382" s="62" t="s">
        <v>563</v>
      </c>
      <c r="C3382" s="62" t="s">
        <v>563</v>
      </c>
      <c r="D3382" s="62" t="s">
        <v>563</v>
      </c>
      <c r="E3382" s="173">
        <f>SUM(E3356:E3381)</f>
        <v>40.150000000000006</v>
      </c>
    </row>
    <row r="3383" spans="1:5">
      <c r="A3383" s="410"/>
      <c r="B3383" s="62"/>
      <c r="C3383" s="62"/>
      <c r="D3383" s="62"/>
      <c r="E3383" s="173"/>
    </row>
    <row r="3384" spans="1:5">
      <c r="A3384" s="410" t="s">
        <v>565</v>
      </c>
      <c r="B3384" s="62" t="s">
        <v>563</v>
      </c>
      <c r="C3384" s="62" t="s">
        <v>563</v>
      </c>
      <c r="D3384" s="62" t="s">
        <v>563</v>
      </c>
      <c r="E3384" s="173">
        <f>E3347+E3353+E3382</f>
        <v>42.34</v>
      </c>
    </row>
    <row r="3385" spans="1:5">
      <c r="A3385" s="410"/>
      <c r="B3385" s="62"/>
      <c r="C3385" s="62"/>
      <c r="D3385" s="413"/>
      <c r="E3385" s="173"/>
    </row>
    <row r="3386" spans="1:5">
      <c r="A3386" s="410"/>
      <c r="B3386" s="62"/>
      <c r="C3386" s="62"/>
      <c r="D3386" s="62"/>
      <c r="E3386" s="173"/>
    </row>
    <row r="3387" spans="1:5">
      <c r="A3387" s="410"/>
      <c r="B3387" s="62"/>
      <c r="C3387" s="62"/>
      <c r="D3387" s="62"/>
      <c r="E3387" s="173"/>
    </row>
    <row r="3388" spans="1:5">
      <c r="A3388" s="410" t="s">
        <v>645</v>
      </c>
      <c r="B3388" s="62" t="s">
        <v>3593</v>
      </c>
      <c r="C3388" s="62"/>
      <c r="D3388" s="62"/>
      <c r="E3388" s="173"/>
    </row>
    <row r="3389" spans="1:5" ht="45">
      <c r="A3389" s="410" t="s">
        <v>2788</v>
      </c>
      <c r="B3389" s="62"/>
      <c r="C3389" s="62"/>
      <c r="D3389" s="62"/>
      <c r="E3389" s="173"/>
    </row>
    <row r="3390" spans="1:5">
      <c r="A3390" s="410" t="s">
        <v>575</v>
      </c>
      <c r="B3390" s="62"/>
      <c r="C3390" s="62"/>
      <c r="D3390" s="62"/>
      <c r="E3390" s="173"/>
    </row>
    <row r="3391" spans="1:5">
      <c r="A3391" s="410"/>
      <c r="B3391" s="62"/>
      <c r="C3391" s="62"/>
      <c r="D3391" s="62"/>
      <c r="E3391" s="173"/>
    </row>
    <row r="3392" spans="1:5">
      <c r="A3392" s="410" t="s">
        <v>576</v>
      </c>
      <c r="B3392" s="62" t="s">
        <v>558</v>
      </c>
      <c r="C3392" s="62" t="s">
        <v>559</v>
      </c>
      <c r="D3392" s="62" t="s">
        <v>560</v>
      </c>
      <c r="E3392" s="173" t="s">
        <v>561</v>
      </c>
    </row>
    <row r="3393" spans="1:5" ht="30">
      <c r="A3393" s="410" t="s">
        <v>3061</v>
      </c>
      <c r="B3393" s="62" t="s">
        <v>123</v>
      </c>
      <c r="C3393" s="62">
        <v>1.273E-5</v>
      </c>
      <c r="D3393" s="62">
        <v>576</v>
      </c>
      <c r="E3393" s="173">
        <f>TRUNC((C3393*D3393),2)</f>
        <v>0</v>
      </c>
    </row>
    <row r="3394" spans="1:5" ht="30">
      <c r="A3394" s="410" t="s">
        <v>3167</v>
      </c>
      <c r="B3394" s="62" t="s">
        <v>123</v>
      </c>
      <c r="C3394" s="62">
        <v>2.2000000000000001E-7</v>
      </c>
      <c r="D3394" s="412">
        <v>4817.16</v>
      </c>
      <c r="E3394" s="173">
        <f>TRUNC((C3394*D3394),2)</f>
        <v>0</v>
      </c>
    </row>
    <row r="3395" spans="1:5">
      <c r="A3395" s="410" t="s">
        <v>562</v>
      </c>
      <c r="B3395" s="62" t="s">
        <v>563</v>
      </c>
      <c r="C3395" s="62" t="s">
        <v>563</v>
      </c>
      <c r="D3395" s="62" t="s">
        <v>563</v>
      </c>
      <c r="E3395" s="173">
        <f>SUM(E3393:E3394)</f>
        <v>0</v>
      </c>
    </row>
    <row r="3396" spans="1:5">
      <c r="A3396" s="410"/>
      <c r="B3396" s="62"/>
      <c r="C3396" s="62"/>
      <c r="D3396" s="62"/>
      <c r="E3396" s="173"/>
    </row>
    <row r="3397" spans="1:5">
      <c r="A3397" s="410" t="s">
        <v>557</v>
      </c>
      <c r="B3397" s="62" t="s">
        <v>558</v>
      </c>
      <c r="C3397" s="62" t="s">
        <v>559</v>
      </c>
      <c r="D3397" s="62" t="s">
        <v>560</v>
      </c>
      <c r="E3397" s="173" t="s">
        <v>561</v>
      </c>
    </row>
    <row r="3398" spans="1:5">
      <c r="A3398" s="410" t="s">
        <v>3168</v>
      </c>
      <c r="B3398" s="62" t="s">
        <v>122</v>
      </c>
      <c r="C3398" s="62">
        <v>2.2290399999999998E-3</v>
      </c>
      <c r="D3398" s="62">
        <v>14.29</v>
      </c>
      <c r="E3398" s="173">
        <f>TRUNC((C3398*D3398),2)</f>
        <v>0.03</v>
      </c>
    </row>
    <row r="3399" spans="1:5">
      <c r="A3399" s="410" t="s">
        <v>3063</v>
      </c>
      <c r="B3399" s="62" t="s">
        <v>122</v>
      </c>
      <c r="C3399" s="62">
        <v>9.8658700000000002E-2</v>
      </c>
      <c r="D3399" s="62">
        <v>8.51</v>
      </c>
      <c r="E3399" s="173">
        <f>TRUNC((C3399*D3399),2)</f>
        <v>0.83</v>
      </c>
    </row>
    <row r="3400" spans="1:5">
      <c r="A3400" s="410" t="s">
        <v>3121</v>
      </c>
      <c r="B3400" s="62" t="s">
        <v>122</v>
      </c>
      <c r="C3400" s="62">
        <v>9.1846300000000006E-2</v>
      </c>
      <c r="D3400" s="62">
        <v>14.52</v>
      </c>
      <c r="E3400" s="173">
        <f>TRUNC((C3400*D3400),2)</f>
        <v>1.33</v>
      </c>
    </row>
    <row r="3401" spans="1:5">
      <c r="A3401" s="410" t="s">
        <v>562</v>
      </c>
      <c r="B3401" s="62" t="s">
        <v>563</v>
      </c>
      <c r="C3401" s="62" t="s">
        <v>563</v>
      </c>
      <c r="D3401" s="62" t="s">
        <v>563</v>
      </c>
      <c r="E3401" s="173">
        <f>SUM(E3398:E3400)</f>
        <v>2.19</v>
      </c>
    </row>
    <row r="3402" spans="1:5">
      <c r="A3402" s="410"/>
      <c r="B3402" s="62"/>
      <c r="C3402" s="62"/>
      <c r="D3402" s="62"/>
      <c r="E3402" s="173"/>
    </row>
    <row r="3403" spans="1:5">
      <c r="A3403" s="410" t="s">
        <v>564</v>
      </c>
      <c r="B3403" s="62" t="s">
        <v>558</v>
      </c>
      <c r="C3403" s="62" t="s">
        <v>559</v>
      </c>
      <c r="D3403" s="62" t="s">
        <v>560</v>
      </c>
      <c r="E3403" s="173" t="s">
        <v>561</v>
      </c>
    </row>
    <row r="3404" spans="1:5">
      <c r="A3404" s="410" t="s">
        <v>3066</v>
      </c>
      <c r="B3404" s="62" t="s">
        <v>123</v>
      </c>
      <c r="C3404" s="62">
        <v>1.50724E-3</v>
      </c>
      <c r="D3404" s="62">
        <v>6.92</v>
      </c>
      <c r="E3404" s="173">
        <f t="shared" ref="E3404:E3429" si="74">TRUNC((C3404*D3404),2)</f>
        <v>0.01</v>
      </c>
    </row>
    <row r="3405" spans="1:5">
      <c r="A3405" s="410" t="s">
        <v>3046</v>
      </c>
      <c r="B3405" s="62" t="s">
        <v>131</v>
      </c>
      <c r="C3405" s="62">
        <v>3.0451000000000002E-4</v>
      </c>
      <c r="D3405" s="62">
        <v>50.4</v>
      </c>
      <c r="E3405" s="173">
        <f t="shared" si="74"/>
        <v>0.01</v>
      </c>
    </row>
    <row r="3406" spans="1:5">
      <c r="A3406" s="410" t="s">
        <v>3067</v>
      </c>
      <c r="B3406" s="62" t="s">
        <v>123</v>
      </c>
      <c r="C3406" s="62">
        <v>1.2495E-4</v>
      </c>
      <c r="D3406" s="62">
        <v>108.95</v>
      </c>
      <c r="E3406" s="173">
        <f t="shared" si="74"/>
        <v>0.01</v>
      </c>
    </row>
    <row r="3407" spans="1:5">
      <c r="A3407" s="410" t="s">
        <v>3069</v>
      </c>
      <c r="B3407" s="62" t="s">
        <v>123</v>
      </c>
      <c r="C3407" s="62">
        <v>1.70499E-3</v>
      </c>
      <c r="D3407" s="62">
        <v>6.21</v>
      </c>
      <c r="E3407" s="173">
        <f t="shared" si="74"/>
        <v>0.01</v>
      </c>
    </row>
    <row r="3408" spans="1:5">
      <c r="A3408" s="410" t="s">
        <v>3169</v>
      </c>
      <c r="B3408" s="62" t="s">
        <v>1148</v>
      </c>
      <c r="C3408" s="62">
        <v>4.2296460199999997</v>
      </c>
      <c r="D3408" s="62">
        <v>1.1299999999999999</v>
      </c>
      <c r="E3408" s="173">
        <f t="shared" si="74"/>
        <v>4.7699999999999996</v>
      </c>
    </row>
    <row r="3409" spans="1:5">
      <c r="A3409" s="410" t="s">
        <v>3047</v>
      </c>
      <c r="B3409" s="62" t="s">
        <v>131</v>
      </c>
      <c r="C3409" s="62">
        <v>2.6123299999999999E-3</v>
      </c>
      <c r="D3409" s="62">
        <v>9.4499999999999993</v>
      </c>
      <c r="E3409" s="173">
        <f t="shared" si="74"/>
        <v>0.02</v>
      </c>
    </row>
    <row r="3410" spans="1:5">
      <c r="A3410" s="410" t="s">
        <v>3075</v>
      </c>
      <c r="B3410" s="62" t="s">
        <v>128</v>
      </c>
      <c r="C3410" s="62">
        <v>2.8416999999999998E-4</v>
      </c>
      <c r="D3410" s="62">
        <v>15.32</v>
      </c>
      <c r="E3410" s="173">
        <f t="shared" si="74"/>
        <v>0</v>
      </c>
    </row>
    <row r="3411" spans="1:5">
      <c r="A3411" s="410" t="s">
        <v>3076</v>
      </c>
      <c r="B3411" s="62" t="s">
        <v>122</v>
      </c>
      <c r="C3411" s="62">
        <v>0.19020000000000001</v>
      </c>
      <c r="D3411" s="62">
        <v>1.87</v>
      </c>
      <c r="E3411" s="173">
        <f t="shared" si="74"/>
        <v>0.35</v>
      </c>
    </row>
    <row r="3412" spans="1:5">
      <c r="A3412" s="410" t="s">
        <v>3077</v>
      </c>
      <c r="B3412" s="62" t="s">
        <v>122</v>
      </c>
      <c r="C3412" s="62">
        <v>0.19020000000000001</v>
      </c>
      <c r="D3412" s="62">
        <v>0.71</v>
      </c>
      <c r="E3412" s="173">
        <f t="shared" si="74"/>
        <v>0.13</v>
      </c>
    </row>
    <row r="3413" spans="1:5">
      <c r="A3413" s="410" t="s">
        <v>3078</v>
      </c>
      <c r="B3413" s="62" t="s">
        <v>122</v>
      </c>
      <c r="C3413" s="62">
        <v>0.19020000000000001</v>
      </c>
      <c r="D3413" s="62">
        <v>0.34</v>
      </c>
      <c r="E3413" s="173">
        <f t="shared" si="74"/>
        <v>0.06</v>
      </c>
    </row>
    <row r="3414" spans="1:5">
      <c r="A3414" s="410" t="s">
        <v>3079</v>
      </c>
      <c r="B3414" s="62" t="s">
        <v>122</v>
      </c>
      <c r="C3414" s="62">
        <v>0.19020000000000001</v>
      </c>
      <c r="D3414" s="62">
        <v>0.05</v>
      </c>
      <c r="E3414" s="173">
        <f t="shared" si="74"/>
        <v>0</v>
      </c>
    </row>
    <row r="3415" spans="1:5">
      <c r="A3415" s="410" t="s">
        <v>3048</v>
      </c>
      <c r="B3415" s="62" t="s">
        <v>123</v>
      </c>
      <c r="C3415" s="62">
        <v>5.0332000000000003E-4</v>
      </c>
      <c r="D3415" s="62">
        <v>31.18</v>
      </c>
      <c r="E3415" s="173">
        <f t="shared" si="74"/>
        <v>0.01</v>
      </c>
    </row>
    <row r="3416" spans="1:5">
      <c r="A3416" s="410" t="s">
        <v>3049</v>
      </c>
      <c r="B3416" s="62" t="s">
        <v>123</v>
      </c>
      <c r="C3416" s="62">
        <v>2.3591000000000001E-4</v>
      </c>
      <c r="D3416" s="62">
        <v>178.5</v>
      </c>
      <c r="E3416" s="173">
        <f t="shared" si="74"/>
        <v>0.04</v>
      </c>
    </row>
    <row r="3417" spans="1:5">
      <c r="A3417" s="410" t="s">
        <v>3050</v>
      </c>
      <c r="B3417" s="62" t="s">
        <v>123</v>
      </c>
      <c r="C3417" s="62">
        <v>2.1204870000000001E-2</v>
      </c>
      <c r="D3417" s="62">
        <v>1.17</v>
      </c>
      <c r="E3417" s="173">
        <f t="shared" si="74"/>
        <v>0.02</v>
      </c>
    </row>
    <row r="3418" spans="1:5" ht="30">
      <c r="A3418" s="410" t="s">
        <v>3051</v>
      </c>
      <c r="B3418" s="62" t="s">
        <v>123</v>
      </c>
      <c r="C3418" s="62">
        <v>2.0447999999999999E-4</v>
      </c>
      <c r="D3418" s="62">
        <v>140.43</v>
      </c>
      <c r="E3418" s="173">
        <f t="shared" si="74"/>
        <v>0.02</v>
      </c>
    </row>
    <row r="3419" spans="1:5" ht="30">
      <c r="A3419" s="410" t="s">
        <v>3052</v>
      </c>
      <c r="B3419" s="62" t="s">
        <v>123</v>
      </c>
      <c r="C3419" s="62">
        <v>1.3694999999999999E-4</v>
      </c>
      <c r="D3419" s="62">
        <v>123.37</v>
      </c>
      <c r="E3419" s="173">
        <f t="shared" si="74"/>
        <v>0.01</v>
      </c>
    </row>
    <row r="3420" spans="1:5" ht="30">
      <c r="A3420" s="410" t="s">
        <v>3080</v>
      </c>
      <c r="B3420" s="62" t="s">
        <v>123</v>
      </c>
      <c r="C3420" s="62">
        <v>8.2900000000000002E-6</v>
      </c>
      <c r="D3420" s="62">
        <v>593.85</v>
      </c>
      <c r="E3420" s="173">
        <f t="shared" si="74"/>
        <v>0</v>
      </c>
    </row>
    <row r="3421" spans="1:5">
      <c r="A3421" s="410" t="s">
        <v>3081</v>
      </c>
      <c r="B3421" s="62" t="s">
        <v>123</v>
      </c>
      <c r="C3421" s="62">
        <v>5.0909999999999999E-5</v>
      </c>
      <c r="D3421" s="62">
        <v>134.63</v>
      </c>
      <c r="E3421" s="173">
        <f t="shared" si="74"/>
        <v>0</v>
      </c>
    </row>
    <row r="3422" spans="1:5">
      <c r="A3422" s="410" t="s">
        <v>3082</v>
      </c>
      <c r="B3422" s="62" t="s">
        <v>123</v>
      </c>
      <c r="C3422" s="62">
        <v>3.8670000000000001E-5</v>
      </c>
      <c r="D3422" s="62">
        <v>202.84</v>
      </c>
      <c r="E3422" s="173">
        <f t="shared" si="74"/>
        <v>0</v>
      </c>
    </row>
    <row r="3423" spans="1:5">
      <c r="A3423" s="410" t="s">
        <v>3083</v>
      </c>
      <c r="B3423" s="62" t="s">
        <v>123</v>
      </c>
      <c r="C3423" s="62">
        <v>8.2900000000000002E-6</v>
      </c>
      <c r="D3423" s="62">
        <v>574.46</v>
      </c>
      <c r="E3423" s="173">
        <f t="shared" si="74"/>
        <v>0</v>
      </c>
    </row>
    <row r="3424" spans="1:5">
      <c r="A3424" s="410" t="s">
        <v>3084</v>
      </c>
      <c r="B3424" s="62" t="s">
        <v>123</v>
      </c>
      <c r="C3424" s="62">
        <v>1.0190000000000001E-5</v>
      </c>
      <c r="D3424" s="62">
        <v>276.64</v>
      </c>
      <c r="E3424" s="173">
        <f t="shared" si="74"/>
        <v>0</v>
      </c>
    </row>
    <row r="3425" spans="1:5">
      <c r="A3425" s="410" t="s">
        <v>3085</v>
      </c>
      <c r="B3425" s="62" t="s">
        <v>123</v>
      </c>
      <c r="C3425" s="62">
        <v>5.1323999999999999E-4</v>
      </c>
      <c r="D3425" s="62">
        <v>8.1</v>
      </c>
      <c r="E3425" s="173">
        <f t="shared" si="74"/>
        <v>0</v>
      </c>
    </row>
    <row r="3426" spans="1:5">
      <c r="A3426" s="410" t="s">
        <v>3086</v>
      </c>
      <c r="B3426" s="62" t="s">
        <v>123</v>
      </c>
      <c r="C3426" s="62">
        <v>2.8416999999999998E-4</v>
      </c>
      <c r="D3426" s="62">
        <v>11.01</v>
      </c>
      <c r="E3426" s="173">
        <f t="shared" si="74"/>
        <v>0</v>
      </c>
    </row>
    <row r="3427" spans="1:5">
      <c r="A3427" s="410" t="s">
        <v>3087</v>
      </c>
      <c r="B3427" s="62" t="s">
        <v>123</v>
      </c>
      <c r="C3427" s="62">
        <v>2.8416999999999998E-4</v>
      </c>
      <c r="D3427" s="62">
        <v>24.42</v>
      </c>
      <c r="E3427" s="173">
        <f t="shared" si="74"/>
        <v>0</v>
      </c>
    </row>
    <row r="3428" spans="1:5" ht="45">
      <c r="A3428" s="410" t="s">
        <v>2789</v>
      </c>
      <c r="B3428" s="62" t="s">
        <v>125</v>
      </c>
      <c r="C3428" s="62">
        <v>1.1659999999999999</v>
      </c>
      <c r="D3428" s="62">
        <v>79.62</v>
      </c>
      <c r="E3428" s="173">
        <f t="shared" si="74"/>
        <v>92.83</v>
      </c>
    </row>
    <row r="3429" spans="1:5">
      <c r="A3429" s="410" t="s">
        <v>3088</v>
      </c>
      <c r="B3429" s="62" t="s">
        <v>132</v>
      </c>
      <c r="C3429" s="62">
        <v>7.0200000000000004E-4</v>
      </c>
      <c r="D3429" s="62">
        <v>0.86</v>
      </c>
      <c r="E3429" s="173">
        <f t="shared" si="74"/>
        <v>0</v>
      </c>
    </row>
    <row r="3430" spans="1:5">
      <c r="A3430" s="410" t="s">
        <v>562</v>
      </c>
      <c r="B3430" s="62" t="s">
        <v>563</v>
      </c>
      <c r="C3430" s="62" t="s">
        <v>563</v>
      </c>
      <c r="D3430" s="62" t="s">
        <v>563</v>
      </c>
      <c r="E3430" s="173">
        <f>SUM(E3404:E3429)</f>
        <v>98.3</v>
      </c>
    </row>
    <row r="3431" spans="1:5">
      <c r="A3431" s="410"/>
      <c r="B3431" s="62"/>
      <c r="C3431" s="62"/>
      <c r="D3431" s="62"/>
      <c r="E3431" s="173"/>
    </row>
    <row r="3432" spans="1:5">
      <c r="A3432" s="410" t="s">
        <v>565</v>
      </c>
      <c r="B3432" s="62" t="s">
        <v>563</v>
      </c>
      <c r="C3432" s="62" t="s">
        <v>563</v>
      </c>
      <c r="D3432" s="62" t="s">
        <v>563</v>
      </c>
      <c r="E3432" s="173">
        <f>E3395+E3401+E3430</f>
        <v>100.49</v>
      </c>
    </row>
    <row r="3433" spans="1:5">
      <c r="A3433" s="410"/>
      <c r="B3433" s="62"/>
      <c r="C3433" s="62"/>
      <c r="D3433" s="413"/>
      <c r="E3433" s="173"/>
    </row>
    <row r="3434" spans="1:5">
      <c r="A3434" s="410"/>
      <c r="B3434" s="62"/>
      <c r="C3434" s="62"/>
      <c r="D3434" s="62"/>
      <c r="E3434" s="173"/>
    </row>
    <row r="3435" spans="1:5">
      <c r="A3435" s="410"/>
      <c r="B3435" s="62"/>
      <c r="C3435" s="62"/>
      <c r="D3435" s="62"/>
      <c r="E3435" s="173"/>
    </row>
    <row r="3436" spans="1:5">
      <c r="A3436" s="410" t="s">
        <v>647</v>
      </c>
      <c r="B3436" s="62" t="s">
        <v>3594</v>
      </c>
      <c r="C3436" s="62"/>
      <c r="D3436" s="62"/>
      <c r="E3436" s="173"/>
    </row>
    <row r="3437" spans="1:5">
      <c r="A3437" s="410" t="s">
        <v>1149</v>
      </c>
      <c r="B3437" s="62"/>
      <c r="C3437" s="62"/>
      <c r="D3437" s="62"/>
      <c r="E3437" s="173"/>
    </row>
    <row r="3438" spans="1:5">
      <c r="A3438" s="410" t="s">
        <v>590</v>
      </c>
      <c r="B3438" s="62"/>
      <c r="C3438" s="62"/>
      <c r="D3438" s="62"/>
      <c r="E3438" s="173"/>
    </row>
    <row r="3439" spans="1:5">
      <c r="A3439" s="410"/>
      <c r="B3439" s="62"/>
      <c r="C3439" s="62"/>
      <c r="D3439" s="62"/>
      <c r="E3439" s="173"/>
    </row>
    <row r="3440" spans="1:5">
      <c r="A3440" s="410" t="s">
        <v>576</v>
      </c>
      <c r="B3440" s="62" t="s">
        <v>558</v>
      </c>
      <c r="C3440" s="62" t="s">
        <v>559</v>
      </c>
      <c r="D3440" s="62" t="s">
        <v>560</v>
      </c>
      <c r="E3440" s="173" t="s">
        <v>561</v>
      </c>
    </row>
    <row r="3441" spans="1:5" ht="30">
      <c r="A3441" s="410" t="s">
        <v>3061</v>
      </c>
      <c r="B3441" s="62" t="s">
        <v>123</v>
      </c>
      <c r="C3441" s="62">
        <v>3.1819999999999997E-5</v>
      </c>
      <c r="D3441" s="62">
        <v>576</v>
      </c>
      <c r="E3441" s="173">
        <f>TRUNC((C3441*D3441),2)</f>
        <v>0.01</v>
      </c>
    </row>
    <row r="3442" spans="1:5" ht="30">
      <c r="A3442" s="410" t="s">
        <v>3167</v>
      </c>
      <c r="B3442" s="62" t="s">
        <v>123</v>
      </c>
      <c r="C3442" s="62">
        <v>3.2499999999999998E-6</v>
      </c>
      <c r="D3442" s="412">
        <v>4817.16</v>
      </c>
      <c r="E3442" s="173">
        <f>TRUNC((C3442*D3442),2)</f>
        <v>0.01</v>
      </c>
    </row>
    <row r="3443" spans="1:5">
      <c r="A3443" s="410" t="s">
        <v>562</v>
      </c>
      <c r="B3443" s="62" t="s">
        <v>563</v>
      </c>
      <c r="C3443" s="62" t="s">
        <v>563</v>
      </c>
      <c r="D3443" s="62" t="s">
        <v>563</v>
      </c>
      <c r="E3443" s="173">
        <f>SUM(E3441:E3442)</f>
        <v>0.02</v>
      </c>
    </row>
    <row r="3444" spans="1:5">
      <c r="A3444" s="410"/>
      <c r="B3444" s="62"/>
      <c r="C3444" s="62"/>
      <c r="D3444" s="62"/>
      <c r="E3444" s="173"/>
    </row>
    <row r="3445" spans="1:5">
      <c r="A3445" s="410" t="s">
        <v>557</v>
      </c>
      <c r="B3445" s="62" t="s">
        <v>558</v>
      </c>
      <c r="C3445" s="62" t="s">
        <v>559</v>
      </c>
      <c r="D3445" s="62" t="s">
        <v>560</v>
      </c>
      <c r="E3445" s="173" t="s">
        <v>561</v>
      </c>
    </row>
    <row r="3446" spans="1:5">
      <c r="A3446" s="410" t="s">
        <v>3168</v>
      </c>
      <c r="B3446" s="62" t="s">
        <v>122</v>
      </c>
      <c r="C3446" s="62">
        <v>3.1915800000000001E-2</v>
      </c>
      <c r="D3446" s="62">
        <v>14.29</v>
      </c>
      <c r="E3446" s="173">
        <f>TRUNC((C3446*D3446),2)</f>
        <v>0.45</v>
      </c>
    </row>
    <row r="3447" spans="1:5">
      <c r="A3447" s="410" t="s">
        <v>3063</v>
      </c>
      <c r="B3447" s="62" t="s">
        <v>122</v>
      </c>
      <c r="C3447" s="62">
        <v>0.28682220000000003</v>
      </c>
      <c r="D3447" s="62">
        <v>8.51</v>
      </c>
      <c r="E3447" s="173">
        <f>TRUNC((C3447*D3447),2)</f>
        <v>2.44</v>
      </c>
    </row>
    <row r="3448" spans="1:5">
      <c r="A3448" s="410" t="s">
        <v>3121</v>
      </c>
      <c r="B3448" s="62" t="s">
        <v>122</v>
      </c>
      <c r="C3448" s="62">
        <v>0.18974840000000001</v>
      </c>
      <c r="D3448" s="62">
        <v>14.52</v>
      </c>
      <c r="E3448" s="173">
        <f>TRUNC((C3448*D3448),2)</f>
        <v>2.75</v>
      </c>
    </row>
    <row r="3449" spans="1:5">
      <c r="A3449" s="410" t="s">
        <v>562</v>
      </c>
      <c r="B3449" s="62" t="s">
        <v>563</v>
      </c>
      <c r="C3449" s="62" t="s">
        <v>563</v>
      </c>
      <c r="D3449" s="62" t="s">
        <v>563</v>
      </c>
      <c r="E3449" s="173">
        <f>SUM(E3446:E3448)</f>
        <v>5.6400000000000006</v>
      </c>
    </row>
    <row r="3450" spans="1:5">
      <c r="A3450" s="410"/>
      <c r="B3450" s="62"/>
      <c r="C3450" s="62"/>
      <c r="D3450" s="62"/>
      <c r="E3450" s="173"/>
    </row>
    <row r="3451" spans="1:5">
      <c r="A3451" s="410" t="s">
        <v>564</v>
      </c>
      <c r="B3451" s="62" t="s">
        <v>558</v>
      </c>
      <c r="C3451" s="62" t="s">
        <v>559</v>
      </c>
      <c r="D3451" s="62" t="s">
        <v>560</v>
      </c>
      <c r="E3451" s="173" t="s">
        <v>561</v>
      </c>
    </row>
    <row r="3452" spans="1:5">
      <c r="A3452" s="410" t="s">
        <v>3066</v>
      </c>
      <c r="B3452" s="62" t="s">
        <v>123</v>
      </c>
      <c r="C3452" s="62">
        <v>3.76808E-3</v>
      </c>
      <c r="D3452" s="62">
        <v>6.92</v>
      </c>
      <c r="E3452" s="173">
        <f t="shared" ref="E3452:E3480" si="75">TRUNC((C3452*D3452),2)</f>
        <v>0.02</v>
      </c>
    </row>
    <row r="3453" spans="1:5">
      <c r="A3453" s="410" t="s">
        <v>3046</v>
      </c>
      <c r="B3453" s="62" t="s">
        <v>131</v>
      </c>
      <c r="C3453" s="62">
        <v>8.0289999999999995E-4</v>
      </c>
      <c r="D3453" s="62">
        <v>50.4</v>
      </c>
      <c r="E3453" s="173">
        <f t="shared" si="75"/>
        <v>0.04</v>
      </c>
    </row>
    <row r="3454" spans="1:5">
      <c r="A3454" s="410" t="s">
        <v>3067</v>
      </c>
      <c r="B3454" s="62" t="s">
        <v>123</v>
      </c>
      <c r="C3454" s="62">
        <v>3.1236000000000002E-4</v>
      </c>
      <c r="D3454" s="62">
        <v>108.95</v>
      </c>
      <c r="E3454" s="173">
        <f t="shared" si="75"/>
        <v>0.03</v>
      </c>
    </row>
    <row r="3455" spans="1:5">
      <c r="A3455" s="410" t="s">
        <v>3069</v>
      </c>
      <c r="B3455" s="62" t="s">
        <v>123</v>
      </c>
      <c r="C3455" s="62">
        <v>4.2624799999999999E-3</v>
      </c>
      <c r="D3455" s="62">
        <v>6.21</v>
      </c>
      <c r="E3455" s="173">
        <f t="shared" si="75"/>
        <v>0.02</v>
      </c>
    </row>
    <row r="3456" spans="1:5">
      <c r="A3456" s="410" t="s">
        <v>3047</v>
      </c>
      <c r="B3456" s="62" t="s">
        <v>131</v>
      </c>
      <c r="C3456" s="62">
        <v>6.8878999999999998E-3</v>
      </c>
      <c r="D3456" s="62">
        <v>9.4499999999999993</v>
      </c>
      <c r="E3456" s="173">
        <f t="shared" si="75"/>
        <v>0.06</v>
      </c>
    </row>
    <row r="3457" spans="1:5">
      <c r="A3457" s="410" t="s">
        <v>3110</v>
      </c>
      <c r="B3457" s="62" t="s">
        <v>127</v>
      </c>
      <c r="C3457" s="62">
        <v>8.0000000000000002E-3</v>
      </c>
      <c r="D3457" s="62">
        <v>11.45</v>
      </c>
      <c r="E3457" s="173">
        <f t="shared" si="75"/>
        <v>0.09</v>
      </c>
    </row>
    <row r="3458" spans="1:5">
      <c r="A3458" s="410" t="s">
        <v>3171</v>
      </c>
      <c r="B3458" s="62" t="s">
        <v>127</v>
      </c>
      <c r="C3458" s="62">
        <v>1.6000000000000001E-3</v>
      </c>
      <c r="D3458" s="62">
        <v>33.76</v>
      </c>
      <c r="E3458" s="173">
        <f t="shared" si="75"/>
        <v>0.05</v>
      </c>
    </row>
    <row r="3459" spans="1:5">
      <c r="A3459" s="410" t="s">
        <v>3075</v>
      </c>
      <c r="B3459" s="62" t="s">
        <v>128</v>
      </c>
      <c r="C3459" s="62">
        <v>7.1040000000000003E-4</v>
      </c>
      <c r="D3459" s="62">
        <v>15.32</v>
      </c>
      <c r="E3459" s="173">
        <f t="shared" si="75"/>
        <v>0.01</v>
      </c>
    </row>
    <row r="3460" spans="1:5">
      <c r="A3460" s="410" t="s">
        <v>3172</v>
      </c>
      <c r="B3460" s="62" t="s">
        <v>136</v>
      </c>
      <c r="C3460" s="62">
        <v>5.2999999999999999E-2</v>
      </c>
      <c r="D3460" s="62">
        <v>30.46</v>
      </c>
      <c r="E3460" s="173">
        <f t="shared" si="75"/>
        <v>1.61</v>
      </c>
    </row>
    <row r="3461" spans="1:5">
      <c r="A3461" s="410" t="s">
        <v>3173</v>
      </c>
      <c r="B3461" s="62" t="s">
        <v>127</v>
      </c>
      <c r="C3461" s="62">
        <v>5.8999999999999997E-2</v>
      </c>
      <c r="D3461" s="62">
        <v>88.27</v>
      </c>
      <c r="E3461" s="173">
        <f t="shared" si="75"/>
        <v>5.2</v>
      </c>
    </row>
    <row r="3462" spans="1:5">
      <c r="A3462" s="410" t="s">
        <v>3076</v>
      </c>
      <c r="B3462" s="62" t="s">
        <v>122</v>
      </c>
      <c r="C3462" s="62">
        <v>0.50149999999999995</v>
      </c>
      <c r="D3462" s="62">
        <v>1.87</v>
      </c>
      <c r="E3462" s="173">
        <f t="shared" si="75"/>
        <v>0.93</v>
      </c>
    </row>
    <row r="3463" spans="1:5">
      <c r="A3463" s="410" t="s">
        <v>3077</v>
      </c>
      <c r="B3463" s="62" t="s">
        <v>122</v>
      </c>
      <c r="C3463" s="62">
        <v>0.50149999999999995</v>
      </c>
      <c r="D3463" s="62">
        <v>0.71</v>
      </c>
      <c r="E3463" s="173">
        <f t="shared" si="75"/>
        <v>0.35</v>
      </c>
    </row>
    <row r="3464" spans="1:5">
      <c r="A3464" s="410" t="s">
        <v>3078</v>
      </c>
      <c r="B3464" s="62" t="s">
        <v>122</v>
      </c>
      <c r="C3464" s="62">
        <v>0.50149999999999995</v>
      </c>
      <c r="D3464" s="62">
        <v>0.34</v>
      </c>
      <c r="E3464" s="173">
        <f t="shared" si="75"/>
        <v>0.17</v>
      </c>
    </row>
    <row r="3465" spans="1:5">
      <c r="A3465" s="410" t="s">
        <v>3079</v>
      </c>
      <c r="B3465" s="62" t="s">
        <v>122</v>
      </c>
      <c r="C3465" s="62">
        <v>0.50149999999999995</v>
      </c>
      <c r="D3465" s="62">
        <v>0.05</v>
      </c>
      <c r="E3465" s="173">
        <f t="shared" si="75"/>
        <v>0.02</v>
      </c>
    </row>
    <row r="3466" spans="1:5">
      <c r="A3466" s="410" t="s">
        <v>3048</v>
      </c>
      <c r="B3466" s="62" t="s">
        <v>123</v>
      </c>
      <c r="C3466" s="62">
        <v>1.32712E-3</v>
      </c>
      <c r="D3466" s="62">
        <v>31.18</v>
      </c>
      <c r="E3466" s="173">
        <f t="shared" si="75"/>
        <v>0.04</v>
      </c>
    </row>
    <row r="3467" spans="1:5">
      <c r="A3467" s="410" t="s">
        <v>3049</v>
      </c>
      <c r="B3467" s="62" t="s">
        <v>123</v>
      </c>
      <c r="C3467" s="62">
        <v>6.2200999999999999E-4</v>
      </c>
      <c r="D3467" s="62">
        <v>178.5</v>
      </c>
      <c r="E3467" s="173">
        <f t="shared" si="75"/>
        <v>0.11</v>
      </c>
    </row>
    <row r="3468" spans="1:5">
      <c r="A3468" s="410" t="s">
        <v>3050</v>
      </c>
      <c r="B3468" s="62" t="s">
        <v>123</v>
      </c>
      <c r="C3468" s="62">
        <v>5.5910830000000002E-2</v>
      </c>
      <c r="D3468" s="62">
        <v>1.17</v>
      </c>
      <c r="E3468" s="173">
        <f t="shared" si="75"/>
        <v>0.06</v>
      </c>
    </row>
    <row r="3469" spans="1:5" ht="30">
      <c r="A3469" s="410" t="s">
        <v>3051</v>
      </c>
      <c r="B3469" s="62" t="s">
        <v>123</v>
      </c>
      <c r="C3469" s="62">
        <v>5.3910999999999998E-4</v>
      </c>
      <c r="D3469" s="62">
        <v>140.43</v>
      </c>
      <c r="E3469" s="173">
        <f t="shared" si="75"/>
        <v>7.0000000000000007E-2</v>
      </c>
    </row>
    <row r="3470" spans="1:5" ht="30">
      <c r="A3470" s="410" t="s">
        <v>3052</v>
      </c>
      <c r="B3470" s="62" t="s">
        <v>123</v>
      </c>
      <c r="C3470" s="62">
        <v>3.6108000000000001E-4</v>
      </c>
      <c r="D3470" s="62">
        <v>123.37</v>
      </c>
      <c r="E3470" s="173">
        <f t="shared" si="75"/>
        <v>0.04</v>
      </c>
    </row>
    <row r="3471" spans="1:5" ht="30">
      <c r="A3471" s="410" t="s">
        <v>3080</v>
      </c>
      <c r="B3471" s="62" t="s">
        <v>123</v>
      </c>
      <c r="C3471" s="62">
        <v>2.073E-5</v>
      </c>
      <c r="D3471" s="62">
        <v>593.85</v>
      </c>
      <c r="E3471" s="173">
        <f t="shared" si="75"/>
        <v>0.01</v>
      </c>
    </row>
    <row r="3472" spans="1:5">
      <c r="A3472" s="410" t="s">
        <v>3081</v>
      </c>
      <c r="B3472" s="62" t="s">
        <v>123</v>
      </c>
      <c r="C3472" s="62">
        <v>1.2727999999999999E-4</v>
      </c>
      <c r="D3472" s="62">
        <v>134.63</v>
      </c>
      <c r="E3472" s="173">
        <f t="shared" si="75"/>
        <v>0.01</v>
      </c>
    </row>
    <row r="3473" spans="1:5">
      <c r="A3473" s="410" t="s">
        <v>3082</v>
      </c>
      <c r="B3473" s="62" t="s">
        <v>123</v>
      </c>
      <c r="C3473" s="62">
        <v>9.6680000000000003E-5</v>
      </c>
      <c r="D3473" s="62">
        <v>202.84</v>
      </c>
      <c r="E3473" s="173">
        <f t="shared" si="75"/>
        <v>0.01</v>
      </c>
    </row>
    <row r="3474" spans="1:5">
      <c r="A3474" s="410" t="s">
        <v>3083</v>
      </c>
      <c r="B3474" s="62" t="s">
        <v>123</v>
      </c>
      <c r="C3474" s="62">
        <v>2.073E-5</v>
      </c>
      <c r="D3474" s="62">
        <v>574.46</v>
      </c>
      <c r="E3474" s="173">
        <f t="shared" si="75"/>
        <v>0.01</v>
      </c>
    </row>
    <row r="3475" spans="1:5">
      <c r="A3475" s="410" t="s">
        <v>3174</v>
      </c>
      <c r="B3475" s="62" t="s">
        <v>126</v>
      </c>
      <c r="C3475" s="62">
        <v>1.0532972199999999</v>
      </c>
      <c r="D3475" s="62">
        <v>21.23</v>
      </c>
      <c r="E3475" s="173">
        <f t="shared" si="75"/>
        <v>22.36</v>
      </c>
    </row>
    <row r="3476" spans="1:5">
      <c r="A3476" s="410" t="s">
        <v>3084</v>
      </c>
      <c r="B3476" s="62" t="s">
        <v>123</v>
      </c>
      <c r="C3476" s="62">
        <v>2.5469999999999998E-5</v>
      </c>
      <c r="D3476" s="62">
        <v>276.64</v>
      </c>
      <c r="E3476" s="173">
        <f t="shared" si="75"/>
        <v>0</v>
      </c>
    </row>
    <row r="3477" spans="1:5">
      <c r="A3477" s="410" t="s">
        <v>3085</v>
      </c>
      <c r="B3477" s="62" t="s">
        <v>123</v>
      </c>
      <c r="C3477" s="62">
        <v>1.2830999999999999E-3</v>
      </c>
      <c r="D3477" s="62">
        <v>8.1</v>
      </c>
      <c r="E3477" s="173">
        <f t="shared" si="75"/>
        <v>0.01</v>
      </c>
    </row>
    <row r="3478" spans="1:5">
      <c r="A3478" s="410" t="s">
        <v>3086</v>
      </c>
      <c r="B3478" s="62" t="s">
        <v>123</v>
      </c>
      <c r="C3478" s="62">
        <v>7.1040000000000003E-4</v>
      </c>
      <c r="D3478" s="62">
        <v>11.01</v>
      </c>
      <c r="E3478" s="173">
        <f t="shared" si="75"/>
        <v>0</v>
      </c>
    </row>
    <row r="3479" spans="1:5">
      <c r="A3479" s="410" t="s">
        <v>3087</v>
      </c>
      <c r="B3479" s="62" t="s">
        <v>123</v>
      </c>
      <c r="C3479" s="62">
        <v>7.1040000000000003E-4</v>
      </c>
      <c r="D3479" s="62">
        <v>24.42</v>
      </c>
      <c r="E3479" s="173">
        <f t="shared" si="75"/>
        <v>0.01</v>
      </c>
    </row>
    <row r="3480" spans="1:5">
      <c r="A3480" s="410" t="s">
        <v>3088</v>
      </c>
      <c r="B3480" s="62" t="s">
        <v>132</v>
      </c>
      <c r="C3480" s="62">
        <v>1.0296E-2</v>
      </c>
      <c r="D3480" s="62">
        <v>0.86</v>
      </c>
      <c r="E3480" s="173">
        <f t="shared" si="75"/>
        <v>0</v>
      </c>
    </row>
    <row r="3481" spans="1:5">
      <c r="A3481" s="410" t="s">
        <v>562</v>
      </c>
      <c r="B3481" s="62" t="s">
        <v>563</v>
      </c>
      <c r="C3481" s="62" t="s">
        <v>563</v>
      </c>
      <c r="D3481" s="62" t="s">
        <v>563</v>
      </c>
      <c r="E3481" s="173">
        <f>SUM(E3452:E3480)</f>
        <v>31.34</v>
      </c>
    </row>
    <row r="3482" spans="1:5">
      <c r="A3482" s="410"/>
      <c r="B3482" s="62"/>
      <c r="C3482" s="62"/>
      <c r="D3482" s="62"/>
      <c r="E3482" s="173"/>
    </row>
    <row r="3483" spans="1:5">
      <c r="A3483" s="410" t="s">
        <v>565</v>
      </c>
      <c r="B3483" s="62" t="s">
        <v>563</v>
      </c>
      <c r="C3483" s="62" t="s">
        <v>563</v>
      </c>
      <c r="D3483" s="62" t="s">
        <v>563</v>
      </c>
      <c r="E3483" s="173">
        <f>E3443+E3449+E3481</f>
        <v>37</v>
      </c>
    </row>
    <row r="3484" spans="1:5">
      <c r="A3484" s="410"/>
      <c r="B3484" s="62"/>
      <c r="C3484" s="62"/>
      <c r="D3484" s="413"/>
      <c r="E3484" s="173"/>
    </row>
    <row r="3485" spans="1:5">
      <c r="A3485" s="410"/>
      <c r="B3485" s="62"/>
      <c r="C3485" s="62"/>
      <c r="D3485" s="62"/>
      <c r="E3485" s="173"/>
    </row>
    <row r="3486" spans="1:5">
      <c r="A3486" s="410"/>
      <c r="B3486" s="62"/>
      <c r="C3486" s="62"/>
      <c r="D3486" s="62"/>
      <c r="E3486" s="173"/>
    </row>
    <row r="3487" spans="1:5">
      <c r="A3487" s="410" t="s">
        <v>649</v>
      </c>
      <c r="B3487" s="62" t="s">
        <v>3595</v>
      </c>
      <c r="C3487" s="62"/>
      <c r="D3487" s="62"/>
      <c r="E3487" s="173"/>
    </row>
    <row r="3488" spans="1:5">
      <c r="A3488" s="410" t="s">
        <v>1150</v>
      </c>
      <c r="B3488" s="62"/>
      <c r="C3488" s="62"/>
      <c r="D3488" s="62"/>
      <c r="E3488" s="173"/>
    </row>
    <row r="3489" spans="1:5">
      <c r="A3489" s="410" t="s">
        <v>590</v>
      </c>
      <c r="B3489" s="62"/>
      <c r="C3489" s="62"/>
      <c r="D3489" s="62"/>
      <c r="E3489" s="173"/>
    </row>
    <row r="3490" spans="1:5">
      <c r="A3490" s="410"/>
      <c r="B3490" s="62"/>
      <c r="C3490" s="62"/>
      <c r="D3490" s="62"/>
      <c r="E3490" s="173"/>
    </row>
    <row r="3491" spans="1:5">
      <c r="A3491" s="410" t="s">
        <v>576</v>
      </c>
      <c r="B3491" s="62" t="s">
        <v>558</v>
      </c>
      <c r="C3491" s="62" t="s">
        <v>559</v>
      </c>
      <c r="D3491" s="62" t="s">
        <v>560</v>
      </c>
      <c r="E3491" s="173" t="s">
        <v>561</v>
      </c>
    </row>
    <row r="3492" spans="1:5" ht="30">
      <c r="A3492" s="410" t="s">
        <v>3061</v>
      </c>
      <c r="B3492" s="62" t="s">
        <v>123</v>
      </c>
      <c r="C3492" s="62">
        <v>2.1590000000000002E-5</v>
      </c>
      <c r="D3492" s="62">
        <v>576</v>
      </c>
      <c r="E3492" s="173">
        <f>TRUNC((C3492*D3492),2)</f>
        <v>0.01</v>
      </c>
    </row>
    <row r="3493" spans="1:5" ht="30">
      <c r="A3493" s="410" t="s">
        <v>3167</v>
      </c>
      <c r="B3493" s="62" t="s">
        <v>123</v>
      </c>
      <c r="C3493" s="62">
        <v>3.2499999999999998E-6</v>
      </c>
      <c r="D3493" s="412">
        <v>4817.16</v>
      </c>
      <c r="E3493" s="173">
        <f>TRUNC((C3493*D3493),2)</f>
        <v>0.01</v>
      </c>
    </row>
    <row r="3494" spans="1:5">
      <c r="A3494" s="410" t="s">
        <v>562</v>
      </c>
      <c r="B3494" s="62" t="s">
        <v>563</v>
      </c>
      <c r="C3494" s="62" t="s">
        <v>563</v>
      </c>
      <c r="D3494" s="62" t="s">
        <v>563</v>
      </c>
      <c r="E3494" s="173">
        <f>SUM(E3492:E3493)</f>
        <v>0.02</v>
      </c>
    </row>
    <row r="3495" spans="1:5">
      <c r="A3495" s="410"/>
      <c r="B3495" s="62"/>
      <c r="C3495" s="62"/>
      <c r="D3495" s="62"/>
      <c r="E3495" s="173"/>
    </row>
    <row r="3496" spans="1:5">
      <c r="A3496" s="410" t="s">
        <v>557</v>
      </c>
      <c r="B3496" s="62" t="s">
        <v>558</v>
      </c>
      <c r="C3496" s="62" t="s">
        <v>559</v>
      </c>
      <c r="D3496" s="62" t="s">
        <v>560</v>
      </c>
      <c r="E3496" s="173" t="s">
        <v>561</v>
      </c>
    </row>
    <row r="3497" spans="1:5">
      <c r="A3497" s="410" t="s">
        <v>3168</v>
      </c>
      <c r="B3497" s="62" t="s">
        <v>122</v>
      </c>
      <c r="C3497" s="62">
        <v>3.1915800000000001E-2</v>
      </c>
      <c r="D3497" s="62">
        <v>14.29</v>
      </c>
      <c r="E3497" s="173">
        <f>TRUNC((C3497*D3497),2)</f>
        <v>0.45</v>
      </c>
    </row>
    <row r="3498" spans="1:5">
      <c r="A3498" s="410" t="s">
        <v>3063</v>
      </c>
      <c r="B3498" s="62" t="s">
        <v>122</v>
      </c>
      <c r="C3498" s="62">
        <v>0.2105397</v>
      </c>
      <c r="D3498" s="62">
        <v>8.51</v>
      </c>
      <c r="E3498" s="173">
        <f>TRUNC((C3498*D3498),2)</f>
        <v>1.79</v>
      </c>
    </row>
    <row r="3499" spans="1:5">
      <c r="A3499" s="410" t="s">
        <v>3121</v>
      </c>
      <c r="B3499" s="62" t="s">
        <v>122</v>
      </c>
      <c r="C3499" s="62">
        <v>0.11304160000000001</v>
      </c>
      <c r="D3499" s="62">
        <v>14.52</v>
      </c>
      <c r="E3499" s="173">
        <f>TRUNC((C3499*D3499),2)</f>
        <v>1.64</v>
      </c>
    </row>
    <row r="3500" spans="1:5">
      <c r="A3500" s="410" t="s">
        <v>562</v>
      </c>
      <c r="B3500" s="62" t="s">
        <v>563</v>
      </c>
      <c r="C3500" s="62" t="s">
        <v>563</v>
      </c>
      <c r="D3500" s="62" t="s">
        <v>563</v>
      </c>
      <c r="E3500" s="173">
        <f>SUM(E3497:E3499)</f>
        <v>3.88</v>
      </c>
    </row>
    <row r="3501" spans="1:5">
      <c r="A3501" s="410"/>
      <c r="B3501" s="62"/>
      <c r="C3501" s="62"/>
      <c r="D3501" s="62"/>
      <c r="E3501" s="173"/>
    </row>
    <row r="3502" spans="1:5">
      <c r="A3502" s="410" t="s">
        <v>564</v>
      </c>
      <c r="B3502" s="62" t="s">
        <v>558</v>
      </c>
      <c r="C3502" s="62" t="s">
        <v>559</v>
      </c>
      <c r="D3502" s="62" t="s">
        <v>560</v>
      </c>
      <c r="E3502" s="173" t="s">
        <v>561</v>
      </c>
    </row>
    <row r="3503" spans="1:5">
      <c r="A3503" s="410" t="s">
        <v>3066</v>
      </c>
      <c r="B3503" s="62" t="s">
        <v>123</v>
      </c>
      <c r="C3503" s="62">
        <v>2.5574899999999999E-3</v>
      </c>
      <c r="D3503" s="62">
        <v>6.92</v>
      </c>
      <c r="E3503" s="173">
        <f t="shared" ref="E3503:E3531" si="76">TRUNC((C3503*D3503),2)</f>
        <v>0.01</v>
      </c>
    </row>
    <row r="3504" spans="1:5">
      <c r="A3504" s="410" t="s">
        <v>3046</v>
      </c>
      <c r="B3504" s="62" t="s">
        <v>131</v>
      </c>
      <c r="C3504" s="62">
        <v>5.6114999999999995E-4</v>
      </c>
      <c r="D3504" s="62">
        <v>50.4</v>
      </c>
      <c r="E3504" s="173">
        <f t="shared" si="76"/>
        <v>0.02</v>
      </c>
    </row>
    <row r="3505" spans="1:5">
      <c r="A3505" s="410" t="s">
        <v>3067</v>
      </c>
      <c r="B3505" s="62" t="s">
        <v>123</v>
      </c>
      <c r="C3505" s="62">
        <v>2.1201E-4</v>
      </c>
      <c r="D3505" s="62">
        <v>108.95</v>
      </c>
      <c r="E3505" s="173">
        <f t="shared" si="76"/>
        <v>0.02</v>
      </c>
    </row>
    <row r="3506" spans="1:5">
      <c r="A3506" s="410" t="s">
        <v>3069</v>
      </c>
      <c r="B3506" s="62" t="s">
        <v>123</v>
      </c>
      <c r="C3506" s="62">
        <v>2.8930399999999999E-3</v>
      </c>
      <c r="D3506" s="62">
        <v>6.21</v>
      </c>
      <c r="E3506" s="173">
        <f t="shared" si="76"/>
        <v>0.01</v>
      </c>
    </row>
    <row r="3507" spans="1:5">
      <c r="A3507" s="410" t="s">
        <v>3047</v>
      </c>
      <c r="B3507" s="62" t="s">
        <v>131</v>
      </c>
      <c r="C3507" s="62">
        <v>4.8139799999999998E-3</v>
      </c>
      <c r="D3507" s="62">
        <v>9.4499999999999993</v>
      </c>
      <c r="E3507" s="173">
        <f t="shared" si="76"/>
        <v>0.04</v>
      </c>
    </row>
    <row r="3508" spans="1:5">
      <c r="A3508" s="410" t="s">
        <v>3110</v>
      </c>
      <c r="B3508" s="62" t="s">
        <v>127</v>
      </c>
      <c r="C3508" s="62">
        <v>6.0000000000000001E-3</v>
      </c>
      <c r="D3508" s="62">
        <v>11.45</v>
      </c>
      <c r="E3508" s="173">
        <f t="shared" si="76"/>
        <v>0.06</v>
      </c>
    </row>
    <row r="3509" spans="1:5">
      <c r="A3509" s="410" t="s">
        <v>3171</v>
      </c>
      <c r="B3509" s="62" t="s">
        <v>127</v>
      </c>
      <c r="C3509" s="62">
        <v>1.1999999999999999E-3</v>
      </c>
      <c r="D3509" s="62">
        <v>33.76</v>
      </c>
      <c r="E3509" s="173">
        <f t="shared" si="76"/>
        <v>0.04</v>
      </c>
    </row>
    <row r="3510" spans="1:5">
      <c r="A3510" s="410" t="s">
        <v>3075</v>
      </c>
      <c r="B3510" s="62" t="s">
        <v>128</v>
      </c>
      <c r="C3510" s="62">
        <v>4.8217000000000003E-4</v>
      </c>
      <c r="D3510" s="62">
        <v>15.32</v>
      </c>
      <c r="E3510" s="173">
        <f t="shared" si="76"/>
        <v>0</v>
      </c>
    </row>
    <row r="3511" spans="1:5">
      <c r="A3511" s="410" t="s">
        <v>3172</v>
      </c>
      <c r="B3511" s="62" t="s">
        <v>136</v>
      </c>
      <c r="C3511" s="62">
        <v>0.04</v>
      </c>
      <c r="D3511" s="62">
        <v>30.46</v>
      </c>
      <c r="E3511" s="173">
        <f t="shared" si="76"/>
        <v>1.21</v>
      </c>
    </row>
    <row r="3512" spans="1:5">
      <c r="A3512" s="410" t="s">
        <v>3173</v>
      </c>
      <c r="B3512" s="62" t="s">
        <v>127</v>
      </c>
      <c r="C3512" s="62">
        <v>4.4999999999999998E-2</v>
      </c>
      <c r="D3512" s="62">
        <v>88.27</v>
      </c>
      <c r="E3512" s="173">
        <f t="shared" si="76"/>
        <v>3.97</v>
      </c>
    </row>
    <row r="3513" spans="1:5">
      <c r="A3513" s="410" t="s">
        <v>3076</v>
      </c>
      <c r="B3513" s="62" t="s">
        <v>122</v>
      </c>
      <c r="C3513" s="62">
        <v>0.35049999999999998</v>
      </c>
      <c r="D3513" s="62">
        <v>1.87</v>
      </c>
      <c r="E3513" s="173">
        <f t="shared" si="76"/>
        <v>0.65</v>
      </c>
    </row>
    <row r="3514" spans="1:5">
      <c r="A3514" s="410" t="s">
        <v>3077</v>
      </c>
      <c r="B3514" s="62" t="s">
        <v>122</v>
      </c>
      <c r="C3514" s="62">
        <v>0.35049999999999998</v>
      </c>
      <c r="D3514" s="62">
        <v>0.71</v>
      </c>
      <c r="E3514" s="173">
        <f t="shared" si="76"/>
        <v>0.24</v>
      </c>
    </row>
    <row r="3515" spans="1:5">
      <c r="A3515" s="410" t="s">
        <v>3078</v>
      </c>
      <c r="B3515" s="62" t="s">
        <v>122</v>
      </c>
      <c r="C3515" s="62">
        <v>0.35049999999999998</v>
      </c>
      <c r="D3515" s="62">
        <v>0.34</v>
      </c>
      <c r="E3515" s="173">
        <f t="shared" si="76"/>
        <v>0.11</v>
      </c>
    </row>
    <row r="3516" spans="1:5">
      <c r="A3516" s="410" t="s">
        <v>3079</v>
      </c>
      <c r="B3516" s="62" t="s">
        <v>122</v>
      </c>
      <c r="C3516" s="62">
        <v>0.35049999999999998</v>
      </c>
      <c r="D3516" s="62">
        <v>0.05</v>
      </c>
      <c r="E3516" s="173">
        <f t="shared" si="76"/>
        <v>0.01</v>
      </c>
    </row>
    <row r="3517" spans="1:5">
      <c r="A3517" s="410" t="s">
        <v>3048</v>
      </c>
      <c r="B3517" s="62" t="s">
        <v>123</v>
      </c>
      <c r="C3517" s="62">
        <v>9.2752999999999998E-4</v>
      </c>
      <c r="D3517" s="62">
        <v>31.18</v>
      </c>
      <c r="E3517" s="173">
        <f t="shared" si="76"/>
        <v>0.02</v>
      </c>
    </row>
    <row r="3518" spans="1:5">
      <c r="A3518" s="410" t="s">
        <v>3049</v>
      </c>
      <c r="B3518" s="62" t="s">
        <v>123</v>
      </c>
      <c r="C3518" s="62">
        <v>4.3471999999999998E-4</v>
      </c>
      <c r="D3518" s="62">
        <v>178.5</v>
      </c>
      <c r="E3518" s="173">
        <f t="shared" si="76"/>
        <v>7.0000000000000007E-2</v>
      </c>
    </row>
    <row r="3519" spans="1:5">
      <c r="A3519" s="410" t="s">
        <v>3050</v>
      </c>
      <c r="B3519" s="62" t="s">
        <v>123</v>
      </c>
      <c r="C3519" s="62">
        <v>3.9076270000000003E-2</v>
      </c>
      <c r="D3519" s="62">
        <v>1.17</v>
      </c>
      <c r="E3519" s="173">
        <f t="shared" si="76"/>
        <v>0.04</v>
      </c>
    </row>
    <row r="3520" spans="1:5" ht="30">
      <c r="A3520" s="410" t="s">
        <v>3051</v>
      </c>
      <c r="B3520" s="62" t="s">
        <v>123</v>
      </c>
      <c r="C3520" s="62">
        <v>3.7679E-4</v>
      </c>
      <c r="D3520" s="62">
        <v>140.43</v>
      </c>
      <c r="E3520" s="173">
        <f t="shared" si="76"/>
        <v>0.05</v>
      </c>
    </row>
    <row r="3521" spans="1:5" ht="30">
      <c r="A3521" s="410" t="s">
        <v>3052</v>
      </c>
      <c r="B3521" s="62" t="s">
        <v>123</v>
      </c>
      <c r="C3521" s="62">
        <v>2.5235999999999998E-4</v>
      </c>
      <c r="D3521" s="62">
        <v>123.37</v>
      </c>
      <c r="E3521" s="173">
        <f t="shared" si="76"/>
        <v>0.03</v>
      </c>
    </row>
    <row r="3522" spans="1:5" ht="30">
      <c r="A3522" s="410" t="s">
        <v>3080</v>
      </c>
      <c r="B3522" s="62" t="s">
        <v>123</v>
      </c>
      <c r="C3522" s="62">
        <v>1.4070000000000001E-5</v>
      </c>
      <c r="D3522" s="62">
        <v>593.85</v>
      </c>
      <c r="E3522" s="173">
        <f t="shared" si="76"/>
        <v>0</v>
      </c>
    </row>
    <row r="3523" spans="1:5">
      <c r="A3523" s="410" t="s">
        <v>3081</v>
      </c>
      <c r="B3523" s="62" t="s">
        <v>123</v>
      </c>
      <c r="C3523" s="62">
        <v>8.6390000000000005E-5</v>
      </c>
      <c r="D3523" s="62">
        <v>134.63</v>
      </c>
      <c r="E3523" s="173">
        <f t="shared" si="76"/>
        <v>0.01</v>
      </c>
    </row>
    <row r="3524" spans="1:5">
      <c r="A3524" s="410" t="s">
        <v>3082</v>
      </c>
      <c r="B3524" s="62" t="s">
        <v>123</v>
      </c>
      <c r="C3524" s="62">
        <v>6.5619999999999999E-5</v>
      </c>
      <c r="D3524" s="62">
        <v>202.84</v>
      </c>
      <c r="E3524" s="173">
        <f t="shared" si="76"/>
        <v>0.01</v>
      </c>
    </row>
    <row r="3525" spans="1:5">
      <c r="A3525" s="410" t="s">
        <v>3083</v>
      </c>
      <c r="B3525" s="62" t="s">
        <v>123</v>
      </c>
      <c r="C3525" s="62">
        <v>1.4070000000000001E-5</v>
      </c>
      <c r="D3525" s="62">
        <v>574.46</v>
      </c>
      <c r="E3525" s="173">
        <f t="shared" si="76"/>
        <v>0</v>
      </c>
    </row>
    <row r="3526" spans="1:5" ht="30">
      <c r="A3526" s="410" t="s">
        <v>3175</v>
      </c>
      <c r="B3526" s="62" t="s">
        <v>126</v>
      </c>
      <c r="C3526" s="62">
        <v>1.0572225900000001</v>
      </c>
      <c r="D3526" s="62">
        <v>15.23</v>
      </c>
      <c r="E3526" s="173">
        <f t="shared" si="76"/>
        <v>16.100000000000001</v>
      </c>
    </row>
    <row r="3527" spans="1:5">
      <c r="A3527" s="410" t="s">
        <v>3084</v>
      </c>
      <c r="B3527" s="62" t="s">
        <v>123</v>
      </c>
      <c r="C3527" s="62">
        <v>1.7289999999999999E-5</v>
      </c>
      <c r="D3527" s="62">
        <v>276.64</v>
      </c>
      <c r="E3527" s="173">
        <f t="shared" si="76"/>
        <v>0</v>
      </c>
    </row>
    <row r="3528" spans="1:5">
      <c r="A3528" s="410" t="s">
        <v>3085</v>
      </c>
      <c r="B3528" s="62" t="s">
        <v>123</v>
      </c>
      <c r="C3528" s="62">
        <v>8.7087000000000004E-4</v>
      </c>
      <c r="D3528" s="62">
        <v>8.1</v>
      </c>
      <c r="E3528" s="173">
        <f t="shared" si="76"/>
        <v>0</v>
      </c>
    </row>
    <row r="3529" spans="1:5">
      <c r="A3529" s="410" t="s">
        <v>3086</v>
      </c>
      <c r="B3529" s="62" t="s">
        <v>123</v>
      </c>
      <c r="C3529" s="62">
        <v>4.8217000000000003E-4</v>
      </c>
      <c r="D3529" s="62">
        <v>11.01</v>
      </c>
      <c r="E3529" s="173">
        <f t="shared" si="76"/>
        <v>0</v>
      </c>
    </row>
    <row r="3530" spans="1:5">
      <c r="A3530" s="410" t="s">
        <v>3087</v>
      </c>
      <c r="B3530" s="62" t="s">
        <v>123</v>
      </c>
      <c r="C3530" s="62">
        <v>4.8217000000000003E-4</v>
      </c>
      <c r="D3530" s="62">
        <v>24.42</v>
      </c>
      <c r="E3530" s="173">
        <f t="shared" si="76"/>
        <v>0.01</v>
      </c>
    </row>
    <row r="3531" spans="1:5">
      <c r="A3531" s="410" t="s">
        <v>3088</v>
      </c>
      <c r="B3531" s="62" t="s">
        <v>132</v>
      </c>
      <c r="C3531" s="62">
        <v>1.0296E-2</v>
      </c>
      <c r="D3531" s="62">
        <v>0.86</v>
      </c>
      <c r="E3531" s="173">
        <f t="shared" si="76"/>
        <v>0</v>
      </c>
    </row>
    <row r="3532" spans="1:5">
      <c r="A3532" s="410" t="s">
        <v>562</v>
      </c>
      <c r="B3532" s="62" t="s">
        <v>563</v>
      </c>
      <c r="C3532" s="62" t="s">
        <v>563</v>
      </c>
      <c r="D3532" s="62" t="s">
        <v>563</v>
      </c>
      <c r="E3532" s="173">
        <f>SUM(E3503:E3531)</f>
        <v>22.730000000000004</v>
      </c>
    </row>
    <row r="3533" spans="1:5">
      <c r="A3533" s="410"/>
      <c r="B3533" s="62"/>
      <c r="C3533" s="62"/>
      <c r="D3533" s="62"/>
      <c r="E3533" s="173"/>
    </row>
    <row r="3534" spans="1:5">
      <c r="A3534" s="410" t="s">
        <v>565</v>
      </c>
      <c r="B3534" s="62" t="s">
        <v>563</v>
      </c>
      <c r="C3534" s="62" t="s">
        <v>563</v>
      </c>
      <c r="D3534" s="62" t="s">
        <v>563</v>
      </c>
      <c r="E3534" s="173">
        <f>E3494+E3500+E3532</f>
        <v>26.630000000000003</v>
      </c>
    </row>
    <row r="3535" spans="1:5">
      <c r="A3535" s="410"/>
      <c r="B3535" s="62"/>
      <c r="C3535" s="62"/>
      <c r="D3535" s="413"/>
      <c r="E3535" s="173"/>
    </row>
    <row r="3536" spans="1:5">
      <c r="A3536" s="410"/>
      <c r="B3536" s="62"/>
      <c r="C3536" s="62"/>
      <c r="D3536" s="62"/>
      <c r="E3536" s="173"/>
    </row>
    <row r="3537" spans="1:5">
      <c r="A3537" s="410"/>
      <c r="B3537" s="62"/>
      <c r="C3537" s="62"/>
      <c r="D3537" s="62"/>
      <c r="E3537" s="173"/>
    </row>
    <row r="3538" spans="1:5">
      <c r="A3538" s="410" t="s">
        <v>650</v>
      </c>
      <c r="B3538" s="62" t="s">
        <v>3596</v>
      </c>
      <c r="C3538" s="62"/>
      <c r="D3538" s="62"/>
      <c r="E3538" s="173"/>
    </row>
    <row r="3539" spans="1:5">
      <c r="A3539" s="410" t="s">
        <v>644</v>
      </c>
      <c r="B3539" s="62"/>
      <c r="C3539" s="62"/>
      <c r="D3539" s="62"/>
      <c r="E3539" s="173"/>
    </row>
    <row r="3540" spans="1:5">
      <c r="A3540" s="410" t="s">
        <v>575</v>
      </c>
      <c r="B3540" s="62"/>
      <c r="C3540" s="62"/>
      <c r="D3540" s="62"/>
      <c r="E3540" s="173"/>
    </row>
    <row r="3541" spans="1:5">
      <c r="A3541" s="410"/>
      <c r="B3541" s="62"/>
      <c r="C3541" s="62"/>
      <c r="D3541" s="62"/>
      <c r="E3541" s="173"/>
    </row>
    <row r="3542" spans="1:5">
      <c r="A3542" s="410" t="s">
        <v>576</v>
      </c>
      <c r="B3542" s="62" t="s">
        <v>558</v>
      </c>
      <c r="C3542" s="62" t="s">
        <v>559</v>
      </c>
      <c r="D3542" s="62" t="s">
        <v>560</v>
      </c>
      <c r="E3542" s="173" t="s">
        <v>561</v>
      </c>
    </row>
    <row r="3543" spans="1:5" ht="30">
      <c r="A3543" s="410" t="s">
        <v>3060</v>
      </c>
      <c r="B3543" s="62" t="s">
        <v>123</v>
      </c>
      <c r="C3543" s="62">
        <v>1.1790000000000001E-5</v>
      </c>
      <c r="D3543" s="412">
        <v>2980</v>
      </c>
      <c r="E3543" s="173">
        <f>TRUNC((C3543*D3543),2)</f>
        <v>0.03</v>
      </c>
    </row>
    <row r="3544" spans="1:5" ht="30">
      <c r="A3544" s="410" t="s">
        <v>3061</v>
      </c>
      <c r="B3544" s="62" t="s">
        <v>123</v>
      </c>
      <c r="C3544" s="62">
        <v>7.0619999999999998E-5</v>
      </c>
      <c r="D3544" s="62">
        <v>576</v>
      </c>
      <c r="E3544" s="173">
        <f>TRUNC((C3544*D3544),2)</f>
        <v>0.04</v>
      </c>
    </row>
    <row r="3545" spans="1:5">
      <c r="A3545" s="410" t="s">
        <v>562</v>
      </c>
      <c r="B3545" s="62" t="s">
        <v>563</v>
      </c>
      <c r="C3545" s="62" t="s">
        <v>563</v>
      </c>
      <c r="D3545" s="62" t="s">
        <v>563</v>
      </c>
      <c r="E3545" s="173">
        <f>SUM(E3543:E3544)</f>
        <v>7.0000000000000007E-2</v>
      </c>
    </row>
    <row r="3546" spans="1:5">
      <c r="A3546" s="410"/>
      <c r="B3546" s="62"/>
      <c r="C3546" s="62"/>
      <c r="D3546" s="62"/>
      <c r="E3546" s="173"/>
    </row>
    <row r="3547" spans="1:5">
      <c r="A3547" s="410" t="s">
        <v>557</v>
      </c>
      <c r="B3547" s="62" t="s">
        <v>558</v>
      </c>
      <c r="C3547" s="62" t="s">
        <v>559</v>
      </c>
      <c r="D3547" s="62" t="s">
        <v>560</v>
      </c>
      <c r="E3547" s="173" t="s">
        <v>561</v>
      </c>
    </row>
    <row r="3548" spans="1:5">
      <c r="A3548" s="410" t="s">
        <v>3090</v>
      </c>
      <c r="B3548" s="62" t="s">
        <v>122</v>
      </c>
      <c r="C3548" s="62">
        <v>0.88182570000000005</v>
      </c>
      <c r="D3548" s="62">
        <v>13.3</v>
      </c>
      <c r="E3548" s="173">
        <f>TRUNC((C3548*D3548),2)</f>
        <v>11.72</v>
      </c>
    </row>
    <row r="3549" spans="1:5">
      <c r="A3549" s="410" t="s">
        <v>3063</v>
      </c>
      <c r="B3549" s="62" t="s">
        <v>122</v>
      </c>
      <c r="C3549" s="62">
        <v>0.17900959999999999</v>
      </c>
      <c r="D3549" s="62">
        <v>8.51</v>
      </c>
      <c r="E3549" s="173">
        <f>TRUNC((C3549*D3549),2)</f>
        <v>1.52</v>
      </c>
    </row>
    <row r="3550" spans="1:5">
      <c r="A3550" s="410" t="s">
        <v>3064</v>
      </c>
      <c r="B3550" s="62" t="s">
        <v>122</v>
      </c>
      <c r="C3550" s="62">
        <v>2.5167499999999999E-2</v>
      </c>
      <c r="D3550" s="62">
        <v>17.8</v>
      </c>
      <c r="E3550" s="173">
        <f>TRUNC((C3550*D3550),2)</f>
        <v>0.44</v>
      </c>
    </row>
    <row r="3551" spans="1:5">
      <c r="A3551" s="410" t="s">
        <v>562</v>
      </c>
      <c r="B3551" s="62" t="s">
        <v>563</v>
      </c>
      <c r="C3551" s="62" t="s">
        <v>563</v>
      </c>
      <c r="D3551" s="62" t="s">
        <v>563</v>
      </c>
      <c r="E3551" s="173">
        <f>SUM(E3548:E3550)</f>
        <v>13.68</v>
      </c>
    </row>
    <row r="3552" spans="1:5">
      <c r="A3552" s="410"/>
      <c r="B3552" s="62"/>
      <c r="C3552" s="62"/>
      <c r="D3552" s="62"/>
      <c r="E3552" s="173"/>
    </row>
    <row r="3553" spans="1:5">
      <c r="A3553" s="410" t="s">
        <v>564</v>
      </c>
      <c r="B3553" s="62" t="s">
        <v>558</v>
      </c>
      <c r="C3553" s="62" t="s">
        <v>559</v>
      </c>
      <c r="D3553" s="62" t="s">
        <v>560</v>
      </c>
      <c r="E3553" s="173" t="s">
        <v>561</v>
      </c>
    </row>
    <row r="3554" spans="1:5">
      <c r="A3554" s="410" t="s">
        <v>3065</v>
      </c>
      <c r="B3554" s="62" t="s">
        <v>124</v>
      </c>
      <c r="C3554" s="62">
        <v>3.2500000000000001E-2</v>
      </c>
      <c r="D3554" s="62">
        <v>72.5</v>
      </c>
      <c r="E3554" s="173">
        <f t="shared" ref="E3554:E3581" si="77">TRUNC((C3554*D3554),2)</f>
        <v>2.35</v>
      </c>
    </row>
    <row r="3555" spans="1:5">
      <c r="A3555" s="410" t="s">
        <v>3066</v>
      </c>
      <c r="B3555" s="62" t="s">
        <v>123</v>
      </c>
      <c r="C3555" s="62">
        <v>8.36194E-3</v>
      </c>
      <c r="D3555" s="62">
        <v>6.92</v>
      </c>
      <c r="E3555" s="173">
        <f t="shared" si="77"/>
        <v>0.05</v>
      </c>
    </row>
    <row r="3556" spans="1:5">
      <c r="A3556" s="410" t="s">
        <v>3046</v>
      </c>
      <c r="B3556" s="62" t="s">
        <v>131</v>
      </c>
      <c r="C3556" s="62">
        <v>1.70988E-3</v>
      </c>
      <c r="D3556" s="62">
        <v>50.4</v>
      </c>
      <c r="E3556" s="173">
        <f t="shared" si="77"/>
        <v>0.08</v>
      </c>
    </row>
    <row r="3557" spans="1:5">
      <c r="A3557" s="410" t="s">
        <v>3176</v>
      </c>
      <c r="B3557" s="62" t="s">
        <v>127</v>
      </c>
      <c r="C3557" s="62">
        <v>3.2622499999999999</v>
      </c>
      <c r="D3557" s="62">
        <v>0.6</v>
      </c>
      <c r="E3557" s="173">
        <f t="shared" si="77"/>
        <v>1.95</v>
      </c>
    </row>
    <row r="3558" spans="1:5">
      <c r="A3558" s="410" t="s">
        <v>3067</v>
      </c>
      <c r="B3558" s="62" t="s">
        <v>123</v>
      </c>
      <c r="C3558" s="62">
        <v>6.9317999999999995E-4</v>
      </c>
      <c r="D3558" s="62">
        <v>108.95</v>
      </c>
      <c r="E3558" s="173">
        <f t="shared" si="77"/>
        <v>7.0000000000000007E-2</v>
      </c>
    </row>
    <row r="3559" spans="1:5">
      <c r="A3559" s="410" t="s">
        <v>3068</v>
      </c>
      <c r="B3559" s="62" t="s">
        <v>127</v>
      </c>
      <c r="C3559" s="62">
        <v>6.3956071400000001</v>
      </c>
      <c r="D3559" s="62">
        <v>0.42</v>
      </c>
      <c r="E3559" s="173">
        <f t="shared" si="77"/>
        <v>2.68</v>
      </c>
    </row>
    <row r="3560" spans="1:5">
      <c r="A3560" s="410" t="s">
        <v>3069</v>
      </c>
      <c r="B3560" s="62" t="s">
        <v>123</v>
      </c>
      <c r="C3560" s="62">
        <v>9.45907E-3</v>
      </c>
      <c r="D3560" s="62">
        <v>6.21</v>
      </c>
      <c r="E3560" s="173">
        <f t="shared" si="77"/>
        <v>0.05</v>
      </c>
    </row>
    <row r="3561" spans="1:5" ht="30">
      <c r="A3561" s="410" t="s">
        <v>3177</v>
      </c>
      <c r="B3561" s="62" t="s">
        <v>127</v>
      </c>
      <c r="C3561" s="62">
        <v>0.38700000000000001</v>
      </c>
      <c r="D3561" s="62">
        <v>5.0199999999999996</v>
      </c>
      <c r="E3561" s="173">
        <f t="shared" si="77"/>
        <v>1.94</v>
      </c>
    </row>
    <row r="3562" spans="1:5">
      <c r="A3562" s="410" t="s">
        <v>3047</v>
      </c>
      <c r="B3562" s="62" t="s">
        <v>131</v>
      </c>
      <c r="C3562" s="62">
        <v>1.4668560000000001E-2</v>
      </c>
      <c r="D3562" s="62">
        <v>9.4499999999999993</v>
      </c>
      <c r="E3562" s="173">
        <f t="shared" si="77"/>
        <v>0.13</v>
      </c>
    </row>
    <row r="3563" spans="1:5">
      <c r="A3563" s="410" t="s">
        <v>3075</v>
      </c>
      <c r="B3563" s="62" t="s">
        <v>128</v>
      </c>
      <c r="C3563" s="62">
        <v>1.5764900000000001E-3</v>
      </c>
      <c r="D3563" s="62">
        <v>15.32</v>
      </c>
      <c r="E3563" s="173">
        <f t="shared" si="77"/>
        <v>0.02</v>
      </c>
    </row>
    <row r="3564" spans="1:5">
      <c r="A3564" s="410" t="s">
        <v>3076</v>
      </c>
      <c r="B3564" s="62" t="s">
        <v>122</v>
      </c>
      <c r="C3564" s="62">
        <v>1.0680000000000001</v>
      </c>
      <c r="D3564" s="62">
        <v>1.87</v>
      </c>
      <c r="E3564" s="173">
        <f t="shared" si="77"/>
        <v>1.99</v>
      </c>
    </row>
    <row r="3565" spans="1:5">
      <c r="A3565" s="410" t="s">
        <v>3077</v>
      </c>
      <c r="B3565" s="62" t="s">
        <v>122</v>
      </c>
      <c r="C3565" s="62">
        <v>1.0680000000000001</v>
      </c>
      <c r="D3565" s="62">
        <v>0.71</v>
      </c>
      <c r="E3565" s="173">
        <f t="shared" si="77"/>
        <v>0.75</v>
      </c>
    </row>
    <row r="3566" spans="1:5">
      <c r="A3566" s="410" t="s">
        <v>3078</v>
      </c>
      <c r="B3566" s="62" t="s">
        <v>122</v>
      </c>
      <c r="C3566" s="62">
        <v>1.0680000000000001</v>
      </c>
      <c r="D3566" s="62">
        <v>0.34</v>
      </c>
      <c r="E3566" s="173">
        <f t="shared" si="77"/>
        <v>0.36</v>
      </c>
    </row>
    <row r="3567" spans="1:5">
      <c r="A3567" s="410" t="s">
        <v>3079</v>
      </c>
      <c r="B3567" s="62" t="s">
        <v>122</v>
      </c>
      <c r="C3567" s="62">
        <v>1.0680000000000001</v>
      </c>
      <c r="D3567" s="62">
        <v>0.05</v>
      </c>
      <c r="E3567" s="173">
        <f t="shared" si="77"/>
        <v>0.05</v>
      </c>
    </row>
    <row r="3568" spans="1:5">
      <c r="A3568" s="410" t="s">
        <v>3048</v>
      </c>
      <c r="B3568" s="62" t="s">
        <v>123</v>
      </c>
      <c r="C3568" s="62">
        <v>2.8262500000000002E-3</v>
      </c>
      <c r="D3568" s="62">
        <v>31.18</v>
      </c>
      <c r="E3568" s="173">
        <f t="shared" si="77"/>
        <v>0.08</v>
      </c>
    </row>
    <row r="3569" spans="1:5">
      <c r="A3569" s="410" t="s">
        <v>3049</v>
      </c>
      <c r="B3569" s="62" t="s">
        <v>123</v>
      </c>
      <c r="C3569" s="62">
        <v>1.32464E-3</v>
      </c>
      <c r="D3569" s="62">
        <v>178.5</v>
      </c>
      <c r="E3569" s="173">
        <f t="shared" si="77"/>
        <v>0.23</v>
      </c>
    </row>
    <row r="3570" spans="1:5">
      <c r="A3570" s="410" t="s">
        <v>3050</v>
      </c>
      <c r="B3570" s="62" t="s">
        <v>123</v>
      </c>
      <c r="C3570" s="62">
        <v>0.11906833</v>
      </c>
      <c r="D3570" s="62">
        <v>1.17</v>
      </c>
      <c r="E3570" s="173">
        <f t="shared" si="77"/>
        <v>0.13</v>
      </c>
    </row>
    <row r="3571" spans="1:5" ht="30">
      <c r="A3571" s="410" t="s">
        <v>3051</v>
      </c>
      <c r="B3571" s="62" t="s">
        <v>123</v>
      </c>
      <c r="C3571" s="62">
        <v>1.1481099999999999E-3</v>
      </c>
      <c r="D3571" s="62">
        <v>140.43</v>
      </c>
      <c r="E3571" s="173">
        <f t="shared" si="77"/>
        <v>0.16</v>
      </c>
    </row>
    <row r="3572" spans="1:5" ht="30">
      <c r="A3572" s="410" t="s">
        <v>3052</v>
      </c>
      <c r="B3572" s="62" t="s">
        <v>123</v>
      </c>
      <c r="C3572" s="62">
        <v>7.6895999999999996E-4</v>
      </c>
      <c r="D3572" s="62">
        <v>123.37</v>
      </c>
      <c r="E3572" s="173">
        <f t="shared" si="77"/>
        <v>0.09</v>
      </c>
    </row>
    <row r="3573" spans="1:5" ht="30">
      <c r="A3573" s="410" t="s">
        <v>3080</v>
      </c>
      <c r="B3573" s="62" t="s">
        <v>123</v>
      </c>
      <c r="C3573" s="62">
        <v>4.5989999999999998E-5</v>
      </c>
      <c r="D3573" s="62">
        <v>593.85</v>
      </c>
      <c r="E3573" s="173">
        <f t="shared" si="77"/>
        <v>0.02</v>
      </c>
    </row>
    <row r="3574" spans="1:5">
      <c r="A3574" s="410" t="s">
        <v>3081</v>
      </c>
      <c r="B3574" s="62" t="s">
        <v>123</v>
      </c>
      <c r="C3574" s="62">
        <v>2.8244000000000001E-4</v>
      </c>
      <c r="D3574" s="62">
        <v>134.63</v>
      </c>
      <c r="E3574" s="173">
        <f t="shared" si="77"/>
        <v>0.03</v>
      </c>
    </row>
    <row r="3575" spans="1:5">
      <c r="A3575" s="410" t="s">
        <v>3082</v>
      </c>
      <c r="B3575" s="62" t="s">
        <v>123</v>
      </c>
      <c r="C3575" s="62">
        <v>2.1453999999999999E-4</v>
      </c>
      <c r="D3575" s="62">
        <v>202.84</v>
      </c>
      <c r="E3575" s="173">
        <f t="shared" si="77"/>
        <v>0.04</v>
      </c>
    </row>
    <row r="3576" spans="1:5">
      <c r="A3576" s="410" t="s">
        <v>3083</v>
      </c>
      <c r="B3576" s="62" t="s">
        <v>123</v>
      </c>
      <c r="C3576" s="62">
        <v>4.5989999999999998E-5</v>
      </c>
      <c r="D3576" s="62">
        <v>574.46</v>
      </c>
      <c r="E3576" s="173">
        <f t="shared" si="77"/>
        <v>0.02</v>
      </c>
    </row>
    <row r="3577" spans="1:5">
      <c r="A3577" s="410" t="s">
        <v>3084</v>
      </c>
      <c r="B3577" s="62" t="s">
        <v>123</v>
      </c>
      <c r="C3577" s="62">
        <v>5.6530000000000003E-5</v>
      </c>
      <c r="D3577" s="62">
        <v>276.64</v>
      </c>
      <c r="E3577" s="173">
        <f t="shared" si="77"/>
        <v>0.01</v>
      </c>
    </row>
    <row r="3578" spans="1:5">
      <c r="A3578" s="410" t="s">
        <v>3085</v>
      </c>
      <c r="B3578" s="62" t="s">
        <v>123</v>
      </c>
      <c r="C3578" s="62">
        <v>2.84739E-3</v>
      </c>
      <c r="D3578" s="62">
        <v>8.1</v>
      </c>
      <c r="E3578" s="173">
        <f t="shared" si="77"/>
        <v>0.02</v>
      </c>
    </row>
    <row r="3579" spans="1:5">
      <c r="A3579" s="410" t="s">
        <v>3086</v>
      </c>
      <c r="B3579" s="62" t="s">
        <v>123</v>
      </c>
      <c r="C3579" s="62">
        <v>1.5764900000000001E-3</v>
      </c>
      <c r="D3579" s="62">
        <v>11.01</v>
      </c>
      <c r="E3579" s="173">
        <f t="shared" si="77"/>
        <v>0.01</v>
      </c>
    </row>
    <row r="3580" spans="1:5">
      <c r="A3580" s="410" t="s">
        <v>3087</v>
      </c>
      <c r="B3580" s="62" t="s">
        <v>123</v>
      </c>
      <c r="C3580" s="62">
        <v>1.5764900000000001E-3</v>
      </c>
      <c r="D3580" s="62">
        <v>24.42</v>
      </c>
      <c r="E3580" s="173">
        <f t="shared" si="77"/>
        <v>0.03</v>
      </c>
    </row>
    <row r="3581" spans="1:5">
      <c r="A3581" s="410" t="s">
        <v>3088</v>
      </c>
      <c r="B3581" s="62" t="s">
        <v>132</v>
      </c>
      <c r="C3581" s="62">
        <v>3.7187499999999998E-2</v>
      </c>
      <c r="D3581" s="62">
        <v>0.86</v>
      </c>
      <c r="E3581" s="173">
        <f t="shared" si="77"/>
        <v>0.03</v>
      </c>
    </row>
    <row r="3582" spans="1:5">
      <c r="A3582" s="410" t="s">
        <v>562</v>
      </c>
      <c r="B3582" s="62" t="s">
        <v>563</v>
      </c>
      <c r="C3582" s="62" t="s">
        <v>563</v>
      </c>
      <c r="D3582" s="62" t="s">
        <v>563</v>
      </c>
      <c r="E3582" s="173">
        <f>SUM(E3554:E3581)</f>
        <v>13.369999999999997</v>
      </c>
    </row>
    <row r="3583" spans="1:5">
      <c r="A3583" s="410"/>
      <c r="B3583" s="62"/>
      <c r="C3583" s="62"/>
      <c r="D3583" s="62"/>
      <c r="E3583" s="173"/>
    </row>
    <row r="3584" spans="1:5">
      <c r="A3584" s="410" t="s">
        <v>565</v>
      </c>
      <c r="B3584" s="62" t="s">
        <v>563</v>
      </c>
      <c r="C3584" s="62" t="s">
        <v>563</v>
      </c>
      <c r="D3584" s="62" t="s">
        <v>563</v>
      </c>
      <c r="E3584" s="173">
        <f>E3545+E3551+E3582</f>
        <v>27.119999999999997</v>
      </c>
    </row>
    <row r="3585" spans="1:5">
      <c r="A3585" s="410"/>
      <c r="B3585" s="62"/>
      <c r="C3585" s="62"/>
      <c r="D3585" s="413"/>
      <c r="E3585" s="173"/>
    </row>
    <row r="3586" spans="1:5">
      <c r="A3586" s="410"/>
      <c r="B3586" s="62"/>
      <c r="C3586" s="62"/>
      <c r="D3586" s="62"/>
      <c r="E3586" s="173"/>
    </row>
    <row r="3587" spans="1:5">
      <c r="A3587" s="410"/>
      <c r="B3587" s="62"/>
      <c r="C3587" s="62"/>
      <c r="D3587" s="62"/>
      <c r="E3587" s="173"/>
    </row>
    <row r="3588" spans="1:5">
      <c r="A3588" s="410" t="s">
        <v>1396</v>
      </c>
      <c r="B3588" s="62" t="s">
        <v>3577</v>
      </c>
      <c r="C3588" s="62"/>
      <c r="D3588" s="62"/>
      <c r="E3588" s="173"/>
    </row>
    <row r="3589" spans="1:5">
      <c r="A3589" s="410" t="s">
        <v>1151</v>
      </c>
      <c r="B3589" s="62"/>
      <c r="C3589" s="62"/>
      <c r="D3589" s="62"/>
      <c r="E3589" s="173"/>
    </row>
    <row r="3590" spans="1:5">
      <c r="A3590" s="410" t="s">
        <v>575</v>
      </c>
      <c r="B3590" s="62"/>
      <c r="C3590" s="62"/>
      <c r="D3590" s="62"/>
      <c r="E3590" s="173"/>
    </row>
    <row r="3591" spans="1:5">
      <c r="A3591" s="410"/>
      <c r="B3591" s="62"/>
      <c r="C3591" s="62"/>
      <c r="D3591" s="62"/>
      <c r="E3591" s="173"/>
    </row>
    <row r="3592" spans="1:5">
      <c r="A3592" s="410" t="s">
        <v>576</v>
      </c>
      <c r="B3592" s="62" t="s">
        <v>558</v>
      </c>
      <c r="C3592" s="62" t="s">
        <v>559</v>
      </c>
      <c r="D3592" s="62" t="s">
        <v>560</v>
      </c>
      <c r="E3592" s="173" t="s">
        <v>561</v>
      </c>
    </row>
    <row r="3593" spans="1:5" ht="30">
      <c r="A3593" s="410" t="s">
        <v>3061</v>
      </c>
      <c r="B3593" s="62" t="s">
        <v>123</v>
      </c>
      <c r="C3593" s="62">
        <v>3.4319999999999997E-5</v>
      </c>
      <c r="D3593" s="62">
        <v>576</v>
      </c>
      <c r="E3593" s="173">
        <f>TRUNC((C3593*D3593),2)</f>
        <v>0.01</v>
      </c>
    </row>
    <row r="3594" spans="1:5">
      <c r="A3594" s="410" t="s">
        <v>562</v>
      </c>
      <c r="B3594" s="62" t="s">
        <v>563</v>
      </c>
      <c r="C3594" s="62" t="s">
        <v>563</v>
      </c>
      <c r="D3594" s="62" t="s">
        <v>563</v>
      </c>
      <c r="E3594" s="173">
        <f>SUM(E3593:E3593)</f>
        <v>0.01</v>
      </c>
    </row>
    <row r="3595" spans="1:5">
      <c r="A3595" s="410"/>
      <c r="B3595" s="62"/>
      <c r="C3595" s="62"/>
      <c r="D3595" s="62"/>
      <c r="E3595" s="173"/>
    </row>
    <row r="3596" spans="1:5">
      <c r="A3596" s="410" t="s">
        <v>557</v>
      </c>
      <c r="B3596" s="62" t="s">
        <v>558</v>
      </c>
      <c r="C3596" s="62" t="s">
        <v>559</v>
      </c>
      <c r="D3596" s="62" t="s">
        <v>560</v>
      </c>
      <c r="E3596" s="173" t="s">
        <v>561</v>
      </c>
    </row>
    <row r="3597" spans="1:5">
      <c r="A3597" s="410" t="s">
        <v>3153</v>
      </c>
      <c r="B3597" s="62" t="s">
        <v>122</v>
      </c>
      <c r="C3597" s="62">
        <v>8.5790500000000006E-2</v>
      </c>
      <c r="D3597" s="62">
        <v>11.04</v>
      </c>
      <c r="E3597" s="173">
        <f>TRUNC((C3597*D3597),2)</f>
        <v>0.94</v>
      </c>
    </row>
    <row r="3598" spans="1:5">
      <c r="A3598" s="410" t="s">
        <v>3154</v>
      </c>
      <c r="B3598" s="62" t="s">
        <v>122</v>
      </c>
      <c r="C3598" s="62">
        <v>0.42921619999999999</v>
      </c>
      <c r="D3598" s="62">
        <v>14.35</v>
      </c>
      <c r="E3598" s="173">
        <f>TRUNC((C3598*D3598),2)</f>
        <v>6.15</v>
      </c>
    </row>
    <row r="3599" spans="1:5">
      <c r="A3599" s="410" t="s">
        <v>562</v>
      </c>
      <c r="B3599" s="62" t="s">
        <v>563</v>
      </c>
      <c r="C3599" s="62" t="s">
        <v>563</v>
      </c>
      <c r="D3599" s="62" t="s">
        <v>563</v>
      </c>
      <c r="E3599" s="173">
        <f>SUM(E3597:E3598)</f>
        <v>7.09</v>
      </c>
    </row>
    <row r="3600" spans="1:5">
      <c r="A3600" s="410"/>
      <c r="B3600" s="62"/>
      <c r="C3600" s="62"/>
      <c r="D3600" s="62"/>
      <c r="E3600" s="173"/>
    </row>
    <row r="3601" spans="1:5">
      <c r="A3601" s="410" t="s">
        <v>564</v>
      </c>
      <c r="B3601" s="62" t="s">
        <v>558</v>
      </c>
      <c r="C3601" s="62" t="s">
        <v>559</v>
      </c>
      <c r="D3601" s="62" t="s">
        <v>560</v>
      </c>
      <c r="E3601" s="173" t="s">
        <v>561</v>
      </c>
    </row>
    <row r="3602" spans="1:5" ht="45">
      <c r="A3602" s="410" t="s">
        <v>3155</v>
      </c>
      <c r="B3602" s="62" t="s">
        <v>127</v>
      </c>
      <c r="C3602" s="62">
        <v>1.5095057000000001</v>
      </c>
      <c r="D3602" s="62">
        <v>10.52</v>
      </c>
      <c r="E3602" s="173">
        <f t="shared" ref="E3602:E3625" si="78">TRUNC((C3602*D3602),2)</f>
        <v>15.87</v>
      </c>
    </row>
    <row r="3603" spans="1:5">
      <c r="A3603" s="410" t="s">
        <v>3066</v>
      </c>
      <c r="B3603" s="62" t="s">
        <v>123</v>
      </c>
      <c r="C3603" s="62">
        <v>4.06472E-3</v>
      </c>
      <c r="D3603" s="62">
        <v>6.92</v>
      </c>
      <c r="E3603" s="173">
        <f t="shared" si="78"/>
        <v>0.02</v>
      </c>
    </row>
    <row r="3604" spans="1:5">
      <c r="A3604" s="410" t="s">
        <v>3046</v>
      </c>
      <c r="B3604" s="62" t="s">
        <v>131</v>
      </c>
      <c r="C3604" s="62">
        <v>8.1170999999999999E-4</v>
      </c>
      <c r="D3604" s="62">
        <v>50.4</v>
      </c>
      <c r="E3604" s="173">
        <f t="shared" si="78"/>
        <v>0.04</v>
      </c>
    </row>
    <row r="3605" spans="1:5">
      <c r="A3605" s="410" t="s">
        <v>3067</v>
      </c>
      <c r="B3605" s="62" t="s">
        <v>123</v>
      </c>
      <c r="C3605" s="62">
        <v>3.3694999999999998E-4</v>
      </c>
      <c r="D3605" s="62">
        <v>108.95</v>
      </c>
      <c r="E3605" s="173">
        <f t="shared" si="78"/>
        <v>0.03</v>
      </c>
    </row>
    <row r="3606" spans="1:5">
      <c r="A3606" s="410" t="s">
        <v>3069</v>
      </c>
      <c r="B3606" s="62" t="s">
        <v>123</v>
      </c>
      <c r="C3606" s="62">
        <v>4.5980300000000003E-3</v>
      </c>
      <c r="D3606" s="62">
        <v>6.21</v>
      </c>
      <c r="E3606" s="173">
        <f t="shared" si="78"/>
        <v>0.02</v>
      </c>
    </row>
    <row r="3607" spans="1:5">
      <c r="A3607" s="410" t="s">
        <v>3047</v>
      </c>
      <c r="B3607" s="62" t="s">
        <v>131</v>
      </c>
      <c r="C3607" s="62">
        <v>6.9634400000000004E-3</v>
      </c>
      <c r="D3607" s="62">
        <v>9.4499999999999993</v>
      </c>
      <c r="E3607" s="173">
        <f t="shared" si="78"/>
        <v>0.06</v>
      </c>
    </row>
    <row r="3608" spans="1:5">
      <c r="A3608" s="410" t="s">
        <v>3075</v>
      </c>
      <c r="B3608" s="62" t="s">
        <v>128</v>
      </c>
      <c r="C3608" s="62">
        <v>7.6632999999999996E-4</v>
      </c>
      <c r="D3608" s="62">
        <v>15.32</v>
      </c>
      <c r="E3608" s="173">
        <f t="shared" si="78"/>
        <v>0.01</v>
      </c>
    </row>
    <row r="3609" spans="1:5">
      <c r="A3609" s="410" t="s">
        <v>3076</v>
      </c>
      <c r="B3609" s="62" t="s">
        <v>122</v>
      </c>
      <c r="C3609" s="62">
        <v>0.50700000000000001</v>
      </c>
      <c r="D3609" s="62">
        <v>1.87</v>
      </c>
      <c r="E3609" s="173">
        <f t="shared" si="78"/>
        <v>0.94</v>
      </c>
    </row>
    <row r="3610" spans="1:5">
      <c r="A3610" s="410" t="s">
        <v>3077</v>
      </c>
      <c r="B3610" s="62" t="s">
        <v>122</v>
      </c>
      <c r="C3610" s="62">
        <v>0.50700000000000001</v>
      </c>
      <c r="D3610" s="62">
        <v>0.71</v>
      </c>
      <c r="E3610" s="173">
        <f t="shared" si="78"/>
        <v>0.35</v>
      </c>
    </row>
    <row r="3611" spans="1:5">
      <c r="A3611" s="410" t="s">
        <v>3078</v>
      </c>
      <c r="B3611" s="62" t="s">
        <v>122</v>
      </c>
      <c r="C3611" s="62">
        <v>0.50700000000000001</v>
      </c>
      <c r="D3611" s="62">
        <v>0.34</v>
      </c>
      <c r="E3611" s="173">
        <f t="shared" si="78"/>
        <v>0.17</v>
      </c>
    </row>
    <row r="3612" spans="1:5">
      <c r="A3612" s="410" t="s">
        <v>3079</v>
      </c>
      <c r="B3612" s="62" t="s">
        <v>122</v>
      </c>
      <c r="C3612" s="62">
        <v>0.50700000000000001</v>
      </c>
      <c r="D3612" s="62">
        <v>0.05</v>
      </c>
      <c r="E3612" s="173">
        <f t="shared" si="78"/>
        <v>0.02</v>
      </c>
    </row>
    <row r="3613" spans="1:5">
      <c r="A3613" s="410" t="s">
        <v>3048</v>
      </c>
      <c r="B3613" s="62" t="s">
        <v>123</v>
      </c>
      <c r="C3613" s="62">
        <v>1.34168E-3</v>
      </c>
      <c r="D3613" s="62">
        <v>31.18</v>
      </c>
      <c r="E3613" s="173">
        <f t="shared" si="78"/>
        <v>0.04</v>
      </c>
    </row>
    <row r="3614" spans="1:5">
      <c r="A3614" s="410" t="s">
        <v>3049</v>
      </c>
      <c r="B3614" s="62" t="s">
        <v>123</v>
      </c>
      <c r="C3614" s="62">
        <v>6.2883999999999998E-4</v>
      </c>
      <c r="D3614" s="62">
        <v>178.5</v>
      </c>
      <c r="E3614" s="173">
        <f t="shared" si="78"/>
        <v>0.11</v>
      </c>
    </row>
    <row r="3615" spans="1:5">
      <c r="A3615" s="410" t="s">
        <v>3050</v>
      </c>
      <c r="B3615" s="62" t="s">
        <v>123</v>
      </c>
      <c r="C3615" s="62">
        <v>5.652401E-2</v>
      </c>
      <c r="D3615" s="62">
        <v>1.17</v>
      </c>
      <c r="E3615" s="173">
        <f t="shared" si="78"/>
        <v>0.06</v>
      </c>
    </row>
    <row r="3616" spans="1:5" ht="30">
      <c r="A3616" s="410" t="s">
        <v>3051</v>
      </c>
      <c r="B3616" s="62" t="s">
        <v>123</v>
      </c>
      <c r="C3616" s="62">
        <v>5.4502999999999995E-4</v>
      </c>
      <c r="D3616" s="62">
        <v>140.43</v>
      </c>
      <c r="E3616" s="173">
        <f t="shared" si="78"/>
        <v>7.0000000000000007E-2</v>
      </c>
    </row>
    <row r="3617" spans="1:5" ht="30">
      <c r="A3617" s="410" t="s">
        <v>3052</v>
      </c>
      <c r="B3617" s="62" t="s">
        <v>123</v>
      </c>
      <c r="C3617" s="62">
        <v>3.6504000000000002E-4</v>
      </c>
      <c r="D3617" s="62">
        <v>123.37</v>
      </c>
      <c r="E3617" s="173">
        <f t="shared" si="78"/>
        <v>0.04</v>
      </c>
    </row>
    <row r="3618" spans="1:5" ht="30">
      <c r="A3618" s="410" t="s">
        <v>3080</v>
      </c>
      <c r="B3618" s="62" t="s">
        <v>123</v>
      </c>
      <c r="C3618" s="62">
        <v>2.2359999999999999E-5</v>
      </c>
      <c r="D3618" s="62">
        <v>593.85</v>
      </c>
      <c r="E3618" s="173">
        <f t="shared" si="78"/>
        <v>0.01</v>
      </c>
    </row>
    <row r="3619" spans="1:5">
      <c r="A3619" s="410" t="s">
        <v>3081</v>
      </c>
      <c r="B3619" s="62" t="s">
        <v>123</v>
      </c>
      <c r="C3619" s="62">
        <v>1.373E-4</v>
      </c>
      <c r="D3619" s="62">
        <v>134.63</v>
      </c>
      <c r="E3619" s="173">
        <f t="shared" si="78"/>
        <v>0.01</v>
      </c>
    </row>
    <row r="3620" spans="1:5">
      <c r="A3620" s="410" t="s">
        <v>3082</v>
      </c>
      <c r="B3620" s="62" t="s">
        <v>123</v>
      </c>
      <c r="C3620" s="62">
        <v>1.0429000000000001E-4</v>
      </c>
      <c r="D3620" s="62">
        <v>202.84</v>
      </c>
      <c r="E3620" s="173">
        <f t="shared" si="78"/>
        <v>0.02</v>
      </c>
    </row>
    <row r="3621" spans="1:5">
      <c r="A3621" s="410" t="s">
        <v>3083</v>
      </c>
      <c r="B3621" s="62" t="s">
        <v>123</v>
      </c>
      <c r="C3621" s="62">
        <v>2.2359999999999999E-5</v>
      </c>
      <c r="D3621" s="62">
        <v>574.46</v>
      </c>
      <c r="E3621" s="173">
        <f t="shared" si="78"/>
        <v>0.01</v>
      </c>
    </row>
    <row r="3622" spans="1:5">
      <c r="A3622" s="410" t="s">
        <v>3084</v>
      </c>
      <c r="B3622" s="62" t="s">
        <v>123</v>
      </c>
      <c r="C3622" s="62">
        <v>2.7480000000000001E-5</v>
      </c>
      <c r="D3622" s="62">
        <v>276.64</v>
      </c>
      <c r="E3622" s="173">
        <f t="shared" si="78"/>
        <v>0</v>
      </c>
    </row>
    <row r="3623" spans="1:5">
      <c r="A3623" s="410" t="s">
        <v>3085</v>
      </c>
      <c r="B3623" s="62" t="s">
        <v>123</v>
      </c>
      <c r="C3623" s="62">
        <v>1.38411E-3</v>
      </c>
      <c r="D3623" s="62">
        <v>8.1</v>
      </c>
      <c r="E3623" s="173">
        <f t="shared" si="78"/>
        <v>0.01</v>
      </c>
    </row>
    <row r="3624" spans="1:5">
      <c r="A3624" s="410" t="s">
        <v>3086</v>
      </c>
      <c r="B3624" s="62" t="s">
        <v>123</v>
      </c>
      <c r="C3624" s="62">
        <v>7.6632999999999996E-4</v>
      </c>
      <c r="D3624" s="62">
        <v>11.01</v>
      </c>
      <c r="E3624" s="173">
        <f t="shared" si="78"/>
        <v>0</v>
      </c>
    </row>
    <row r="3625" spans="1:5">
      <c r="A3625" s="410" t="s">
        <v>3087</v>
      </c>
      <c r="B3625" s="62" t="s">
        <v>123</v>
      </c>
      <c r="C3625" s="62">
        <v>7.6632999999999996E-4</v>
      </c>
      <c r="D3625" s="62">
        <v>24.42</v>
      </c>
      <c r="E3625" s="173">
        <f t="shared" si="78"/>
        <v>0.01</v>
      </c>
    </row>
    <row r="3626" spans="1:5">
      <c r="A3626" s="410" t="s">
        <v>562</v>
      </c>
      <c r="B3626" s="62" t="s">
        <v>563</v>
      </c>
      <c r="C3626" s="62" t="s">
        <v>563</v>
      </c>
      <c r="D3626" s="62" t="s">
        <v>563</v>
      </c>
      <c r="E3626" s="173">
        <f>SUM(E3602:E3625)</f>
        <v>17.920000000000005</v>
      </c>
    </row>
    <row r="3627" spans="1:5">
      <c r="A3627" s="410"/>
      <c r="B3627" s="62"/>
      <c r="C3627" s="62"/>
      <c r="D3627" s="62"/>
      <c r="E3627" s="173"/>
    </row>
    <row r="3628" spans="1:5">
      <c r="A3628" s="410" t="s">
        <v>565</v>
      </c>
      <c r="B3628" s="62" t="s">
        <v>563</v>
      </c>
      <c r="C3628" s="62" t="s">
        <v>563</v>
      </c>
      <c r="D3628" s="62" t="s">
        <v>563</v>
      </c>
      <c r="E3628" s="173">
        <f>E3594+E3599+E3626</f>
        <v>25.020000000000003</v>
      </c>
    </row>
    <row r="3629" spans="1:5">
      <c r="A3629" s="410"/>
      <c r="B3629" s="62"/>
      <c r="C3629" s="62"/>
      <c r="D3629" s="413"/>
      <c r="E3629" s="173"/>
    </row>
    <row r="3630" spans="1:5">
      <c r="A3630" s="410"/>
      <c r="B3630" s="62"/>
      <c r="C3630" s="62"/>
      <c r="D3630" s="62"/>
      <c r="E3630" s="173"/>
    </row>
    <row r="3631" spans="1:5">
      <c r="A3631" s="410"/>
      <c r="B3631" s="62"/>
      <c r="C3631" s="62"/>
      <c r="D3631" s="62"/>
      <c r="E3631" s="173"/>
    </row>
    <row r="3632" spans="1:5">
      <c r="A3632" s="410" t="s">
        <v>1397</v>
      </c>
      <c r="B3632" s="62" t="s">
        <v>3597</v>
      </c>
      <c r="C3632" s="62"/>
      <c r="D3632" s="62"/>
      <c r="E3632" s="173"/>
    </row>
    <row r="3633" spans="1:5" ht="30">
      <c r="A3633" s="410" t="s">
        <v>646</v>
      </c>
      <c r="B3633" s="62"/>
      <c r="C3633" s="62"/>
      <c r="D3633" s="62"/>
      <c r="E3633" s="173"/>
    </row>
    <row r="3634" spans="1:5">
      <c r="A3634" s="410" t="s">
        <v>575</v>
      </c>
      <c r="B3634" s="62"/>
      <c r="C3634" s="62"/>
      <c r="D3634" s="62"/>
      <c r="E3634" s="173"/>
    </row>
    <row r="3635" spans="1:5">
      <c r="A3635" s="410"/>
      <c r="B3635" s="62"/>
      <c r="C3635" s="62"/>
      <c r="D3635" s="62"/>
      <c r="E3635" s="173"/>
    </row>
    <row r="3636" spans="1:5">
      <c r="A3636" s="410" t="s">
        <v>576</v>
      </c>
      <c r="B3636" s="62" t="s">
        <v>558</v>
      </c>
      <c r="C3636" s="62" t="s">
        <v>559</v>
      </c>
      <c r="D3636" s="62" t="s">
        <v>560</v>
      </c>
      <c r="E3636" s="173" t="s">
        <v>561</v>
      </c>
    </row>
    <row r="3637" spans="1:5" ht="30">
      <c r="A3637" s="410" t="s">
        <v>3061</v>
      </c>
      <c r="B3637" s="62" t="s">
        <v>123</v>
      </c>
      <c r="C3637" s="62">
        <v>5.3619999999999998E-5</v>
      </c>
      <c r="D3637" s="62">
        <v>576</v>
      </c>
      <c r="E3637" s="173">
        <f>TRUNC((C3637*D3637),2)</f>
        <v>0.03</v>
      </c>
    </row>
    <row r="3638" spans="1:5">
      <c r="A3638" s="410" t="s">
        <v>562</v>
      </c>
      <c r="B3638" s="62" t="s">
        <v>563</v>
      </c>
      <c r="C3638" s="62" t="s">
        <v>563</v>
      </c>
      <c r="D3638" s="62" t="s">
        <v>563</v>
      </c>
      <c r="E3638" s="173">
        <f>SUM(E3637:E3637)</f>
        <v>0.03</v>
      </c>
    </row>
    <row r="3639" spans="1:5">
      <c r="A3639" s="410"/>
      <c r="B3639" s="62"/>
      <c r="C3639" s="62"/>
      <c r="D3639" s="62"/>
      <c r="E3639" s="173"/>
    </row>
    <row r="3640" spans="1:5">
      <c r="A3640" s="410" t="s">
        <v>557</v>
      </c>
      <c r="B3640" s="62" t="s">
        <v>558</v>
      </c>
      <c r="C3640" s="62" t="s">
        <v>559</v>
      </c>
      <c r="D3640" s="62" t="s">
        <v>560</v>
      </c>
      <c r="E3640" s="173" t="s">
        <v>561</v>
      </c>
    </row>
    <row r="3641" spans="1:5">
      <c r="A3641" s="410" t="s">
        <v>3090</v>
      </c>
      <c r="B3641" s="62" t="s">
        <v>122</v>
      </c>
      <c r="C3641" s="62">
        <v>0.42616490000000001</v>
      </c>
      <c r="D3641" s="62">
        <v>13.3</v>
      </c>
      <c r="E3641" s="173">
        <f>TRUNC((C3641*D3641),2)</f>
        <v>5.66</v>
      </c>
    </row>
    <row r="3642" spans="1:5">
      <c r="A3642" s="410" t="s">
        <v>3063</v>
      </c>
      <c r="B3642" s="62" t="s">
        <v>122</v>
      </c>
      <c r="C3642" s="62">
        <v>0.3793783</v>
      </c>
      <c r="D3642" s="62">
        <v>8.51</v>
      </c>
      <c r="E3642" s="173">
        <f>TRUNC((C3642*D3642),2)</f>
        <v>3.22</v>
      </c>
    </row>
    <row r="3643" spans="1:5">
      <c r="A3643" s="410" t="s">
        <v>562</v>
      </c>
      <c r="B3643" s="62" t="s">
        <v>563</v>
      </c>
      <c r="C3643" s="62" t="s">
        <v>563</v>
      </c>
      <c r="D3643" s="62" t="s">
        <v>563</v>
      </c>
      <c r="E3643" s="173">
        <f>SUM(E3641:E3642)</f>
        <v>8.8800000000000008</v>
      </c>
    </row>
    <row r="3644" spans="1:5">
      <c r="A3644" s="410"/>
      <c r="B3644" s="62"/>
      <c r="C3644" s="62"/>
      <c r="D3644" s="62"/>
      <c r="E3644" s="173"/>
    </row>
    <row r="3645" spans="1:5">
      <c r="A3645" s="410" t="s">
        <v>564</v>
      </c>
      <c r="B3645" s="62" t="s">
        <v>558</v>
      </c>
      <c r="C3645" s="62" t="s">
        <v>559</v>
      </c>
      <c r="D3645" s="62" t="s">
        <v>560</v>
      </c>
      <c r="E3645" s="173" t="s">
        <v>561</v>
      </c>
    </row>
    <row r="3646" spans="1:5">
      <c r="A3646" s="410" t="s">
        <v>3065</v>
      </c>
      <c r="B3646" s="62" t="s">
        <v>124</v>
      </c>
      <c r="C3646" s="62">
        <v>3.5249999999999997E-2</v>
      </c>
      <c r="D3646" s="62">
        <v>72.5</v>
      </c>
      <c r="E3646" s="173">
        <f t="shared" ref="E3646:E3671" si="79">TRUNC((C3646*D3646),2)</f>
        <v>2.5499999999999998</v>
      </c>
    </row>
    <row r="3647" spans="1:5">
      <c r="A3647" s="410" t="s">
        <v>3066</v>
      </c>
      <c r="B3647" s="62" t="s">
        <v>123</v>
      </c>
      <c r="C3647" s="62">
        <v>6.3496200000000003E-3</v>
      </c>
      <c r="D3647" s="62">
        <v>6.92</v>
      </c>
      <c r="E3647" s="173">
        <f t="shared" si="79"/>
        <v>0.04</v>
      </c>
    </row>
    <row r="3648" spans="1:5">
      <c r="A3648" s="410" t="s">
        <v>3046</v>
      </c>
      <c r="B3648" s="62" t="s">
        <v>131</v>
      </c>
      <c r="C3648" s="62">
        <v>1.268E-3</v>
      </c>
      <c r="D3648" s="62">
        <v>50.4</v>
      </c>
      <c r="E3648" s="173">
        <f t="shared" si="79"/>
        <v>0.06</v>
      </c>
    </row>
    <row r="3649" spans="1:5">
      <c r="A3649" s="410" t="s">
        <v>3067</v>
      </c>
      <c r="B3649" s="62" t="s">
        <v>123</v>
      </c>
      <c r="C3649" s="62">
        <v>5.2636000000000002E-4</v>
      </c>
      <c r="D3649" s="62">
        <v>108.95</v>
      </c>
      <c r="E3649" s="173">
        <f t="shared" si="79"/>
        <v>0.05</v>
      </c>
    </row>
    <row r="3650" spans="1:5">
      <c r="A3650" s="410" t="s">
        <v>3068</v>
      </c>
      <c r="B3650" s="62" t="s">
        <v>127</v>
      </c>
      <c r="C3650" s="62">
        <v>13.619738099999999</v>
      </c>
      <c r="D3650" s="62">
        <v>0.42</v>
      </c>
      <c r="E3650" s="173">
        <f t="shared" si="79"/>
        <v>5.72</v>
      </c>
    </row>
    <row r="3651" spans="1:5">
      <c r="A3651" s="410" t="s">
        <v>3069</v>
      </c>
      <c r="B3651" s="62" t="s">
        <v>123</v>
      </c>
      <c r="C3651" s="62">
        <v>7.1827200000000001E-3</v>
      </c>
      <c r="D3651" s="62">
        <v>6.21</v>
      </c>
      <c r="E3651" s="173">
        <f t="shared" si="79"/>
        <v>0.04</v>
      </c>
    </row>
    <row r="3652" spans="1:5">
      <c r="A3652" s="410" t="s">
        <v>3047</v>
      </c>
      <c r="B3652" s="62" t="s">
        <v>131</v>
      </c>
      <c r="C3652" s="62">
        <v>1.08778E-2</v>
      </c>
      <c r="D3652" s="62">
        <v>9.4499999999999993</v>
      </c>
      <c r="E3652" s="173">
        <f t="shared" si="79"/>
        <v>0.1</v>
      </c>
    </row>
    <row r="3653" spans="1:5">
      <c r="A3653" s="410" t="s">
        <v>3075</v>
      </c>
      <c r="B3653" s="62" t="s">
        <v>128</v>
      </c>
      <c r="C3653" s="62">
        <v>1.1971099999999999E-3</v>
      </c>
      <c r="D3653" s="62">
        <v>15.32</v>
      </c>
      <c r="E3653" s="173">
        <f t="shared" si="79"/>
        <v>0.01</v>
      </c>
    </row>
    <row r="3654" spans="1:5">
      <c r="A3654" s="410" t="s">
        <v>3076</v>
      </c>
      <c r="B3654" s="62" t="s">
        <v>122</v>
      </c>
      <c r="C3654" s="62">
        <v>0.79200000000000004</v>
      </c>
      <c r="D3654" s="62">
        <v>1.87</v>
      </c>
      <c r="E3654" s="173">
        <f t="shared" si="79"/>
        <v>1.48</v>
      </c>
    </row>
    <row r="3655" spans="1:5">
      <c r="A3655" s="410" t="s">
        <v>3077</v>
      </c>
      <c r="B3655" s="62" t="s">
        <v>122</v>
      </c>
      <c r="C3655" s="62">
        <v>0.79200000000000004</v>
      </c>
      <c r="D3655" s="62">
        <v>0.71</v>
      </c>
      <c r="E3655" s="173">
        <f t="shared" si="79"/>
        <v>0.56000000000000005</v>
      </c>
    </row>
    <row r="3656" spans="1:5">
      <c r="A3656" s="410" t="s">
        <v>3078</v>
      </c>
      <c r="B3656" s="62" t="s">
        <v>122</v>
      </c>
      <c r="C3656" s="62">
        <v>0.79200000000000004</v>
      </c>
      <c r="D3656" s="62">
        <v>0.34</v>
      </c>
      <c r="E3656" s="173">
        <f t="shared" si="79"/>
        <v>0.26</v>
      </c>
    </row>
    <row r="3657" spans="1:5">
      <c r="A3657" s="410" t="s">
        <v>3079</v>
      </c>
      <c r="B3657" s="62" t="s">
        <v>122</v>
      </c>
      <c r="C3657" s="62">
        <v>0.79200000000000004</v>
      </c>
      <c r="D3657" s="62">
        <v>0.05</v>
      </c>
      <c r="E3657" s="173">
        <f t="shared" si="79"/>
        <v>0.03</v>
      </c>
    </row>
    <row r="3658" spans="1:5">
      <c r="A3658" s="410" t="s">
        <v>3048</v>
      </c>
      <c r="B3658" s="62" t="s">
        <v>123</v>
      </c>
      <c r="C3658" s="62">
        <v>2.0958700000000001E-3</v>
      </c>
      <c r="D3658" s="62">
        <v>31.18</v>
      </c>
      <c r="E3658" s="173">
        <f t="shared" si="79"/>
        <v>0.06</v>
      </c>
    </row>
    <row r="3659" spans="1:5">
      <c r="A3659" s="410" t="s">
        <v>3049</v>
      </c>
      <c r="B3659" s="62" t="s">
        <v>123</v>
      </c>
      <c r="C3659" s="62">
        <v>9.8233000000000001E-4</v>
      </c>
      <c r="D3659" s="62">
        <v>178.5</v>
      </c>
      <c r="E3659" s="173">
        <f t="shared" si="79"/>
        <v>0.17</v>
      </c>
    </row>
    <row r="3660" spans="1:5">
      <c r="A3660" s="410" t="s">
        <v>3050</v>
      </c>
      <c r="B3660" s="62" t="s">
        <v>123</v>
      </c>
      <c r="C3660" s="62">
        <v>8.8297860000000006E-2</v>
      </c>
      <c r="D3660" s="62">
        <v>1.17</v>
      </c>
      <c r="E3660" s="173">
        <f t="shared" si="79"/>
        <v>0.1</v>
      </c>
    </row>
    <row r="3661" spans="1:5" ht="30">
      <c r="A3661" s="410" t="s">
        <v>3051</v>
      </c>
      <c r="B3661" s="62" t="s">
        <v>123</v>
      </c>
      <c r="C3661" s="62">
        <v>8.5141000000000004E-4</v>
      </c>
      <c r="D3661" s="62">
        <v>140.43</v>
      </c>
      <c r="E3661" s="173">
        <f t="shared" si="79"/>
        <v>0.11</v>
      </c>
    </row>
    <row r="3662" spans="1:5" ht="30">
      <c r="A3662" s="410" t="s">
        <v>3052</v>
      </c>
      <c r="B3662" s="62" t="s">
        <v>123</v>
      </c>
      <c r="C3662" s="62">
        <v>5.7023999999999996E-4</v>
      </c>
      <c r="D3662" s="62">
        <v>123.37</v>
      </c>
      <c r="E3662" s="173">
        <f t="shared" si="79"/>
        <v>7.0000000000000007E-2</v>
      </c>
    </row>
    <row r="3663" spans="1:5" ht="30">
      <c r="A3663" s="410" t="s">
        <v>3080</v>
      </c>
      <c r="B3663" s="62" t="s">
        <v>123</v>
      </c>
      <c r="C3663" s="62">
        <v>3.4929999999999999E-5</v>
      </c>
      <c r="D3663" s="62">
        <v>593.85</v>
      </c>
      <c r="E3663" s="173">
        <f t="shared" si="79"/>
        <v>0.02</v>
      </c>
    </row>
    <row r="3664" spans="1:5">
      <c r="A3664" s="410" t="s">
        <v>3081</v>
      </c>
      <c r="B3664" s="62" t="s">
        <v>123</v>
      </c>
      <c r="C3664" s="62">
        <v>2.1447999999999999E-4</v>
      </c>
      <c r="D3664" s="62">
        <v>134.63</v>
      </c>
      <c r="E3664" s="173">
        <f t="shared" si="79"/>
        <v>0.02</v>
      </c>
    </row>
    <row r="3665" spans="1:5">
      <c r="A3665" s="410" t="s">
        <v>3082</v>
      </c>
      <c r="B3665" s="62" t="s">
        <v>123</v>
      </c>
      <c r="C3665" s="62">
        <v>1.6291E-4</v>
      </c>
      <c r="D3665" s="62">
        <v>202.84</v>
      </c>
      <c r="E3665" s="173">
        <f t="shared" si="79"/>
        <v>0.03</v>
      </c>
    </row>
    <row r="3666" spans="1:5">
      <c r="A3666" s="410" t="s">
        <v>3083</v>
      </c>
      <c r="B3666" s="62" t="s">
        <v>123</v>
      </c>
      <c r="C3666" s="62">
        <v>3.4929999999999999E-5</v>
      </c>
      <c r="D3666" s="62">
        <v>574.46</v>
      </c>
      <c r="E3666" s="173">
        <f t="shared" si="79"/>
        <v>0.02</v>
      </c>
    </row>
    <row r="3667" spans="1:5">
      <c r="A3667" s="410" t="s">
        <v>3084</v>
      </c>
      <c r="B3667" s="62" t="s">
        <v>123</v>
      </c>
      <c r="C3667" s="62">
        <v>4.2929999999999997E-5</v>
      </c>
      <c r="D3667" s="62">
        <v>276.64</v>
      </c>
      <c r="E3667" s="173">
        <f t="shared" si="79"/>
        <v>0.01</v>
      </c>
    </row>
    <row r="3668" spans="1:5">
      <c r="A3668" s="410" t="s">
        <v>3085</v>
      </c>
      <c r="B3668" s="62" t="s">
        <v>123</v>
      </c>
      <c r="C3668" s="62">
        <v>2.1621600000000002E-3</v>
      </c>
      <c r="D3668" s="62">
        <v>8.1</v>
      </c>
      <c r="E3668" s="173">
        <f t="shared" si="79"/>
        <v>0.01</v>
      </c>
    </row>
    <row r="3669" spans="1:5">
      <c r="A3669" s="410" t="s">
        <v>3086</v>
      </c>
      <c r="B3669" s="62" t="s">
        <v>123</v>
      </c>
      <c r="C3669" s="62">
        <v>1.1971099999999999E-3</v>
      </c>
      <c r="D3669" s="62">
        <v>11.01</v>
      </c>
      <c r="E3669" s="173">
        <f t="shared" si="79"/>
        <v>0.01</v>
      </c>
    </row>
    <row r="3670" spans="1:5">
      <c r="A3670" s="410" t="s">
        <v>3087</v>
      </c>
      <c r="B3670" s="62" t="s">
        <v>123</v>
      </c>
      <c r="C3670" s="62">
        <v>1.1971099999999999E-3</v>
      </c>
      <c r="D3670" s="62">
        <v>24.42</v>
      </c>
      <c r="E3670" s="173">
        <f t="shared" si="79"/>
        <v>0.02</v>
      </c>
    </row>
    <row r="3671" spans="1:5">
      <c r="A3671" s="410" t="s">
        <v>3178</v>
      </c>
      <c r="B3671" s="62" t="s">
        <v>125</v>
      </c>
      <c r="C3671" s="62">
        <v>1.04</v>
      </c>
      <c r="D3671" s="62">
        <v>1.1599999999999999</v>
      </c>
      <c r="E3671" s="173">
        <f t="shared" si="79"/>
        <v>1.2</v>
      </c>
    </row>
    <row r="3672" spans="1:5">
      <c r="A3672" s="410" t="s">
        <v>562</v>
      </c>
      <c r="B3672" s="62" t="s">
        <v>563</v>
      </c>
      <c r="C3672" s="62" t="s">
        <v>563</v>
      </c>
      <c r="D3672" s="62" t="s">
        <v>563</v>
      </c>
      <c r="E3672" s="173">
        <f>SUM(E3646:E3671)</f>
        <v>12.749999999999995</v>
      </c>
    </row>
    <row r="3673" spans="1:5">
      <c r="A3673" s="410"/>
      <c r="B3673" s="62"/>
      <c r="C3673" s="62"/>
      <c r="D3673" s="62"/>
      <c r="E3673" s="173"/>
    </row>
    <row r="3674" spans="1:5">
      <c r="A3674" s="410" t="s">
        <v>565</v>
      </c>
      <c r="B3674" s="62" t="s">
        <v>563</v>
      </c>
      <c r="C3674" s="62" t="s">
        <v>563</v>
      </c>
      <c r="D3674" s="62" t="s">
        <v>563</v>
      </c>
      <c r="E3674" s="173">
        <f>E3638+E3643+E3672</f>
        <v>21.659999999999997</v>
      </c>
    </row>
    <row r="3675" spans="1:5">
      <c r="A3675" s="410"/>
      <c r="B3675" s="62"/>
      <c r="C3675" s="62"/>
      <c r="D3675" s="413"/>
      <c r="E3675" s="173"/>
    </row>
    <row r="3676" spans="1:5">
      <c r="A3676" s="410"/>
      <c r="B3676" s="62"/>
      <c r="C3676" s="62"/>
      <c r="D3676" s="62"/>
      <c r="E3676" s="173"/>
    </row>
    <row r="3677" spans="1:5">
      <c r="A3677" s="410"/>
      <c r="B3677" s="62"/>
      <c r="C3677" s="62"/>
      <c r="D3677" s="62"/>
      <c r="E3677" s="173"/>
    </row>
    <row r="3678" spans="1:5">
      <c r="A3678" s="410" t="s">
        <v>1398</v>
      </c>
      <c r="B3678" s="62" t="s">
        <v>3547</v>
      </c>
      <c r="C3678" s="62"/>
      <c r="D3678" s="62"/>
      <c r="E3678" s="173"/>
    </row>
    <row r="3679" spans="1:5">
      <c r="A3679" s="410" t="s">
        <v>648</v>
      </c>
      <c r="B3679" s="62"/>
      <c r="C3679" s="62"/>
      <c r="D3679" s="62"/>
      <c r="E3679" s="173"/>
    </row>
    <row r="3680" spans="1:5">
      <c r="A3680" s="410" t="s">
        <v>575</v>
      </c>
      <c r="B3680" s="62"/>
      <c r="C3680" s="62"/>
      <c r="D3680" s="62"/>
      <c r="E3680" s="173"/>
    </row>
    <row r="3681" spans="1:5">
      <c r="A3681" s="410"/>
      <c r="B3681" s="62"/>
      <c r="C3681" s="62"/>
      <c r="D3681" s="62"/>
      <c r="E3681" s="173"/>
    </row>
    <row r="3682" spans="1:5">
      <c r="A3682" s="410" t="s">
        <v>576</v>
      </c>
      <c r="B3682" s="62" t="s">
        <v>558</v>
      </c>
      <c r="C3682" s="62" t="s">
        <v>559</v>
      </c>
      <c r="D3682" s="62" t="s">
        <v>560</v>
      </c>
      <c r="E3682" s="173" t="s">
        <v>561</v>
      </c>
    </row>
    <row r="3683" spans="1:5" ht="30">
      <c r="A3683" s="410" t="s">
        <v>3061</v>
      </c>
      <c r="B3683" s="62" t="s">
        <v>123</v>
      </c>
      <c r="C3683" s="62">
        <v>8.1249999999999996E-5</v>
      </c>
      <c r="D3683" s="62">
        <v>576</v>
      </c>
      <c r="E3683" s="173">
        <f>TRUNC((C3683*D3683),2)</f>
        <v>0.04</v>
      </c>
    </row>
    <row r="3684" spans="1:5">
      <c r="A3684" s="410" t="s">
        <v>562</v>
      </c>
      <c r="B3684" s="62" t="s">
        <v>563</v>
      </c>
      <c r="C3684" s="62" t="s">
        <v>563</v>
      </c>
      <c r="D3684" s="62" t="s">
        <v>563</v>
      </c>
      <c r="E3684" s="173">
        <f>SUM(E3683:E3683)</f>
        <v>0.04</v>
      </c>
    </row>
    <row r="3685" spans="1:5">
      <c r="A3685" s="410"/>
      <c r="B3685" s="62"/>
      <c r="C3685" s="62"/>
      <c r="D3685" s="62"/>
      <c r="E3685" s="173"/>
    </row>
    <row r="3686" spans="1:5">
      <c r="A3686" s="410" t="s">
        <v>557</v>
      </c>
      <c r="B3686" s="62" t="s">
        <v>558</v>
      </c>
      <c r="C3686" s="62" t="s">
        <v>559</v>
      </c>
      <c r="D3686" s="62" t="s">
        <v>560</v>
      </c>
      <c r="E3686" s="173" t="s">
        <v>561</v>
      </c>
    </row>
    <row r="3687" spans="1:5">
      <c r="A3687" s="410" t="s">
        <v>3153</v>
      </c>
      <c r="B3687" s="62" t="s">
        <v>122</v>
      </c>
      <c r="C3687" s="62">
        <v>0.45418500000000001</v>
      </c>
      <c r="D3687" s="62">
        <v>11.04</v>
      </c>
      <c r="E3687" s="173">
        <f>TRUNC((C3687*D3687),2)</f>
        <v>5.01</v>
      </c>
    </row>
    <row r="3688" spans="1:5">
      <c r="A3688" s="410" t="s">
        <v>3154</v>
      </c>
      <c r="B3688" s="62" t="s">
        <v>122</v>
      </c>
      <c r="C3688" s="62">
        <v>0.45769500000000002</v>
      </c>
      <c r="D3688" s="62">
        <v>14.35</v>
      </c>
      <c r="E3688" s="173">
        <f>TRUNC((C3688*D3688),2)</f>
        <v>6.56</v>
      </c>
    </row>
    <row r="3689" spans="1:5">
      <c r="A3689" s="410" t="s">
        <v>3063</v>
      </c>
      <c r="B3689" s="62" t="s">
        <v>122</v>
      </c>
      <c r="C3689" s="62">
        <v>0.30513000000000001</v>
      </c>
      <c r="D3689" s="62">
        <v>8.51</v>
      </c>
      <c r="E3689" s="173">
        <f>TRUNC((C3689*D3689),2)</f>
        <v>2.59</v>
      </c>
    </row>
    <row r="3690" spans="1:5">
      <c r="A3690" s="410" t="s">
        <v>562</v>
      </c>
      <c r="B3690" s="62" t="s">
        <v>563</v>
      </c>
      <c r="C3690" s="62" t="s">
        <v>563</v>
      </c>
      <c r="D3690" s="62" t="s">
        <v>563</v>
      </c>
      <c r="E3690" s="173">
        <f>SUM(E3687:E3689)</f>
        <v>14.16</v>
      </c>
    </row>
    <row r="3691" spans="1:5">
      <c r="A3691" s="410"/>
      <c r="B3691" s="62"/>
      <c r="C3691" s="62"/>
      <c r="D3691" s="62"/>
      <c r="E3691" s="173"/>
    </row>
    <row r="3692" spans="1:5">
      <c r="A3692" s="410" t="s">
        <v>564</v>
      </c>
      <c r="B3692" s="62" t="s">
        <v>558</v>
      </c>
      <c r="C3692" s="62" t="s">
        <v>559</v>
      </c>
      <c r="D3692" s="62" t="s">
        <v>560</v>
      </c>
      <c r="E3692" s="173" t="s">
        <v>561</v>
      </c>
    </row>
    <row r="3693" spans="1:5">
      <c r="A3693" s="410" t="s">
        <v>3066</v>
      </c>
      <c r="B3693" s="62" t="s">
        <v>123</v>
      </c>
      <c r="C3693" s="62">
        <v>9.6206399999999997E-3</v>
      </c>
      <c r="D3693" s="62">
        <v>6.92</v>
      </c>
      <c r="E3693" s="173">
        <f t="shared" ref="E3693:E3718" si="80">TRUNC((C3693*D3693),2)</f>
        <v>0.06</v>
      </c>
    </row>
    <row r="3694" spans="1:5">
      <c r="A3694" s="410" t="s">
        <v>3046</v>
      </c>
      <c r="B3694" s="62" t="s">
        <v>131</v>
      </c>
      <c r="C3694" s="62">
        <v>1.9212000000000001E-3</v>
      </c>
      <c r="D3694" s="62">
        <v>50.4</v>
      </c>
      <c r="E3694" s="173">
        <f t="shared" si="80"/>
        <v>0.09</v>
      </c>
    </row>
    <row r="3695" spans="1:5">
      <c r="A3695" s="410" t="s">
        <v>3067</v>
      </c>
      <c r="B3695" s="62" t="s">
        <v>123</v>
      </c>
      <c r="C3695" s="62">
        <v>7.9752000000000002E-4</v>
      </c>
      <c r="D3695" s="62">
        <v>108.95</v>
      </c>
      <c r="E3695" s="173">
        <f t="shared" si="80"/>
        <v>0.08</v>
      </c>
    </row>
    <row r="3696" spans="1:5">
      <c r="A3696" s="410" t="s">
        <v>3069</v>
      </c>
      <c r="B3696" s="62" t="s">
        <v>123</v>
      </c>
      <c r="C3696" s="62">
        <v>1.0882930000000001E-2</v>
      </c>
      <c r="D3696" s="62">
        <v>6.21</v>
      </c>
      <c r="E3696" s="173">
        <f t="shared" si="80"/>
        <v>0.06</v>
      </c>
    </row>
    <row r="3697" spans="1:5">
      <c r="A3697" s="410" t="s">
        <v>3047</v>
      </c>
      <c r="B3697" s="62" t="s">
        <v>131</v>
      </c>
      <c r="C3697" s="62">
        <v>1.648152E-2</v>
      </c>
      <c r="D3697" s="62">
        <v>9.4499999999999993</v>
      </c>
      <c r="E3697" s="173">
        <f t="shared" si="80"/>
        <v>0.15</v>
      </c>
    </row>
    <row r="3698" spans="1:5" ht="30">
      <c r="A3698" s="410" t="s">
        <v>3179</v>
      </c>
      <c r="B3698" s="62" t="s">
        <v>125</v>
      </c>
      <c r="C3698" s="62">
        <v>1.1499999999999999</v>
      </c>
      <c r="D3698" s="62">
        <v>36.89</v>
      </c>
      <c r="E3698" s="173">
        <f t="shared" si="80"/>
        <v>42.42</v>
      </c>
    </row>
    <row r="3699" spans="1:5" ht="30">
      <c r="A3699" s="410" t="s">
        <v>3180</v>
      </c>
      <c r="B3699" s="62" t="s">
        <v>128</v>
      </c>
      <c r="C3699" s="62">
        <v>0.4</v>
      </c>
      <c r="D3699" s="62">
        <v>12.2</v>
      </c>
      <c r="E3699" s="173">
        <f t="shared" si="80"/>
        <v>4.88</v>
      </c>
    </row>
    <row r="3700" spans="1:5">
      <c r="A3700" s="410" t="s">
        <v>3075</v>
      </c>
      <c r="B3700" s="62" t="s">
        <v>128</v>
      </c>
      <c r="C3700" s="62">
        <v>1.8138099999999999E-3</v>
      </c>
      <c r="D3700" s="62">
        <v>15.32</v>
      </c>
      <c r="E3700" s="173">
        <f t="shared" si="80"/>
        <v>0.02</v>
      </c>
    </row>
    <row r="3701" spans="1:5">
      <c r="A3701" s="410" t="s">
        <v>3181</v>
      </c>
      <c r="B3701" s="62" t="s">
        <v>128</v>
      </c>
      <c r="C3701" s="62">
        <v>0.56599999999999995</v>
      </c>
      <c r="D3701" s="62">
        <v>6.7</v>
      </c>
      <c r="E3701" s="173">
        <f t="shared" si="80"/>
        <v>3.79</v>
      </c>
    </row>
    <row r="3702" spans="1:5">
      <c r="A3702" s="410" t="s">
        <v>3076</v>
      </c>
      <c r="B3702" s="62" t="s">
        <v>122</v>
      </c>
      <c r="C3702" s="62">
        <v>1.2053475899999999</v>
      </c>
      <c r="D3702" s="62">
        <v>1.87</v>
      </c>
      <c r="E3702" s="173">
        <f t="shared" si="80"/>
        <v>2.25</v>
      </c>
    </row>
    <row r="3703" spans="1:5">
      <c r="A3703" s="410" t="s">
        <v>3077</v>
      </c>
      <c r="B3703" s="62" t="s">
        <v>122</v>
      </c>
      <c r="C3703" s="62">
        <v>1.2</v>
      </c>
      <c r="D3703" s="62">
        <v>0.71</v>
      </c>
      <c r="E3703" s="173">
        <f t="shared" si="80"/>
        <v>0.85</v>
      </c>
    </row>
    <row r="3704" spans="1:5">
      <c r="A3704" s="410" t="s">
        <v>3078</v>
      </c>
      <c r="B3704" s="62" t="s">
        <v>122</v>
      </c>
      <c r="C3704" s="62">
        <v>1.2</v>
      </c>
      <c r="D3704" s="62">
        <v>0.34</v>
      </c>
      <c r="E3704" s="173">
        <f t="shared" si="80"/>
        <v>0.4</v>
      </c>
    </row>
    <row r="3705" spans="1:5">
      <c r="A3705" s="410" t="s">
        <v>3079</v>
      </c>
      <c r="B3705" s="62" t="s">
        <v>122</v>
      </c>
      <c r="C3705" s="62">
        <v>1.2</v>
      </c>
      <c r="D3705" s="62">
        <v>0.05</v>
      </c>
      <c r="E3705" s="173">
        <f t="shared" si="80"/>
        <v>0.06</v>
      </c>
    </row>
    <row r="3706" spans="1:5">
      <c r="A3706" s="410" t="s">
        <v>3048</v>
      </c>
      <c r="B3706" s="62" t="s">
        <v>123</v>
      </c>
      <c r="C3706" s="62">
        <v>3.17557E-3</v>
      </c>
      <c r="D3706" s="62">
        <v>31.18</v>
      </c>
      <c r="E3706" s="173">
        <f t="shared" si="80"/>
        <v>0.09</v>
      </c>
    </row>
    <row r="3707" spans="1:5">
      <c r="A3707" s="410" t="s">
        <v>3049</v>
      </c>
      <c r="B3707" s="62" t="s">
        <v>123</v>
      </c>
      <c r="C3707" s="62">
        <v>1.4883699999999999E-3</v>
      </c>
      <c r="D3707" s="62">
        <v>178.5</v>
      </c>
      <c r="E3707" s="173">
        <f t="shared" si="80"/>
        <v>0.26</v>
      </c>
    </row>
    <row r="3708" spans="1:5">
      <c r="A3708" s="410" t="s">
        <v>3050</v>
      </c>
      <c r="B3708" s="62" t="s">
        <v>123</v>
      </c>
      <c r="C3708" s="62">
        <v>0.13378464000000001</v>
      </c>
      <c r="D3708" s="62">
        <v>1.17</v>
      </c>
      <c r="E3708" s="173">
        <f t="shared" si="80"/>
        <v>0.15</v>
      </c>
    </row>
    <row r="3709" spans="1:5" ht="30">
      <c r="A3709" s="410" t="s">
        <v>3051</v>
      </c>
      <c r="B3709" s="62" t="s">
        <v>123</v>
      </c>
      <c r="C3709" s="62">
        <v>1.2899999999999999E-3</v>
      </c>
      <c r="D3709" s="62">
        <v>140.43</v>
      </c>
      <c r="E3709" s="173">
        <f t="shared" si="80"/>
        <v>0.18</v>
      </c>
    </row>
    <row r="3710" spans="1:5" ht="30">
      <c r="A3710" s="410" t="s">
        <v>3052</v>
      </c>
      <c r="B3710" s="62" t="s">
        <v>123</v>
      </c>
      <c r="C3710" s="62">
        <v>8.6399999999999997E-4</v>
      </c>
      <c r="D3710" s="62">
        <v>123.37</v>
      </c>
      <c r="E3710" s="173">
        <f t="shared" si="80"/>
        <v>0.1</v>
      </c>
    </row>
    <row r="3711" spans="1:5" ht="30">
      <c r="A3711" s="410" t="s">
        <v>3080</v>
      </c>
      <c r="B3711" s="62" t="s">
        <v>123</v>
      </c>
      <c r="C3711" s="62">
        <v>5.2930000000000003E-5</v>
      </c>
      <c r="D3711" s="62">
        <v>593.85</v>
      </c>
      <c r="E3711" s="173">
        <f t="shared" si="80"/>
        <v>0.03</v>
      </c>
    </row>
    <row r="3712" spans="1:5">
      <c r="A3712" s="410" t="s">
        <v>3081</v>
      </c>
      <c r="B3712" s="62" t="s">
        <v>123</v>
      </c>
      <c r="C3712" s="62">
        <v>3.2496000000000001E-4</v>
      </c>
      <c r="D3712" s="62">
        <v>134.63</v>
      </c>
      <c r="E3712" s="173">
        <f t="shared" si="80"/>
        <v>0.04</v>
      </c>
    </row>
    <row r="3713" spans="1:5">
      <c r="A3713" s="410" t="s">
        <v>3082</v>
      </c>
      <c r="B3713" s="62" t="s">
        <v>123</v>
      </c>
      <c r="C3713" s="62">
        <v>2.4685000000000001E-4</v>
      </c>
      <c r="D3713" s="62">
        <v>202.84</v>
      </c>
      <c r="E3713" s="173">
        <f t="shared" si="80"/>
        <v>0.05</v>
      </c>
    </row>
    <row r="3714" spans="1:5">
      <c r="A3714" s="410" t="s">
        <v>3083</v>
      </c>
      <c r="B3714" s="62" t="s">
        <v>123</v>
      </c>
      <c r="C3714" s="62">
        <v>5.2930000000000003E-5</v>
      </c>
      <c r="D3714" s="62">
        <v>574.46</v>
      </c>
      <c r="E3714" s="173">
        <f t="shared" si="80"/>
        <v>0.03</v>
      </c>
    </row>
    <row r="3715" spans="1:5">
      <c r="A3715" s="410" t="s">
        <v>3084</v>
      </c>
      <c r="B3715" s="62" t="s">
        <v>123</v>
      </c>
      <c r="C3715" s="62">
        <v>6.5040000000000001E-5</v>
      </c>
      <c r="D3715" s="62">
        <v>276.64</v>
      </c>
      <c r="E3715" s="173">
        <f t="shared" si="80"/>
        <v>0.01</v>
      </c>
    </row>
    <row r="3716" spans="1:5">
      <c r="A3716" s="410" t="s">
        <v>3085</v>
      </c>
      <c r="B3716" s="62" t="s">
        <v>123</v>
      </c>
      <c r="C3716" s="62">
        <v>3.2759999999999998E-3</v>
      </c>
      <c r="D3716" s="62">
        <v>8.1</v>
      </c>
      <c r="E3716" s="173">
        <f t="shared" si="80"/>
        <v>0.02</v>
      </c>
    </row>
    <row r="3717" spans="1:5">
      <c r="A3717" s="410" t="s">
        <v>3086</v>
      </c>
      <c r="B3717" s="62" t="s">
        <v>123</v>
      </c>
      <c r="C3717" s="62">
        <v>1.8138099999999999E-3</v>
      </c>
      <c r="D3717" s="62">
        <v>11.01</v>
      </c>
      <c r="E3717" s="173">
        <f t="shared" si="80"/>
        <v>0.01</v>
      </c>
    </row>
    <row r="3718" spans="1:5">
      <c r="A3718" s="410" t="s">
        <v>3087</v>
      </c>
      <c r="B3718" s="62" t="s">
        <v>123</v>
      </c>
      <c r="C3718" s="62">
        <v>1.8138099999999999E-3</v>
      </c>
      <c r="D3718" s="62">
        <v>24.42</v>
      </c>
      <c r="E3718" s="173">
        <f t="shared" si="80"/>
        <v>0.04</v>
      </c>
    </row>
    <row r="3719" spans="1:5">
      <c r="A3719" s="410" t="s">
        <v>562</v>
      </c>
      <c r="B3719" s="62" t="s">
        <v>563</v>
      </c>
      <c r="C3719" s="62" t="s">
        <v>563</v>
      </c>
      <c r="D3719" s="62" t="s">
        <v>563</v>
      </c>
      <c r="E3719" s="173">
        <f>SUM(E3693:E3718)</f>
        <v>56.120000000000005</v>
      </c>
    </row>
    <row r="3720" spans="1:5">
      <c r="A3720" s="410"/>
      <c r="B3720" s="62"/>
      <c r="C3720" s="62"/>
      <c r="D3720" s="62"/>
      <c r="E3720" s="173"/>
    </row>
    <row r="3721" spans="1:5">
      <c r="A3721" s="410" t="s">
        <v>565</v>
      </c>
      <c r="B3721" s="62" t="s">
        <v>563</v>
      </c>
      <c r="C3721" s="62" t="s">
        <v>563</v>
      </c>
      <c r="D3721" s="62" t="s">
        <v>563</v>
      </c>
      <c r="E3721" s="173">
        <f>E3684+E3690+E3719</f>
        <v>70.320000000000007</v>
      </c>
    </row>
    <row r="3722" spans="1:5">
      <c r="A3722" s="410"/>
      <c r="B3722" s="62"/>
      <c r="C3722" s="62"/>
      <c r="D3722" s="413"/>
      <c r="E3722" s="173"/>
    </row>
    <row r="3723" spans="1:5">
      <c r="A3723" s="410"/>
      <c r="B3723" s="62"/>
      <c r="C3723" s="62"/>
      <c r="D3723" s="62"/>
      <c r="E3723" s="173"/>
    </row>
    <row r="3724" spans="1:5">
      <c r="A3724" s="410"/>
      <c r="B3724" s="62"/>
      <c r="C3724" s="62"/>
      <c r="D3724" s="62"/>
      <c r="E3724" s="173"/>
    </row>
    <row r="3725" spans="1:5">
      <c r="A3725" s="410" t="s">
        <v>1399</v>
      </c>
      <c r="B3725" s="62" t="s">
        <v>3598</v>
      </c>
      <c r="C3725" s="62"/>
      <c r="D3725" s="62"/>
      <c r="E3725" s="173"/>
    </row>
    <row r="3726" spans="1:5">
      <c r="A3726" s="410" t="s">
        <v>1152</v>
      </c>
      <c r="B3726" s="62"/>
      <c r="C3726" s="62"/>
      <c r="D3726" s="62"/>
      <c r="E3726" s="173"/>
    </row>
    <row r="3727" spans="1:5">
      <c r="A3727" s="410" t="s">
        <v>575</v>
      </c>
      <c r="B3727" s="62"/>
      <c r="C3727" s="62"/>
      <c r="D3727" s="62"/>
      <c r="E3727" s="173"/>
    </row>
    <row r="3728" spans="1:5">
      <c r="A3728" s="410"/>
      <c r="B3728" s="62"/>
      <c r="C3728" s="62"/>
      <c r="D3728" s="62"/>
      <c r="E3728" s="173"/>
    </row>
    <row r="3729" spans="1:5">
      <c r="A3729" s="410" t="s">
        <v>576</v>
      </c>
      <c r="B3729" s="62" t="s">
        <v>558</v>
      </c>
      <c r="C3729" s="62" t="s">
        <v>559</v>
      </c>
      <c r="D3729" s="62" t="s">
        <v>560</v>
      </c>
      <c r="E3729" s="173" t="s">
        <v>561</v>
      </c>
    </row>
    <row r="3730" spans="1:5" ht="30">
      <c r="A3730" s="410" t="s">
        <v>3061</v>
      </c>
      <c r="B3730" s="62" t="s">
        <v>123</v>
      </c>
      <c r="C3730" s="62">
        <v>1.35E-6</v>
      </c>
      <c r="D3730" s="62">
        <v>576</v>
      </c>
      <c r="E3730" s="173">
        <f>TRUNC((C3730*D3730),2)</f>
        <v>0</v>
      </c>
    </row>
    <row r="3731" spans="1:5">
      <c r="A3731" s="410" t="s">
        <v>562</v>
      </c>
      <c r="B3731" s="62" t="s">
        <v>563</v>
      </c>
      <c r="C3731" s="62" t="s">
        <v>563</v>
      </c>
      <c r="D3731" s="62" t="s">
        <v>563</v>
      </c>
      <c r="E3731" s="173">
        <f>SUM(E3730:E3730)</f>
        <v>0</v>
      </c>
    </row>
    <row r="3732" spans="1:5">
      <c r="A3732" s="410"/>
      <c r="B3732" s="62"/>
      <c r="C3732" s="62"/>
      <c r="D3732" s="62"/>
      <c r="E3732" s="173"/>
    </row>
    <row r="3733" spans="1:5">
      <c r="A3733" s="410" t="s">
        <v>557</v>
      </c>
      <c r="B3733" s="62" t="s">
        <v>558</v>
      </c>
      <c r="C3733" s="62" t="s">
        <v>559</v>
      </c>
      <c r="D3733" s="62" t="s">
        <v>560</v>
      </c>
      <c r="E3733" s="173" t="s">
        <v>561</v>
      </c>
    </row>
    <row r="3734" spans="1:5">
      <c r="A3734" s="410" t="s">
        <v>3063</v>
      </c>
      <c r="B3734" s="62" t="s">
        <v>122</v>
      </c>
      <c r="C3734" s="62">
        <v>2.0341999999999999E-2</v>
      </c>
      <c r="D3734" s="62">
        <v>8.51</v>
      </c>
      <c r="E3734" s="173">
        <f>TRUNC((C3734*D3734),2)</f>
        <v>0.17</v>
      </c>
    </row>
    <row r="3735" spans="1:5">
      <c r="A3735" s="410" t="s">
        <v>562</v>
      </c>
      <c r="B3735" s="62" t="s">
        <v>563</v>
      </c>
      <c r="C3735" s="62" t="s">
        <v>563</v>
      </c>
      <c r="D3735" s="62" t="s">
        <v>563</v>
      </c>
      <c r="E3735" s="173">
        <f>SUM(E3734:E3734)</f>
        <v>0.17</v>
      </c>
    </row>
    <row r="3736" spans="1:5">
      <c r="A3736" s="410"/>
      <c r="B3736" s="62"/>
      <c r="C3736" s="62"/>
      <c r="D3736" s="62"/>
      <c r="E3736" s="173"/>
    </row>
    <row r="3737" spans="1:5">
      <c r="A3737" s="410" t="s">
        <v>564</v>
      </c>
      <c r="B3737" s="62" t="s">
        <v>558</v>
      </c>
      <c r="C3737" s="62" t="s">
        <v>559</v>
      </c>
      <c r="D3737" s="62" t="s">
        <v>560</v>
      </c>
      <c r="E3737" s="173" t="s">
        <v>561</v>
      </c>
    </row>
    <row r="3738" spans="1:5">
      <c r="A3738" s="410" t="s">
        <v>3066</v>
      </c>
      <c r="B3738" s="62" t="s">
        <v>123</v>
      </c>
      <c r="C3738" s="62">
        <v>1.6034E-4</v>
      </c>
      <c r="D3738" s="62">
        <v>6.92</v>
      </c>
      <c r="E3738" s="173">
        <f t="shared" ref="E3738:E3761" si="81">TRUNC((C3738*D3738),2)</f>
        <v>0</v>
      </c>
    </row>
    <row r="3739" spans="1:5">
      <c r="A3739" s="410" t="s">
        <v>3046</v>
      </c>
      <c r="B3739" s="62" t="s">
        <v>131</v>
      </c>
      <c r="C3739" s="62">
        <v>3.2020000000000002E-5</v>
      </c>
      <c r="D3739" s="62">
        <v>50.4</v>
      </c>
      <c r="E3739" s="173">
        <f t="shared" si="81"/>
        <v>0</v>
      </c>
    </row>
    <row r="3740" spans="1:5">
      <c r="A3740" s="410" t="s">
        <v>3067</v>
      </c>
      <c r="B3740" s="62" t="s">
        <v>123</v>
      </c>
      <c r="C3740" s="62">
        <v>1.329E-5</v>
      </c>
      <c r="D3740" s="62">
        <v>108.95</v>
      </c>
      <c r="E3740" s="173">
        <f t="shared" si="81"/>
        <v>0</v>
      </c>
    </row>
    <row r="3741" spans="1:5">
      <c r="A3741" s="410" t="s">
        <v>3069</v>
      </c>
      <c r="B3741" s="62" t="s">
        <v>123</v>
      </c>
      <c r="C3741" s="62">
        <v>1.8138E-4</v>
      </c>
      <c r="D3741" s="62">
        <v>6.21</v>
      </c>
      <c r="E3741" s="173">
        <f t="shared" si="81"/>
        <v>0</v>
      </c>
    </row>
    <row r="3742" spans="1:5">
      <c r="A3742" s="410" t="s">
        <v>3182</v>
      </c>
      <c r="B3742" s="62" t="s">
        <v>125</v>
      </c>
      <c r="C3742" s="62">
        <v>1.0547003500000001</v>
      </c>
      <c r="D3742" s="62">
        <v>8.51</v>
      </c>
      <c r="E3742" s="173">
        <f t="shared" si="81"/>
        <v>8.9700000000000006</v>
      </c>
    </row>
    <row r="3743" spans="1:5">
      <c r="A3743" s="410" t="s">
        <v>3047</v>
      </c>
      <c r="B3743" s="62" t="s">
        <v>131</v>
      </c>
      <c r="C3743" s="62">
        <v>2.7469000000000001E-4</v>
      </c>
      <c r="D3743" s="62">
        <v>9.4499999999999993</v>
      </c>
      <c r="E3743" s="173">
        <f t="shared" si="81"/>
        <v>0</v>
      </c>
    </row>
    <row r="3744" spans="1:5">
      <c r="A3744" s="410" t="s">
        <v>3075</v>
      </c>
      <c r="B3744" s="62" t="s">
        <v>128</v>
      </c>
      <c r="C3744" s="62">
        <v>3.023E-5</v>
      </c>
      <c r="D3744" s="62">
        <v>15.32</v>
      </c>
      <c r="E3744" s="173">
        <f t="shared" si="81"/>
        <v>0</v>
      </c>
    </row>
    <row r="3745" spans="1:5">
      <c r="A3745" s="410" t="s">
        <v>3076</v>
      </c>
      <c r="B3745" s="62" t="s">
        <v>122</v>
      </c>
      <c r="C3745" s="62">
        <v>0.02</v>
      </c>
      <c r="D3745" s="62">
        <v>1.87</v>
      </c>
      <c r="E3745" s="173">
        <f t="shared" si="81"/>
        <v>0.03</v>
      </c>
    </row>
    <row r="3746" spans="1:5">
      <c r="A3746" s="410" t="s">
        <v>3077</v>
      </c>
      <c r="B3746" s="62" t="s">
        <v>122</v>
      </c>
      <c r="C3746" s="62">
        <v>0.02</v>
      </c>
      <c r="D3746" s="62">
        <v>0.71</v>
      </c>
      <c r="E3746" s="173">
        <f t="shared" si="81"/>
        <v>0.01</v>
      </c>
    </row>
    <row r="3747" spans="1:5">
      <c r="A3747" s="410" t="s">
        <v>3078</v>
      </c>
      <c r="B3747" s="62" t="s">
        <v>122</v>
      </c>
      <c r="C3747" s="62">
        <v>0.02</v>
      </c>
      <c r="D3747" s="62">
        <v>0.34</v>
      </c>
      <c r="E3747" s="173">
        <f t="shared" si="81"/>
        <v>0</v>
      </c>
    </row>
    <row r="3748" spans="1:5">
      <c r="A3748" s="410" t="s">
        <v>3079</v>
      </c>
      <c r="B3748" s="62" t="s">
        <v>122</v>
      </c>
      <c r="C3748" s="62">
        <v>0.02</v>
      </c>
      <c r="D3748" s="62">
        <v>0.05</v>
      </c>
      <c r="E3748" s="173">
        <f t="shared" si="81"/>
        <v>0</v>
      </c>
    </row>
    <row r="3749" spans="1:5">
      <c r="A3749" s="410" t="s">
        <v>3048</v>
      </c>
      <c r="B3749" s="62" t="s">
        <v>123</v>
      </c>
      <c r="C3749" s="62">
        <v>5.2930000000000003E-5</v>
      </c>
      <c r="D3749" s="62">
        <v>31.18</v>
      </c>
      <c r="E3749" s="173">
        <f t="shared" si="81"/>
        <v>0</v>
      </c>
    </row>
    <row r="3750" spans="1:5">
      <c r="A3750" s="410" t="s">
        <v>3049</v>
      </c>
      <c r="B3750" s="62" t="s">
        <v>123</v>
      </c>
      <c r="C3750" s="62">
        <v>2.4810000000000001E-5</v>
      </c>
      <c r="D3750" s="62">
        <v>178.5</v>
      </c>
      <c r="E3750" s="173">
        <f t="shared" si="81"/>
        <v>0</v>
      </c>
    </row>
    <row r="3751" spans="1:5">
      <c r="A3751" s="410" t="s">
        <v>3050</v>
      </c>
      <c r="B3751" s="62" t="s">
        <v>123</v>
      </c>
      <c r="C3751" s="62">
        <v>2.22974E-3</v>
      </c>
      <c r="D3751" s="62">
        <v>1.17</v>
      </c>
      <c r="E3751" s="173">
        <f t="shared" si="81"/>
        <v>0</v>
      </c>
    </row>
    <row r="3752" spans="1:5" ht="30">
      <c r="A3752" s="410" t="s">
        <v>3051</v>
      </c>
      <c r="B3752" s="62" t="s">
        <v>123</v>
      </c>
      <c r="C3752" s="62">
        <v>2.1500000000000001E-5</v>
      </c>
      <c r="D3752" s="62">
        <v>140.43</v>
      </c>
      <c r="E3752" s="173">
        <f t="shared" si="81"/>
        <v>0</v>
      </c>
    </row>
    <row r="3753" spans="1:5" ht="30">
      <c r="A3753" s="410" t="s">
        <v>3052</v>
      </c>
      <c r="B3753" s="62" t="s">
        <v>123</v>
      </c>
      <c r="C3753" s="62">
        <v>1.4399999999999999E-5</v>
      </c>
      <c r="D3753" s="62">
        <v>123.37</v>
      </c>
      <c r="E3753" s="173">
        <f t="shared" si="81"/>
        <v>0</v>
      </c>
    </row>
    <row r="3754" spans="1:5" ht="30">
      <c r="A3754" s="410" t="s">
        <v>3080</v>
      </c>
      <c r="B3754" s="62" t="s">
        <v>123</v>
      </c>
      <c r="C3754" s="62">
        <v>8.8000000000000004E-7</v>
      </c>
      <c r="D3754" s="62">
        <v>593.85</v>
      </c>
      <c r="E3754" s="173">
        <f t="shared" si="81"/>
        <v>0</v>
      </c>
    </row>
    <row r="3755" spans="1:5">
      <c r="A3755" s="410" t="s">
        <v>3081</v>
      </c>
      <c r="B3755" s="62" t="s">
        <v>123</v>
      </c>
      <c r="C3755" s="62">
        <v>5.4199999999999998E-6</v>
      </c>
      <c r="D3755" s="62">
        <v>134.63</v>
      </c>
      <c r="E3755" s="173">
        <f t="shared" si="81"/>
        <v>0</v>
      </c>
    </row>
    <row r="3756" spans="1:5">
      <c r="A3756" s="410" t="s">
        <v>3082</v>
      </c>
      <c r="B3756" s="62" t="s">
        <v>123</v>
      </c>
      <c r="C3756" s="62">
        <v>4.1099999999999996E-6</v>
      </c>
      <c r="D3756" s="62">
        <v>202.84</v>
      </c>
      <c r="E3756" s="173">
        <f t="shared" si="81"/>
        <v>0</v>
      </c>
    </row>
    <row r="3757" spans="1:5">
      <c r="A3757" s="410" t="s">
        <v>3083</v>
      </c>
      <c r="B3757" s="62" t="s">
        <v>123</v>
      </c>
      <c r="C3757" s="62">
        <v>8.8000000000000004E-7</v>
      </c>
      <c r="D3757" s="62">
        <v>574.46</v>
      </c>
      <c r="E3757" s="173">
        <f t="shared" si="81"/>
        <v>0</v>
      </c>
    </row>
    <row r="3758" spans="1:5">
      <c r="A3758" s="410" t="s">
        <v>3084</v>
      </c>
      <c r="B3758" s="62" t="s">
        <v>123</v>
      </c>
      <c r="C3758" s="62">
        <v>1.08E-6</v>
      </c>
      <c r="D3758" s="62">
        <v>276.64</v>
      </c>
      <c r="E3758" s="173">
        <f t="shared" si="81"/>
        <v>0</v>
      </c>
    </row>
    <row r="3759" spans="1:5">
      <c r="A3759" s="410" t="s">
        <v>3085</v>
      </c>
      <c r="B3759" s="62" t="s">
        <v>123</v>
      </c>
      <c r="C3759" s="62">
        <v>5.4599999999999999E-5</v>
      </c>
      <c r="D3759" s="62">
        <v>8.1</v>
      </c>
      <c r="E3759" s="173">
        <f t="shared" si="81"/>
        <v>0</v>
      </c>
    </row>
    <row r="3760" spans="1:5">
      <c r="A3760" s="410" t="s">
        <v>3086</v>
      </c>
      <c r="B3760" s="62" t="s">
        <v>123</v>
      </c>
      <c r="C3760" s="62">
        <v>3.023E-5</v>
      </c>
      <c r="D3760" s="62">
        <v>11.01</v>
      </c>
      <c r="E3760" s="173">
        <f t="shared" si="81"/>
        <v>0</v>
      </c>
    </row>
    <row r="3761" spans="1:5">
      <c r="A3761" s="410" t="s">
        <v>3087</v>
      </c>
      <c r="B3761" s="62" t="s">
        <v>123</v>
      </c>
      <c r="C3761" s="62">
        <v>3.023E-5</v>
      </c>
      <c r="D3761" s="62">
        <v>24.42</v>
      </c>
      <c r="E3761" s="173">
        <f t="shared" si="81"/>
        <v>0</v>
      </c>
    </row>
    <row r="3762" spans="1:5">
      <c r="A3762" s="410" t="s">
        <v>562</v>
      </c>
      <c r="B3762" s="62" t="s">
        <v>563</v>
      </c>
      <c r="C3762" s="62" t="s">
        <v>563</v>
      </c>
      <c r="D3762" s="62" t="s">
        <v>563</v>
      </c>
      <c r="E3762" s="173">
        <f>SUM(E3738:E3761)</f>
        <v>9.01</v>
      </c>
    </row>
    <row r="3763" spans="1:5">
      <c r="A3763" s="410"/>
      <c r="B3763" s="62"/>
      <c r="C3763" s="62"/>
      <c r="D3763" s="62"/>
      <c r="E3763" s="173"/>
    </row>
    <row r="3764" spans="1:5">
      <c r="A3764" s="410" t="s">
        <v>565</v>
      </c>
      <c r="B3764" s="62" t="s">
        <v>563</v>
      </c>
      <c r="C3764" s="62" t="s">
        <v>563</v>
      </c>
      <c r="D3764" s="62" t="s">
        <v>563</v>
      </c>
      <c r="E3764" s="173">
        <f>E3731+E3735+E3762</f>
        <v>9.18</v>
      </c>
    </row>
    <row r="3765" spans="1:5">
      <c r="A3765" s="410"/>
      <c r="B3765" s="62"/>
      <c r="C3765" s="62"/>
      <c r="D3765" s="413"/>
      <c r="E3765" s="173"/>
    </row>
    <row r="3766" spans="1:5">
      <c r="A3766" s="410"/>
      <c r="B3766" s="62"/>
      <c r="C3766" s="62"/>
      <c r="D3766" s="62"/>
      <c r="E3766" s="173"/>
    </row>
    <row r="3767" spans="1:5">
      <c r="A3767" s="410"/>
      <c r="B3767" s="62"/>
      <c r="C3767" s="62"/>
      <c r="D3767" s="62"/>
      <c r="E3767" s="173"/>
    </row>
    <row r="3768" spans="1:5">
      <c r="A3768" s="410" t="s">
        <v>1400</v>
      </c>
      <c r="B3768" s="62" t="s">
        <v>3599</v>
      </c>
      <c r="C3768" s="62"/>
      <c r="D3768" s="62"/>
      <c r="E3768" s="173"/>
    </row>
    <row r="3769" spans="1:5">
      <c r="A3769" s="410" t="s">
        <v>1153</v>
      </c>
      <c r="B3769" s="62"/>
      <c r="C3769" s="62"/>
      <c r="D3769" s="62"/>
      <c r="E3769" s="173"/>
    </row>
    <row r="3770" spans="1:5">
      <c r="A3770" s="410" t="s">
        <v>575</v>
      </c>
      <c r="B3770" s="62"/>
      <c r="C3770" s="62"/>
      <c r="D3770" s="62"/>
      <c r="E3770" s="173"/>
    </row>
    <row r="3771" spans="1:5">
      <c r="A3771" s="410"/>
      <c r="B3771" s="62"/>
      <c r="C3771" s="62"/>
      <c r="D3771" s="62"/>
      <c r="E3771" s="173"/>
    </row>
    <row r="3772" spans="1:5">
      <c r="A3772" s="410" t="s">
        <v>576</v>
      </c>
      <c r="B3772" s="62" t="s">
        <v>558</v>
      </c>
      <c r="C3772" s="62" t="s">
        <v>559</v>
      </c>
      <c r="D3772" s="62" t="s">
        <v>560</v>
      </c>
      <c r="E3772" s="173" t="s">
        <v>561</v>
      </c>
    </row>
    <row r="3773" spans="1:5" ht="30">
      <c r="A3773" s="410" t="s">
        <v>3061</v>
      </c>
      <c r="B3773" s="62" t="s">
        <v>123</v>
      </c>
      <c r="C3773" s="62">
        <v>8.1180000000000005E-5</v>
      </c>
      <c r="D3773" s="62">
        <v>576</v>
      </c>
      <c r="E3773" s="173">
        <f>TRUNC((C3773*D3773),2)</f>
        <v>0.04</v>
      </c>
    </row>
    <row r="3774" spans="1:5">
      <c r="A3774" s="410" t="s">
        <v>562</v>
      </c>
      <c r="B3774" s="62" t="s">
        <v>563</v>
      </c>
      <c r="C3774" s="62" t="s">
        <v>563</v>
      </c>
      <c r="D3774" s="62" t="s">
        <v>563</v>
      </c>
      <c r="E3774" s="173">
        <f>SUM(E3773:E3773)</f>
        <v>0.04</v>
      </c>
    </row>
    <row r="3775" spans="1:5">
      <c r="A3775" s="410"/>
      <c r="B3775" s="62"/>
      <c r="C3775" s="62"/>
      <c r="D3775" s="62"/>
      <c r="E3775" s="173"/>
    </row>
    <row r="3776" spans="1:5">
      <c r="A3776" s="410" t="s">
        <v>557</v>
      </c>
      <c r="B3776" s="62" t="s">
        <v>558</v>
      </c>
      <c r="C3776" s="62" t="s">
        <v>559</v>
      </c>
      <c r="D3776" s="62" t="s">
        <v>560</v>
      </c>
      <c r="E3776" s="173" t="s">
        <v>561</v>
      </c>
    </row>
    <row r="3777" spans="1:5">
      <c r="A3777" s="410" t="s">
        <v>3090</v>
      </c>
      <c r="B3777" s="62" t="s">
        <v>122</v>
      </c>
      <c r="C3777" s="62">
        <v>0.53519802000000005</v>
      </c>
      <c r="D3777" s="62">
        <v>13.3</v>
      </c>
      <c r="E3777" s="173">
        <f>TRUNC((C3777*D3777),2)</f>
        <v>7.11</v>
      </c>
    </row>
    <row r="3778" spans="1:5">
      <c r="A3778" s="410" t="s">
        <v>3063</v>
      </c>
      <c r="B3778" s="62" t="s">
        <v>122</v>
      </c>
      <c r="C3778" s="62">
        <v>0.68450829999999996</v>
      </c>
      <c r="D3778" s="62">
        <v>8.51</v>
      </c>
      <c r="E3778" s="173">
        <f>TRUNC((C3778*D3778),2)</f>
        <v>5.82</v>
      </c>
    </row>
    <row r="3779" spans="1:5">
      <c r="A3779" s="410" t="s">
        <v>562</v>
      </c>
      <c r="B3779" s="62" t="s">
        <v>563</v>
      </c>
      <c r="C3779" s="62" t="s">
        <v>563</v>
      </c>
      <c r="D3779" s="62" t="s">
        <v>563</v>
      </c>
      <c r="E3779" s="173">
        <f>SUM(E3777:E3778)</f>
        <v>12.93</v>
      </c>
    </row>
    <row r="3780" spans="1:5">
      <c r="A3780" s="410"/>
      <c r="B3780" s="62"/>
      <c r="C3780" s="62"/>
      <c r="D3780" s="62"/>
      <c r="E3780" s="173"/>
    </row>
    <row r="3781" spans="1:5">
      <c r="A3781" s="410" t="s">
        <v>564</v>
      </c>
      <c r="B3781" s="62" t="s">
        <v>558</v>
      </c>
      <c r="C3781" s="62" t="s">
        <v>559</v>
      </c>
      <c r="D3781" s="62" t="s">
        <v>560</v>
      </c>
      <c r="E3781" s="173" t="s">
        <v>561</v>
      </c>
    </row>
    <row r="3782" spans="1:5">
      <c r="A3782" s="410" t="s">
        <v>3065</v>
      </c>
      <c r="B3782" s="62" t="s">
        <v>124</v>
      </c>
      <c r="C3782" s="62">
        <v>2.4299999999999999E-2</v>
      </c>
      <c r="D3782" s="62">
        <v>72.5</v>
      </c>
      <c r="E3782" s="173">
        <f t="shared" ref="E3782:E3807" si="82">TRUNC((C3782*D3782),2)</f>
        <v>1.76</v>
      </c>
    </row>
    <row r="3783" spans="1:5">
      <c r="A3783" s="410" t="s">
        <v>3066</v>
      </c>
      <c r="B3783" s="62" t="s">
        <v>123</v>
      </c>
      <c r="C3783" s="62">
        <v>9.6142299999999997E-3</v>
      </c>
      <c r="D3783" s="62">
        <v>6.92</v>
      </c>
      <c r="E3783" s="173">
        <f t="shared" si="82"/>
        <v>0.06</v>
      </c>
    </row>
    <row r="3784" spans="1:5">
      <c r="A3784" s="410" t="s">
        <v>3046</v>
      </c>
      <c r="B3784" s="62" t="s">
        <v>131</v>
      </c>
      <c r="C3784" s="62">
        <v>1.9199200000000001E-3</v>
      </c>
      <c r="D3784" s="62">
        <v>50.4</v>
      </c>
      <c r="E3784" s="173">
        <f t="shared" si="82"/>
        <v>0.09</v>
      </c>
    </row>
    <row r="3785" spans="1:5">
      <c r="A3785" s="410" t="s">
        <v>3067</v>
      </c>
      <c r="B3785" s="62" t="s">
        <v>123</v>
      </c>
      <c r="C3785" s="62">
        <v>7.9699000000000002E-4</v>
      </c>
      <c r="D3785" s="62">
        <v>108.95</v>
      </c>
      <c r="E3785" s="173">
        <f t="shared" si="82"/>
        <v>0.08</v>
      </c>
    </row>
    <row r="3786" spans="1:5">
      <c r="A3786" s="410" t="s">
        <v>3068</v>
      </c>
      <c r="B3786" s="62" t="s">
        <v>127</v>
      </c>
      <c r="C3786" s="62">
        <v>9.7676190500000004</v>
      </c>
      <c r="D3786" s="62">
        <v>0.42</v>
      </c>
      <c r="E3786" s="173">
        <f t="shared" si="82"/>
        <v>4.0999999999999996</v>
      </c>
    </row>
    <row r="3787" spans="1:5">
      <c r="A3787" s="410" t="s">
        <v>3069</v>
      </c>
      <c r="B3787" s="62" t="s">
        <v>123</v>
      </c>
      <c r="C3787" s="62">
        <v>1.0875660000000001E-2</v>
      </c>
      <c r="D3787" s="62">
        <v>6.21</v>
      </c>
      <c r="E3787" s="173">
        <f t="shared" si="82"/>
        <v>0.06</v>
      </c>
    </row>
    <row r="3788" spans="1:5">
      <c r="A3788" s="410" t="s">
        <v>3047</v>
      </c>
      <c r="B3788" s="62" t="s">
        <v>131</v>
      </c>
      <c r="C3788" s="62">
        <v>1.6470539999999999E-2</v>
      </c>
      <c r="D3788" s="62">
        <v>9.4499999999999993</v>
      </c>
      <c r="E3788" s="173">
        <f t="shared" si="82"/>
        <v>0.15</v>
      </c>
    </row>
    <row r="3789" spans="1:5">
      <c r="A3789" s="410" t="s">
        <v>3075</v>
      </c>
      <c r="B3789" s="62" t="s">
        <v>128</v>
      </c>
      <c r="C3789" s="62">
        <v>1.81259E-3</v>
      </c>
      <c r="D3789" s="62">
        <v>15.32</v>
      </c>
      <c r="E3789" s="173">
        <f t="shared" si="82"/>
        <v>0.02</v>
      </c>
    </row>
    <row r="3790" spans="1:5">
      <c r="A3790" s="410" t="s">
        <v>3076</v>
      </c>
      <c r="B3790" s="62" t="s">
        <v>122</v>
      </c>
      <c r="C3790" s="62">
        <v>1.1992</v>
      </c>
      <c r="D3790" s="62">
        <v>1.87</v>
      </c>
      <c r="E3790" s="173">
        <f t="shared" si="82"/>
        <v>2.2400000000000002</v>
      </c>
    </row>
    <row r="3791" spans="1:5">
      <c r="A3791" s="410" t="s">
        <v>3077</v>
      </c>
      <c r="B3791" s="62" t="s">
        <v>122</v>
      </c>
      <c r="C3791" s="62">
        <v>1.1992</v>
      </c>
      <c r="D3791" s="62">
        <v>0.71</v>
      </c>
      <c r="E3791" s="173">
        <f t="shared" si="82"/>
        <v>0.85</v>
      </c>
    </row>
    <row r="3792" spans="1:5">
      <c r="A3792" s="410" t="s">
        <v>3078</v>
      </c>
      <c r="B3792" s="62" t="s">
        <v>122</v>
      </c>
      <c r="C3792" s="62">
        <v>1.1992</v>
      </c>
      <c r="D3792" s="62">
        <v>0.34</v>
      </c>
      <c r="E3792" s="173">
        <f t="shared" si="82"/>
        <v>0.4</v>
      </c>
    </row>
    <row r="3793" spans="1:5">
      <c r="A3793" s="410" t="s">
        <v>3079</v>
      </c>
      <c r="B3793" s="62" t="s">
        <v>122</v>
      </c>
      <c r="C3793" s="62">
        <v>1.1992</v>
      </c>
      <c r="D3793" s="62">
        <v>0.05</v>
      </c>
      <c r="E3793" s="173">
        <f t="shared" si="82"/>
        <v>0.05</v>
      </c>
    </row>
    <row r="3794" spans="1:5">
      <c r="A3794" s="410" t="s">
        <v>3048</v>
      </c>
      <c r="B3794" s="62" t="s">
        <v>123</v>
      </c>
      <c r="C3794" s="62">
        <v>3.17344E-3</v>
      </c>
      <c r="D3794" s="62">
        <v>31.18</v>
      </c>
      <c r="E3794" s="173">
        <f t="shared" si="82"/>
        <v>0.09</v>
      </c>
    </row>
    <row r="3795" spans="1:5">
      <c r="A3795" s="410" t="s">
        <v>3049</v>
      </c>
      <c r="B3795" s="62" t="s">
        <v>123</v>
      </c>
      <c r="C3795" s="62">
        <v>1.48737E-3</v>
      </c>
      <c r="D3795" s="62">
        <v>178.5</v>
      </c>
      <c r="E3795" s="173">
        <f t="shared" si="82"/>
        <v>0.26</v>
      </c>
    </row>
    <row r="3796" spans="1:5">
      <c r="A3796" s="410" t="s">
        <v>3050</v>
      </c>
      <c r="B3796" s="62" t="s">
        <v>123</v>
      </c>
      <c r="C3796" s="62">
        <v>0.13369544999999999</v>
      </c>
      <c r="D3796" s="62">
        <v>1.17</v>
      </c>
      <c r="E3796" s="173">
        <f t="shared" si="82"/>
        <v>0.15</v>
      </c>
    </row>
    <row r="3797" spans="1:5" ht="30">
      <c r="A3797" s="410" t="s">
        <v>3051</v>
      </c>
      <c r="B3797" s="62" t="s">
        <v>123</v>
      </c>
      <c r="C3797" s="62">
        <v>1.28915E-3</v>
      </c>
      <c r="D3797" s="62">
        <v>140.43</v>
      </c>
      <c r="E3797" s="173">
        <f t="shared" si="82"/>
        <v>0.18</v>
      </c>
    </row>
    <row r="3798" spans="1:5" ht="30">
      <c r="A3798" s="410" t="s">
        <v>3052</v>
      </c>
      <c r="B3798" s="62" t="s">
        <v>123</v>
      </c>
      <c r="C3798" s="62">
        <v>8.6342000000000005E-4</v>
      </c>
      <c r="D3798" s="62">
        <v>123.37</v>
      </c>
      <c r="E3798" s="173">
        <f t="shared" si="82"/>
        <v>0.1</v>
      </c>
    </row>
    <row r="3799" spans="1:5" ht="30">
      <c r="A3799" s="410" t="s">
        <v>3080</v>
      </c>
      <c r="B3799" s="62" t="s">
        <v>123</v>
      </c>
      <c r="C3799" s="62">
        <v>5.2889999999999997E-5</v>
      </c>
      <c r="D3799" s="62">
        <v>593.85</v>
      </c>
      <c r="E3799" s="173">
        <f t="shared" si="82"/>
        <v>0.03</v>
      </c>
    </row>
    <row r="3800" spans="1:5">
      <c r="A3800" s="410" t="s">
        <v>3081</v>
      </c>
      <c r="B3800" s="62" t="s">
        <v>123</v>
      </c>
      <c r="C3800" s="62">
        <v>3.2475000000000001E-4</v>
      </c>
      <c r="D3800" s="62">
        <v>134.63</v>
      </c>
      <c r="E3800" s="173">
        <f t="shared" si="82"/>
        <v>0.04</v>
      </c>
    </row>
    <row r="3801" spans="1:5">
      <c r="A3801" s="410" t="s">
        <v>3082</v>
      </c>
      <c r="B3801" s="62" t="s">
        <v>123</v>
      </c>
      <c r="C3801" s="62">
        <v>2.4667999999999999E-4</v>
      </c>
      <c r="D3801" s="62">
        <v>202.84</v>
      </c>
      <c r="E3801" s="173">
        <f t="shared" si="82"/>
        <v>0.05</v>
      </c>
    </row>
    <row r="3802" spans="1:5">
      <c r="A3802" s="410" t="s">
        <v>3083</v>
      </c>
      <c r="B3802" s="62" t="s">
        <v>123</v>
      </c>
      <c r="C3802" s="62">
        <v>5.2889999999999997E-5</v>
      </c>
      <c r="D3802" s="62">
        <v>574.46</v>
      </c>
      <c r="E3802" s="173">
        <f t="shared" si="82"/>
        <v>0.03</v>
      </c>
    </row>
    <row r="3803" spans="1:5">
      <c r="A3803" s="410" t="s">
        <v>3084</v>
      </c>
      <c r="B3803" s="62" t="s">
        <v>123</v>
      </c>
      <c r="C3803" s="62">
        <v>6.4999999999999994E-5</v>
      </c>
      <c r="D3803" s="62">
        <v>276.64</v>
      </c>
      <c r="E3803" s="173">
        <f t="shared" si="82"/>
        <v>0.01</v>
      </c>
    </row>
    <row r="3804" spans="1:5">
      <c r="A3804" s="410" t="s">
        <v>3085</v>
      </c>
      <c r="B3804" s="62" t="s">
        <v>123</v>
      </c>
      <c r="C3804" s="62">
        <v>3.2738200000000002E-3</v>
      </c>
      <c r="D3804" s="62">
        <v>8.1</v>
      </c>
      <c r="E3804" s="173">
        <f t="shared" si="82"/>
        <v>0.02</v>
      </c>
    </row>
    <row r="3805" spans="1:5">
      <c r="A3805" s="410" t="s">
        <v>3086</v>
      </c>
      <c r="B3805" s="62" t="s">
        <v>123</v>
      </c>
      <c r="C3805" s="62">
        <v>1.81259E-3</v>
      </c>
      <c r="D3805" s="62">
        <v>11.01</v>
      </c>
      <c r="E3805" s="173">
        <f t="shared" si="82"/>
        <v>0.01</v>
      </c>
    </row>
    <row r="3806" spans="1:5">
      <c r="A3806" s="410" t="s">
        <v>3087</v>
      </c>
      <c r="B3806" s="62" t="s">
        <v>123</v>
      </c>
      <c r="C3806" s="62">
        <v>1.81259E-3</v>
      </c>
      <c r="D3806" s="62">
        <v>24.42</v>
      </c>
      <c r="E3806" s="173">
        <f t="shared" si="82"/>
        <v>0.04</v>
      </c>
    </row>
    <row r="3807" spans="1:5">
      <c r="A3807" s="410" t="s">
        <v>3183</v>
      </c>
      <c r="B3807" s="62" t="s">
        <v>125</v>
      </c>
      <c r="C3807" s="62">
        <v>1.05</v>
      </c>
      <c r="D3807" s="62">
        <v>8.56</v>
      </c>
      <c r="E3807" s="173">
        <f t="shared" si="82"/>
        <v>8.98</v>
      </c>
    </row>
    <row r="3808" spans="1:5">
      <c r="A3808" s="410" t="s">
        <v>562</v>
      </c>
      <c r="B3808" s="62" t="s">
        <v>563</v>
      </c>
      <c r="C3808" s="62" t="s">
        <v>563</v>
      </c>
      <c r="D3808" s="62" t="s">
        <v>563</v>
      </c>
      <c r="E3808" s="173">
        <f>SUM(E3782:E3807)</f>
        <v>19.849999999999994</v>
      </c>
    </row>
    <row r="3809" spans="1:5">
      <c r="A3809" s="410"/>
      <c r="B3809" s="62"/>
      <c r="C3809" s="62"/>
      <c r="D3809" s="62"/>
      <c r="E3809" s="173"/>
    </row>
    <row r="3810" spans="1:5">
      <c r="A3810" s="410" t="s">
        <v>565</v>
      </c>
      <c r="B3810" s="62" t="s">
        <v>563</v>
      </c>
      <c r="C3810" s="62" t="s">
        <v>563</v>
      </c>
      <c r="D3810" s="62" t="s">
        <v>563</v>
      </c>
      <c r="E3810" s="173">
        <f>E3774+E3779+E3808</f>
        <v>32.819999999999993</v>
      </c>
    </row>
    <row r="3811" spans="1:5">
      <c r="A3811" s="410"/>
      <c r="B3811" s="62"/>
      <c r="C3811" s="62"/>
      <c r="D3811" s="413"/>
      <c r="E3811" s="173"/>
    </row>
    <row r="3812" spans="1:5">
      <c r="A3812" s="410"/>
      <c r="B3812" s="62"/>
      <c r="C3812" s="62"/>
      <c r="D3812" s="62"/>
      <c r="E3812" s="173"/>
    </row>
    <row r="3813" spans="1:5">
      <c r="A3813" s="410"/>
      <c r="B3813" s="62"/>
      <c r="C3813" s="62"/>
      <c r="D3813" s="62"/>
      <c r="E3813" s="173"/>
    </row>
    <row r="3814" spans="1:5">
      <c r="A3814" s="410" t="s">
        <v>1401</v>
      </c>
      <c r="B3814" s="62" t="s">
        <v>3600</v>
      </c>
      <c r="C3814" s="62"/>
      <c r="D3814" s="62"/>
      <c r="E3814" s="173"/>
    </row>
    <row r="3815" spans="1:5">
      <c r="A3815" s="410" t="s">
        <v>1154</v>
      </c>
      <c r="B3815" s="62"/>
      <c r="C3815" s="62"/>
      <c r="D3815" s="62"/>
      <c r="E3815" s="173"/>
    </row>
    <row r="3816" spans="1:5">
      <c r="A3816" s="410" t="s">
        <v>575</v>
      </c>
      <c r="B3816" s="62"/>
      <c r="C3816" s="62"/>
      <c r="D3816" s="62"/>
      <c r="E3816" s="173"/>
    </row>
    <row r="3817" spans="1:5">
      <c r="A3817" s="410"/>
      <c r="B3817" s="62"/>
      <c r="C3817" s="62"/>
      <c r="D3817" s="62"/>
      <c r="E3817" s="173"/>
    </row>
    <row r="3818" spans="1:5">
      <c r="A3818" s="410" t="s">
        <v>576</v>
      </c>
      <c r="B3818" s="62" t="s">
        <v>558</v>
      </c>
      <c r="C3818" s="62" t="s">
        <v>559</v>
      </c>
      <c r="D3818" s="62" t="s">
        <v>560</v>
      </c>
      <c r="E3818" s="173" t="s">
        <v>561</v>
      </c>
    </row>
    <row r="3819" spans="1:5" ht="30">
      <c r="A3819" s="410" t="s">
        <v>3061</v>
      </c>
      <c r="B3819" s="62" t="s">
        <v>123</v>
      </c>
      <c r="C3819" s="62">
        <v>5.3619999999999998E-5</v>
      </c>
      <c r="D3819" s="62">
        <v>576</v>
      </c>
      <c r="E3819" s="173">
        <f>TRUNC((C3819*D3819),2)</f>
        <v>0.03</v>
      </c>
    </row>
    <row r="3820" spans="1:5">
      <c r="A3820" s="410" t="s">
        <v>562</v>
      </c>
      <c r="B3820" s="62" t="s">
        <v>563</v>
      </c>
      <c r="C3820" s="62" t="s">
        <v>563</v>
      </c>
      <c r="D3820" s="62" t="s">
        <v>563</v>
      </c>
      <c r="E3820" s="173">
        <f>SUM(E3819:E3819)</f>
        <v>0.03</v>
      </c>
    </row>
    <row r="3821" spans="1:5">
      <c r="A3821" s="410"/>
      <c r="B3821" s="62"/>
      <c r="C3821" s="62"/>
      <c r="D3821" s="62"/>
      <c r="E3821" s="173"/>
    </row>
    <row r="3822" spans="1:5">
      <c r="A3822" s="410" t="s">
        <v>557</v>
      </c>
      <c r="B3822" s="62" t="s">
        <v>558</v>
      </c>
      <c r="C3822" s="62" t="s">
        <v>559</v>
      </c>
      <c r="D3822" s="62" t="s">
        <v>560</v>
      </c>
      <c r="E3822" s="173" t="s">
        <v>561</v>
      </c>
    </row>
    <row r="3823" spans="1:5">
      <c r="A3823" s="410" t="s">
        <v>3090</v>
      </c>
      <c r="B3823" s="62" t="s">
        <v>122</v>
      </c>
      <c r="C3823" s="62">
        <v>0.42616490000000001</v>
      </c>
      <c r="D3823" s="62">
        <v>13.3</v>
      </c>
      <c r="E3823" s="173">
        <f>TRUNC((C3823*D3823),2)</f>
        <v>5.66</v>
      </c>
    </row>
    <row r="3824" spans="1:5">
      <c r="A3824" s="410" t="s">
        <v>3063</v>
      </c>
      <c r="B3824" s="62" t="s">
        <v>122</v>
      </c>
      <c r="C3824" s="62">
        <v>0.3793783</v>
      </c>
      <c r="D3824" s="62">
        <v>8.51</v>
      </c>
      <c r="E3824" s="173">
        <f>TRUNC((C3824*D3824),2)</f>
        <v>3.22</v>
      </c>
    </row>
    <row r="3825" spans="1:5">
      <c r="A3825" s="410" t="s">
        <v>562</v>
      </c>
      <c r="B3825" s="62" t="s">
        <v>563</v>
      </c>
      <c r="C3825" s="62" t="s">
        <v>563</v>
      </c>
      <c r="D3825" s="62" t="s">
        <v>563</v>
      </c>
      <c r="E3825" s="173">
        <f>SUM(E3823:E3824)</f>
        <v>8.8800000000000008</v>
      </c>
    </row>
    <row r="3826" spans="1:5">
      <c r="A3826" s="410"/>
      <c r="B3826" s="62"/>
      <c r="C3826" s="62"/>
      <c r="D3826" s="62"/>
      <c r="E3826" s="173"/>
    </row>
    <row r="3827" spans="1:5">
      <c r="A3827" s="410" t="s">
        <v>564</v>
      </c>
      <c r="B3827" s="62" t="s">
        <v>558</v>
      </c>
      <c r="C3827" s="62" t="s">
        <v>559</v>
      </c>
      <c r="D3827" s="62" t="s">
        <v>560</v>
      </c>
      <c r="E3827" s="173" t="s">
        <v>561</v>
      </c>
    </row>
    <row r="3828" spans="1:5">
      <c r="A3828" s="410" t="s">
        <v>3065</v>
      </c>
      <c r="B3828" s="62" t="s">
        <v>124</v>
      </c>
      <c r="C3828" s="62">
        <v>3.5249999999999997E-2</v>
      </c>
      <c r="D3828" s="62">
        <v>72.5</v>
      </c>
      <c r="E3828" s="173">
        <f t="shared" ref="E3828:E3853" si="83">TRUNC((C3828*D3828),2)</f>
        <v>2.5499999999999998</v>
      </c>
    </row>
    <row r="3829" spans="1:5">
      <c r="A3829" s="410" t="s">
        <v>3066</v>
      </c>
      <c r="B3829" s="62" t="s">
        <v>123</v>
      </c>
      <c r="C3829" s="62">
        <v>6.3496200000000003E-3</v>
      </c>
      <c r="D3829" s="62">
        <v>6.92</v>
      </c>
      <c r="E3829" s="173">
        <f t="shared" si="83"/>
        <v>0.04</v>
      </c>
    </row>
    <row r="3830" spans="1:5">
      <c r="A3830" s="410" t="s">
        <v>3046</v>
      </c>
      <c r="B3830" s="62" t="s">
        <v>131</v>
      </c>
      <c r="C3830" s="62">
        <v>1.268E-3</v>
      </c>
      <c r="D3830" s="62">
        <v>50.4</v>
      </c>
      <c r="E3830" s="173">
        <f t="shared" si="83"/>
        <v>0.06</v>
      </c>
    </row>
    <row r="3831" spans="1:5">
      <c r="A3831" s="410" t="s">
        <v>3067</v>
      </c>
      <c r="B3831" s="62" t="s">
        <v>123</v>
      </c>
      <c r="C3831" s="62">
        <v>5.2636000000000002E-4</v>
      </c>
      <c r="D3831" s="62">
        <v>108.95</v>
      </c>
      <c r="E3831" s="173">
        <f t="shared" si="83"/>
        <v>0.05</v>
      </c>
    </row>
    <row r="3832" spans="1:5">
      <c r="A3832" s="410" t="s">
        <v>3068</v>
      </c>
      <c r="B3832" s="62" t="s">
        <v>127</v>
      </c>
      <c r="C3832" s="62">
        <v>13.619738099999999</v>
      </c>
      <c r="D3832" s="62">
        <v>0.42</v>
      </c>
      <c r="E3832" s="173">
        <f t="shared" si="83"/>
        <v>5.72</v>
      </c>
    </row>
    <row r="3833" spans="1:5">
      <c r="A3833" s="410" t="s">
        <v>3069</v>
      </c>
      <c r="B3833" s="62" t="s">
        <v>123</v>
      </c>
      <c r="C3833" s="62">
        <v>7.1827200000000001E-3</v>
      </c>
      <c r="D3833" s="62">
        <v>6.21</v>
      </c>
      <c r="E3833" s="173">
        <f t="shared" si="83"/>
        <v>0.04</v>
      </c>
    </row>
    <row r="3834" spans="1:5">
      <c r="A3834" s="410" t="s">
        <v>3047</v>
      </c>
      <c r="B3834" s="62" t="s">
        <v>131</v>
      </c>
      <c r="C3834" s="62">
        <v>1.08778E-2</v>
      </c>
      <c r="D3834" s="62">
        <v>9.4499999999999993</v>
      </c>
      <c r="E3834" s="173">
        <f t="shared" si="83"/>
        <v>0.1</v>
      </c>
    </row>
    <row r="3835" spans="1:5">
      <c r="A3835" s="410" t="s">
        <v>3075</v>
      </c>
      <c r="B3835" s="62" t="s">
        <v>128</v>
      </c>
      <c r="C3835" s="62">
        <v>1.1971099999999999E-3</v>
      </c>
      <c r="D3835" s="62">
        <v>15.32</v>
      </c>
      <c r="E3835" s="173">
        <f t="shared" si="83"/>
        <v>0.01</v>
      </c>
    </row>
    <row r="3836" spans="1:5">
      <c r="A3836" s="410" t="s">
        <v>3076</v>
      </c>
      <c r="B3836" s="62" t="s">
        <v>122</v>
      </c>
      <c r="C3836" s="62">
        <v>0.79200000000000004</v>
      </c>
      <c r="D3836" s="62">
        <v>1.87</v>
      </c>
      <c r="E3836" s="173">
        <f t="shared" si="83"/>
        <v>1.48</v>
      </c>
    </row>
    <row r="3837" spans="1:5">
      <c r="A3837" s="410" t="s">
        <v>3077</v>
      </c>
      <c r="B3837" s="62" t="s">
        <v>122</v>
      </c>
      <c r="C3837" s="62">
        <v>0.79200000000000004</v>
      </c>
      <c r="D3837" s="62">
        <v>0.71</v>
      </c>
      <c r="E3837" s="173">
        <f t="shared" si="83"/>
        <v>0.56000000000000005</v>
      </c>
    </row>
    <row r="3838" spans="1:5">
      <c r="A3838" s="410" t="s">
        <v>3078</v>
      </c>
      <c r="B3838" s="62" t="s">
        <v>122</v>
      </c>
      <c r="C3838" s="62">
        <v>0.79200000000000004</v>
      </c>
      <c r="D3838" s="62">
        <v>0.34</v>
      </c>
      <c r="E3838" s="173">
        <f t="shared" si="83"/>
        <v>0.26</v>
      </c>
    </row>
    <row r="3839" spans="1:5">
      <c r="A3839" s="410" t="s">
        <v>3079</v>
      </c>
      <c r="B3839" s="62" t="s">
        <v>122</v>
      </c>
      <c r="C3839" s="62">
        <v>0.79200000000000004</v>
      </c>
      <c r="D3839" s="62">
        <v>0.05</v>
      </c>
      <c r="E3839" s="173">
        <f t="shared" si="83"/>
        <v>0.03</v>
      </c>
    </row>
    <row r="3840" spans="1:5">
      <c r="A3840" s="410" t="s">
        <v>3048</v>
      </c>
      <c r="B3840" s="62" t="s">
        <v>123</v>
      </c>
      <c r="C3840" s="62">
        <v>2.0958700000000001E-3</v>
      </c>
      <c r="D3840" s="62">
        <v>31.18</v>
      </c>
      <c r="E3840" s="173">
        <f t="shared" si="83"/>
        <v>0.06</v>
      </c>
    </row>
    <row r="3841" spans="1:5">
      <c r="A3841" s="410" t="s">
        <v>3049</v>
      </c>
      <c r="B3841" s="62" t="s">
        <v>123</v>
      </c>
      <c r="C3841" s="62">
        <v>9.8233000000000001E-4</v>
      </c>
      <c r="D3841" s="62">
        <v>178.5</v>
      </c>
      <c r="E3841" s="173">
        <f t="shared" si="83"/>
        <v>0.17</v>
      </c>
    </row>
    <row r="3842" spans="1:5">
      <c r="A3842" s="410" t="s">
        <v>3050</v>
      </c>
      <c r="B3842" s="62" t="s">
        <v>123</v>
      </c>
      <c r="C3842" s="62">
        <v>8.8297860000000006E-2</v>
      </c>
      <c r="D3842" s="62">
        <v>1.17</v>
      </c>
      <c r="E3842" s="173">
        <f t="shared" si="83"/>
        <v>0.1</v>
      </c>
    </row>
    <row r="3843" spans="1:5" ht="30">
      <c r="A3843" s="410" t="s">
        <v>3051</v>
      </c>
      <c r="B3843" s="62" t="s">
        <v>123</v>
      </c>
      <c r="C3843" s="62">
        <v>8.5141000000000004E-4</v>
      </c>
      <c r="D3843" s="62">
        <v>140.43</v>
      </c>
      <c r="E3843" s="173">
        <f t="shared" si="83"/>
        <v>0.11</v>
      </c>
    </row>
    <row r="3844" spans="1:5" ht="30">
      <c r="A3844" s="410" t="s">
        <v>3052</v>
      </c>
      <c r="B3844" s="62" t="s">
        <v>123</v>
      </c>
      <c r="C3844" s="62">
        <v>5.7023999999999996E-4</v>
      </c>
      <c r="D3844" s="62">
        <v>123.37</v>
      </c>
      <c r="E3844" s="173">
        <f t="shared" si="83"/>
        <v>7.0000000000000007E-2</v>
      </c>
    </row>
    <row r="3845" spans="1:5" ht="30">
      <c r="A3845" s="410" t="s">
        <v>3080</v>
      </c>
      <c r="B3845" s="62" t="s">
        <v>123</v>
      </c>
      <c r="C3845" s="62">
        <v>3.4929999999999999E-5</v>
      </c>
      <c r="D3845" s="62">
        <v>593.85</v>
      </c>
      <c r="E3845" s="173">
        <f t="shared" si="83"/>
        <v>0.02</v>
      </c>
    </row>
    <row r="3846" spans="1:5">
      <c r="A3846" s="410" t="s">
        <v>3081</v>
      </c>
      <c r="B3846" s="62" t="s">
        <v>123</v>
      </c>
      <c r="C3846" s="62">
        <v>2.1447999999999999E-4</v>
      </c>
      <c r="D3846" s="62">
        <v>134.63</v>
      </c>
      <c r="E3846" s="173">
        <f t="shared" si="83"/>
        <v>0.02</v>
      </c>
    </row>
    <row r="3847" spans="1:5">
      <c r="A3847" s="410" t="s">
        <v>3082</v>
      </c>
      <c r="B3847" s="62" t="s">
        <v>123</v>
      </c>
      <c r="C3847" s="62">
        <v>1.6291E-4</v>
      </c>
      <c r="D3847" s="62">
        <v>202.84</v>
      </c>
      <c r="E3847" s="173">
        <f t="shared" si="83"/>
        <v>0.03</v>
      </c>
    </row>
    <row r="3848" spans="1:5">
      <c r="A3848" s="410" t="s">
        <v>3083</v>
      </c>
      <c r="B3848" s="62" t="s">
        <v>123</v>
      </c>
      <c r="C3848" s="62">
        <v>3.4929999999999999E-5</v>
      </c>
      <c r="D3848" s="62">
        <v>574.46</v>
      </c>
      <c r="E3848" s="173">
        <f t="shared" si="83"/>
        <v>0.02</v>
      </c>
    </row>
    <row r="3849" spans="1:5">
      <c r="A3849" s="410" t="s">
        <v>3084</v>
      </c>
      <c r="B3849" s="62" t="s">
        <v>123</v>
      </c>
      <c r="C3849" s="62">
        <v>4.2929999999999997E-5</v>
      </c>
      <c r="D3849" s="62">
        <v>276.64</v>
      </c>
      <c r="E3849" s="173">
        <f t="shared" si="83"/>
        <v>0.01</v>
      </c>
    </row>
    <row r="3850" spans="1:5">
      <c r="A3850" s="410" t="s">
        <v>3085</v>
      </c>
      <c r="B3850" s="62" t="s">
        <v>123</v>
      </c>
      <c r="C3850" s="62">
        <v>2.1621600000000002E-3</v>
      </c>
      <c r="D3850" s="62">
        <v>8.1</v>
      </c>
      <c r="E3850" s="173">
        <f t="shared" si="83"/>
        <v>0.01</v>
      </c>
    </row>
    <row r="3851" spans="1:5">
      <c r="A3851" s="410" t="s">
        <v>3086</v>
      </c>
      <c r="B3851" s="62" t="s">
        <v>123</v>
      </c>
      <c r="C3851" s="62">
        <v>1.1971099999999999E-3</v>
      </c>
      <c r="D3851" s="62">
        <v>11.01</v>
      </c>
      <c r="E3851" s="173">
        <f t="shared" si="83"/>
        <v>0.01</v>
      </c>
    </row>
    <row r="3852" spans="1:5">
      <c r="A3852" s="410" t="s">
        <v>3087</v>
      </c>
      <c r="B3852" s="62" t="s">
        <v>123</v>
      </c>
      <c r="C3852" s="62">
        <v>1.1971099999999999E-3</v>
      </c>
      <c r="D3852" s="62">
        <v>24.42</v>
      </c>
      <c r="E3852" s="173">
        <f t="shared" si="83"/>
        <v>0.02</v>
      </c>
    </row>
    <row r="3853" spans="1:5">
      <c r="A3853" s="410" t="s">
        <v>3178</v>
      </c>
      <c r="B3853" s="62" t="s">
        <v>125</v>
      </c>
      <c r="C3853" s="62">
        <v>1.04</v>
      </c>
      <c r="D3853" s="62">
        <v>1.1599999999999999</v>
      </c>
      <c r="E3853" s="173">
        <f t="shared" si="83"/>
        <v>1.2</v>
      </c>
    </row>
    <row r="3854" spans="1:5">
      <c r="A3854" s="410" t="s">
        <v>562</v>
      </c>
      <c r="B3854" s="62" t="s">
        <v>563</v>
      </c>
      <c r="C3854" s="62" t="s">
        <v>563</v>
      </c>
      <c r="D3854" s="62" t="s">
        <v>563</v>
      </c>
      <c r="E3854" s="173">
        <f>SUM(E3828:E3853)</f>
        <v>12.749999999999995</v>
      </c>
    </row>
    <row r="3855" spans="1:5">
      <c r="A3855" s="410"/>
      <c r="B3855" s="62"/>
      <c r="C3855" s="62"/>
      <c r="D3855" s="62"/>
      <c r="E3855" s="173"/>
    </row>
    <row r="3856" spans="1:5">
      <c r="A3856" s="410" t="s">
        <v>565</v>
      </c>
      <c r="B3856" s="62" t="s">
        <v>563</v>
      </c>
      <c r="C3856" s="62" t="s">
        <v>563</v>
      </c>
      <c r="D3856" s="62" t="s">
        <v>563</v>
      </c>
      <c r="E3856" s="173">
        <f>E3820+E3825+E3854</f>
        <v>21.659999999999997</v>
      </c>
    </row>
    <row r="3857" spans="1:5">
      <c r="A3857" s="410"/>
      <c r="B3857" s="62"/>
      <c r="C3857" s="62"/>
      <c r="D3857" s="413"/>
      <c r="E3857" s="173"/>
    </row>
    <row r="3858" spans="1:5">
      <c r="A3858" s="410"/>
      <c r="B3858" s="62"/>
      <c r="C3858" s="62"/>
      <c r="D3858" s="62"/>
      <c r="E3858" s="173"/>
    </row>
    <row r="3859" spans="1:5">
      <c r="A3859" s="410"/>
      <c r="B3859" s="62"/>
      <c r="C3859" s="62"/>
      <c r="D3859" s="62"/>
      <c r="E3859" s="173"/>
    </row>
    <row r="3860" spans="1:5">
      <c r="A3860" s="410" t="s">
        <v>2790</v>
      </c>
      <c r="B3860" s="62" t="s">
        <v>3547</v>
      </c>
      <c r="C3860" s="62"/>
      <c r="D3860" s="62"/>
      <c r="E3860" s="173"/>
    </row>
    <row r="3861" spans="1:5">
      <c r="A3861" s="410" t="s">
        <v>651</v>
      </c>
      <c r="B3861" s="62"/>
      <c r="C3861" s="62"/>
      <c r="D3861" s="62"/>
      <c r="E3861" s="173"/>
    </row>
    <row r="3862" spans="1:5">
      <c r="A3862" s="410" t="s">
        <v>590</v>
      </c>
      <c r="B3862" s="62"/>
      <c r="C3862" s="62"/>
      <c r="D3862" s="62"/>
      <c r="E3862" s="173"/>
    </row>
    <row r="3863" spans="1:5">
      <c r="A3863" s="410"/>
      <c r="B3863" s="62"/>
      <c r="C3863" s="62"/>
      <c r="D3863" s="62"/>
      <c r="E3863" s="173"/>
    </row>
    <row r="3864" spans="1:5">
      <c r="A3864" s="410" t="s">
        <v>576</v>
      </c>
      <c r="B3864" s="62" t="s">
        <v>558</v>
      </c>
      <c r="C3864" s="62" t="s">
        <v>559</v>
      </c>
      <c r="D3864" s="62" t="s">
        <v>560</v>
      </c>
      <c r="E3864" s="173" t="s">
        <v>561</v>
      </c>
    </row>
    <row r="3865" spans="1:5" ht="30">
      <c r="A3865" s="410" t="s">
        <v>3060</v>
      </c>
      <c r="B3865" s="62" t="s">
        <v>123</v>
      </c>
      <c r="C3865" s="62">
        <v>3.9999999999999998E-6</v>
      </c>
      <c r="D3865" s="412">
        <v>2980</v>
      </c>
      <c r="E3865" s="173">
        <f>TRUNC((C3865*D3865),2)</f>
        <v>0.01</v>
      </c>
    </row>
    <row r="3866" spans="1:5" ht="30">
      <c r="A3866" s="410" t="s">
        <v>3061</v>
      </c>
      <c r="B3866" s="62" t="s">
        <v>123</v>
      </c>
      <c r="C3866" s="62">
        <v>5.749E-5</v>
      </c>
      <c r="D3866" s="62">
        <v>576</v>
      </c>
      <c r="E3866" s="173">
        <f>TRUNC((C3866*D3866),2)</f>
        <v>0.03</v>
      </c>
    </row>
    <row r="3867" spans="1:5">
      <c r="A3867" s="410" t="s">
        <v>562</v>
      </c>
      <c r="B3867" s="62" t="s">
        <v>563</v>
      </c>
      <c r="C3867" s="62" t="s">
        <v>563</v>
      </c>
      <c r="D3867" s="62" t="s">
        <v>563</v>
      </c>
      <c r="E3867" s="173">
        <f>SUM(E3865:E3866)</f>
        <v>0.04</v>
      </c>
    </row>
    <row r="3868" spans="1:5">
      <c r="A3868" s="410"/>
      <c r="B3868" s="62"/>
      <c r="C3868" s="62"/>
      <c r="D3868" s="62"/>
      <c r="E3868" s="173"/>
    </row>
    <row r="3869" spans="1:5">
      <c r="A3869" s="410" t="s">
        <v>557</v>
      </c>
      <c r="B3869" s="62" t="s">
        <v>558</v>
      </c>
      <c r="C3869" s="62" t="s">
        <v>559</v>
      </c>
      <c r="D3869" s="62" t="s">
        <v>560</v>
      </c>
      <c r="E3869" s="173" t="s">
        <v>561</v>
      </c>
    </row>
    <row r="3870" spans="1:5">
      <c r="A3870" s="410" t="s">
        <v>3062</v>
      </c>
      <c r="B3870" s="62" t="s">
        <v>122</v>
      </c>
      <c r="C3870" s="62">
        <v>0.20186000000000001</v>
      </c>
      <c r="D3870" s="62">
        <v>13.3</v>
      </c>
      <c r="E3870" s="173">
        <f>TRUNC((C3870*D3870),2)</f>
        <v>2.68</v>
      </c>
    </row>
    <row r="3871" spans="1:5">
      <c r="A3871" s="410" t="s">
        <v>3090</v>
      </c>
      <c r="B3871" s="62" t="s">
        <v>122</v>
      </c>
      <c r="C3871" s="62">
        <v>0.25427499999999997</v>
      </c>
      <c r="D3871" s="62">
        <v>13.3</v>
      </c>
      <c r="E3871" s="173">
        <f>TRUNC((C3871*D3871),2)</f>
        <v>3.38</v>
      </c>
    </row>
    <row r="3872" spans="1:5">
      <c r="A3872" s="410" t="s">
        <v>3063</v>
      </c>
      <c r="B3872" s="62" t="s">
        <v>122</v>
      </c>
      <c r="C3872" s="62">
        <v>0.40582289999999999</v>
      </c>
      <c r="D3872" s="62">
        <v>8.51</v>
      </c>
      <c r="E3872" s="173">
        <f>TRUNC((C3872*D3872),2)</f>
        <v>3.45</v>
      </c>
    </row>
    <row r="3873" spans="1:5">
      <c r="A3873" s="410" t="s">
        <v>3064</v>
      </c>
      <c r="B3873" s="62" t="s">
        <v>122</v>
      </c>
      <c r="C3873" s="62">
        <v>3.7972720000000001E-2</v>
      </c>
      <c r="D3873" s="62">
        <v>17.8</v>
      </c>
      <c r="E3873" s="173">
        <f>TRUNC((C3873*D3873),2)</f>
        <v>0.67</v>
      </c>
    </row>
    <row r="3874" spans="1:5">
      <c r="A3874" s="410" t="s">
        <v>562</v>
      </c>
      <c r="B3874" s="62" t="s">
        <v>563</v>
      </c>
      <c r="C3874" s="62" t="s">
        <v>563</v>
      </c>
      <c r="D3874" s="62" t="s">
        <v>563</v>
      </c>
      <c r="E3874" s="173">
        <f>SUM(E3870:E3873)</f>
        <v>10.180000000000001</v>
      </c>
    </row>
    <row r="3875" spans="1:5">
      <c r="A3875" s="410"/>
      <c r="B3875" s="62"/>
      <c r="C3875" s="62"/>
      <c r="D3875" s="62"/>
      <c r="E3875" s="173"/>
    </row>
    <row r="3876" spans="1:5">
      <c r="A3876" s="410" t="s">
        <v>564</v>
      </c>
      <c r="B3876" s="62" t="s">
        <v>558</v>
      </c>
      <c r="C3876" s="62" t="s">
        <v>559</v>
      </c>
      <c r="D3876" s="62" t="s">
        <v>560</v>
      </c>
      <c r="E3876" s="173" t="s">
        <v>561</v>
      </c>
    </row>
    <row r="3877" spans="1:5">
      <c r="A3877" s="410" t="s">
        <v>3065</v>
      </c>
      <c r="B3877" s="62" t="s">
        <v>124</v>
      </c>
      <c r="C3877" s="62">
        <v>1.9640000000000001E-2</v>
      </c>
      <c r="D3877" s="62">
        <v>72.5</v>
      </c>
      <c r="E3877" s="173">
        <f t="shared" ref="E3877:E3907" si="84">TRUNC((C3877*D3877),2)</f>
        <v>1.42</v>
      </c>
    </row>
    <row r="3878" spans="1:5">
      <c r="A3878" s="410" t="s">
        <v>3066</v>
      </c>
      <c r="B3878" s="62" t="s">
        <v>123</v>
      </c>
      <c r="C3878" s="62">
        <v>6.8066000000000003E-3</v>
      </c>
      <c r="D3878" s="62">
        <v>6.92</v>
      </c>
      <c r="E3878" s="173">
        <f t="shared" si="84"/>
        <v>0.04</v>
      </c>
    </row>
    <row r="3879" spans="1:5">
      <c r="A3879" s="410" t="s">
        <v>3046</v>
      </c>
      <c r="B3879" s="62" t="s">
        <v>131</v>
      </c>
      <c r="C3879" s="62">
        <v>1.41964E-3</v>
      </c>
      <c r="D3879" s="62">
        <v>50.4</v>
      </c>
      <c r="E3879" s="173">
        <f t="shared" si="84"/>
        <v>7.0000000000000007E-2</v>
      </c>
    </row>
    <row r="3880" spans="1:5">
      <c r="A3880" s="410" t="s">
        <v>3067</v>
      </c>
      <c r="B3880" s="62" t="s">
        <v>123</v>
      </c>
      <c r="C3880" s="62">
        <v>5.6424999999999997E-4</v>
      </c>
      <c r="D3880" s="62">
        <v>108.95</v>
      </c>
      <c r="E3880" s="173">
        <f t="shared" si="84"/>
        <v>0.06</v>
      </c>
    </row>
    <row r="3881" spans="1:5" ht="30">
      <c r="A3881" s="410" t="s">
        <v>3160</v>
      </c>
      <c r="B3881" s="62" t="s">
        <v>123</v>
      </c>
      <c r="C3881" s="62">
        <v>7.8E-2</v>
      </c>
      <c r="D3881" s="62">
        <v>38.090000000000003</v>
      </c>
      <c r="E3881" s="173">
        <f t="shared" si="84"/>
        <v>2.97</v>
      </c>
    </row>
    <row r="3882" spans="1:5">
      <c r="A3882" s="410" t="s">
        <v>3068</v>
      </c>
      <c r="B3882" s="62" t="s">
        <v>127</v>
      </c>
      <c r="C3882" s="62">
        <v>5.0495181000000002</v>
      </c>
      <c r="D3882" s="62">
        <v>0.42</v>
      </c>
      <c r="E3882" s="173">
        <f t="shared" si="84"/>
        <v>2.12</v>
      </c>
    </row>
    <row r="3883" spans="1:5">
      <c r="A3883" s="410" t="s">
        <v>3069</v>
      </c>
      <c r="B3883" s="62" t="s">
        <v>123</v>
      </c>
      <c r="C3883" s="62">
        <v>7.6996800000000004E-3</v>
      </c>
      <c r="D3883" s="62">
        <v>6.21</v>
      </c>
      <c r="E3883" s="173">
        <f t="shared" si="84"/>
        <v>0.04</v>
      </c>
    </row>
    <row r="3884" spans="1:5">
      <c r="A3884" s="410" t="s">
        <v>3047</v>
      </c>
      <c r="B3884" s="62" t="s">
        <v>131</v>
      </c>
      <c r="C3884" s="62">
        <v>1.217875E-2</v>
      </c>
      <c r="D3884" s="62">
        <v>9.4499999999999993</v>
      </c>
      <c r="E3884" s="173">
        <f t="shared" si="84"/>
        <v>0.11</v>
      </c>
    </row>
    <row r="3885" spans="1:5" ht="30">
      <c r="A3885" s="410" t="s">
        <v>3184</v>
      </c>
      <c r="B3885" s="62" t="s">
        <v>126</v>
      </c>
      <c r="C3885" s="62">
        <v>0.4</v>
      </c>
      <c r="D3885" s="62">
        <v>3.24</v>
      </c>
      <c r="E3885" s="173">
        <f t="shared" si="84"/>
        <v>1.29</v>
      </c>
    </row>
    <row r="3886" spans="1:5">
      <c r="A3886" s="410" t="s">
        <v>3072</v>
      </c>
      <c r="B3886" s="62" t="s">
        <v>124</v>
      </c>
      <c r="C3886" s="62">
        <v>1.158E-2</v>
      </c>
      <c r="D3886" s="62">
        <v>59.13</v>
      </c>
      <c r="E3886" s="173">
        <f t="shared" si="84"/>
        <v>0.68</v>
      </c>
    </row>
    <row r="3887" spans="1:5">
      <c r="A3887" s="410" t="s">
        <v>3074</v>
      </c>
      <c r="B3887" s="62" t="s">
        <v>127</v>
      </c>
      <c r="C3887" s="62">
        <v>0.05</v>
      </c>
      <c r="D3887" s="62">
        <v>11.65</v>
      </c>
      <c r="E3887" s="173">
        <f t="shared" si="84"/>
        <v>0.57999999999999996</v>
      </c>
    </row>
    <row r="3888" spans="1:5">
      <c r="A3888" s="410" t="s">
        <v>3075</v>
      </c>
      <c r="B3888" s="62" t="s">
        <v>128</v>
      </c>
      <c r="C3888" s="62">
        <v>1.28327E-3</v>
      </c>
      <c r="D3888" s="62">
        <v>15.32</v>
      </c>
      <c r="E3888" s="173">
        <f t="shared" si="84"/>
        <v>0.01</v>
      </c>
    </row>
    <row r="3889" spans="1:5">
      <c r="A3889" s="410" t="s">
        <v>3185</v>
      </c>
      <c r="B3889" s="62" t="s">
        <v>127</v>
      </c>
      <c r="C3889" s="62">
        <v>0.4</v>
      </c>
      <c r="D3889" s="62">
        <v>4.05</v>
      </c>
      <c r="E3889" s="173">
        <f t="shared" si="84"/>
        <v>1.62</v>
      </c>
    </row>
    <row r="3890" spans="1:5">
      <c r="A3890" s="410" t="s">
        <v>3076</v>
      </c>
      <c r="B3890" s="62" t="s">
        <v>122</v>
      </c>
      <c r="C3890" s="62">
        <v>0.88671999999999995</v>
      </c>
      <c r="D3890" s="62">
        <v>1.87</v>
      </c>
      <c r="E3890" s="173">
        <f t="shared" si="84"/>
        <v>1.65</v>
      </c>
    </row>
    <row r="3891" spans="1:5">
      <c r="A3891" s="410" t="s">
        <v>3077</v>
      </c>
      <c r="B3891" s="62" t="s">
        <v>122</v>
      </c>
      <c r="C3891" s="62">
        <v>0.88671999999999995</v>
      </c>
      <c r="D3891" s="62">
        <v>0.71</v>
      </c>
      <c r="E3891" s="173">
        <f t="shared" si="84"/>
        <v>0.62</v>
      </c>
    </row>
    <row r="3892" spans="1:5">
      <c r="A3892" s="410" t="s">
        <v>3078</v>
      </c>
      <c r="B3892" s="62" t="s">
        <v>122</v>
      </c>
      <c r="C3892" s="62">
        <v>0.88671999999999995</v>
      </c>
      <c r="D3892" s="62">
        <v>0.34</v>
      </c>
      <c r="E3892" s="173">
        <f t="shared" si="84"/>
        <v>0.3</v>
      </c>
    </row>
    <row r="3893" spans="1:5">
      <c r="A3893" s="410" t="s">
        <v>3079</v>
      </c>
      <c r="B3893" s="62" t="s">
        <v>122</v>
      </c>
      <c r="C3893" s="62">
        <v>0.88671999999999995</v>
      </c>
      <c r="D3893" s="62">
        <v>0.05</v>
      </c>
      <c r="E3893" s="173">
        <f t="shared" si="84"/>
        <v>0.04</v>
      </c>
    </row>
    <row r="3894" spans="1:5">
      <c r="A3894" s="410" t="s">
        <v>3048</v>
      </c>
      <c r="B3894" s="62" t="s">
        <v>123</v>
      </c>
      <c r="C3894" s="62">
        <v>2.3465399999999998E-3</v>
      </c>
      <c r="D3894" s="62">
        <v>31.18</v>
      </c>
      <c r="E3894" s="173">
        <f t="shared" si="84"/>
        <v>7.0000000000000007E-2</v>
      </c>
    </row>
    <row r="3895" spans="1:5">
      <c r="A3895" s="410" t="s">
        <v>3049</v>
      </c>
      <c r="B3895" s="62" t="s">
        <v>123</v>
      </c>
      <c r="C3895" s="62">
        <v>1.0998E-3</v>
      </c>
      <c r="D3895" s="62">
        <v>178.5</v>
      </c>
      <c r="E3895" s="173">
        <f t="shared" si="84"/>
        <v>0.19</v>
      </c>
    </row>
    <row r="3896" spans="1:5">
      <c r="A3896" s="410" t="s">
        <v>3050</v>
      </c>
      <c r="B3896" s="62" t="s">
        <v>123</v>
      </c>
      <c r="C3896" s="62">
        <v>9.8857920000000002E-2</v>
      </c>
      <c r="D3896" s="62">
        <v>1.17</v>
      </c>
      <c r="E3896" s="173">
        <f t="shared" si="84"/>
        <v>0.11</v>
      </c>
    </row>
    <row r="3897" spans="1:5" ht="30">
      <c r="A3897" s="410" t="s">
        <v>3051</v>
      </c>
      <c r="B3897" s="62" t="s">
        <v>123</v>
      </c>
      <c r="C3897" s="62">
        <v>9.5323000000000001E-4</v>
      </c>
      <c r="D3897" s="62">
        <v>140.43</v>
      </c>
      <c r="E3897" s="173">
        <f t="shared" si="84"/>
        <v>0.13</v>
      </c>
    </row>
    <row r="3898" spans="1:5" ht="30">
      <c r="A3898" s="410" t="s">
        <v>3052</v>
      </c>
      <c r="B3898" s="62" t="s">
        <v>123</v>
      </c>
      <c r="C3898" s="62">
        <v>6.3843999999999999E-4</v>
      </c>
      <c r="D3898" s="62">
        <v>123.37</v>
      </c>
      <c r="E3898" s="173">
        <f t="shared" si="84"/>
        <v>7.0000000000000007E-2</v>
      </c>
    </row>
    <row r="3899" spans="1:5" ht="30">
      <c r="A3899" s="410" t="s">
        <v>3080</v>
      </c>
      <c r="B3899" s="62" t="s">
        <v>123</v>
      </c>
      <c r="C3899" s="62">
        <v>3.7450000000000002E-5</v>
      </c>
      <c r="D3899" s="62">
        <v>593.85</v>
      </c>
      <c r="E3899" s="173">
        <f t="shared" si="84"/>
        <v>0.02</v>
      </c>
    </row>
    <row r="3900" spans="1:5">
      <c r="A3900" s="410" t="s">
        <v>3081</v>
      </c>
      <c r="B3900" s="62" t="s">
        <v>123</v>
      </c>
      <c r="C3900" s="62">
        <v>2.2991E-4</v>
      </c>
      <c r="D3900" s="62">
        <v>134.63</v>
      </c>
      <c r="E3900" s="173">
        <f t="shared" si="84"/>
        <v>0.03</v>
      </c>
    </row>
    <row r="3901" spans="1:5">
      <c r="A3901" s="410" t="s">
        <v>3082</v>
      </c>
      <c r="B3901" s="62" t="s">
        <v>123</v>
      </c>
      <c r="C3901" s="62">
        <v>1.7464999999999999E-4</v>
      </c>
      <c r="D3901" s="62">
        <v>202.84</v>
      </c>
      <c r="E3901" s="173">
        <f t="shared" si="84"/>
        <v>0.03</v>
      </c>
    </row>
    <row r="3902" spans="1:5">
      <c r="A3902" s="410" t="s">
        <v>3083</v>
      </c>
      <c r="B3902" s="62" t="s">
        <v>123</v>
      </c>
      <c r="C3902" s="62">
        <v>3.7450000000000002E-5</v>
      </c>
      <c r="D3902" s="62">
        <v>574.46</v>
      </c>
      <c r="E3902" s="173">
        <f t="shared" si="84"/>
        <v>0.02</v>
      </c>
    </row>
    <row r="3903" spans="1:5">
      <c r="A3903" s="410" t="s">
        <v>3084</v>
      </c>
      <c r="B3903" s="62" t="s">
        <v>123</v>
      </c>
      <c r="C3903" s="62">
        <v>4.6020000000000003E-5</v>
      </c>
      <c r="D3903" s="62">
        <v>276.64</v>
      </c>
      <c r="E3903" s="173">
        <f t="shared" si="84"/>
        <v>0.01</v>
      </c>
    </row>
    <row r="3904" spans="1:5">
      <c r="A3904" s="410" t="s">
        <v>3085</v>
      </c>
      <c r="B3904" s="62" t="s">
        <v>123</v>
      </c>
      <c r="C3904" s="62">
        <v>2.3177699999999998E-3</v>
      </c>
      <c r="D3904" s="62">
        <v>8.1</v>
      </c>
      <c r="E3904" s="173">
        <f t="shared" si="84"/>
        <v>0.01</v>
      </c>
    </row>
    <row r="3905" spans="1:5">
      <c r="A3905" s="410" t="s">
        <v>3086</v>
      </c>
      <c r="B3905" s="62" t="s">
        <v>123</v>
      </c>
      <c r="C3905" s="62">
        <v>1.28327E-3</v>
      </c>
      <c r="D3905" s="62">
        <v>11.01</v>
      </c>
      <c r="E3905" s="173">
        <f t="shared" si="84"/>
        <v>0.01</v>
      </c>
    </row>
    <row r="3906" spans="1:5">
      <c r="A3906" s="410" t="s">
        <v>3087</v>
      </c>
      <c r="B3906" s="62" t="s">
        <v>123</v>
      </c>
      <c r="C3906" s="62">
        <v>1.28327E-3</v>
      </c>
      <c r="D3906" s="62">
        <v>24.42</v>
      </c>
      <c r="E3906" s="173">
        <f t="shared" si="84"/>
        <v>0.03</v>
      </c>
    </row>
    <row r="3907" spans="1:5">
      <c r="A3907" s="410" t="s">
        <v>3088</v>
      </c>
      <c r="B3907" s="62" t="s">
        <v>132</v>
      </c>
      <c r="C3907" s="62">
        <v>2.1950000000000001E-2</v>
      </c>
      <c r="D3907" s="62">
        <v>0.86</v>
      </c>
      <c r="E3907" s="173">
        <f t="shared" si="84"/>
        <v>0.01</v>
      </c>
    </row>
    <row r="3908" spans="1:5">
      <c r="A3908" s="410" t="s">
        <v>562</v>
      </c>
      <c r="B3908" s="62" t="s">
        <v>563</v>
      </c>
      <c r="C3908" s="62" t="s">
        <v>563</v>
      </c>
      <c r="D3908" s="62" t="s">
        <v>563</v>
      </c>
      <c r="E3908" s="173">
        <f>SUM(E3877:E3907)</f>
        <v>14.359999999999998</v>
      </c>
    </row>
    <row r="3909" spans="1:5">
      <c r="A3909" s="410"/>
      <c r="B3909" s="62"/>
      <c r="C3909" s="62"/>
      <c r="D3909" s="62"/>
      <c r="E3909" s="173"/>
    </row>
    <row r="3910" spans="1:5">
      <c r="A3910" s="410" t="s">
        <v>565</v>
      </c>
      <c r="B3910" s="62" t="s">
        <v>563</v>
      </c>
      <c r="C3910" s="62" t="s">
        <v>563</v>
      </c>
      <c r="D3910" s="62" t="s">
        <v>563</v>
      </c>
      <c r="E3910" s="173">
        <f>E3867+E3874+E3908</f>
        <v>24.58</v>
      </c>
    </row>
    <row r="3911" spans="1:5">
      <c r="A3911" s="410"/>
      <c r="B3911" s="62"/>
      <c r="C3911" s="62"/>
      <c r="D3911" s="413"/>
      <c r="E3911" s="173"/>
    </row>
    <row r="3912" spans="1:5">
      <c r="A3912" s="410"/>
      <c r="B3912" s="62"/>
      <c r="C3912" s="62"/>
      <c r="D3912" s="62"/>
      <c r="E3912" s="173"/>
    </row>
    <row r="3913" spans="1:5">
      <c r="A3913" s="410"/>
      <c r="B3913" s="62"/>
      <c r="C3913" s="62"/>
      <c r="D3913" s="62"/>
      <c r="E3913" s="173"/>
    </row>
    <row r="3914" spans="1:5">
      <c r="A3914" s="410" t="s">
        <v>652</v>
      </c>
      <c r="B3914" s="62" t="s">
        <v>3601</v>
      </c>
      <c r="C3914" s="62"/>
      <c r="D3914" s="62"/>
      <c r="E3914" s="173"/>
    </row>
    <row r="3915" spans="1:5">
      <c r="A3915" s="410" t="s">
        <v>653</v>
      </c>
      <c r="B3915" s="62"/>
      <c r="C3915" s="62"/>
      <c r="D3915" s="62"/>
      <c r="E3915" s="173"/>
    </row>
    <row r="3916" spans="1:5">
      <c r="A3916" s="410" t="s">
        <v>575</v>
      </c>
      <c r="B3916" s="62"/>
      <c r="C3916" s="62"/>
      <c r="D3916" s="62"/>
      <c r="E3916" s="173"/>
    </row>
    <row r="3917" spans="1:5">
      <c r="A3917" s="410"/>
      <c r="B3917" s="62"/>
      <c r="C3917" s="62"/>
      <c r="D3917" s="62"/>
      <c r="E3917" s="173"/>
    </row>
    <row r="3918" spans="1:5">
      <c r="A3918" s="410" t="s">
        <v>576</v>
      </c>
      <c r="B3918" s="62" t="s">
        <v>558</v>
      </c>
      <c r="C3918" s="62" t="s">
        <v>559</v>
      </c>
      <c r="D3918" s="62" t="s">
        <v>560</v>
      </c>
      <c r="E3918" s="173" t="s">
        <v>561</v>
      </c>
    </row>
    <row r="3919" spans="1:5" ht="30">
      <c r="A3919" s="410" t="s">
        <v>3060</v>
      </c>
      <c r="B3919" s="62" t="s">
        <v>123</v>
      </c>
      <c r="C3919" s="62">
        <v>4.5700000000000003E-6</v>
      </c>
      <c r="D3919" s="412">
        <v>2980</v>
      </c>
      <c r="E3919" s="173">
        <f>TRUNC((C3919*D3919),2)</f>
        <v>0.01</v>
      </c>
    </row>
    <row r="3920" spans="1:5" ht="30">
      <c r="A3920" s="410" t="s">
        <v>3061</v>
      </c>
      <c r="B3920" s="62" t="s">
        <v>123</v>
      </c>
      <c r="C3920" s="62">
        <v>4.8749999999999999E-5</v>
      </c>
      <c r="D3920" s="62">
        <v>576</v>
      </c>
      <c r="E3920" s="173">
        <f>TRUNC((C3920*D3920),2)</f>
        <v>0.02</v>
      </c>
    </row>
    <row r="3921" spans="1:5">
      <c r="A3921" s="410" t="s">
        <v>562</v>
      </c>
      <c r="B3921" s="62" t="s">
        <v>563</v>
      </c>
      <c r="C3921" s="62" t="s">
        <v>563</v>
      </c>
      <c r="D3921" s="62" t="s">
        <v>563</v>
      </c>
      <c r="E3921" s="173">
        <f>SUM(E3919:E3920)</f>
        <v>0.03</v>
      </c>
    </row>
    <row r="3922" spans="1:5">
      <c r="A3922" s="410"/>
      <c r="B3922" s="62"/>
      <c r="C3922" s="62"/>
      <c r="D3922" s="62"/>
      <c r="E3922" s="173"/>
    </row>
    <row r="3923" spans="1:5">
      <c r="A3923" s="410" t="s">
        <v>557</v>
      </c>
      <c r="B3923" s="62" t="s">
        <v>558</v>
      </c>
      <c r="C3923" s="62" t="s">
        <v>559</v>
      </c>
      <c r="D3923" s="62" t="s">
        <v>560</v>
      </c>
      <c r="E3923" s="173" t="s">
        <v>561</v>
      </c>
    </row>
    <row r="3924" spans="1:5">
      <c r="A3924" s="410" t="s">
        <v>3090</v>
      </c>
      <c r="B3924" s="62" t="s">
        <v>122</v>
      </c>
      <c r="C3924" s="62">
        <v>0.48820799999999998</v>
      </c>
      <c r="D3924" s="62">
        <v>13.3</v>
      </c>
      <c r="E3924" s="173">
        <f>TRUNC((C3924*D3924),2)</f>
        <v>6.49</v>
      </c>
    </row>
    <row r="3925" spans="1:5">
      <c r="A3925" s="410" t="s">
        <v>3063</v>
      </c>
      <c r="B3925" s="62" t="s">
        <v>122</v>
      </c>
      <c r="C3925" s="62">
        <v>0.24410399999999999</v>
      </c>
      <c r="D3925" s="62">
        <v>8.51</v>
      </c>
      <c r="E3925" s="173">
        <f>TRUNC((C3925*D3925),2)</f>
        <v>2.0699999999999998</v>
      </c>
    </row>
    <row r="3926" spans="1:5">
      <c r="A3926" s="410" t="s">
        <v>3064</v>
      </c>
      <c r="B3926" s="62" t="s">
        <v>122</v>
      </c>
      <c r="C3926" s="62">
        <v>4.9730980000000001E-2</v>
      </c>
      <c r="D3926" s="62">
        <v>17.8</v>
      </c>
      <c r="E3926" s="173">
        <f>TRUNC((C3926*D3926),2)</f>
        <v>0.88</v>
      </c>
    </row>
    <row r="3927" spans="1:5">
      <c r="A3927" s="410" t="s">
        <v>562</v>
      </c>
      <c r="B3927" s="62" t="s">
        <v>563</v>
      </c>
      <c r="C3927" s="62" t="s">
        <v>563</v>
      </c>
      <c r="D3927" s="62" t="s">
        <v>563</v>
      </c>
      <c r="E3927" s="173">
        <f>SUM(E3924:E3926)</f>
        <v>9.4400000000000013</v>
      </c>
    </row>
    <row r="3928" spans="1:5">
      <c r="A3928" s="410"/>
      <c r="B3928" s="62"/>
      <c r="C3928" s="62"/>
      <c r="D3928" s="62"/>
      <c r="E3928" s="173"/>
    </row>
    <row r="3929" spans="1:5">
      <c r="A3929" s="410" t="s">
        <v>564</v>
      </c>
      <c r="B3929" s="62" t="s">
        <v>558</v>
      </c>
      <c r="C3929" s="62" t="s">
        <v>559</v>
      </c>
      <c r="D3929" s="62" t="s">
        <v>560</v>
      </c>
      <c r="E3929" s="173" t="s">
        <v>561</v>
      </c>
    </row>
    <row r="3930" spans="1:5">
      <c r="A3930" s="410" t="s">
        <v>3065</v>
      </c>
      <c r="B3930" s="62" t="s">
        <v>124</v>
      </c>
      <c r="C3930" s="62">
        <v>1.3416000000000001E-2</v>
      </c>
      <c r="D3930" s="62">
        <v>72.5</v>
      </c>
      <c r="E3930" s="173">
        <f t="shared" ref="E3930:E3959" si="85">TRUNC((C3930*D3930),2)</f>
        <v>0.97</v>
      </c>
    </row>
    <row r="3931" spans="1:5">
      <c r="A3931" s="410" t="s">
        <v>3066</v>
      </c>
      <c r="B3931" s="62" t="s">
        <v>123</v>
      </c>
      <c r="C3931" s="62">
        <v>5.7723899999999996E-3</v>
      </c>
      <c r="D3931" s="62">
        <v>6.92</v>
      </c>
      <c r="E3931" s="173">
        <f t="shared" si="85"/>
        <v>0.03</v>
      </c>
    </row>
    <row r="3932" spans="1:5">
      <c r="A3932" s="410" t="s">
        <v>3046</v>
      </c>
      <c r="B3932" s="62" t="s">
        <v>131</v>
      </c>
      <c r="C3932" s="62">
        <v>1.2318100000000001E-3</v>
      </c>
      <c r="D3932" s="62">
        <v>50.4</v>
      </c>
      <c r="E3932" s="173">
        <f t="shared" si="85"/>
        <v>0.06</v>
      </c>
    </row>
    <row r="3933" spans="1:5">
      <c r="A3933" s="410" t="s">
        <v>3176</v>
      </c>
      <c r="B3933" s="62" t="s">
        <v>127</v>
      </c>
      <c r="C3933" s="62">
        <v>2.0144799999999998</v>
      </c>
      <c r="D3933" s="62">
        <v>0.6</v>
      </c>
      <c r="E3933" s="173">
        <f t="shared" si="85"/>
        <v>1.2</v>
      </c>
    </row>
    <row r="3934" spans="1:5">
      <c r="A3934" s="410" t="s">
        <v>3067</v>
      </c>
      <c r="B3934" s="62" t="s">
        <v>123</v>
      </c>
      <c r="C3934" s="62">
        <v>4.7851000000000002E-4</v>
      </c>
      <c r="D3934" s="62">
        <v>108.95</v>
      </c>
      <c r="E3934" s="173">
        <f t="shared" si="85"/>
        <v>0.05</v>
      </c>
    </row>
    <row r="3935" spans="1:5">
      <c r="A3935" s="410" t="s">
        <v>3068</v>
      </c>
      <c r="B3935" s="62" t="s">
        <v>127</v>
      </c>
      <c r="C3935" s="62">
        <v>1.930552</v>
      </c>
      <c r="D3935" s="62">
        <v>0.42</v>
      </c>
      <c r="E3935" s="173">
        <f t="shared" si="85"/>
        <v>0.81</v>
      </c>
    </row>
    <row r="3936" spans="1:5">
      <c r="A3936" s="410" t="s">
        <v>3069</v>
      </c>
      <c r="B3936" s="62" t="s">
        <v>123</v>
      </c>
      <c r="C3936" s="62">
        <v>6.52975E-3</v>
      </c>
      <c r="D3936" s="62">
        <v>6.21</v>
      </c>
      <c r="E3936" s="173">
        <f t="shared" si="85"/>
        <v>0.04</v>
      </c>
    </row>
    <row r="3937" spans="1:5">
      <c r="A3937" s="410" t="s">
        <v>3047</v>
      </c>
      <c r="B3937" s="62" t="s">
        <v>131</v>
      </c>
      <c r="C3937" s="62">
        <v>1.0567399999999999E-2</v>
      </c>
      <c r="D3937" s="62">
        <v>9.4499999999999993</v>
      </c>
      <c r="E3937" s="173">
        <f t="shared" si="85"/>
        <v>0.09</v>
      </c>
    </row>
    <row r="3938" spans="1:5">
      <c r="A3938" s="410" t="s">
        <v>3075</v>
      </c>
      <c r="B3938" s="62" t="s">
        <v>128</v>
      </c>
      <c r="C3938" s="62">
        <v>1.0882800000000001E-3</v>
      </c>
      <c r="D3938" s="62">
        <v>15.32</v>
      </c>
      <c r="E3938" s="173">
        <f t="shared" si="85"/>
        <v>0.01</v>
      </c>
    </row>
    <row r="3939" spans="1:5" ht="30">
      <c r="A3939" s="410" t="s">
        <v>3186</v>
      </c>
      <c r="B3939" s="62" t="s">
        <v>126</v>
      </c>
      <c r="C3939" s="62">
        <v>0.42</v>
      </c>
      <c r="D3939" s="62">
        <v>1.42</v>
      </c>
      <c r="E3939" s="173">
        <f t="shared" si="85"/>
        <v>0.59</v>
      </c>
    </row>
    <row r="3940" spans="1:5">
      <c r="A3940" s="410" t="s">
        <v>3076</v>
      </c>
      <c r="B3940" s="62" t="s">
        <v>122</v>
      </c>
      <c r="C3940" s="62">
        <v>0.76939999999999997</v>
      </c>
      <c r="D3940" s="62">
        <v>1.87</v>
      </c>
      <c r="E3940" s="173">
        <f t="shared" si="85"/>
        <v>1.43</v>
      </c>
    </row>
    <row r="3941" spans="1:5">
      <c r="A3941" s="410" t="s">
        <v>3077</v>
      </c>
      <c r="B3941" s="62" t="s">
        <v>122</v>
      </c>
      <c r="C3941" s="62">
        <v>0.76939999999999997</v>
      </c>
      <c r="D3941" s="62">
        <v>0.71</v>
      </c>
      <c r="E3941" s="173">
        <f t="shared" si="85"/>
        <v>0.54</v>
      </c>
    </row>
    <row r="3942" spans="1:5">
      <c r="A3942" s="410" t="s">
        <v>3078</v>
      </c>
      <c r="B3942" s="62" t="s">
        <v>122</v>
      </c>
      <c r="C3942" s="62">
        <v>0.76939999999999997</v>
      </c>
      <c r="D3942" s="62">
        <v>0.34</v>
      </c>
      <c r="E3942" s="173">
        <f t="shared" si="85"/>
        <v>0.26</v>
      </c>
    </row>
    <row r="3943" spans="1:5">
      <c r="A3943" s="410" t="s">
        <v>3079</v>
      </c>
      <c r="B3943" s="62" t="s">
        <v>122</v>
      </c>
      <c r="C3943" s="62">
        <v>0.76939999999999997</v>
      </c>
      <c r="D3943" s="62">
        <v>0.05</v>
      </c>
      <c r="E3943" s="173">
        <f t="shared" si="85"/>
        <v>0.03</v>
      </c>
    </row>
    <row r="3944" spans="1:5" ht="30">
      <c r="A3944" s="410" t="s">
        <v>3187</v>
      </c>
      <c r="B3944" s="62" t="s">
        <v>123</v>
      </c>
      <c r="C3944" s="62">
        <v>13.414516130000001</v>
      </c>
      <c r="D3944" s="62">
        <v>1.24</v>
      </c>
      <c r="E3944" s="173">
        <f t="shared" si="85"/>
        <v>16.63</v>
      </c>
    </row>
    <row r="3945" spans="1:5">
      <c r="A3945" s="410" t="s">
        <v>3188</v>
      </c>
      <c r="B3945" s="62" t="s">
        <v>133</v>
      </c>
      <c r="C3945" s="62">
        <v>5.0000000000000001E-3</v>
      </c>
      <c r="D3945" s="62">
        <v>28.05</v>
      </c>
      <c r="E3945" s="173">
        <f t="shared" si="85"/>
        <v>0.14000000000000001</v>
      </c>
    </row>
    <row r="3946" spans="1:5">
      <c r="A3946" s="410" t="s">
        <v>3048</v>
      </c>
      <c r="B3946" s="62" t="s">
        <v>123</v>
      </c>
      <c r="C3946" s="62">
        <v>2.0360600000000001E-3</v>
      </c>
      <c r="D3946" s="62">
        <v>31.18</v>
      </c>
      <c r="E3946" s="173">
        <f t="shared" si="85"/>
        <v>0.06</v>
      </c>
    </row>
    <row r="3947" spans="1:5">
      <c r="A3947" s="410" t="s">
        <v>3049</v>
      </c>
      <c r="B3947" s="62" t="s">
        <v>123</v>
      </c>
      <c r="C3947" s="62">
        <v>9.5427999999999995E-4</v>
      </c>
      <c r="D3947" s="62">
        <v>178.5</v>
      </c>
      <c r="E3947" s="173">
        <f t="shared" si="85"/>
        <v>0.17</v>
      </c>
    </row>
    <row r="3948" spans="1:5">
      <c r="A3948" s="410" t="s">
        <v>3050</v>
      </c>
      <c r="B3948" s="62" t="s">
        <v>123</v>
      </c>
      <c r="C3948" s="62">
        <v>8.5778259999999995E-2</v>
      </c>
      <c r="D3948" s="62">
        <v>1.17</v>
      </c>
      <c r="E3948" s="173">
        <f t="shared" si="85"/>
        <v>0.1</v>
      </c>
    </row>
    <row r="3949" spans="1:5" ht="30">
      <c r="A3949" s="410" t="s">
        <v>3051</v>
      </c>
      <c r="B3949" s="62" t="s">
        <v>123</v>
      </c>
      <c r="C3949" s="62">
        <v>8.2711000000000004E-4</v>
      </c>
      <c r="D3949" s="62">
        <v>140.43</v>
      </c>
      <c r="E3949" s="173">
        <f t="shared" si="85"/>
        <v>0.11</v>
      </c>
    </row>
    <row r="3950" spans="1:5" ht="30">
      <c r="A3950" s="410" t="s">
        <v>3052</v>
      </c>
      <c r="B3950" s="62" t="s">
        <v>123</v>
      </c>
      <c r="C3950" s="62">
        <v>5.5396999999999998E-4</v>
      </c>
      <c r="D3950" s="62">
        <v>123.37</v>
      </c>
      <c r="E3950" s="173">
        <f t="shared" si="85"/>
        <v>0.06</v>
      </c>
    </row>
    <row r="3951" spans="1:5" ht="30">
      <c r="A3951" s="410" t="s">
        <v>3080</v>
      </c>
      <c r="B3951" s="62" t="s">
        <v>123</v>
      </c>
      <c r="C3951" s="62">
        <v>3.1749999999999999E-5</v>
      </c>
      <c r="D3951" s="62">
        <v>593.85</v>
      </c>
      <c r="E3951" s="173">
        <f t="shared" si="85"/>
        <v>0.01</v>
      </c>
    </row>
    <row r="3952" spans="1:5">
      <c r="A3952" s="410" t="s">
        <v>3081</v>
      </c>
      <c r="B3952" s="62" t="s">
        <v>123</v>
      </c>
      <c r="C3952" s="62">
        <v>1.9497000000000001E-4</v>
      </c>
      <c r="D3952" s="62">
        <v>134.63</v>
      </c>
      <c r="E3952" s="173">
        <f t="shared" si="85"/>
        <v>0.02</v>
      </c>
    </row>
    <row r="3953" spans="1:5">
      <c r="A3953" s="410" t="s">
        <v>3082</v>
      </c>
      <c r="B3953" s="62" t="s">
        <v>123</v>
      </c>
      <c r="C3953" s="62">
        <v>1.4810999999999999E-4</v>
      </c>
      <c r="D3953" s="62">
        <v>202.84</v>
      </c>
      <c r="E3953" s="173">
        <f t="shared" si="85"/>
        <v>0.03</v>
      </c>
    </row>
    <row r="3954" spans="1:5">
      <c r="A3954" s="410" t="s">
        <v>3083</v>
      </c>
      <c r="B3954" s="62" t="s">
        <v>123</v>
      </c>
      <c r="C3954" s="62">
        <v>3.1749999999999999E-5</v>
      </c>
      <c r="D3954" s="62">
        <v>574.46</v>
      </c>
      <c r="E3954" s="173">
        <f t="shared" si="85"/>
        <v>0.01</v>
      </c>
    </row>
    <row r="3955" spans="1:5">
      <c r="A3955" s="410" t="s">
        <v>3084</v>
      </c>
      <c r="B3955" s="62" t="s">
        <v>123</v>
      </c>
      <c r="C3955" s="62">
        <v>3.9029999999999997E-5</v>
      </c>
      <c r="D3955" s="62">
        <v>276.64</v>
      </c>
      <c r="E3955" s="173">
        <f t="shared" si="85"/>
        <v>0.01</v>
      </c>
    </row>
    <row r="3956" spans="1:5">
      <c r="A3956" s="410" t="s">
        <v>3085</v>
      </c>
      <c r="B3956" s="62" t="s">
        <v>123</v>
      </c>
      <c r="C3956" s="62">
        <v>1.9656000000000001E-3</v>
      </c>
      <c r="D3956" s="62">
        <v>8.1</v>
      </c>
      <c r="E3956" s="173">
        <f t="shared" si="85"/>
        <v>0.01</v>
      </c>
    </row>
    <row r="3957" spans="1:5">
      <c r="A3957" s="410" t="s">
        <v>3086</v>
      </c>
      <c r="B3957" s="62" t="s">
        <v>123</v>
      </c>
      <c r="C3957" s="62">
        <v>1.0882800000000001E-3</v>
      </c>
      <c r="D3957" s="62">
        <v>11.01</v>
      </c>
      <c r="E3957" s="173">
        <f t="shared" si="85"/>
        <v>0.01</v>
      </c>
    </row>
    <row r="3958" spans="1:5">
      <c r="A3958" s="410" t="s">
        <v>3087</v>
      </c>
      <c r="B3958" s="62" t="s">
        <v>123</v>
      </c>
      <c r="C3958" s="62">
        <v>1.0882800000000001E-3</v>
      </c>
      <c r="D3958" s="62">
        <v>24.42</v>
      </c>
      <c r="E3958" s="173">
        <f t="shared" si="85"/>
        <v>0.02</v>
      </c>
    </row>
    <row r="3959" spans="1:5">
      <c r="A3959" s="410" t="s">
        <v>3088</v>
      </c>
      <c r="B3959" s="62" t="s">
        <v>132</v>
      </c>
      <c r="C3959" s="62">
        <v>1.443E-2</v>
      </c>
      <c r="D3959" s="62">
        <v>0.86</v>
      </c>
      <c r="E3959" s="173">
        <f t="shared" si="85"/>
        <v>0.01</v>
      </c>
    </row>
    <row r="3960" spans="1:5">
      <c r="A3960" s="410" t="s">
        <v>562</v>
      </c>
      <c r="B3960" s="62" t="s">
        <v>563</v>
      </c>
      <c r="C3960" s="62" t="s">
        <v>563</v>
      </c>
      <c r="D3960" s="62" t="s">
        <v>563</v>
      </c>
      <c r="E3960" s="173">
        <f>SUM(E3930:E3959)</f>
        <v>23.510000000000009</v>
      </c>
    </row>
    <row r="3961" spans="1:5">
      <c r="A3961" s="410"/>
      <c r="B3961" s="62"/>
      <c r="C3961" s="62"/>
      <c r="D3961" s="62"/>
      <c r="E3961" s="173"/>
    </row>
    <row r="3962" spans="1:5">
      <c r="A3962" s="410" t="s">
        <v>565</v>
      </c>
      <c r="B3962" s="62" t="s">
        <v>563</v>
      </c>
      <c r="C3962" s="62" t="s">
        <v>563</v>
      </c>
      <c r="D3962" s="62" t="s">
        <v>563</v>
      </c>
      <c r="E3962" s="173">
        <f>E3921+E3927+E3960</f>
        <v>32.980000000000011</v>
      </c>
    </row>
    <row r="3963" spans="1:5">
      <c r="A3963" s="410"/>
      <c r="B3963" s="62"/>
      <c r="C3963" s="62"/>
      <c r="D3963" s="413"/>
      <c r="E3963" s="173"/>
    </row>
    <row r="3964" spans="1:5">
      <c r="A3964" s="410"/>
      <c r="B3964" s="62"/>
      <c r="C3964" s="62"/>
      <c r="D3964" s="62"/>
      <c r="E3964" s="173"/>
    </row>
    <row r="3965" spans="1:5">
      <c r="A3965" s="410"/>
      <c r="B3965" s="62"/>
      <c r="C3965" s="62"/>
      <c r="D3965" s="62"/>
      <c r="E3965" s="173"/>
    </row>
    <row r="3966" spans="1:5">
      <c r="A3966" s="410" t="s">
        <v>654</v>
      </c>
      <c r="B3966" s="62" t="s">
        <v>3602</v>
      </c>
      <c r="C3966" s="62"/>
      <c r="D3966" s="62"/>
      <c r="E3966" s="173"/>
    </row>
    <row r="3967" spans="1:5">
      <c r="A3967" s="410" t="s">
        <v>655</v>
      </c>
      <c r="B3967" s="62"/>
      <c r="C3967" s="62"/>
      <c r="D3967" s="62"/>
      <c r="E3967" s="173"/>
    </row>
    <row r="3968" spans="1:5">
      <c r="A3968" s="410" t="s">
        <v>575</v>
      </c>
      <c r="B3968" s="62"/>
      <c r="C3968" s="62"/>
      <c r="D3968" s="62"/>
      <c r="E3968" s="173"/>
    </row>
    <row r="3969" spans="1:5">
      <c r="A3969" s="410"/>
      <c r="B3969" s="62"/>
      <c r="C3969" s="62"/>
      <c r="D3969" s="62"/>
      <c r="E3969" s="173"/>
    </row>
    <row r="3970" spans="1:5">
      <c r="A3970" s="410" t="s">
        <v>576</v>
      </c>
      <c r="B3970" s="62" t="s">
        <v>558</v>
      </c>
      <c r="C3970" s="62" t="s">
        <v>559</v>
      </c>
      <c r="D3970" s="62" t="s">
        <v>560</v>
      </c>
      <c r="E3970" s="173" t="s">
        <v>561</v>
      </c>
    </row>
    <row r="3971" spans="1:5" ht="30">
      <c r="A3971" s="410" t="s">
        <v>3060</v>
      </c>
      <c r="B3971" s="62" t="s">
        <v>123</v>
      </c>
      <c r="C3971" s="62">
        <v>5.1900000000000003E-6</v>
      </c>
      <c r="D3971" s="412">
        <v>2980</v>
      </c>
      <c r="E3971" s="173">
        <f>TRUNC((C3971*D3971),2)</f>
        <v>0.01</v>
      </c>
    </row>
    <row r="3972" spans="1:5" ht="30">
      <c r="A3972" s="410" t="s">
        <v>3061</v>
      </c>
      <c r="B3972" s="62" t="s">
        <v>123</v>
      </c>
      <c r="C3972" s="62">
        <v>7.6169999999999997E-5</v>
      </c>
      <c r="D3972" s="62">
        <v>576</v>
      </c>
      <c r="E3972" s="173">
        <f>TRUNC((C3972*D3972),2)</f>
        <v>0.04</v>
      </c>
    </row>
    <row r="3973" spans="1:5">
      <c r="A3973" s="410" t="s">
        <v>562</v>
      </c>
      <c r="B3973" s="62" t="s">
        <v>563</v>
      </c>
      <c r="C3973" s="62" t="s">
        <v>563</v>
      </c>
      <c r="D3973" s="62" t="s">
        <v>563</v>
      </c>
      <c r="E3973" s="173">
        <f>SUM(E3971:E3972)</f>
        <v>0.05</v>
      </c>
    </row>
    <row r="3974" spans="1:5">
      <c r="A3974" s="410"/>
      <c r="B3974" s="62"/>
      <c r="C3974" s="62"/>
      <c r="D3974" s="62"/>
      <c r="E3974" s="173"/>
    </row>
    <row r="3975" spans="1:5">
      <c r="A3975" s="410" t="s">
        <v>557</v>
      </c>
      <c r="B3975" s="62" t="s">
        <v>558</v>
      </c>
      <c r="C3975" s="62" t="s">
        <v>559</v>
      </c>
      <c r="D3975" s="62" t="s">
        <v>560</v>
      </c>
      <c r="E3975" s="173" t="s">
        <v>561</v>
      </c>
    </row>
    <row r="3976" spans="1:5">
      <c r="A3976" s="410" t="s">
        <v>3090</v>
      </c>
      <c r="B3976" s="62" t="s">
        <v>122</v>
      </c>
      <c r="C3976" s="62">
        <v>0.76282499999999998</v>
      </c>
      <c r="D3976" s="62">
        <v>13.3</v>
      </c>
      <c r="E3976" s="173">
        <f>TRUNC((C3976*D3976),2)</f>
        <v>10.14</v>
      </c>
    </row>
    <row r="3977" spans="1:5">
      <c r="A3977" s="410" t="s">
        <v>3063</v>
      </c>
      <c r="B3977" s="62" t="s">
        <v>122</v>
      </c>
      <c r="C3977" s="62">
        <v>0.38141249999999999</v>
      </c>
      <c r="D3977" s="62">
        <v>8.51</v>
      </c>
      <c r="E3977" s="173">
        <f>TRUNC((C3977*D3977),2)</f>
        <v>3.24</v>
      </c>
    </row>
    <row r="3978" spans="1:5">
      <c r="A3978" s="410" t="s">
        <v>3064</v>
      </c>
      <c r="B3978" s="62" t="s">
        <v>122</v>
      </c>
      <c r="C3978" s="62">
        <v>5.6425540000000003E-2</v>
      </c>
      <c r="D3978" s="62">
        <v>17.8</v>
      </c>
      <c r="E3978" s="173">
        <f>TRUNC((C3978*D3978),2)</f>
        <v>1</v>
      </c>
    </row>
    <row r="3979" spans="1:5">
      <c r="A3979" s="410" t="s">
        <v>562</v>
      </c>
      <c r="B3979" s="62" t="s">
        <v>563</v>
      </c>
      <c r="C3979" s="62" t="s">
        <v>563</v>
      </c>
      <c r="D3979" s="62" t="s">
        <v>563</v>
      </c>
      <c r="E3979" s="173">
        <f>SUM(E3976:E3978)</f>
        <v>14.38</v>
      </c>
    </row>
    <row r="3980" spans="1:5">
      <c r="A3980" s="410"/>
      <c r="B3980" s="62"/>
      <c r="C3980" s="62"/>
      <c r="D3980" s="62"/>
      <c r="E3980" s="173"/>
    </row>
    <row r="3981" spans="1:5">
      <c r="A3981" s="410" t="s">
        <v>564</v>
      </c>
      <c r="B3981" s="62" t="s">
        <v>558</v>
      </c>
      <c r="C3981" s="62" t="s">
        <v>559</v>
      </c>
      <c r="D3981" s="62" t="s">
        <v>560</v>
      </c>
      <c r="E3981" s="173" t="s">
        <v>561</v>
      </c>
    </row>
    <row r="3982" spans="1:5">
      <c r="A3982" s="410" t="s">
        <v>3065</v>
      </c>
      <c r="B3982" s="62" t="s">
        <v>124</v>
      </c>
      <c r="C3982" s="62">
        <v>1.5221999999999999E-2</v>
      </c>
      <c r="D3982" s="62">
        <v>72.5</v>
      </c>
      <c r="E3982" s="173">
        <f t="shared" ref="E3982:E4011" si="86">TRUNC((C3982*D3982),2)</f>
        <v>1.1000000000000001</v>
      </c>
    </row>
    <row r="3983" spans="1:5">
      <c r="A3983" s="410" t="s">
        <v>3066</v>
      </c>
      <c r="B3983" s="62" t="s">
        <v>123</v>
      </c>
      <c r="C3983" s="62">
        <v>9.0193500000000006E-3</v>
      </c>
      <c r="D3983" s="62">
        <v>6.92</v>
      </c>
      <c r="E3983" s="173">
        <f t="shared" si="86"/>
        <v>0.06</v>
      </c>
    </row>
    <row r="3984" spans="1:5">
      <c r="A3984" s="410" t="s">
        <v>3046</v>
      </c>
      <c r="B3984" s="62" t="s">
        <v>131</v>
      </c>
      <c r="C3984" s="62">
        <v>1.89087E-3</v>
      </c>
      <c r="D3984" s="62">
        <v>50.4</v>
      </c>
      <c r="E3984" s="173">
        <f t="shared" si="86"/>
        <v>0.09</v>
      </c>
    </row>
    <row r="3985" spans="1:5">
      <c r="A3985" s="410" t="s">
        <v>3176</v>
      </c>
      <c r="B3985" s="62" t="s">
        <v>127</v>
      </c>
      <c r="C3985" s="62">
        <v>2.28566</v>
      </c>
      <c r="D3985" s="62">
        <v>0.6</v>
      </c>
      <c r="E3985" s="173">
        <f t="shared" si="86"/>
        <v>1.37</v>
      </c>
    </row>
    <row r="3986" spans="1:5">
      <c r="A3986" s="410" t="s">
        <v>3067</v>
      </c>
      <c r="B3986" s="62" t="s">
        <v>123</v>
      </c>
      <c r="C3986" s="62">
        <v>7.4768000000000002E-4</v>
      </c>
      <c r="D3986" s="62">
        <v>108.95</v>
      </c>
      <c r="E3986" s="173">
        <f t="shared" si="86"/>
        <v>0.08</v>
      </c>
    </row>
    <row r="3987" spans="1:5">
      <c r="A3987" s="410" t="s">
        <v>3068</v>
      </c>
      <c r="B3987" s="62" t="s">
        <v>127</v>
      </c>
      <c r="C3987" s="62">
        <v>2.1904340000000002</v>
      </c>
      <c r="D3987" s="62">
        <v>0.42</v>
      </c>
      <c r="E3987" s="173">
        <f t="shared" si="86"/>
        <v>0.91</v>
      </c>
    </row>
    <row r="3988" spans="1:5">
      <c r="A3988" s="410" t="s">
        <v>3069</v>
      </c>
      <c r="B3988" s="62" t="s">
        <v>123</v>
      </c>
      <c r="C3988" s="62">
        <v>1.020274E-2</v>
      </c>
      <c r="D3988" s="62">
        <v>6.21</v>
      </c>
      <c r="E3988" s="173">
        <f t="shared" si="86"/>
        <v>0.06</v>
      </c>
    </row>
    <row r="3989" spans="1:5">
      <c r="A3989" s="410" t="s">
        <v>3047</v>
      </c>
      <c r="B3989" s="62" t="s">
        <v>131</v>
      </c>
      <c r="C3989" s="62">
        <v>1.622125E-2</v>
      </c>
      <c r="D3989" s="62">
        <v>9.4499999999999993</v>
      </c>
      <c r="E3989" s="173">
        <f t="shared" si="86"/>
        <v>0.15</v>
      </c>
    </row>
    <row r="3990" spans="1:5">
      <c r="A3990" s="410" t="s">
        <v>3075</v>
      </c>
      <c r="B3990" s="62" t="s">
        <v>128</v>
      </c>
      <c r="C3990" s="62">
        <v>1.7004399999999999E-3</v>
      </c>
      <c r="D3990" s="62">
        <v>15.32</v>
      </c>
      <c r="E3990" s="173">
        <f t="shared" si="86"/>
        <v>0.02</v>
      </c>
    </row>
    <row r="3991" spans="1:5" ht="30">
      <c r="A3991" s="410" t="s">
        <v>3189</v>
      </c>
      <c r="B3991" s="62" t="s">
        <v>126</v>
      </c>
      <c r="C3991" s="62">
        <v>0.42</v>
      </c>
      <c r="D3991" s="62">
        <v>2.3199999999999998</v>
      </c>
      <c r="E3991" s="173">
        <f t="shared" si="86"/>
        <v>0.97</v>
      </c>
    </row>
    <row r="3992" spans="1:5">
      <c r="A3992" s="410" t="s">
        <v>3076</v>
      </c>
      <c r="B3992" s="62" t="s">
        <v>122</v>
      </c>
      <c r="C3992" s="62">
        <v>1.1810499999999999</v>
      </c>
      <c r="D3992" s="62">
        <v>1.87</v>
      </c>
      <c r="E3992" s="173">
        <f t="shared" si="86"/>
        <v>2.2000000000000002</v>
      </c>
    </row>
    <row r="3993" spans="1:5">
      <c r="A3993" s="410" t="s">
        <v>3077</v>
      </c>
      <c r="B3993" s="62" t="s">
        <v>122</v>
      </c>
      <c r="C3993" s="62">
        <v>1.1810499999999999</v>
      </c>
      <c r="D3993" s="62">
        <v>0.71</v>
      </c>
      <c r="E3993" s="173">
        <f t="shared" si="86"/>
        <v>0.83</v>
      </c>
    </row>
    <row r="3994" spans="1:5">
      <c r="A3994" s="410" t="s">
        <v>3078</v>
      </c>
      <c r="B3994" s="62" t="s">
        <v>122</v>
      </c>
      <c r="C3994" s="62">
        <v>1.1810499999999999</v>
      </c>
      <c r="D3994" s="62">
        <v>0.34</v>
      </c>
      <c r="E3994" s="173">
        <f t="shared" si="86"/>
        <v>0.4</v>
      </c>
    </row>
    <row r="3995" spans="1:5">
      <c r="A3995" s="410" t="s">
        <v>3079</v>
      </c>
      <c r="B3995" s="62" t="s">
        <v>122</v>
      </c>
      <c r="C3995" s="62">
        <v>1.1810499999999999</v>
      </c>
      <c r="D3995" s="62">
        <v>0.05</v>
      </c>
      <c r="E3995" s="173">
        <f t="shared" si="86"/>
        <v>0.05</v>
      </c>
    </row>
    <row r="3996" spans="1:5" ht="30">
      <c r="A3996" s="410" t="s">
        <v>3190</v>
      </c>
      <c r="B3996" s="62" t="s">
        <v>123</v>
      </c>
      <c r="C3996" s="62">
        <v>13.38030303</v>
      </c>
      <c r="D3996" s="62">
        <v>1.65</v>
      </c>
      <c r="E3996" s="173">
        <f t="shared" si="86"/>
        <v>22.07</v>
      </c>
    </row>
    <row r="3997" spans="1:5">
      <c r="A3997" s="410" t="s">
        <v>3188</v>
      </c>
      <c r="B3997" s="62" t="s">
        <v>133</v>
      </c>
      <c r="C3997" s="62">
        <v>0.01</v>
      </c>
      <c r="D3997" s="62">
        <v>28.05</v>
      </c>
      <c r="E3997" s="173">
        <f t="shared" si="86"/>
        <v>0.28000000000000003</v>
      </c>
    </row>
    <row r="3998" spans="1:5">
      <c r="A3998" s="410" t="s">
        <v>3048</v>
      </c>
      <c r="B3998" s="62" t="s">
        <v>123</v>
      </c>
      <c r="C3998" s="62">
        <v>3.1254199999999998E-3</v>
      </c>
      <c r="D3998" s="62">
        <v>31.18</v>
      </c>
      <c r="E3998" s="173">
        <f t="shared" si="86"/>
        <v>0.09</v>
      </c>
    </row>
    <row r="3999" spans="1:5">
      <c r="A3999" s="410" t="s">
        <v>3049</v>
      </c>
      <c r="B3999" s="62" t="s">
        <v>123</v>
      </c>
      <c r="C3999" s="62">
        <v>1.4648599999999999E-3</v>
      </c>
      <c r="D3999" s="62">
        <v>178.5</v>
      </c>
      <c r="E3999" s="173">
        <f t="shared" si="86"/>
        <v>0.26</v>
      </c>
    </row>
    <row r="4000" spans="1:5">
      <c r="A4000" s="410" t="s">
        <v>3050</v>
      </c>
      <c r="B4000" s="62" t="s">
        <v>123</v>
      </c>
      <c r="C4000" s="62">
        <v>0.13167196</v>
      </c>
      <c r="D4000" s="62">
        <v>1.17</v>
      </c>
      <c r="E4000" s="173">
        <f t="shared" si="86"/>
        <v>0.15</v>
      </c>
    </row>
    <row r="4001" spans="1:5" ht="30">
      <c r="A4001" s="410" t="s">
        <v>3051</v>
      </c>
      <c r="B4001" s="62" t="s">
        <v>123</v>
      </c>
      <c r="C4001" s="62">
        <v>1.2696300000000001E-3</v>
      </c>
      <c r="D4001" s="62">
        <v>140.43</v>
      </c>
      <c r="E4001" s="173">
        <f t="shared" si="86"/>
        <v>0.17</v>
      </c>
    </row>
    <row r="4002" spans="1:5" ht="30">
      <c r="A4002" s="410" t="s">
        <v>3052</v>
      </c>
      <c r="B4002" s="62" t="s">
        <v>123</v>
      </c>
      <c r="C4002" s="62">
        <v>8.5035999999999998E-4</v>
      </c>
      <c r="D4002" s="62">
        <v>123.37</v>
      </c>
      <c r="E4002" s="173">
        <f t="shared" si="86"/>
        <v>0.1</v>
      </c>
    </row>
    <row r="4003" spans="1:5" ht="30">
      <c r="A4003" s="410" t="s">
        <v>3080</v>
      </c>
      <c r="B4003" s="62" t="s">
        <v>123</v>
      </c>
      <c r="C4003" s="62">
        <v>4.9620000000000003E-5</v>
      </c>
      <c r="D4003" s="62">
        <v>593.85</v>
      </c>
      <c r="E4003" s="173">
        <f t="shared" si="86"/>
        <v>0.02</v>
      </c>
    </row>
    <row r="4004" spans="1:5">
      <c r="A4004" s="410" t="s">
        <v>3081</v>
      </c>
      <c r="B4004" s="62" t="s">
        <v>123</v>
      </c>
      <c r="C4004" s="62">
        <v>3.0465000000000001E-4</v>
      </c>
      <c r="D4004" s="62">
        <v>134.63</v>
      </c>
      <c r="E4004" s="173">
        <f t="shared" si="86"/>
        <v>0.04</v>
      </c>
    </row>
    <row r="4005" spans="1:5">
      <c r="A4005" s="410" t="s">
        <v>3082</v>
      </c>
      <c r="B4005" s="62" t="s">
        <v>123</v>
      </c>
      <c r="C4005" s="62">
        <v>2.3142E-4</v>
      </c>
      <c r="D4005" s="62">
        <v>202.84</v>
      </c>
      <c r="E4005" s="173">
        <f t="shared" si="86"/>
        <v>0.04</v>
      </c>
    </row>
    <row r="4006" spans="1:5">
      <c r="A4006" s="410" t="s">
        <v>3083</v>
      </c>
      <c r="B4006" s="62" t="s">
        <v>123</v>
      </c>
      <c r="C4006" s="62">
        <v>4.9620000000000003E-5</v>
      </c>
      <c r="D4006" s="62">
        <v>574.46</v>
      </c>
      <c r="E4006" s="173">
        <f t="shared" si="86"/>
        <v>0.02</v>
      </c>
    </row>
    <row r="4007" spans="1:5">
      <c r="A4007" s="410" t="s">
        <v>3084</v>
      </c>
      <c r="B4007" s="62" t="s">
        <v>123</v>
      </c>
      <c r="C4007" s="62">
        <v>6.0980000000000002E-5</v>
      </c>
      <c r="D4007" s="62">
        <v>276.64</v>
      </c>
      <c r="E4007" s="173">
        <f t="shared" si="86"/>
        <v>0.01</v>
      </c>
    </row>
    <row r="4008" spans="1:5">
      <c r="A4008" s="410" t="s">
        <v>3085</v>
      </c>
      <c r="B4008" s="62" t="s">
        <v>123</v>
      </c>
      <c r="C4008" s="62">
        <v>3.0712500000000002E-3</v>
      </c>
      <c r="D4008" s="62">
        <v>8.1</v>
      </c>
      <c r="E4008" s="173">
        <f t="shared" si="86"/>
        <v>0.02</v>
      </c>
    </row>
    <row r="4009" spans="1:5">
      <c r="A4009" s="410" t="s">
        <v>3086</v>
      </c>
      <c r="B4009" s="62" t="s">
        <v>123</v>
      </c>
      <c r="C4009" s="62">
        <v>1.7004399999999999E-3</v>
      </c>
      <c r="D4009" s="62">
        <v>11.01</v>
      </c>
      <c r="E4009" s="173">
        <f t="shared" si="86"/>
        <v>0.01</v>
      </c>
    </row>
    <row r="4010" spans="1:5">
      <c r="A4010" s="410" t="s">
        <v>3087</v>
      </c>
      <c r="B4010" s="62" t="s">
        <v>123</v>
      </c>
      <c r="C4010" s="62">
        <v>1.7004399999999999E-3</v>
      </c>
      <c r="D4010" s="62">
        <v>24.42</v>
      </c>
      <c r="E4010" s="173">
        <f t="shared" si="86"/>
        <v>0.04</v>
      </c>
    </row>
    <row r="4011" spans="1:5">
      <c r="A4011" s="410" t="s">
        <v>3088</v>
      </c>
      <c r="B4011" s="62" t="s">
        <v>132</v>
      </c>
      <c r="C4011" s="62">
        <v>1.6372500000000002E-2</v>
      </c>
      <c r="D4011" s="62">
        <v>0.86</v>
      </c>
      <c r="E4011" s="173">
        <f t="shared" si="86"/>
        <v>0.01</v>
      </c>
    </row>
    <row r="4012" spans="1:5">
      <c r="A4012" s="410" t="s">
        <v>562</v>
      </c>
      <c r="B4012" s="62" t="s">
        <v>563</v>
      </c>
      <c r="C4012" s="62" t="s">
        <v>563</v>
      </c>
      <c r="D4012" s="62" t="s">
        <v>563</v>
      </c>
      <c r="E4012" s="173">
        <f>SUM(E3982:E4011)</f>
        <v>31.620000000000005</v>
      </c>
    </row>
    <row r="4013" spans="1:5">
      <c r="A4013" s="410"/>
      <c r="B4013" s="62"/>
      <c r="C4013" s="62"/>
      <c r="D4013" s="62"/>
      <c r="E4013" s="173"/>
    </row>
    <row r="4014" spans="1:5">
      <c r="A4014" s="410" t="s">
        <v>565</v>
      </c>
      <c r="B4014" s="62" t="s">
        <v>563</v>
      </c>
      <c r="C4014" s="62" t="s">
        <v>563</v>
      </c>
      <c r="D4014" s="62" t="s">
        <v>563</v>
      </c>
      <c r="E4014" s="173">
        <f>E3973+E3979+E4012</f>
        <v>46.050000000000004</v>
      </c>
    </row>
    <row r="4015" spans="1:5">
      <c r="A4015" s="410"/>
      <c r="B4015" s="62"/>
      <c r="C4015" s="62"/>
      <c r="D4015" s="413"/>
      <c r="E4015" s="173"/>
    </row>
    <row r="4016" spans="1:5">
      <c r="A4016" s="410"/>
      <c r="B4016" s="62"/>
      <c r="C4016" s="62"/>
      <c r="D4016" s="62"/>
      <c r="E4016" s="173"/>
    </row>
    <row r="4017" spans="1:5">
      <c r="A4017" s="410"/>
      <c r="B4017" s="62"/>
      <c r="C4017" s="62"/>
      <c r="D4017" s="62"/>
      <c r="E4017" s="173"/>
    </row>
    <row r="4018" spans="1:5">
      <c r="A4018" s="410" t="s">
        <v>656</v>
      </c>
      <c r="B4018" s="62" t="s">
        <v>3603</v>
      </c>
      <c r="C4018" s="62"/>
      <c r="D4018" s="62"/>
      <c r="E4018" s="173"/>
    </row>
    <row r="4019" spans="1:5">
      <c r="A4019" s="410" t="s">
        <v>1155</v>
      </c>
      <c r="B4019" s="62"/>
      <c r="C4019" s="62"/>
      <c r="D4019" s="62"/>
      <c r="E4019" s="173"/>
    </row>
    <row r="4020" spans="1:5">
      <c r="A4020" s="410" t="s">
        <v>590</v>
      </c>
      <c r="B4020" s="62"/>
      <c r="C4020" s="62"/>
      <c r="D4020" s="62"/>
      <c r="E4020" s="173"/>
    </row>
    <row r="4021" spans="1:5">
      <c r="A4021" s="410"/>
      <c r="B4021" s="62"/>
      <c r="C4021" s="62"/>
      <c r="D4021" s="62"/>
      <c r="E4021" s="173"/>
    </row>
    <row r="4022" spans="1:5">
      <c r="A4022" s="410" t="s">
        <v>576</v>
      </c>
      <c r="B4022" s="62" t="s">
        <v>558</v>
      </c>
      <c r="C4022" s="62" t="s">
        <v>559</v>
      </c>
      <c r="D4022" s="62" t="s">
        <v>560</v>
      </c>
      <c r="E4022" s="173" t="s">
        <v>561</v>
      </c>
    </row>
    <row r="4023" spans="1:5" ht="30">
      <c r="A4023" s="410" t="s">
        <v>3061</v>
      </c>
      <c r="B4023" s="62" t="s">
        <v>123</v>
      </c>
      <c r="C4023" s="62">
        <v>5.9599999999999997E-6</v>
      </c>
      <c r="D4023" s="62">
        <v>576</v>
      </c>
      <c r="E4023" s="173">
        <f>TRUNC((C4023*D4023),2)</f>
        <v>0</v>
      </c>
    </row>
    <row r="4024" spans="1:5">
      <c r="A4024" s="410" t="s">
        <v>562</v>
      </c>
      <c r="B4024" s="62" t="s">
        <v>563</v>
      </c>
      <c r="C4024" s="62" t="s">
        <v>563</v>
      </c>
      <c r="D4024" s="62" t="s">
        <v>563</v>
      </c>
      <c r="E4024" s="173">
        <f>SUM(E4023:E4023)</f>
        <v>0</v>
      </c>
    </row>
    <row r="4025" spans="1:5">
      <c r="A4025" s="410"/>
      <c r="B4025" s="62"/>
      <c r="C4025" s="62"/>
      <c r="D4025" s="62"/>
      <c r="E4025" s="173"/>
    </row>
    <row r="4026" spans="1:5">
      <c r="A4026" s="410" t="s">
        <v>557</v>
      </c>
      <c r="B4026" s="62" t="s">
        <v>558</v>
      </c>
      <c r="C4026" s="62" t="s">
        <v>559</v>
      </c>
      <c r="D4026" s="62" t="s">
        <v>560</v>
      </c>
      <c r="E4026" s="173" t="s">
        <v>561</v>
      </c>
    </row>
    <row r="4027" spans="1:5">
      <c r="A4027" s="410" t="s">
        <v>3090</v>
      </c>
      <c r="B4027" s="62" t="s">
        <v>122</v>
      </c>
      <c r="C4027" s="62">
        <v>8.9504799999999995E-2</v>
      </c>
      <c r="D4027" s="62">
        <v>13.3</v>
      </c>
      <c r="E4027" s="173">
        <f>TRUNC((C4027*D4027),2)</f>
        <v>1.19</v>
      </c>
    </row>
    <row r="4028" spans="1:5">
      <c r="A4028" s="410" t="s">
        <v>562</v>
      </c>
      <c r="B4028" s="62" t="s">
        <v>563</v>
      </c>
      <c r="C4028" s="62" t="s">
        <v>563</v>
      </c>
      <c r="D4028" s="62" t="s">
        <v>563</v>
      </c>
      <c r="E4028" s="173">
        <f>SUM(E4027:E4027)</f>
        <v>1.19</v>
      </c>
    </row>
    <row r="4029" spans="1:5">
      <c r="A4029" s="410"/>
      <c r="B4029" s="62"/>
      <c r="C4029" s="62"/>
      <c r="D4029" s="62"/>
      <c r="E4029" s="173"/>
    </row>
    <row r="4030" spans="1:5">
      <c r="A4030" s="410" t="s">
        <v>564</v>
      </c>
      <c r="B4030" s="62" t="s">
        <v>558</v>
      </c>
      <c r="C4030" s="62" t="s">
        <v>559</v>
      </c>
      <c r="D4030" s="62" t="s">
        <v>560</v>
      </c>
      <c r="E4030" s="173" t="s">
        <v>561</v>
      </c>
    </row>
    <row r="4031" spans="1:5">
      <c r="A4031" s="410" t="s">
        <v>3066</v>
      </c>
      <c r="B4031" s="62" t="s">
        <v>123</v>
      </c>
      <c r="C4031" s="62">
        <v>7.0551000000000001E-4</v>
      </c>
      <c r="D4031" s="62">
        <v>6.92</v>
      </c>
      <c r="E4031" s="173">
        <f t="shared" ref="E4031:E4054" si="87">TRUNC((C4031*D4031),2)</f>
        <v>0</v>
      </c>
    </row>
    <row r="4032" spans="1:5">
      <c r="A4032" s="410" t="s">
        <v>3046</v>
      </c>
      <c r="B4032" s="62" t="s">
        <v>131</v>
      </c>
      <c r="C4032" s="62">
        <v>1.4088999999999999E-4</v>
      </c>
      <c r="D4032" s="62">
        <v>50.4</v>
      </c>
      <c r="E4032" s="173">
        <f t="shared" si="87"/>
        <v>0</v>
      </c>
    </row>
    <row r="4033" spans="1:5">
      <c r="A4033" s="410" t="s">
        <v>3067</v>
      </c>
      <c r="B4033" s="62" t="s">
        <v>123</v>
      </c>
      <c r="C4033" s="62">
        <v>5.8480000000000003E-5</v>
      </c>
      <c r="D4033" s="62">
        <v>108.95</v>
      </c>
      <c r="E4033" s="173">
        <f t="shared" si="87"/>
        <v>0</v>
      </c>
    </row>
    <row r="4034" spans="1:5">
      <c r="A4034" s="410" t="s">
        <v>3069</v>
      </c>
      <c r="B4034" s="62" t="s">
        <v>123</v>
      </c>
      <c r="C4034" s="62">
        <v>7.9807999999999995E-4</v>
      </c>
      <c r="D4034" s="62">
        <v>6.21</v>
      </c>
      <c r="E4034" s="173">
        <f t="shared" si="87"/>
        <v>0</v>
      </c>
    </row>
    <row r="4035" spans="1:5">
      <c r="A4035" s="410" t="s">
        <v>3047</v>
      </c>
      <c r="B4035" s="62" t="s">
        <v>131</v>
      </c>
      <c r="C4035" s="62">
        <v>1.20864E-3</v>
      </c>
      <c r="D4035" s="62">
        <v>9.4499999999999993</v>
      </c>
      <c r="E4035" s="173">
        <f t="shared" si="87"/>
        <v>0.01</v>
      </c>
    </row>
    <row r="4036" spans="1:5">
      <c r="A4036" s="410" t="s">
        <v>3075</v>
      </c>
      <c r="B4036" s="62" t="s">
        <v>128</v>
      </c>
      <c r="C4036" s="62">
        <v>1.3301E-4</v>
      </c>
      <c r="D4036" s="62">
        <v>15.32</v>
      </c>
      <c r="E4036" s="173">
        <f t="shared" si="87"/>
        <v>0</v>
      </c>
    </row>
    <row r="4037" spans="1:5">
      <c r="A4037" s="410" t="s">
        <v>3076</v>
      </c>
      <c r="B4037" s="62" t="s">
        <v>122</v>
      </c>
      <c r="C4037" s="62">
        <v>8.7999999999999995E-2</v>
      </c>
      <c r="D4037" s="62">
        <v>1.87</v>
      </c>
      <c r="E4037" s="173">
        <f t="shared" si="87"/>
        <v>0.16</v>
      </c>
    </row>
    <row r="4038" spans="1:5">
      <c r="A4038" s="410" t="s">
        <v>3077</v>
      </c>
      <c r="B4038" s="62" t="s">
        <v>122</v>
      </c>
      <c r="C4038" s="62">
        <v>8.7999999999999995E-2</v>
      </c>
      <c r="D4038" s="62">
        <v>0.71</v>
      </c>
      <c r="E4038" s="173">
        <f t="shared" si="87"/>
        <v>0.06</v>
      </c>
    </row>
    <row r="4039" spans="1:5">
      <c r="A4039" s="410" t="s">
        <v>3078</v>
      </c>
      <c r="B4039" s="62" t="s">
        <v>122</v>
      </c>
      <c r="C4039" s="62">
        <v>8.7999999999999995E-2</v>
      </c>
      <c r="D4039" s="62">
        <v>0.34</v>
      </c>
      <c r="E4039" s="173">
        <f t="shared" si="87"/>
        <v>0.02</v>
      </c>
    </row>
    <row r="4040" spans="1:5">
      <c r="A4040" s="410" t="s">
        <v>3079</v>
      </c>
      <c r="B4040" s="62" t="s">
        <v>122</v>
      </c>
      <c r="C4040" s="62">
        <v>8.7999999999999995E-2</v>
      </c>
      <c r="D4040" s="62">
        <v>0.05</v>
      </c>
      <c r="E4040" s="173">
        <f t="shared" si="87"/>
        <v>0</v>
      </c>
    </row>
    <row r="4041" spans="1:5">
      <c r="A4041" s="410" t="s">
        <v>3048</v>
      </c>
      <c r="B4041" s="62" t="s">
        <v>123</v>
      </c>
      <c r="C4041" s="62">
        <v>2.3287000000000001E-4</v>
      </c>
      <c r="D4041" s="62">
        <v>31.18</v>
      </c>
      <c r="E4041" s="173">
        <f t="shared" si="87"/>
        <v>0</v>
      </c>
    </row>
    <row r="4042" spans="1:5">
      <c r="A4042" s="410" t="s">
        <v>3049</v>
      </c>
      <c r="B4042" s="62" t="s">
        <v>123</v>
      </c>
      <c r="C4042" s="62">
        <v>1.0915E-4</v>
      </c>
      <c r="D4042" s="62">
        <v>178.5</v>
      </c>
      <c r="E4042" s="173">
        <f t="shared" si="87"/>
        <v>0.01</v>
      </c>
    </row>
    <row r="4043" spans="1:5">
      <c r="A4043" s="410" t="s">
        <v>3050</v>
      </c>
      <c r="B4043" s="62" t="s">
        <v>123</v>
      </c>
      <c r="C4043" s="62">
        <v>9.8108699999999993E-3</v>
      </c>
      <c r="D4043" s="62">
        <v>1.17</v>
      </c>
      <c r="E4043" s="173">
        <f t="shared" si="87"/>
        <v>0.01</v>
      </c>
    </row>
    <row r="4044" spans="1:5" ht="30">
      <c r="A4044" s="410" t="s">
        <v>3051</v>
      </c>
      <c r="B4044" s="62" t="s">
        <v>123</v>
      </c>
      <c r="C4044" s="62">
        <v>9.4599999999999996E-5</v>
      </c>
      <c r="D4044" s="62">
        <v>140.43</v>
      </c>
      <c r="E4044" s="173">
        <f t="shared" si="87"/>
        <v>0.01</v>
      </c>
    </row>
    <row r="4045" spans="1:5" ht="30">
      <c r="A4045" s="410" t="s">
        <v>3052</v>
      </c>
      <c r="B4045" s="62" t="s">
        <v>123</v>
      </c>
      <c r="C4045" s="62">
        <v>6.3360000000000003E-5</v>
      </c>
      <c r="D4045" s="62">
        <v>123.37</v>
      </c>
      <c r="E4045" s="173">
        <f t="shared" si="87"/>
        <v>0</v>
      </c>
    </row>
    <row r="4046" spans="1:5" ht="30">
      <c r="A4046" s="410" t="s">
        <v>3080</v>
      </c>
      <c r="B4046" s="62" t="s">
        <v>123</v>
      </c>
      <c r="C4046" s="62">
        <v>3.8800000000000001E-6</v>
      </c>
      <c r="D4046" s="62">
        <v>593.85</v>
      </c>
      <c r="E4046" s="173">
        <f t="shared" si="87"/>
        <v>0</v>
      </c>
    </row>
    <row r="4047" spans="1:5">
      <c r="A4047" s="410" t="s">
        <v>3081</v>
      </c>
      <c r="B4047" s="62" t="s">
        <v>123</v>
      </c>
      <c r="C4047" s="62">
        <v>2.3830000000000001E-5</v>
      </c>
      <c r="D4047" s="62">
        <v>134.63</v>
      </c>
      <c r="E4047" s="173">
        <f t="shared" si="87"/>
        <v>0</v>
      </c>
    </row>
    <row r="4048" spans="1:5">
      <c r="A4048" s="410" t="s">
        <v>3082</v>
      </c>
      <c r="B4048" s="62" t="s">
        <v>123</v>
      </c>
      <c r="C4048" s="62">
        <v>1.8099999999999999E-5</v>
      </c>
      <c r="D4048" s="62">
        <v>202.84</v>
      </c>
      <c r="E4048" s="173">
        <f t="shared" si="87"/>
        <v>0</v>
      </c>
    </row>
    <row r="4049" spans="1:5">
      <c r="A4049" s="410" t="s">
        <v>3083</v>
      </c>
      <c r="B4049" s="62" t="s">
        <v>123</v>
      </c>
      <c r="C4049" s="62">
        <v>3.8800000000000001E-6</v>
      </c>
      <c r="D4049" s="62">
        <v>574.46</v>
      </c>
      <c r="E4049" s="173">
        <f t="shared" si="87"/>
        <v>0</v>
      </c>
    </row>
    <row r="4050" spans="1:5">
      <c r="A4050" s="410" t="s">
        <v>3084</v>
      </c>
      <c r="B4050" s="62" t="s">
        <v>123</v>
      </c>
      <c r="C4050" s="62">
        <v>4.7700000000000001E-6</v>
      </c>
      <c r="D4050" s="62">
        <v>276.64</v>
      </c>
      <c r="E4050" s="173">
        <f t="shared" si="87"/>
        <v>0</v>
      </c>
    </row>
    <row r="4051" spans="1:5">
      <c r="A4051" s="410" t="s">
        <v>3191</v>
      </c>
      <c r="B4051" s="62" t="s">
        <v>123</v>
      </c>
      <c r="C4051" s="62">
        <v>0.41609090999999998</v>
      </c>
      <c r="D4051" s="62">
        <v>22</v>
      </c>
      <c r="E4051" s="173">
        <f t="shared" si="87"/>
        <v>9.15</v>
      </c>
    </row>
    <row r="4052" spans="1:5">
      <c r="A4052" s="410" t="s">
        <v>3085</v>
      </c>
      <c r="B4052" s="62" t="s">
        <v>123</v>
      </c>
      <c r="C4052" s="62">
        <v>2.4023999999999999E-4</v>
      </c>
      <c r="D4052" s="62">
        <v>8.1</v>
      </c>
      <c r="E4052" s="173">
        <f t="shared" si="87"/>
        <v>0</v>
      </c>
    </row>
    <row r="4053" spans="1:5">
      <c r="A4053" s="410" t="s">
        <v>3086</v>
      </c>
      <c r="B4053" s="62" t="s">
        <v>123</v>
      </c>
      <c r="C4053" s="62">
        <v>1.3301E-4</v>
      </c>
      <c r="D4053" s="62">
        <v>11.01</v>
      </c>
      <c r="E4053" s="173">
        <f t="shared" si="87"/>
        <v>0</v>
      </c>
    </row>
    <row r="4054" spans="1:5">
      <c r="A4054" s="410" t="s">
        <v>3087</v>
      </c>
      <c r="B4054" s="62" t="s">
        <v>123</v>
      </c>
      <c r="C4054" s="62">
        <v>1.3301E-4</v>
      </c>
      <c r="D4054" s="62">
        <v>24.42</v>
      </c>
      <c r="E4054" s="173">
        <f t="shared" si="87"/>
        <v>0</v>
      </c>
    </row>
    <row r="4055" spans="1:5">
      <c r="A4055" s="410" t="s">
        <v>562</v>
      </c>
      <c r="B4055" s="62" t="s">
        <v>563</v>
      </c>
      <c r="C4055" s="62" t="s">
        <v>563</v>
      </c>
      <c r="D4055" s="62" t="s">
        <v>563</v>
      </c>
      <c r="E4055" s="173">
        <f>SUM(E4031:E4054)</f>
        <v>9.43</v>
      </c>
    </row>
    <row r="4056" spans="1:5">
      <c r="A4056" s="410"/>
      <c r="B4056" s="62"/>
      <c r="C4056" s="62"/>
      <c r="D4056" s="62"/>
      <c r="E4056" s="173"/>
    </row>
    <row r="4057" spans="1:5">
      <c r="A4057" s="410" t="s">
        <v>565</v>
      </c>
      <c r="B4057" s="62" t="s">
        <v>563</v>
      </c>
      <c r="C4057" s="62" t="s">
        <v>563</v>
      </c>
      <c r="D4057" s="62" t="s">
        <v>563</v>
      </c>
      <c r="E4057" s="173">
        <f>E4024+E4028+E4055</f>
        <v>10.62</v>
      </c>
    </row>
    <row r="4058" spans="1:5">
      <c r="A4058" s="410"/>
      <c r="B4058" s="62"/>
      <c r="C4058" s="62"/>
      <c r="D4058" s="413"/>
      <c r="E4058" s="173"/>
    </row>
    <row r="4059" spans="1:5">
      <c r="A4059" s="410"/>
      <c r="B4059" s="62"/>
      <c r="C4059" s="62"/>
      <c r="D4059" s="62"/>
      <c r="E4059" s="173"/>
    </row>
    <row r="4060" spans="1:5">
      <c r="A4060" s="410"/>
      <c r="B4060" s="62"/>
      <c r="C4060" s="62"/>
      <c r="D4060" s="62"/>
      <c r="E4060" s="173"/>
    </row>
    <row r="4061" spans="1:5">
      <c r="A4061" s="410" t="s">
        <v>657</v>
      </c>
      <c r="B4061" s="62" t="s">
        <v>3604</v>
      </c>
      <c r="C4061" s="62"/>
      <c r="D4061" s="62"/>
      <c r="E4061" s="173"/>
    </row>
    <row r="4062" spans="1:5">
      <c r="A4062" s="410" t="s">
        <v>658</v>
      </c>
      <c r="B4062" s="62"/>
      <c r="C4062" s="62"/>
      <c r="D4062" s="62"/>
      <c r="E4062" s="173"/>
    </row>
    <row r="4063" spans="1:5">
      <c r="A4063" s="410" t="s">
        <v>590</v>
      </c>
      <c r="B4063" s="62"/>
      <c r="C4063" s="62"/>
      <c r="D4063" s="62"/>
      <c r="E4063" s="173"/>
    </row>
    <row r="4064" spans="1:5">
      <c r="A4064" s="410"/>
      <c r="B4064" s="62"/>
      <c r="C4064" s="62"/>
      <c r="D4064" s="62"/>
      <c r="E4064" s="173"/>
    </row>
    <row r="4065" spans="1:5">
      <c r="A4065" s="410" t="s">
        <v>576</v>
      </c>
      <c r="B4065" s="62" t="s">
        <v>558</v>
      </c>
      <c r="C4065" s="62" t="s">
        <v>559</v>
      </c>
      <c r="D4065" s="62" t="s">
        <v>560</v>
      </c>
      <c r="E4065" s="173" t="s">
        <v>561</v>
      </c>
    </row>
    <row r="4066" spans="1:5" ht="30">
      <c r="A4066" s="410" t="s">
        <v>3143</v>
      </c>
      <c r="B4066" s="62" t="s">
        <v>123</v>
      </c>
      <c r="C4066" s="62">
        <v>1.24E-6</v>
      </c>
      <c r="D4066" s="62">
        <v>866.72</v>
      </c>
      <c r="E4066" s="173">
        <f>TRUNC((C4066*D4066),2)</f>
        <v>0</v>
      </c>
    </row>
    <row r="4067" spans="1:5" ht="30">
      <c r="A4067" s="410" t="s">
        <v>3061</v>
      </c>
      <c r="B4067" s="62" t="s">
        <v>123</v>
      </c>
      <c r="C4067" s="62">
        <v>2.154E-5</v>
      </c>
      <c r="D4067" s="62">
        <v>576</v>
      </c>
      <c r="E4067" s="173">
        <f>TRUNC((C4067*D4067),2)</f>
        <v>0.01</v>
      </c>
    </row>
    <row r="4068" spans="1:5" ht="30">
      <c r="A4068" s="410" t="s">
        <v>3133</v>
      </c>
      <c r="B4068" s="62" t="s">
        <v>123</v>
      </c>
      <c r="C4068" s="62">
        <v>2.3499999999999999E-6</v>
      </c>
      <c r="D4068" s="412">
        <v>12122.03</v>
      </c>
      <c r="E4068" s="173">
        <f>TRUNC((C4068*D4068),2)</f>
        <v>0.02</v>
      </c>
    </row>
    <row r="4069" spans="1:5">
      <c r="A4069" s="410" t="s">
        <v>562</v>
      </c>
      <c r="B4069" s="62" t="s">
        <v>563</v>
      </c>
      <c r="C4069" s="62" t="s">
        <v>563</v>
      </c>
      <c r="D4069" s="62" t="s">
        <v>563</v>
      </c>
      <c r="E4069" s="173">
        <f>SUM(E4066:E4068)</f>
        <v>0.03</v>
      </c>
    </row>
    <row r="4070" spans="1:5">
      <c r="A4070" s="410"/>
      <c r="B4070" s="62"/>
      <c r="C4070" s="62"/>
      <c r="D4070" s="62"/>
      <c r="E4070" s="173"/>
    </row>
    <row r="4071" spans="1:5">
      <c r="A4071" s="410" t="s">
        <v>557</v>
      </c>
      <c r="B4071" s="62" t="s">
        <v>558</v>
      </c>
      <c r="C4071" s="62" t="s">
        <v>559</v>
      </c>
      <c r="D4071" s="62" t="s">
        <v>560</v>
      </c>
      <c r="E4071" s="173" t="s">
        <v>561</v>
      </c>
    </row>
    <row r="4072" spans="1:5">
      <c r="A4072" s="410" t="s">
        <v>3134</v>
      </c>
      <c r="B4072" s="62" t="s">
        <v>122</v>
      </c>
      <c r="C4072" s="62">
        <v>3.3573399999999999E-3</v>
      </c>
      <c r="D4072" s="62">
        <v>9.26</v>
      </c>
      <c r="E4072" s="173">
        <f t="shared" ref="E4072:E4079" si="88">TRUNC((C4072*D4072),2)</f>
        <v>0.03</v>
      </c>
    </row>
    <row r="4073" spans="1:5">
      <c r="A4073" s="410" t="s">
        <v>3112</v>
      </c>
      <c r="B4073" s="62" t="s">
        <v>122</v>
      </c>
      <c r="C4073" s="62">
        <v>1.086376E-2</v>
      </c>
      <c r="D4073" s="62">
        <v>10.46</v>
      </c>
      <c r="E4073" s="173">
        <f t="shared" si="88"/>
        <v>0.11</v>
      </c>
    </row>
    <row r="4074" spans="1:5">
      <c r="A4074" s="410" t="s">
        <v>3135</v>
      </c>
      <c r="B4074" s="62" t="s">
        <v>122</v>
      </c>
      <c r="C4074" s="62">
        <v>2.3905470000000002E-2</v>
      </c>
      <c r="D4074" s="62">
        <v>13.3</v>
      </c>
      <c r="E4074" s="173">
        <f t="shared" si="88"/>
        <v>0.31</v>
      </c>
    </row>
    <row r="4075" spans="1:5">
      <c r="A4075" s="410" t="s">
        <v>3062</v>
      </c>
      <c r="B4075" s="62" t="s">
        <v>122</v>
      </c>
      <c r="C4075" s="62">
        <v>5.393295E-2</v>
      </c>
      <c r="D4075" s="62">
        <v>13.3</v>
      </c>
      <c r="E4075" s="173">
        <f t="shared" si="88"/>
        <v>0.71</v>
      </c>
    </row>
    <row r="4076" spans="1:5">
      <c r="A4076" s="410" t="s">
        <v>3141</v>
      </c>
      <c r="B4076" s="62" t="s">
        <v>122</v>
      </c>
      <c r="C4076" s="62">
        <v>1.0835839999999999E-2</v>
      </c>
      <c r="D4076" s="62">
        <v>19.22</v>
      </c>
      <c r="E4076" s="173">
        <f t="shared" si="88"/>
        <v>0.2</v>
      </c>
    </row>
    <row r="4077" spans="1:5">
      <c r="A4077" s="410" t="s">
        <v>3090</v>
      </c>
      <c r="B4077" s="62" t="s">
        <v>122</v>
      </c>
      <c r="C4077" s="62">
        <v>9.5607399999999995E-2</v>
      </c>
      <c r="D4077" s="62">
        <v>13.3</v>
      </c>
      <c r="E4077" s="173">
        <f t="shared" si="88"/>
        <v>1.27</v>
      </c>
    </row>
    <row r="4078" spans="1:5">
      <c r="A4078" s="410" t="s">
        <v>3063</v>
      </c>
      <c r="B4078" s="62" t="s">
        <v>122</v>
      </c>
      <c r="C4078" s="62">
        <v>0.13530685000000001</v>
      </c>
      <c r="D4078" s="62">
        <v>8.51</v>
      </c>
      <c r="E4078" s="173">
        <f t="shared" si="88"/>
        <v>1.1499999999999999</v>
      </c>
    </row>
    <row r="4079" spans="1:5">
      <c r="A4079" s="410" t="s">
        <v>3064</v>
      </c>
      <c r="B4079" s="62" t="s">
        <v>122</v>
      </c>
      <c r="C4079" s="62">
        <v>2.2654770000000001E-2</v>
      </c>
      <c r="D4079" s="62">
        <v>17.8</v>
      </c>
      <c r="E4079" s="173">
        <f t="shared" si="88"/>
        <v>0.4</v>
      </c>
    </row>
    <row r="4080" spans="1:5">
      <c r="A4080" s="410" t="s">
        <v>562</v>
      </c>
      <c r="B4080" s="62" t="s">
        <v>563</v>
      </c>
      <c r="C4080" s="62" t="s">
        <v>563</v>
      </c>
      <c r="D4080" s="62" t="s">
        <v>563</v>
      </c>
      <c r="E4080" s="173">
        <f>SUM(E4072:E4079)</f>
        <v>4.18</v>
      </c>
    </row>
    <row r="4081" spans="1:5">
      <c r="A4081" s="410"/>
      <c r="B4081" s="62"/>
      <c r="C4081" s="62"/>
      <c r="D4081" s="62"/>
      <c r="E4081" s="173"/>
    </row>
    <row r="4082" spans="1:5">
      <c r="A4082" s="410" t="s">
        <v>564</v>
      </c>
      <c r="B4082" s="62" t="s">
        <v>558</v>
      </c>
      <c r="C4082" s="62" t="s">
        <v>559</v>
      </c>
      <c r="D4082" s="62" t="s">
        <v>560</v>
      </c>
      <c r="E4082" s="173" t="s">
        <v>561</v>
      </c>
    </row>
    <row r="4083" spans="1:5">
      <c r="A4083" s="410" t="s">
        <v>3156</v>
      </c>
      <c r="B4083" s="62" t="s">
        <v>127</v>
      </c>
      <c r="C4083" s="62">
        <v>0.32956000000000002</v>
      </c>
      <c r="D4083" s="62">
        <v>4.93</v>
      </c>
      <c r="E4083" s="173">
        <f t="shared" ref="E4083:E4116" si="89">TRUNC((C4083*D4083),2)</f>
        <v>1.62</v>
      </c>
    </row>
    <row r="4084" spans="1:5">
      <c r="A4084" s="410" t="s">
        <v>3065</v>
      </c>
      <c r="B4084" s="62" t="s">
        <v>124</v>
      </c>
      <c r="C4084" s="62">
        <v>1.1969E-2</v>
      </c>
      <c r="D4084" s="62">
        <v>72.5</v>
      </c>
      <c r="E4084" s="173">
        <f t="shared" si="89"/>
        <v>0.86</v>
      </c>
    </row>
    <row r="4085" spans="1:5">
      <c r="A4085" s="410" t="s">
        <v>3066</v>
      </c>
      <c r="B4085" s="62" t="s">
        <v>123</v>
      </c>
      <c r="C4085" s="62">
        <v>2.5512E-3</v>
      </c>
      <c r="D4085" s="62">
        <v>6.92</v>
      </c>
      <c r="E4085" s="173">
        <f t="shared" si="89"/>
        <v>0.01</v>
      </c>
    </row>
    <row r="4086" spans="1:5">
      <c r="A4086" s="410" t="s">
        <v>3046</v>
      </c>
      <c r="B4086" s="62" t="s">
        <v>131</v>
      </c>
      <c r="C4086" s="62">
        <v>5.6269000000000002E-4</v>
      </c>
      <c r="D4086" s="62">
        <v>50.4</v>
      </c>
      <c r="E4086" s="173">
        <f t="shared" si="89"/>
        <v>0.02</v>
      </c>
    </row>
    <row r="4087" spans="1:5">
      <c r="A4087" s="410" t="s">
        <v>3176</v>
      </c>
      <c r="B4087" s="62" t="s">
        <v>127</v>
      </c>
      <c r="C4087" s="62">
        <v>0.33225300000000002</v>
      </c>
      <c r="D4087" s="62">
        <v>0.6</v>
      </c>
      <c r="E4087" s="173">
        <f t="shared" si="89"/>
        <v>0.19</v>
      </c>
    </row>
    <row r="4088" spans="1:5">
      <c r="A4088" s="410" t="s">
        <v>3067</v>
      </c>
      <c r="B4088" s="62" t="s">
        <v>123</v>
      </c>
      <c r="C4088" s="62">
        <v>2.1148E-4</v>
      </c>
      <c r="D4088" s="62">
        <v>108.95</v>
      </c>
      <c r="E4088" s="173">
        <f t="shared" si="89"/>
        <v>0.02</v>
      </c>
    </row>
    <row r="4089" spans="1:5">
      <c r="A4089" s="410" t="s">
        <v>3068</v>
      </c>
      <c r="B4089" s="62" t="s">
        <v>127</v>
      </c>
      <c r="C4089" s="62">
        <v>4.2203220000000004</v>
      </c>
      <c r="D4089" s="62">
        <v>0.42</v>
      </c>
      <c r="E4089" s="173">
        <f t="shared" si="89"/>
        <v>1.77</v>
      </c>
    </row>
    <row r="4090" spans="1:5" ht="30">
      <c r="A4090" s="410" t="s">
        <v>3144</v>
      </c>
      <c r="B4090" s="62" t="s">
        <v>128</v>
      </c>
      <c r="C4090" s="62">
        <v>5.0000000000000001E-3</v>
      </c>
      <c r="D4090" s="62">
        <v>5.99</v>
      </c>
      <c r="E4090" s="173">
        <f t="shared" si="89"/>
        <v>0.02</v>
      </c>
    </row>
    <row r="4091" spans="1:5">
      <c r="A4091" s="410" t="s">
        <v>3069</v>
      </c>
      <c r="B4091" s="62" t="s">
        <v>123</v>
      </c>
      <c r="C4091" s="62">
        <v>2.8859300000000001E-3</v>
      </c>
      <c r="D4091" s="62">
        <v>6.21</v>
      </c>
      <c r="E4091" s="173">
        <f t="shared" si="89"/>
        <v>0.01</v>
      </c>
    </row>
    <row r="4092" spans="1:5">
      <c r="A4092" s="410" t="s">
        <v>3047</v>
      </c>
      <c r="B4092" s="62" t="s">
        <v>131</v>
      </c>
      <c r="C4092" s="62">
        <v>4.8270800000000001E-3</v>
      </c>
      <c r="D4092" s="62">
        <v>9.4499999999999993</v>
      </c>
      <c r="E4092" s="173">
        <f t="shared" si="89"/>
        <v>0.04</v>
      </c>
    </row>
    <row r="4093" spans="1:5">
      <c r="A4093" s="410" t="s">
        <v>3145</v>
      </c>
      <c r="B4093" s="62" t="s">
        <v>126</v>
      </c>
      <c r="C4093" s="62">
        <v>0.50239599999999995</v>
      </c>
      <c r="D4093" s="62">
        <v>1.4</v>
      </c>
      <c r="E4093" s="173">
        <f t="shared" si="89"/>
        <v>0.7</v>
      </c>
    </row>
    <row r="4094" spans="1:5">
      <c r="A4094" s="410" t="s">
        <v>3072</v>
      </c>
      <c r="B4094" s="62" t="s">
        <v>124</v>
      </c>
      <c r="C4094" s="62">
        <v>7.0920000000000002E-3</v>
      </c>
      <c r="D4094" s="62">
        <v>59.13</v>
      </c>
      <c r="E4094" s="173">
        <f t="shared" si="89"/>
        <v>0.41</v>
      </c>
    </row>
    <row r="4095" spans="1:5">
      <c r="A4095" s="410" t="s">
        <v>3192</v>
      </c>
      <c r="B4095" s="62" t="s">
        <v>127</v>
      </c>
      <c r="C4095" s="62">
        <v>3.7820000000000002E-3</v>
      </c>
      <c r="D4095" s="62">
        <v>11.65</v>
      </c>
      <c r="E4095" s="173">
        <f t="shared" si="89"/>
        <v>0.04</v>
      </c>
    </row>
    <row r="4096" spans="1:5">
      <c r="A4096" s="410" t="s">
        <v>3075</v>
      </c>
      <c r="B4096" s="62" t="s">
        <v>128</v>
      </c>
      <c r="C4096" s="62">
        <v>4.8098999999999999E-4</v>
      </c>
      <c r="D4096" s="62">
        <v>15.32</v>
      </c>
      <c r="E4096" s="173">
        <f t="shared" si="89"/>
        <v>0</v>
      </c>
    </row>
    <row r="4097" spans="1:5">
      <c r="A4097" s="410" t="s">
        <v>3147</v>
      </c>
      <c r="B4097" s="62" t="s">
        <v>126</v>
      </c>
      <c r="C4097" s="62">
        <v>0.45225399999999999</v>
      </c>
      <c r="D4097" s="62">
        <v>9.52</v>
      </c>
      <c r="E4097" s="173">
        <f t="shared" si="89"/>
        <v>4.3</v>
      </c>
    </row>
    <row r="4098" spans="1:5">
      <c r="A4098" s="410" t="s">
        <v>3076</v>
      </c>
      <c r="B4098" s="62" t="s">
        <v>122</v>
      </c>
      <c r="C4098" s="62">
        <v>0.35145559999999998</v>
      </c>
      <c r="D4098" s="62">
        <v>1.87</v>
      </c>
      <c r="E4098" s="173">
        <f t="shared" si="89"/>
        <v>0.65</v>
      </c>
    </row>
    <row r="4099" spans="1:5">
      <c r="A4099" s="410" t="s">
        <v>3077</v>
      </c>
      <c r="B4099" s="62" t="s">
        <v>122</v>
      </c>
      <c r="C4099" s="62">
        <v>0.35145559999999998</v>
      </c>
      <c r="D4099" s="62">
        <v>0.71</v>
      </c>
      <c r="E4099" s="173">
        <f t="shared" si="89"/>
        <v>0.24</v>
      </c>
    </row>
    <row r="4100" spans="1:5">
      <c r="A4100" s="410" t="s">
        <v>3078</v>
      </c>
      <c r="B4100" s="62" t="s">
        <v>122</v>
      </c>
      <c r="C4100" s="62">
        <v>0.35145559999999998</v>
      </c>
      <c r="D4100" s="62">
        <v>0.34</v>
      </c>
      <c r="E4100" s="173">
        <f t="shared" si="89"/>
        <v>0.11</v>
      </c>
    </row>
    <row r="4101" spans="1:5">
      <c r="A4101" s="410" t="s">
        <v>3079</v>
      </c>
      <c r="B4101" s="62" t="s">
        <v>122</v>
      </c>
      <c r="C4101" s="62">
        <v>0.35145559999999998</v>
      </c>
      <c r="D4101" s="62">
        <v>0.05</v>
      </c>
      <c r="E4101" s="173">
        <f t="shared" si="89"/>
        <v>0.01</v>
      </c>
    </row>
    <row r="4102" spans="1:5">
      <c r="A4102" s="410" t="s">
        <v>3048</v>
      </c>
      <c r="B4102" s="62" t="s">
        <v>123</v>
      </c>
      <c r="C4102" s="62">
        <v>9.3004999999999997E-4</v>
      </c>
      <c r="D4102" s="62">
        <v>31.18</v>
      </c>
      <c r="E4102" s="173">
        <f t="shared" si="89"/>
        <v>0.02</v>
      </c>
    </row>
    <row r="4103" spans="1:5">
      <c r="A4103" s="410" t="s">
        <v>3049</v>
      </c>
      <c r="B4103" s="62" t="s">
        <v>123</v>
      </c>
      <c r="C4103" s="62">
        <v>4.3592000000000001E-4</v>
      </c>
      <c r="D4103" s="62">
        <v>178.5</v>
      </c>
      <c r="E4103" s="173">
        <f t="shared" si="89"/>
        <v>7.0000000000000007E-2</v>
      </c>
    </row>
    <row r="4104" spans="1:5">
      <c r="A4104" s="410" t="s">
        <v>3050</v>
      </c>
      <c r="B4104" s="62" t="s">
        <v>123</v>
      </c>
      <c r="C4104" s="62">
        <v>3.9182799999999997E-2</v>
      </c>
      <c r="D4104" s="62">
        <v>1.17</v>
      </c>
      <c r="E4104" s="173">
        <f t="shared" si="89"/>
        <v>0.04</v>
      </c>
    </row>
    <row r="4105" spans="1:5" ht="30">
      <c r="A4105" s="410" t="s">
        <v>3051</v>
      </c>
      <c r="B4105" s="62" t="s">
        <v>123</v>
      </c>
      <c r="C4105" s="62">
        <v>3.7782000000000001E-4</v>
      </c>
      <c r="D4105" s="62">
        <v>140.43</v>
      </c>
      <c r="E4105" s="173">
        <f t="shared" si="89"/>
        <v>0.05</v>
      </c>
    </row>
    <row r="4106" spans="1:5" ht="30">
      <c r="A4106" s="410" t="s">
        <v>3052</v>
      </c>
      <c r="B4106" s="62" t="s">
        <v>123</v>
      </c>
      <c r="C4106" s="62">
        <v>2.5304E-4</v>
      </c>
      <c r="D4106" s="62">
        <v>123.37</v>
      </c>
      <c r="E4106" s="173">
        <f t="shared" si="89"/>
        <v>0.03</v>
      </c>
    </row>
    <row r="4107" spans="1:5" ht="30">
      <c r="A4107" s="410" t="s">
        <v>3080</v>
      </c>
      <c r="B4107" s="62" t="s">
        <v>123</v>
      </c>
      <c r="C4107" s="62">
        <v>1.403E-5</v>
      </c>
      <c r="D4107" s="62">
        <v>593.85</v>
      </c>
      <c r="E4107" s="173">
        <f t="shared" si="89"/>
        <v>0</v>
      </c>
    </row>
    <row r="4108" spans="1:5">
      <c r="A4108" s="410" t="s">
        <v>3081</v>
      </c>
      <c r="B4108" s="62" t="s">
        <v>123</v>
      </c>
      <c r="C4108" s="62">
        <v>8.6180000000000005E-5</v>
      </c>
      <c r="D4108" s="62">
        <v>134.63</v>
      </c>
      <c r="E4108" s="173">
        <f t="shared" si="89"/>
        <v>0.01</v>
      </c>
    </row>
    <row r="4109" spans="1:5">
      <c r="A4109" s="410" t="s">
        <v>3082</v>
      </c>
      <c r="B4109" s="62" t="s">
        <v>123</v>
      </c>
      <c r="C4109" s="62">
        <v>6.5450000000000005E-5</v>
      </c>
      <c r="D4109" s="62">
        <v>202.84</v>
      </c>
      <c r="E4109" s="173">
        <f t="shared" si="89"/>
        <v>0.01</v>
      </c>
    </row>
    <row r="4110" spans="1:5">
      <c r="A4110" s="410" t="s">
        <v>3083</v>
      </c>
      <c r="B4110" s="62" t="s">
        <v>123</v>
      </c>
      <c r="C4110" s="62">
        <v>1.403E-5</v>
      </c>
      <c r="D4110" s="62">
        <v>574.46</v>
      </c>
      <c r="E4110" s="173">
        <f t="shared" si="89"/>
        <v>0</v>
      </c>
    </row>
    <row r="4111" spans="1:5">
      <c r="A4111" s="410" t="s">
        <v>3084</v>
      </c>
      <c r="B4111" s="62" t="s">
        <v>123</v>
      </c>
      <c r="C4111" s="62">
        <v>1.7240000000000001E-5</v>
      </c>
      <c r="D4111" s="62">
        <v>276.64</v>
      </c>
      <c r="E4111" s="173">
        <f t="shared" si="89"/>
        <v>0</v>
      </c>
    </row>
    <row r="4112" spans="1:5">
      <c r="A4112" s="410" t="s">
        <v>3085</v>
      </c>
      <c r="B4112" s="62" t="s">
        <v>123</v>
      </c>
      <c r="C4112" s="62">
        <v>8.6872000000000002E-4</v>
      </c>
      <c r="D4112" s="62">
        <v>8.1</v>
      </c>
      <c r="E4112" s="173">
        <f t="shared" si="89"/>
        <v>0</v>
      </c>
    </row>
    <row r="4113" spans="1:5">
      <c r="A4113" s="410" t="s">
        <v>3086</v>
      </c>
      <c r="B4113" s="62" t="s">
        <v>123</v>
      </c>
      <c r="C4113" s="62">
        <v>4.8098999999999999E-4</v>
      </c>
      <c r="D4113" s="62">
        <v>11.01</v>
      </c>
      <c r="E4113" s="173">
        <f t="shared" si="89"/>
        <v>0</v>
      </c>
    </row>
    <row r="4114" spans="1:5">
      <c r="A4114" s="410" t="s">
        <v>3087</v>
      </c>
      <c r="B4114" s="62" t="s">
        <v>123</v>
      </c>
      <c r="C4114" s="62">
        <v>4.8098999999999999E-4</v>
      </c>
      <c r="D4114" s="62">
        <v>24.42</v>
      </c>
      <c r="E4114" s="173">
        <f t="shared" si="89"/>
        <v>0.01</v>
      </c>
    </row>
    <row r="4115" spans="1:5" ht="30">
      <c r="A4115" s="410" t="s">
        <v>3150</v>
      </c>
      <c r="B4115" s="62" t="s">
        <v>123</v>
      </c>
      <c r="C4115" s="62">
        <v>8</v>
      </c>
      <c r="D4115" s="62">
        <v>0.08</v>
      </c>
      <c r="E4115" s="173">
        <f t="shared" si="89"/>
        <v>0.64</v>
      </c>
    </row>
    <row r="4116" spans="1:5">
      <c r="A4116" s="410" t="s">
        <v>3088</v>
      </c>
      <c r="B4116" s="62" t="s">
        <v>132</v>
      </c>
      <c r="C4116" s="62">
        <v>4.3317000000000001E-2</v>
      </c>
      <c r="D4116" s="62">
        <v>0.86</v>
      </c>
      <c r="E4116" s="173">
        <f t="shared" si="89"/>
        <v>0.03</v>
      </c>
    </row>
    <row r="4117" spans="1:5">
      <c r="A4117" s="410" t="s">
        <v>562</v>
      </c>
      <c r="B4117" s="62" t="s">
        <v>563</v>
      </c>
      <c r="C4117" s="62" t="s">
        <v>563</v>
      </c>
      <c r="D4117" s="62" t="s">
        <v>563</v>
      </c>
      <c r="E4117" s="173">
        <f>SUM(E4083:E4116)</f>
        <v>11.929999999999998</v>
      </c>
    </row>
    <row r="4118" spans="1:5">
      <c r="A4118" s="410"/>
      <c r="B4118" s="62"/>
      <c r="C4118" s="62"/>
      <c r="D4118" s="62"/>
      <c r="E4118" s="173"/>
    </row>
    <row r="4119" spans="1:5">
      <c r="A4119" s="410" t="s">
        <v>565</v>
      </c>
      <c r="B4119" s="62" t="s">
        <v>563</v>
      </c>
      <c r="C4119" s="62" t="s">
        <v>563</v>
      </c>
      <c r="D4119" s="62" t="s">
        <v>563</v>
      </c>
      <c r="E4119" s="173">
        <f>E4069+E4080+E4117</f>
        <v>16.139999999999997</v>
      </c>
    </row>
    <row r="4120" spans="1:5">
      <c r="A4120" s="410"/>
      <c r="B4120" s="62"/>
      <c r="C4120" s="62"/>
      <c r="D4120" s="413"/>
      <c r="E4120" s="173"/>
    </row>
    <row r="4121" spans="1:5">
      <c r="A4121" s="410"/>
      <c r="B4121" s="62"/>
      <c r="C4121" s="62"/>
      <c r="D4121" s="62"/>
      <c r="E4121" s="173"/>
    </row>
    <row r="4122" spans="1:5">
      <c r="A4122" s="410"/>
      <c r="B4122" s="62"/>
      <c r="C4122" s="62"/>
      <c r="D4122" s="62"/>
      <c r="E4122" s="173"/>
    </row>
    <row r="4123" spans="1:5">
      <c r="A4123" s="410" t="s">
        <v>1402</v>
      </c>
      <c r="B4123" s="62" t="s">
        <v>3547</v>
      </c>
      <c r="C4123" s="62"/>
      <c r="D4123" s="62"/>
      <c r="E4123" s="173"/>
    </row>
    <row r="4124" spans="1:5" ht="45">
      <c r="A4124" s="410" t="s">
        <v>1156</v>
      </c>
      <c r="B4124" s="62"/>
      <c r="C4124" s="62"/>
      <c r="D4124" s="62"/>
      <c r="E4124" s="173"/>
    </row>
    <row r="4125" spans="1:5">
      <c r="A4125" s="410" t="s">
        <v>575</v>
      </c>
      <c r="B4125" s="62"/>
      <c r="C4125" s="62"/>
      <c r="D4125" s="62"/>
      <c r="E4125" s="173"/>
    </row>
    <row r="4126" spans="1:5">
      <c r="A4126" s="410"/>
      <c r="B4126" s="62"/>
      <c r="C4126" s="62"/>
      <c r="D4126" s="62"/>
      <c r="E4126" s="173"/>
    </row>
    <row r="4127" spans="1:5">
      <c r="A4127" s="410" t="s">
        <v>564</v>
      </c>
      <c r="B4127" s="62" t="s">
        <v>558</v>
      </c>
      <c r="C4127" s="62" t="s">
        <v>559</v>
      </c>
      <c r="D4127" s="62" t="s">
        <v>560</v>
      </c>
      <c r="E4127" s="173" t="s">
        <v>561</v>
      </c>
    </row>
    <row r="4128" spans="1:5" ht="30">
      <c r="A4128" s="410" t="s">
        <v>3193</v>
      </c>
      <c r="B4128" s="62" t="s">
        <v>125</v>
      </c>
      <c r="C4128" s="62">
        <v>1</v>
      </c>
      <c r="D4128" s="62">
        <v>74.19</v>
      </c>
      <c r="E4128" s="173">
        <f>TRUNC((C4128*D4128),2)</f>
        <v>74.19</v>
      </c>
    </row>
    <row r="4129" spans="1:5">
      <c r="A4129" s="410" t="s">
        <v>562</v>
      </c>
      <c r="B4129" s="62" t="s">
        <v>563</v>
      </c>
      <c r="C4129" s="62" t="s">
        <v>563</v>
      </c>
      <c r="D4129" s="62" t="s">
        <v>563</v>
      </c>
      <c r="E4129" s="173">
        <f>SUM(E4128:E4128)</f>
        <v>74.19</v>
      </c>
    </row>
    <row r="4130" spans="1:5">
      <c r="A4130" s="410"/>
      <c r="B4130" s="62"/>
      <c r="C4130" s="62"/>
      <c r="D4130" s="62"/>
      <c r="E4130" s="173"/>
    </row>
    <row r="4131" spans="1:5">
      <c r="A4131" s="410" t="s">
        <v>565</v>
      </c>
      <c r="B4131" s="62" t="s">
        <v>563</v>
      </c>
      <c r="C4131" s="62" t="s">
        <v>563</v>
      </c>
      <c r="D4131" s="62" t="s">
        <v>563</v>
      </c>
      <c r="E4131" s="173">
        <f>E4129</f>
        <v>74.19</v>
      </c>
    </row>
    <row r="4132" spans="1:5">
      <c r="A4132" s="410"/>
      <c r="B4132" s="62"/>
      <c r="C4132" s="62"/>
      <c r="D4132" s="413"/>
      <c r="E4132" s="173"/>
    </row>
    <row r="4133" spans="1:5">
      <c r="A4133" s="410"/>
      <c r="B4133" s="62"/>
      <c r="C4133" s="62"/>
      <c r="D4133" s="62"/>
      <c r="E4133" s="173"/>
    </row>
    <row r="4134" spans="1:5">
      <c r="A4134" s="410"/>
      <c r="B4134" s="62"/>
      <c r="C4134" s="62"/>
      <c r="D4134" s="62"/>
      <c r="E4134" s="173"/>
    </row>
    <row r="4135" spans="1:5">
      <c r="A4135" s="410" t="s">
        <v>1403</v>
      </c>
      <c r="B4135" s="62" t="s">
        <v>3547</v>
      </c>
      <c r="C4135" s="62"/>
      <c r="D4135" s="62"/>
      <c r="E4135" s="173"/>
    </row>
    <row r="4136" spans="1:5" ht="30">
      <c r="A4136" s="410" t="s">
        <v>2791</v>
      </c>
      <c r="B4136" s="62"/>
      <c r="C4136" s="62"/>
      <c r="D4136" s="62"/>
      <c r="E4136" s="173"/>
    </row>
    <row r="4137" spans="1:5">
      <c r="A4137" s="410" t="s">
        <v>575</v>
      </c>
      <c r="B4137" s="62"/>
      <c r="C4137" s="62"/>
      <c r="D4137" s="62"/>
      <c r="E4137" s="173"/>
    </row>
    <row r="4138" spans="1:5">
      <c r="A4138" s="410"/>
      <c r="B4138" s="62"/>
      <c r="C4138" s="62"/>
      <c r="D4138" s="62"/>
      <c r="E4138" s="173"/>
    </row>
    <row r="4139" spans="1:5">
      <c r="A4139" s="410" t="s">
        <v>576</v>
      </c>
      <c r="B4139" s="62" t="s">
        <v>558</v>
      </c>
      <c r="C4139" s="62" t="s">
        <v>559</v>
      </c>
      <c r="D4139" s="62" t="s">
        <v>560</v>
      </c>
      <c r="E4139" s="173" t="s">
        <v>561</v>
      </c>
    </row>
    <row r="4140" spans="1:5" ht="30">
      <c r="A4140" s="410" t="s">
        <v>3061</v>
      </c>
      <c r="B4140" s="62" t="s">
        <v>123</v>
      </c>
      <c r="C4140" s="62">
        <v>1.4004999999999999E-4</v>
      </c>
      <c r="D4140" s="62">
        <v>576</v>
      </c>
      <c r="E4140" s="173">
        <f>TRUNC((C4140*D4140),2)</f>
        <v>0.08</v>
      </c>
    </row>
    <row r="4141" spans="1:5">
      <c r="A4141" s="410" t="s">
        <v>562</v>
      </c>
      <c r="B4141" s="62" t="s">
        <v>563</v>
      </c>
      <c r="C4141" s="62" t="s">
        <v>563</v>
      </c>
      <c r="D4141" s="62" t="s">
        <v>563</v>
      </c>
      <c r="E4141" s="173">
        <f>SUM(E4140:E4140)</f>
        <v>0.08</v>
      </c>
    </row>
    <row r="4142" spans="1:5">
      <c r="A4142" s="410"/>
      <c r="B4142" s="62"/>
      <c r="C4142" s="62"/>
      <c r="D4142" s="62"/>
      <c r="E4142" s="173"/>
    </row>
    <row r="4143" spans="1:5">
      <c r="A4143" s="410" t="s">
        <v>557</v>
      </c>
      <c r="B4143" s="62" t="s">
        <v>558</v>
      </c>
      <c r="C4143" s="62" t="s">
        <v>559</v>
      </c>
      <c r="D4143" s="62" t="s">
        <v>560</v>
      </c>
      <c r="E4143" s="173" t="s">
        <v>561</v>
      </c>
    </row>
    <row r="4144" spans="1:5">
      <c r="A4144" s="410" t="s">
        <v>3090</v>
      </c>
      <c r="B4144" s="62" t="s">
        <v>122</v>
      </c>
      <c r="C4144" s="62">
        <v>1.0170999999999999</v>
      </c>
      <c r="D4144" s="62">
        <v>13.3</v>
      </c>
      <c r="E4144" s="173">
        <f>TRUNC((C4144*D4144),2)</f>
        <v>13.52</v>
      </c>
    </row>
    <row r="4145" spans="1:5">
      <c r="A4145" s="410" t="s">
        <v>3063</v>
      </c>
      <c r="B4145" s="62" t="s">
        <v>122</v>
      </c>
      <c r="C4145" s="62">
        <v>1.0869951099999999</v>
      </c>
      <c r="D4145" s="62">
        <v>8.51</v>
      </c>
      <c r="E4145" s="173">
        <f>TRUNC((C4145*D4145),2)</f>
        <v>9.25</v>
      </c>
    </row>
    <row r="4146" spans="1:5">
      <c r="A4146" s="410" t="s">
        <v>562</v>
      </c>
      <c r="B4146" s="62" t="s">
        <v>563</v>
      </c>
      <c r="C4146" s="62" t="s">
        <v>563</v>
      </c>
      <c r="D4146" s="62" t="s">
        <v>563</v>
      </c>
      <c r="E4146" s="173">
        <f>SUM(E4144:E4145)</f>
        <v>22.77</v>
      </c>
    </row>
    <row r="4147" spans="1:5">
      <c r="A4147" s="410"/>
      <c r="B4147" s="62"/>
      <c r="C4147" s="62"/>
      <c r="D4147" s="62"/>
      <c r="E4147" s="173"/>
    </row>
    <row r="4148" spans="1:5">
      <c r="A4148" s="410" t="s">
        <v>564</v>
      </c>
      <c r="B4148" s="62" t="s">
        <v>558</v>
      </c>
      <c r="C4148" s="62" t="s">
        <v>559</v>
      </c>
      <c r="D4148" s="62" t="s">
        <v>560</v>
      </c>
      <c r="E4148" s="173" t="s">
        <v>561</v>
      </c>
    </row>
    <row r="4149" spans="1:5">
      <c r="A4149" s="410" t="s">
        <v>3065</v>
      </c>
      <c r="B4149" s="62" t="s">
        <v>124</v>
      </c>
      <c r="C4149" s="62">
        <v>9.8399999999999998E-3</v>
      </c>
      <c r="D4149" s="62">
        <v>72.5</v>
      </c>
      <c r="E4149" s="173">
        <f t="shared" ref="E4149:E4174" si="90">TRUNC((C4149*D4149),2)</f>
        <v>0.71</v>
      </c>
    </row>
    <row r="4150" spans="1:5">
      <c r="A4150" s="410" t="s">
        <v>3066</v>
      </c>
      <c r="B4150" s="62" t="s">
        <v>123</v>
      </c>
      <c r="C4150" s="62">
        <v>1.658534E-2</v>
      </c>
      <c r="D4150" s="62">
        <v>6.92</v>
      </c>
      <c r="E4150" s="173">
        <f t="shared" si="90"/>
        <v>0.11</v>
      </c>
    </row>
    <row r="4151" spans="1:5">
      <c r="A4151" s="410" t="s">
        <v>3046</v>
      </c>
      <c r="B4151" s="62" t="s">
        <v>131</v>
      </c>
      <c r="C4151" s="62">
        <v>3.3120200000000002E-3</v>
      </c>
      <c r="D4151" s="62">
        <v>50.4</v>
      </c>
      <c r="E4151" s="173">
        <f t="shared" si="90"/>
        <v>0.16</v>
      </c>
    </row>
    <row r="4152" spans="1:5">
      <c r="A4152" s="410" t="s">
        <v>3067</v>
      </c>
      <c r="B4152" s="62" t="s">
        <v>123</v>
      </c>
      <c r="C4152" s="62">
        <v>1.37487E-3</v>
      </c>
      <c r="D4152" s="62">
        <v>108.95</v>
      </c>
      <c r="E4152" s="173">
        <f t="shared" si="90"/>
        <v>0.14000000000000001</v>
      </c>
    </row>
    <row r="4153" spans="1:5">
      <c r="A4153" s="410" t="s">
        <v>3068</v>
      </c>
      <c r="B4153" s="62" t="s">
        <v>127</v>
      </c>
      <c r="C4153" s="62">
        <v>2.8403200000000002</v>
      </c>
      <c r="D4153" s="62">
        <v>0.42</v>
      </c>
      <c r="E4153" s="173">
        <f t="shared" si="90"/>
        <v>1.19</v>
      </c>
    </row>
    <row r="4154" spans="1:5">
      <c r="A4154" s="410" t="s">
        <v>3194</v>
      </c>
      <c r="B4154" s="62" t="s">
        <v>123</v>
      </c>
      <c r="C4154" s="62">
        <v>6.2442029000000003</v>
      </c>
      <c r="D4154" s="62">
        <v>10.35</v>
      </c>
      <c r="E4154" s="173">
        <f t="shared" si="90"/>
        <v>64.62</v>
      </c>
    </row>
    <row r="4155" spans="1:5">
      <c r="A4155" s="410" t="s">
        <v>3069</v>
      </c>
      <c r="B4155" s="62" t="s">
        <v>123</v>
      </c>
      <c r="C4155" s="62">
        <v>1.8761429999999999E-2</v>
      </c>
      <c r="D4155" s="62">
        <v>6.21</v>
      </c>
      <c r="E4155" s="173">
        <f t="shared" si="90"/>
        <v>0.11</v>
      </c>
    </row>
    <row r="4156" spans="1:5">
      <c r="A4156" s="410" t="s">
        <v>3047</v>
      </c>
      <c r="B4156" s="62" t="s">
        <v>131</v>
      </c>
      <c r="C4156" s="62">
        <v>2.8413040000000001E-2</v>
      </c>
      <c r="D4156" s="62">
        <v>9.4499999999999993</v>
      </c>
      <c r="E4156" s="173">
        <f t="shared" si="90"/>
        <v>0.26</v>
      </c>
    </row>
    <row r="4157" spans="1:5">
      <c r="A4157" s="410" t="s">
        <v>3075</v>
      </c>
      <c r="B4157" s="62" t="s">
        <v>128</v>
      </c>
      <c r="C4157" s="62">
        <v>3.1268699999999999E-3</v>
      </c>
      <c r="D4157" s="62">
        <v>15.32</v>
      </c>
      <c r="E4157" s="173">
        <f t="shared" si="90"/>
        <v>0.04</v>
      </c>
    </row>
    <row r="4158" spans="1:5">
      <c r="A4158" s="410" t="s">
        <v>3076</v>
      </c>
      <c r="B4158" s="62" t="s">
        <v>122</v>
      </c>
      <c r="C4158" s="62">
        <v>2.0687199999999999</v>
      </c>
      <c r="D4158" s="62">
        <v>1.87</v>
      </c>
      <c r="E4158" s="173">
        <f t="shared" si="90"/>
        <v>3.86</v>
      </c>
    </row>
    <row r="4159" spans="1:5">
      <c r="A4159" s="410" t="s">
        <v>3077</v>
      </c>
      <c r="B4159" s="62" t="s">
        <v>122</v>
      </c>
      <c r="C4159" s="62">
        <v>2.0687199999999999</v>
      </c>
      <c r="D4159" s="62">
        <v>0.71</v>
      </c>
      <c r="E4159" s="173">
        <f t="shared" si="90"/>
        <v>1.46</v>
      </c>
    </row>
    <row r="4160" spans="1:5">
      <c r="A4160" s="410" t="s">
        <v>3078</v>
      </c>
      <c r="B4160" s="62" t="s">
        <v>122</v>
      </c>
      <c r="C4160" s="62">
        <v>2.0687199999999999</v>
      </c>
      <c r="D4160" s="62">
        <v>0.34</v>
      </c>
      <c r="E4160" s="173">
        <f t="shared" si="90"/>
        <v>0.7</v>
      </c>
    </row>
    <row r="4161" spans="1:5">
      <c r="A4161" s="410" t="s">
        <v>3079</v>
      </c>
      <c r="B4161" s="62" t="s">
        <v>122</v>
      </c>
      <c r="C4161" s="62">
        <v>2.0687199999999999</v>
      </c>
      <c r="D4161" s="62">
        <v>0.05</v>
      </c>
      <c r="E4161" s="173">
        <f t="shared" si="90"/>
        <v>0.1</v>
      </c>
    </row>
    <row r="4162" spans="1:5">
      <c r="A4162" s="410" t="s">
        <v>3048</v>
      </c>
      <c r="B4162" s="62" t="s">
        <v>123</v>
      </c>
      <c r="C4162" s="62">
        <v>5.4744499999999996E-3</v>
      </c>
      <c r="D4162" s="62">
        <v>31.18</v>
      </c>
      <c r="E4162" s="173">
        <f t="shared" si="90"/>
        <v>0.17</v>
      </c>
    </row>
    <row r="4163" spans="1:5">
      <c r="A4163" s="410" t="s">
        <v>3049</v>
      </c>
      <c r="B4163" s="62" t="s">
        <v>123</v>
      </c>
      <c r="C4163" s="62">
        <v>2.5658299999999998E-3</v>
      </c>
      <c r="D4163" s="62">
        <v>178.5</v>
      </c>
      <c r="E4163" s="173">
        <f t="shared" si="90"/>
        <v>0.45</v>
      </c>
    </row>
    <row r="4164" spans="1:5">
      <c r="A4164" s="410" t="s">
        <v>3050</v>
      </c>
      <c r="B4164" s="62" t="s">
        <v>123</v>
      </c>
      <c r="C4164" s="62">
        <v>0.2306358</v>
      </c>
      <c r="D4164" s="62">
        <v>1.17</v>
      </c>
      <c r="E4164" s="173">
        <f t="shared" si="90"/>
        <v>0.26</v>
      </c>
    </row>
    <row r="4165" spans="1:5" ht="30">
      <c r="A4165" s="410" t="s">
        <v>3051</v>
      </c>
      <c r="B4165" s="62" t="s">
        <v>123</v>
      </c>
      <c r="C4165" s="62">
        <v>2.2238700000000002E-3</v>
      </c>
      <c r="D4165" s="62">
        <v>140.43</v>
      </c>
      <c r="E4165" s="173">
        <f t="shared" si="90"/>
        <v>0.31</v>
      </c>
    </row>
    <row r="4166" spans="1:5" ht="30">
      <c r="A4166" s="410" t="s">
        <v>3052</v>
      </c>
      <c r="B4166" s="62" t="s">
        <v>123</v>
      </c>
      <c r="C4166" s="62">
        <v>1.4894800000000001E-3</v>
      </c>
      <c r="D4166" s="62">
        <v>123.37</v>
      </c>
      <c r="E4166" s="173">
        <f t="shared" si="90"/>
        <v>0.18</v>
      </c>
    </row>
    <row r="4167" spans="1:5" ht="30">
      <c r="A4167" s="410" t="s">
        <v>3080</v>
      </c>
      <c r="B4167" s="62" t="s">
        <v>123</v>
      </c>
      <c r="C4167" s="62">
        <v>9.1230000000000006E-5</v>
      </c>
      <c r="D4167" s="62">
        <v>593.85</v>
      </c>
      <c r="E4167" s="173">
        <f t="shared" si="90"/>
        <v>0.05</v>
      </c>
    </row>
    <row r="4168" spans="1:5">
      <c r="A4168" s="410" t="s">
        <v>3081</v>
      </c>
      <c r="B4168" s="62" t="s">
        <v>123</v>
      </c>
      <c r="C4168" s="62">
        <v>5.6021E-4</v>
      </c>
      <c r="D4168" s="62">
        <v>134.63</v>
      </c>
      <c r="E4168" s="173">
        <f t="shared" si="90"/>
        <v>7.0000000000000007E-2</v>
      </c>
    </row>
    <row r="4169" spans="1:5">
      <c r="A4169" s="410" t="s">
        <v>3082</v>
      </c>
      <c r="B4169" s="62" t="s">
        <v>123</v>
      </c>
      <c r="C4169" s="62">
        <v>4.2554000000000002E-4</v>
      </c>
      <c r="D4169" s="62">
        <v>202.84</v>
      </c>
      <c r="E4169" s="173">
        <f t="shared" si="90"/>
        <v>0.08</v>
      </c>
    </row>
    <row r="4170" spans="1:5">
      <c r="A4170" s="410" t="s">
        <v>3083</v>
      </c>
      <c r="B4170" s="62" t="s">
        <v>123</v>
      </c>
      <c r="C4170" s="62">
        <v>9.1230000000000006E-5</v>
      </c>
      <c r="D4170" s="62">
        <v>574.46</v>
      </c>
      <c r="E4170" s="173">
        <f t="shared" si="90"/>
        <v>0.05</v>
      </c>
    </row>
    <row r="4171" spans="1:5">
      <c r="A4171" s="410" t="s">
        <v>3084</v>
      </c>
      <c r="B4171" s="62" t="s">
        <v>123</v>
      </c>
      <c r="C4171" s="62">
        <v>1.1212E-4</v>
      </c>
      <c r="D4171" s="62">
        <v>276.64</v>
      </c>
      <c r="E4171" s="173">
        <f t="shared" si="90"/>
        <v>0.03</v>
      </c>
    </row>
    <row r="4172" spans="1:5">
      <c r="A4172" s="410" t="s">
        <v>3085</v>
      </c>
      <c r="B4172" s="62" t="s">
        <v>123</v>
      </c>
      <c r="C4172" s="62">
        <v>5.64761E-3</v>
      </c>
      <c r="D4172" s="62">
        <v>8.1</v>
      </c>
      <c r="E4172" s="173">
        <f t="shared" si="90"/>
        <v>0.04</v>
      </c>
    </row>
    <row r="4173" spans="1:5">
      <c r="A4173" s="410" t="s">
        <v>3086</v>
      </c>
      <c r="B4173" s="62" t="s">
        <v>123</v>
      </c>
      <c r="C4173" s="62">
        <v>3.1268699999999999E-3</v>
      </c>
      <c r="D4173" s="62">
        <v>11.01</v>
      </c>
      <c r="E4173" s="173">
        <f t="shared" si="90"/>
        <v>0.03</v>
      </c>
    </row>
    <row r="4174" spans="1:5">
      <c r="A4174" s="410" t="s">
        <v>3087</v>
      </c>
      <c r="B4174" s="62" t="s">
        <v>123</v>
      </c>
      <c r="C4174" s="62">
        <v>3.1268699999999999E-3</v>
      </c>
      <c r="D4174" s="62">
        <v>24.42</v>
      </c>
      <c r="E4174" s="173">
        <f t="shared" si="90"/>
        <v>7.0000000000000007E-2</v>
      </c>
    </row>
    <row r="4175" spans="1:5">
      <c r="A4175" s="410" t="s">
        <v>562</v>
      </c>
      <c r="B4175" s="62" t="s">
        <v>563</v>
      </c>
      <c r="C4175" s="62" t="s">
        <v>563</v>
      </c>
      <c r="D4175" s="62" t="s">
        <v>563</v>
      </c>
      <c r="E4175" s="173">
        <f>SUM(E4149:E4174)</f>
        <v>75.250000000000014</v>
      </c>
    </row>
    <row r="4176" spans="1:5">
      <c r="A4176" s="410"/>
      <c r="B4176" s="62"/>
      <c r="C4176" s="62"/>
      <c r="D4176" s="62"/>
      <c r="E4176" s="173"/>
    </row>
    <row r="4177" spans="1:5">
      <c r="A4177" s="410" t="s">
        <v>565</v>
      </c>
      <c r="B4177" s="62" t="s">
        <v>563</v>
      </c>
      <c r="C4177" s="62" t="s">
        <v>563</v>
      </c>
      <c r="D4177" s="62" t="s">
        <v>563</v>
      </c>
      <c r="E4177" s="173">
        <f>E4141+E4146+E4175</f>
        <v>98.100000000000009</v>
      </c>
    </row>
    <row r="4178" spans="1:5">
      <c r="A4178" s="410"/>
      <c r="B4178" s="62"/>
      <c r="C4178" s="62"/>
      <c r="D4178" s="413"/>
      <c r="E4178" s="173"/>
    </row>
    <row r="4179" spans="1:5">
      <c r="A4179" s="410"/>
      <c r="B4179" s="62"/>
      <c r="C4179" s="62"/>
      <c r="D4179" s="62"/>
      <c r="E4179" s="173"/>
    </row>
    <row r="4180" spans="1:5">
      <c r="A4180" s="410"/>
      <c r="B4180" s="62"/>
      <c r="C4180" s="62"/>
      <c r="D4180" s="62"/>
      <c r="E4180" s="173"/>
    </row>
    <row r="4181" spans="1:5">
      <c r="A4181" s="410" t="s">
        <v>659</v>
      </c>
      <c r="B4181" s="62" t="s">
        <v>3605</v>
      </c>
      <c r="C4181" s="62"/>
      <c r="D4181" s="62"/>
      <c r="E4181" s="173"/>
    </row>
    <row r="4182" spans="1:5" ht="30">
      <c r="A4182" s="410" t="s">
        <v>660</v>
      </c>
      <c r="B4182" s="62"/>
      <c r="C4182" s="62"/>
      <c r="D4182" s="62"/>
      <c r="E4182" s="173"/>
    </row>
    <row r="4183" spans="1:5">
      <c r="A4183" s="410" t="s">
        <v>575</v>
      </c>
      <c r="B4183" s="62"/>
      <c r="C4183" s="62"/>
      <c r="D4183" s="62"/>
      <c r="E4183" s="173"/>
    </row>
    <row r="4184" spans="1:5">
      <c r="A4184" s="410"/>
      <c r="B4184" s="62"/>
      <c r="C4184" s="62"/>
      <c r="D4184" s="62"/>
      <c r="E4184" s="173"/>
    </row>
    <row r="4185" spans="1:5">
      <c r="A4185" s="410" t="s">
        <v>576</v>
      </c>
      <c r="B4185" s="62" t="s">
        <v>558</v>
      </c>
      <c r="C4185" s="62" t="s">
        <v>559</v>
      </c>
      <c r="D4185" s="62" t="s">
        <v>560</v>
      </c>
      <c r="E4185" s="173" t="s">
        <v>561</v>
      </c>
    </row>
    <row r="4186" spans="1:5" ht="30">
      <c r="A4186" s="410" t="s">
        <v>3060</v>
      </c>
      <c r="B4186" s="62" t="s">
        <v>123</v>
      </c>
      <c r="C4186" s="62">
        <v>1.66E-6</v>
      </c>
      <c r="D4186" s="412">
        <v>2980</v>
      </c>
      <c r="E4186" s="173">
        <f>TRUNC((C4186*D4186),2)</f>
        <v>0</v>
      </c>
    </row>
    <row r="4187" spans="1:5" ht="30">
      <c r="A4187" s="410" t="s">
        <v>3061</v>
      </c>
      <c r="B4187" s="62" t="s">
        <v>123</v>
      </c>
      <c r="C4187" s="62">
        <v>5.2100000000000001E-6</v>
      </c>
      <c r="D4187" s="62">
        <v>576</v>
      </c>
      <c r="E4187" s="173">
        <f>TRUNC((C4187*D4187),2)</f>
        <v>0</v>
      </c>
    </row>
    <row r="4188" spans="1:5">
      <c r="A4188" s="410" t="s">
        <v>562</v>
      </c>
      <c r="B4188" s="62" t="s">
        <v>563</v>
      </c>
      <c r="C4188" s="62" t="s">
        <v>563</v>
      </c>
      <c r="D4188" s="62" t="s">
        <v>563</v>
      </c>
      <c r="E4188" s="173">
        <f>SUM(E4186:E4187)</f>
        <v>0</v>
      </c>
    </row>
    <row r="4189" spans="1:5">
      <c r="A4189" s="410"/>
      <c r="B4189" s="62"/>
      <c r="C4189" s="62"/>
      <c r="D4189" s="62"/>
      <c r="E4189" s="173"/>
    </row>
    <row r="4190" spans="1:5">
      <c r="A4190" s="410" t="s">
        <v>557</v>
      </c>
      <c r="B4190" s="62" t="s">
        <v>558</v>
      </c>
      <c r="C4190" s="62" t="s">
        <v>559</v>
      </c>
      <c r="D4190" s="62" t="s">
        <v>560</v>
      </c>
      <c r="E4190" s="173" t="s">
        <v>561</v>
      </c>
    </row>
    <row r="4191" spans="1:5">
      <c r="A4191" s="410" t="s">
        <v>3090</v>
      </c>
      <c r="B4191" s="62" t="s">
        <v>122</v>
      </c>
      <c r="C4191" s="62">
        <v>7.1196999999999996E-2</v>
      </c>
      <c r="D4191" s="62">
        <v>13.3</v>
      </c>
      <c r="E4191" s="173">
        <f>TRUNC((C4191*D4191),2)</f>
        <v>0.94</v>
      </c>
    </row>
    <row r="4192" spans="1:5">
      <c r="A4192" s="410" t="s">
        <v>3063</v>
      </c>
      <c r="B4192" s="62" t="s">
        <v>122</v>
      </c>
      <c r="C4192" s="62">
        <v>7.1196999999999996E-3</v>
      </c>
      <c r="D4192" s="62">
        <v>8.51</v>
      </c>
      <c r="E4192" s="173">
        <f>TRUNC((C4192*D4192),2)</f>
        <v>0.06</v>
      </c>
    </row>
    <row r="4193" spans="1:5">
      <c r="A4193" s="410" t="s">
        <v>3064</v>
      </c>
      <c r="B4193" s="62" t="s">
        <v>122</v>
      </c>
      <c r="C4193" s="62">
        <v>1.8096439999999998E-2</v>
      </c>
      <c r="D4193" s="62">
        <v>17.8</v>
      </c>
      <c r="E4193" s="173">
        <f>TRUNC((C4193*D4193),2)</f>
        <v>0.32</v>
      </c>
    </row>
    <row r="4194" spans="1:5">
      <c r="A4194" s="410" t="s">
        <v>562</v>
      </c>
      <c r="B4194" s="62" t="s">
        <v>563</v>
      </c>
      <c r="C4194" s="62" t="s">
        <v>563</v>
      </c>
      <c r="D4194" s="62" t="s">
        <v>563</v>
      </c>
      <c r="E4194" s="173">
        <f>SUM(E4191:E4193)</f>
        <v>1.32</v>
      </c>
    </row>
    <row r="4195" spans="1:5">
      <c r="A4195" s="410"/>
      <c r="B4195" s="62"/>
      <c r="C4195" s="62"/>
      <c r="D4195" s="62"/>
      <c r="E4195" s="173"/>
    </row>
    <row r="4196" spans="1:5">
      <c r="A4196" s="410" t="s">
        <v>564</v>
      </c>
      <c r="B4196" s="62" t="s">
        <v>558</v>
      </c>
      <c r="C4196" s="62" t="s">
        <v>559</v>
      </c>
      <c r="D4196" s="62" t="s">
        <v>560</v>
      </c>
      <c r="E4196" s="173" t="s">
        <v>561</v>
      </c>
    </row>
    <row r="4197" spans="1:5">
      <c r="A4197" s="410" t="s">
        <v>3195</v>
      </c>
      <c r="B4197" s="62" t="s">
        <v>124</v>
      </c>
      <c r="C4197" s="62">
        <v>4.4520000000000002E-3</v>
      </c>
      <c r="D4197" s="62">
        <v>72.5</v>
      </c>
      <c r="E4197" s="173">
        <f t="shared" ref="E4197:E4222" si="91">TRUNC((C4197*D4197),2)</f>
        <v>0.32</v>
      </c>
    </row>
    <row r="4198" spans="1:5">
      <c r="A4198" s="410" t="s">
        <v>3066</v>
      </c>
      <c r="B4198" s="62" t="s">
        <v>123</v>
      </c>
      <c r="C4198" s="62">
        <v>6.1731999999999998E-4</v>
      </c>
      <c r="D4198" s="62">
        <v>6.92</v>
      </c>
      <c r="E4198" s="173">
        <f t="shared" si="91"/>
        <v>0</v>
      </c>
    </row>
    <row r="4199" spans="1:5">
      <c r="A4199" s="410" t="s">
        <v>3046</v>
      </c>
      <c r="B4199" s="62" t="s">
        <v>131</v>
      </c>
      <c r="C4199" s="62">
        <v>1.5206E-4</v>
      </c>
      <c r="D4199" s="62">
        <v>50.4</v>
      </c>
      <c r="E4199" s="173">
        <f t="shared" si="91"/>
        <v>0</v>
      </c>
    </row>
    <row r="4200" spans="1:5">
      <c r="A4200" s="410" t="s">
        <v>3067</v>
      </c>
      <c r="B4200" s="62" t="s">
        <v>123</v>
      </c>
      <c r="C4200" s="62">
        <v>5.117E-5</v>
      </c>
      <c r="D4200" s="62">
        <v>108.95</v>
      </c>
      <c r="E4200" s="173">
        <f t="shared" si="91"/>
        <v>0</v>
      </c>
    </row>
    <row r="4201" spans="1:5">
      <c r="A4201" s="410" t="s">
        <v>3068</v>
      </c>
      <c r="B4201" s="62" t="s">
        <v>127</v>
      </c>
      <c r="C4201" s="62">
        <v>1.9422452400000001</v>
      </c>
      <c r="D4201" s="62">
        <v>0.42</v>
      </c>
      <c r="E4201" s="173">
        <f t="shared" si="91"/>
        <v>0.81</v>
      </c>
    </row>
    <row r="4202" spans="1:5">
      <c r="A4202" s="410" t="s">
        <v>3069</v>
      </c>
      <c r="B4202" s="62" t="s">
        <v>123</v>
      </c>
      <c r="C4202" s="62">
        <v>6.9832E-4</v>
      </c>
      <c r="D4202" s="62">
        <v>6.21</v>
      </c>
      <c r="E4202" s="173">
        <f t="shared" si="91"/>
        <v>0</v>
      </c>
    </row>
    <row r="4203" spans="1:5">
      <c r="A4203" s="410" t="s">
        <v>3047</v>
      </c>
      <c r="B4203" s="62" t="s">
        <v>131</v>
      </c>
      <c r="C4203" s="62">
        <v>1.30445E-3</v>
      </c>
      <c r="D4203" s="62">
        <v>9.4499999999999993</v>
      </c>
      <c r="E4203" s="173">
        <f t="shared" si="91"/>
        <v>0.01</v>
      </c>
    </row>
    <row r="4204" spans="1:5">
      <c r="A4204" s="410" t="s">
        <v>3075</v>
      </c>
      <c r="B4204" s="62" t="s">
        <v>128</v>
      </c>
      <c r="C4204" s="62">
        <v>1.1639E-4</v>
      </c>
      <c r="D4204" s="62">
        <v>15.32</v>
      </c>
      <c r="E4204" s="173">
        <f t="shared" si="91"/>
        <v>0</v>
      </c>
    </row>
    <row r="4205" spans="1:5">
      <c r="A4205" s="410" t="s">
        <v>3076</v>
      </c>
      <c r="B4205" s="62" t="s">
        <v>122</v>
      </c>
      <c r="C4205" s="62">
        <v>9.4976000000000005E-2</v>
      </c>
      <c r="D4205" s="62">
        <v>1.87</v>
      </c>
      <c r="E4205" s="173">
        <f t="shared" si="91"/>
        <v>0.17</v>
      </c>
    </row>
    <row r="4206" spans="1:5">
      <c r="A4206" s="410" t="s">
        <v>3077</v>
      </c>
      <c r="B4206" s="62" t="s">
        <v>122</v>
      </c>
      <c r="C4206" s="62">
        <v>9.4976000000000005E-2</v>
      </c>
      <c r="D4206" s="62">
        <v>0.71</v>
      </c>
      <c r="E4206" s="173">
        <f t="shared" si="91"/>
        <v>0.06</v>
      </c>
    </row>
    <row r="4207" spans="1:5">
      <c r="A4207" s="410" t="s">
        <v>3078</v>
      </c>
      <c r="B4207" s="62" t="s">
        <v>122</v>
      </c>
      <c r="C4207" s="62">
        <v>9.4976000000000005E-2</v>
      </c>
      <c r="D4207" s="62">
        <v>0.34</v>
      </c>
      <c r="E4207" s="173">
        <f t="shared" si="91"/>
        <v>0.03</v>
      </c>
    </row>
    <row r="4208" spans="1:5">
      <c r="A4208" s="410" t="s">
        <v>3079</v>
      </c>
      <c r="B4208" s="62" t="s">
        <v>122</v>
      </c>
      <c r="C4208" s="62">
        <v>9.4976000000000005E-2</v>
      </c>
      <c r="D4208" s="62">
        <v>0.05</v>
      </c>
      <c r="E4208" s="173">
        <f t="shared" si="91"/>
        <v>0</v>
      </c>
    </row>
    <row r="4209" spans="1:5">
      <c r="A4209" s="410" t="s">
        <v>3048</v>
      </c>
      <c r="B4209" s="62" t="s">
        <v>123</v>
      </c>
      <c r="C4209" s="62">
        <v>2.5133000000000002E-4</v>
      </c>
      <c r="D4209" s="62">
        <v>31.18</v>
      </c>
      <c r="E4209" s="173">
        <f t="shared" si="91"/>
        <v>0</v>
      </c>
    </row>
    <row r="4210" spans="1:5">
      <c r="A4210" s="410" t="s">
        <v>3049</v>
      </c>
      <c r="B4210" s="62" t="s">
        <v>123</v>
      </c>
      <c r="C4210" s="62">
        <v>1.178E-4</v>
      </c>
      <c r="D4210" s="62">
        <v>178.5</v>
      </c>
      <c r="E4210" s="173">
        <f t="shared" si="91"/>
        <v>0.02</v>
      </c>
    </row>
    <row r="4211" spans="1:5">
      <c r="A4211" s="410" t="s">
        <v>3050</v>
      </c>
      <c r="B4211" s="62" t="s">
        <v>123</v>
      </c>
      <c r="C4211" s="62">
        <v>1.05886E-2</v>
      </c>
      <c r="D4211" s="62">
        <v>1.17</v>
      </c>
      <c r="E4211" s="173">
        <f t="shared" si="91"/>
        <v>0.01</v>
      </c>
    </row>
    <row r="4212" spans="1:5" ht="30">
      <c r="A4212" s="410" t="s">
        <v>3051</v>
      </c>
      <c r="B4212" s="62" t="s">
        <v>123</v>
      </c>
      <c r="C4212" s="62">
        <v>1.021E-4</v>
      </c>
      <c r="D4212" s="62">
        <v>140.43</v>
      </c>
      <c r="E4212" s="173">
        <f t="shared" si="91"/>
        <v>0.01</v>
      </c>
    </row>
    <row r="4213" spans="1:5" ht="30">
      <c r="A4213" s="410" t="s">
        <v>3052</v>
      </c>
      <c r="B4213" s="62" t="s">
        <v>123</v>
      </c>
      <c r="C4213" s="62">
        <v>6.8380000000000006E-5</v>
      </c>
      <c r="D4213" s="62">
        <v>123.37</v>
      </c>
      <c r="E4213" s="173">
        <f t="shared" si="91"/>
        <v>0</v>
      </c>
    </row>
    <row r="4214" spans="1:5" ht="30">
      <c r="A4214" s="410" t="s">
        <v>3080</v>
      </c>
      <c r="B4214" s="62" t="s">
        <v>123</v>
      </c>
      <c r="C4214" s="62">
        <v>3.4000000000000001E-6</v>
      </c>
      <c r="D4214" s="62">
        <v>593.85</v>
      </c>
      <c r="E4214" s="173">
        <f t="shared" si="91"/>
        <v>0</v>
      </c>
    </row>
    <row r="4215" spans="1:5">
      <c r="A4215" s="410" t="s">
        <v>3081</v>
      </c>
      <c r="B4215" s="62" t="s">
        <v>123</v>
      </c>
      <c r="C4215" s="62">
        <v>2.086E-5</v>
      </c>
      <c r="D4215" s="62">
        <v>134.63</v>
      </c>
      <c r="E4215" s="173">
        <f t="shared" si="91"/>
        <v>0</v>
      </c>
    </row>
    <row r="4216" spans="1:5">
      <c r="A4216" s="410" t="s">
        <v>3082</v>
      </c>
      <c r="B4216" s="62" t="s">
        <v>123</v>
      </c>
      <c r="C4216" s="62">
        <v>1.5840000000000001E-5</v>
      </c>
      <c r="D4216" s="62">
        <v>202.84</v>
      </c>
      <c r="E4216" s="173">
        <f t="shared" si="91"/>
        <v>0</v>
      </c>
    </row>
    <row r="4217" spans="1:5">
      <c r="A4217" s="410" t="s">
        <v>3083</v>
      </c>
      <c r="B4217" s="62" t="s">
        <v>123</v>
      </c>
      <c r="C4217" s="62">
        <v>3.4000000000000001E-6</v>
      </c>
      <c r="D4217" s="62">
        <v>574.46</v>
      </c>
      <c r="E4217" s="173">
        <f t="shared" si="91"/>
        <v>0</v>
      </c>
    </row>
    <row r="4218" spans="1:5">
      <c r="A4218" s="410" t="s">
        <v>3084</v>
      </c>
      <c r="B4218" s="62" t="s">
        <v>123</v>
      </c>
      <c r="C4218" s="62">
        <v>4.1699999999999999E-6</v>
      </c>
      <c r="D4218" s="62">
        <v>276.64</v>
      </c>
      <c r="E4218" s="173">
        <f t="shared" si="91"/>
        <v>0</v>
      </c>
    </row>
    <row r="4219" spans="1:5">
      <c r="A4219" s="410" t="s">
        <v>3085</v>
      </c>
      <c r="B4219" s="62" t="s">
        <v>123</v>
      </c>
      <c r="C4219" s="62">
        <v>2.1021000000000001E-4</v>
      </c>
      <c r="D4219" s="62">
        <v>8.1</v>
      </c>
      <c r="E4219" s="173">
        <f t="shared" si="91"/>
        <v>0</v>
      </c>
    </row>
    <row r="4220" spans="1:5">
      <c r="A4220" s="410" t="s">
        <v>3086</v>
      </c>
      <c r="B4220" s="62" t="s">
        <v>123</v>
      </c>
      <c r="C4220" s="62">
        <v>1.1639E-4</v>
      </c>
      <c r="D4220" s="62">
        <v>11.01</v>
      </c>
      <c r="E4220" s="173">
        <f t="shared" si="91"/>
        <v>0</v>
      </c>
    </row>
    <row r="4221" spans="1:5">
      <c r="A4221" s="410" t="s">
        <v>3087</v>
      </c>
      <c r="B4221" s="62" t="s">
        <v>123</v>
      </c>
      <c r="C4221" s="62">
        <v>1.1639E-4</v>
      </c>
      <c r="D4221" s="62">
        <v>24.42</v>
      </c>
      <c r="E4221" s="173">
        <f t="shared" si="91"/>
        <v>0</v>
      </c>
    </row>
    <row r="4222" spans="1:5">
      <c r="A4222" s="410" t="s">
        <v>3088</v>
      </c>
      <c r="B4222" s="62" t="s">
        <v>132</v>
      </c>
      <c r="C4222" s="62">
        <v>5.2500000000000003E-3</v>
      </c>
      <c r="D4222" s="62">
        <v>0.86</v>
      </c>
      <c r="E4222" s="173">
        <f t="shared" si="91"/>
        <v>0</v>
      </c>
    </row>
    <row r="4223" spans="1:5">
      <c r="A4223" s="410" t="s">
        <v>562</v>
      </c>
      <c r="B4223" s="62" t="s">
        <v>563</v>
      </c>
      <c r="C4223" s="62" t="s">
        <v>563</v>
      </c>
      <c r="D4223" s="62" t="s">
        <v>563</v>
      </c>
      <c r="E4223" s="173">
        <f>SUM(E4197:E4222)</f>
        <v>1.4400000000000002</v>
      </c>
    </row>
    <row r="4224" spans="1:5">
      <c r="A4224" s="410"/>
      <c r="B4224" s="62"/>
      <c r="C4224" s="62"/>
      <c r="D4224" s="62"/>
      <c r="E4224" s="173"/>
    </row>
    <row r="4225" spans="1:5">
      <c r="A4225" s="410" t="s">
        <v>565</v>
      </c>
      <c r="B4225" s="62" t="s">
        <v>563</v>
      </c>
      <c r="C4225" s="62" t="s">
        <v>563</v>
      </c>
      <c r="D4225" s="62" t="s">
        <v>563</v>
      </c>
      <c r="E4225" s="173">
        <f>E4188+E4194+E4223</f>
        <v>2.7600000000000002</v>
      </c>
    </row>
    <row r="4226" spans="1:5">
      <c r="A4226" s="410"/>
      <c r="B4226" s="62"/>
      <c r="C4226" s="62"/>
      <c r="D4226" s="413"/>
      <c r="E4226" s="173"/>
    </row>
    <row r="4227" spans="1:5">
      <c r="A4227" s="410"/>
      <c r="B4227" s="62"/>
      <c r="C4227" s="62"/>
      <c r="D4227" s="62"/>
      <c r="E4227" s="173"/>
    </row>
    <row r="4228" spans="1:5">
      <c r="A4228" s="410"/>
      <c r="B4228" s="62"/>
      <c r="C4228" s="62"/>
      <c r="D4228" s="62"/>
      <c r="E4228" s="173"/>
    </row>
    <row r="4229" spans="1:5">
      <c r="A4229" s="410" t="s">
        <v>661</v>
      </c>
      <c r="B4229" s="62" t="s">
        <v>3606</v>
      </c>
      <c r="C4229" s="62"/>
      <c r="D4229" s="62"/>
      <c r="E4229" s="173"/>
    </row>
    <row r="4230" spans="1:5" ht="30">
      <c r="A4230" s="410" t="s">
        <v>662</v>
      </c>
      <c r="B4230" s="62"/>
      <c r="C4230" s="62"/>
      <c r="D4230" s="62"/>
      <c r="E4230" s="173"/>
    </row>
    <row r="4231" spans="1:5">
      <c r="A4231" s="410" t="s">
        <v>575</v>
      </c>
      <c r="B4231" s="62"/>
      <c r="C4231" s="62"/>
      <c r="D4231" s="62"/>
      <c r="E4231" s="173"/>
    </row>
    <row r="4232" spans="1:5">
      <c r="A4232" s="410"/>
      <c r="B4232" s="62"/>
      <c r="C4232" s="62"/>
      <c r="D4232" s="62"/>
      <c r="E4232" s="173"/>
    </row>
    <row r="4233" spans="1:5">
      <c r="A4233" s="410" t="s">
        <v>576</v>
      </c>
      <c r="B4233" s="62" t="s">
        <v>558</v>
      </c>
      <c r="C4233" s="62" t="s">
        <v>559</v>
      </c>
      <c r="D4233" s="62" t="s">
        <v>560</v>
      </c>
      <c r="E4233" s="173" t="s">
        <v>561</v>
      </c>
    </row>
    <row r="4234" spans="1:5" ht="30">
      <c r="A4234" s="410" t="s">
        <v>3060</v>
      </c>
      <c r="B4234" s="62" t="s">
        <v>123</v>
      </c>
      <c r="C4234" s="62">
        <v>1.6500000000000001E-5</v>
      </c>
      <c r="D4234" s="412">
        <v>2980</v>
      </c>
      <c r="E4234" s="173">
        <f>TRUNC((C4234*D4234),2)</f>
        <v>0.04</v>
      </c>
    </row>
    <row r="4235" spans="1:5" ht="30">
      <c r="A4235" s="410" t="s">
        <v>3061</v>
      </c>
      <c r="B4235" s="62" t="s">
        <v>123</v>
      </c>
      <c r="C4235" s="62">
        <v>4.3399999999999998E-5</v>
      </c>
      <c r="D4235" s="62">
        <v>576</v>
      </c>
      <c r="E4235" s="173">
        <f>TRUNC((C4235*D4235),2)</f>
        <v>0.02</v>
      </c>
    </row>
    <row r="4236" spans="1:5">
      <c r="A4236" s="410" t="s">
        <v>562</v>
      </c>
      <c r="B4236" s="62" t="s">
        <v>563</v>
      </c>
      <c r="C4236" s="62" t="s">
        <v>563</v>
      </c>
      <c r="D4236" s="62" t="s">
        <v>563</v>
      </c>
      <c r="E4236" s="173">
        <f>SUM(E4234:E4235)</f>
        <v>0.06</v>
      </c>
    </row>
    <row r="4237" spans="1:5">
      <c r="A4237" s="410"/>
      <c r="B4237" s="62"/>
      <c r="C4237" s="62"/>
      <c r="D4237" s="62"/>
      <c r="E4237" s="173"/>
    </row>
    <row r="4238" spans="1:5">
      <c r="A4238" s="410" t="s">
        <v>557</v>
      </c>
      <c r="B4238" s="62" t="s">
        <v>558</v>
      </c>
      <c r="C4238" s="62" t="s">
        <v>559</v>
      </c>
      <c r="D4238" s="62" t="s">
        <v>560</v>
      </c>
      <c r="E4238" s="173" t="s">
        <v>561</v>
      </c>
    </row>
    <row r="4239" spans="1:5">
      <c r="A4239" s="410" t="s">
        <v>3090</v>
      </c>
      <c r="B4239" s="62" t="s">
        <v>122</v>
      </c>
      <c r="C4239" s="62">
        <v>0.47803699999999999</v>
      </c>
      <c r="D4239" s="62">
        <v>13.3</v>
      </c>
      <c r="E4239" s="173">
        <f>TRUNC((C4239*D4239),2)</f>
        <v>6.35</v>
      </c>
    </row>
    <row r="4240" spans="1:5">
      <c r="A4240" s="410" t="s">
        <v>3063</v>
      </c>
      <c r="B4240" s="62" t="s">
        <v>122</v>
      </c>
      <c r="C4240" s="62">
        <v>0.1739241</v>
      </c>
      <c r="D4240" s="62">
        <v>8.51</v>
      </c>
      <c r="E4240" s="173">
        <f>TRUNC((C4240*D4240),2)</f>
        <v>1.48</v>
      </c>
    </row>
    <row r="4241" spans="1:5">
      <c r="A4241" s="410" t="s">
        <v>3064</v>
      </c>
      <c r="B4241" s="62" t="s">
        <v>122</v>
      </c>
      <c r="C4241" s="62">
        <v>0.17979661999999999</v>
      </c>
      <c r="D4241" s="62">
        <v>17.8</v>
      </c>
      <c r="E4241" s="173">
        <f>TRUNC((C4241*D4241),2)</f>
        <v>3.2</v>
      </c>
    </row>
    <row r="4242" spans="1:5">
      <c r="A4242" s="410" t="s">
        <v>562</v>
      </c>
      <c r="B4242" s="62" t="s">
        <v>563</v>
      </c>
      <c r="C4242" s="62" t="s">
        <v>563</v>
      </c>
      <c r="D4242" s="62" t="s">
        <v>563</v>
      </c>
      <c r="E4242" s="173">
        <f>SUM(E4239:E4241)</f>
        <v>11.030000000000001</v>
      </c>
    </row>
    <row r="4243" spans="1:5">
      <c r="A4243" s="410"/>
      <c r="B4243" s="62"/>
      <c r="C4243" s="62"/>
      <c r="D4243" s="62"/>
      <c r="E4243" s="173"/>
    </row>
    <row r="4244" spans="1:5">
      <c r="A4244" s="410" t="s">
        <v>564</v>
      </c>
      <c r="B4244" s="62" t="s">
        <v>558</v>
      </c>
      <c r="C4244" s="62" t="s">
        <v>559</v>
      </c>
      <c r="D4244" s="62" t="s">
        <v>560</v>
      </c>
      <c r="E4244" s="173" t="s">
        <v>561</v>
      </c>
    </row>
    <row r="4245" spans="1:5">
      <c r="A4245" s="410" t="s">
        <v>3065</v>
      </c>
      <c r="B4245" s="62" t="s">
        <v>124</v>
      </c>
      <c r="C4245" s="62">
        <v>4.8503999999999999E-2</v>
      </c>
      <c r="D4245" s="62">
        <v>72.5</v>
      </c>
      <c r="E4245" s="173">
        <f t="shared" ref="E4245:E4271" si="92">TRUNC((C4245*D4245),2)</f>
        <v>3.51</v>
      </c>
    </row>
    <row r="4246" spans="1:5">
      <c r="A4246" s="410" t="s">
        <v>3066</v>
      </c>
      <c r="B4246" s="62" t="s">
        <v>123</v>
      </c>
      <c r="C4246" s="62">
        <v>5.1390200000000002E-3</v>
      </c>
      <c r="D4246" s="62">
        <v>6.92</v>
      </c>
      <c r="E4246" s="173">
        <f t="shared" si="92"/>
        <v>0.03</v>
      </c>
    </row>
    <row r="4247" spans="1:5">
      <c r="A4247" s="410" t="s">
        <v>3046</v>
      </c>
      <c r="B4247" s="62" t="s">
        <v>131</v>
      </c>
      <c r="C4247" s="62">
        <v>1.31218E-3</v>
      </c>
      <c r="D4247" s="62">
        <v>50.4</v>
      </c>
      <c r="E4247" s="173">
        <f t="shared" si="92"/>
        <v>0.06</v>
      </c>
    </row>
    <row r="4248" spans="1:5">
      <c r="A4248" s="410" t="s">
        <v>3176</v>
      </c>
      <c r="B4248" s="62" t="s">
        <v>127</v>
      </c>
      <c r="C4248" s="62">
        <v>7.4164533300000004</v>
      </c>
      <c r="D4248" s="62">
        <v>0.6</v>
      </c>
      <c r="E4248" s="173">
        <f t="shared" si="92"/>
        <v>4.4400000000000004</v>
      </c>
    </row>
    <row r="4249" spans="1:5">
      <c r="A4249" s="410" t="s">
        <v>3067</v>
      </c>
      <c r="B4249" s="62" t="s">
        <v>123</v>
      </c>
      <c r="C4249" s="62">
        <v>4.2601E-4</v>
      </c>
      <c r="D4249" s="62">
        <v>108.95</v>
      </c>
      <c r="E4249" s="173">
        <f t="shared" si="92"/>
        <v>0.04</v>
      </c>
    </row>
    <row r="4250" spans="1:5">
      <c r="A4250" s="410" t="s">
        <v>3068</v>
      </c>
      <c r="B4250" s="62" t="s">
        <v>127</v>
      </c>
      <c r="C4250" s="62">
        <v>6.9796880000000003</v>
      </c>
      <c r="D4250" s="62">
        <v>0.42</v>
      </c>
      <c r="E4250" s="173">
        <f t="shared" si="92"/>
        <v>2.93</v>
      </c>
    </row>
    <row r="4251" spans="1:5">
      <c r="A4251" s="410" t="s">
        <v>3069</v>
      </c>
      <c r="B4251" s="62" t="s">
        <v>123</v>
      </c>
      <c r="C4251" s="62">
        <v>5.8133000000000004E-3</v>
      </c>
      <c r="D4251" s="62">
        <v>6.21</v>
      </c>
      <c r="E4251" s="173">
        <f t="shared" si="92"/>
        <v>0.03</v>
      </c>
    </row>
    <row r="4252" spans="1:5">
      <c r="A4252" s="410" t="s">
        <v>3047</v>
      </c>
      <c r="B4252" s="62" t="s">
        <v>131</v>
      </c>
      <c r="C4252" s="62">
        <v>1.125688E-2</v>
      </c>
      <c r="D4252" s="62">
        <v>9.4499999999999993</v>
      </c>
      <c r="E4252" s="173">
        <f t="shared" si="92"/>
        <v>0.1</v>
      </c>
    </row>
    <row r="4253" spans="1:5">
      <c r="A4253" s="410" t="s">
        <v>3075</v>
      </c>
      <c r="B4253" s="62" t="s">
        <v>128</v>
      </c>
      <c r="C4253" s="62">
        <v>9.6887999999999998E-4</v>
      </c>
      <c r="D4253" s="62">
        <v>15.32</v>
      </c>
      <c r="E4253" s="173">
        <f t="shared" si="92"/>
        <v>0.01</v>
      </c>
    </row>
    <row r="4254" spans="1:5">
      <c r="A4254" s="410" t="s">
        <v>3076</v>
      </c>
      <c r="B4254" s="62" t="s">
        <v>122</v>
      </c>
      <c r="C4254" s="62">
        <v>0.8196</v>
      </c>
      <c r="D4254" s="62">
        <v>1.87</v>
      </c>
      <c r="E4254" s="173">
        <f t="shared" si="92"/>
        <v>1.53</v>
      </c>
    </row>
    <row r="4255" spans="1:5">
      <c r="A4255" s="410" t="s">
        <v>3077</v>
      </c>
      <c r="B4255" s="62" t="s">
        <v>122</v>
      </c>
      <c r="C4255" s="62">
        <v>0.8196</v>
      </c>
      <c r="D4255" s="62">
        <v>0.71</v>
      </c>
      <c r="E4255" s="173">
        <f t="shared" si="92"/>
        <v>0.57999999999999996</v>
      </c>
    </row>
    <row r="4256" spans="1:5">
      <c r="A4256" s="410" t="s">
        <v>3078</v>
      </c>
      <c r="B4256" s="62" t="s">
        <v>122</v>
      </c>
      <c r="C4256" s="62">
        <v>0.8196</v>
      </c>
      <c r="D4256" s="62">
        <v>0.34</v>
      </c>
      <c r="E4256" s="173">
        <f t="shared" si="92"/>
        <v>0.27</v>
      </c>
    </row>
    <row r="4257" spans="1:5">
      <c r="A4257" s="410" t="s">
        <v>3079</v>
      </c>
      <c r="B4257" s="62" t="s">
        <v>122</v>
      </c>
      <c r="C4257" s="62">
        <v>0.8196</v>
      </c>
      <c r="D4257" s="62">
        <v>0.05</v>
      </c>
      <c r="E4257" s="173">
        <f t="shared" si="92"/>
        <v>0.04</v>
      </c>
    </row>
    <row r="4258" spans="1:5">
      <c r="A4258" s="410" t="s">
        <v>3048</v>
      </c>
      <c r="B4258" s="62" t="s">
        <v>123</v>
      </c>
      <c r="C4258" s="62">
        <v>2.16891E-3</v>
      </c>
      <c r="D4258" s="62">
        <v>31.18</v>
      </c>
      <c r="E4258" s="173">
        <f t="shared" si="92"/>
        <v>0.06</v>
      </c>
    </row>
    <row r="4259" spans="1:5">
      <c r="A4259" s="410" t="s">
        <v>3049</v>
      </c>
      <c r="B4259" s="62" t="s">
        <v>123</v>
      </c>
      <c r="C4259" s="62">
        <v>1.01655E-3</v>
      </c>
      <c r="D4259" s="62">
        <v>178.5</v>
      </c>
      <c r="E4259" s="173">
        <f t="shared" si="92"/>
        <v>0.18</v>
      </c>
    </row>
    <row r="4260" spans="1:5">
      <c r="A4260" s="410" t="s">
        <v>3050</v>
      </c>
      <c r="B4260" s="62" t="s">
        <v>123</v>
      </c>
      <c r="C4260" s="62">
        <v>9.1374899999999995E-2</v>
      </c>
      <c r="D4260" s="62">
        <v>1.17</v>
      </c>
      <c r="E4260" s="173">
        <f t="shared" si="92"/>
        <v>0.1</v>
      </c>
    </row>
    <row r="4261" spans="1:5" ht="30">
      <c r="A4261" s="410" t="s">
        <v>3051</v>
      </c>
      <c r="B4261" s="62" t="s">
        <v>123</v>
      </c>
      <c r="C4261" s="62">
        <v>8.8108000000000001E-4</v>
      </c>
      <c r="D4261" s="62">
        <v>140.43</v>
      </c>
      <c r="E4261" s="173">
        <f t="shared" si="92"/>
        <v>0.12</v>
      </c>
    </row>
    <row r="4262" spans="1:5" ht="30">
      <c r="A4262" s="410" t="s">
        <v>3052</v>
      </c>
      <c r="B4262" s="62" t="s">
        <v>123</v>
      </c>
      <c r="C4262" s="62">
        <v>5.9011000000000003E-4</v>
      </c>
      <c r="D4262" s="62">
        <v>123.37</v>
      </c>
      <c r="E4262" s="173">
        <f t="shared" si="92"/>
        <v>7.0000000000000007E-2</v>
      </c>
    </row>
    <row r="4263" spans="1:5" ht="30">
      <c r="A4263" s="410" t="s">
        <v>3080</v>
      </c>
      <c r="B4263" s="62" t="s">
        <v>123</v>
      </c>
      <c r="C4263" s="62">
        <v>2.8269999999999999E-5</v>
      </c>
      <c r="D4263" s="62">
        <v>593.85</v>
      </c>
      <c r="E4263" s="173">
        <f t="shared" si="92"/>
        <v>0.01</v>
      </c>
    </row>
    <row r="4264" spans="1:5">
      <c r="A4264" s="410" t="s">
        <v>3081</v>
      </c>
      <c r="B4264" s="62" t="s">
        <v>123</v>
      </c>
      <c r="C4264" s="62">
        <v>1.7359E-4</v>
      </c>
      <c r="D4264" s="62">
        <v>134.63</v>
      </c>
      <c r="E4264" s="173">
        <f t="shared" si="92"/>
        <v>0.02</v>
      </c>
    </row>
    <row r="4265" spans="1:5">
      <c r="A4265" s="410" t="s">
        <v>3082</v>
      </c>
      <c r="B4265" s="62" t="s">
        <v>123</v>
      </c>
      <c r="C4265" s="62">
        <v>1.3185000000000001E-4</v>
      </c>
      <c r="D4265" s="62">
        <v>202.84</v>
      </c>
      <c r="E4265" s="173">
        <f t="shared" si="92"/>
        <v>0.02</v>
      </c>
    </row>
    <row r="4266" spans="1:5">
      <c r="A4266" s="410" t="s">
        <v>3083</v>
      </c>
      <c r="B4266" s="62" t="s">
        <v>123</v>
      </c>
      <c r="C4266" s="62">
        <v>2.8269999999999999E-5</v>
      </c>
      <c r="D4266" s="62">
        <v>574.46</v>
      </c>
      <c r="E4266" s="173">
        <f t="shared" si="92"/>
        <v>0.01</v>
      </c>
    </row>
    <row r="4267" spans="1:5">
      <c r="A4267" s="410" t="s">
        <v>3084</v>
      </c>
      <c r="B4267" s="62" t="s">
        <v>123</v>
      </c>
      <c r="C4267" s="62">
        <v>3.4740000000000003E-5</v>
      </c>
      <c r="D4267" s="62">
        <v>276.64</v>
      </c>
      <c r="E4267" s="173">
        <f t="shared" si="92"/>
        <v>0</v>
      </c>
    </row>
    <row r="4268" spans="1:5">
      <c r="A4268" s="410" t="s">
        <v>3085</v>
      </c>
      <c r="B4268" s="62" t="s">
        <v>123</v>
      </c>
      <c r="C4268" s="62">
        <v>1.74993E-3</v>
      </c>
      <c r="D4268" s="62">
        <v>8.1</v>
      </c>
      <c r="E4268" s="173">
        <f t="shared" si="92"/>
        <v>0.01</v>
      </c>
    </row>
    <row r="4269" spans="1:5">
      <c r="A4269" s="410" t="s">
        <v>3086</v>
      </c>
      <c r="B4269" s="62" t="s">
        <v>123</v>
      </c>
      <c r="C4269" s="62">
        <v>9.6887999999999998E-4</v>
      </c>
      <c r="D4269" s="62">
        <v>11.01</v>
      </c>
      <c r="E4269" s="173">
        <f t="shared" si="92"/>
        <v>0.01</v>
      </c>
    </row>
    <row r="4270" spans="1:5">
      <c r="A4270" s="410" t="s">
        <v>3087</v>
      </c>
      <c r="B4270" s="62" t="s">
        <v>123</v>
      </c>
      <c r="C4270" s="62">
        <v>9.6887999999999998E-4</v>
      </c>
      <c r="D4270" s="62">
        <v>24.42</v>
      </c>
      <c r="E4270" s="173">
        <f t="shared" si="92"/>
        <v>0.02</v>
      </c>
    </row>
    <row r="4271" spans="1:5">
      <c r="A4271" s="410" t="s">
        <v>3088</v>
      </c>
      <c r="B4271" s="62" t="s">
        <v>132</v>
      </c>
      <c r="C4271" s="62">
        <v>5.2170000000000001E-2</v>
      </c>
      <c r="D4271" s="62">
        <v>0.86</v>
      </c>
      <c r="E4271" s="173">
        <f t="shared" si="92"/>
        <v>0.04</v>
      </c>
    </row>
    <row r="4272" spans="1:5">
      <c r="A4272" s="410" t="s">
        <v>562</v>
      </c>
      <c r="B4272" s="62" t="s">
        <v>563</v>
      </c>
      <c r="C4272" s="62" t="s">
        <v>563</v>
      </c>
      <c r="D4272" s="62" t="s">
        <v>563</v>
      </c>
      <c r="E4272" s="173">
        <f>SUM(E4245:E4271)</f>
        <v>14.239999999999991</v>
      </c>
    </row>
    <row r="4273" spans="1:5">
      <c r="A4273" s="410"/>
      <c r="B4273" s="62"/>
      <c r="C4273" s="62"/>
      <c r="D4273" s="62"/>
      <c r="E4273" s="173"/>
    </row>
    <row r="4274" spans="1:5">
      <c r="A4274" s="410" t="s">
        <v>565</v>
      </c>
      <c r="B4274" s="62" t="s">
        <v>563</v>
      </c>
      <c r="C4274" s="62" t="s">
        <v>563</v>
      </c>
      <c r="D4274" s="62" t="s">
        <v>563</v>
      </c>
      <c r="E4274" s="173">
        <f>E4236+E4242+E4272</f>
        <v>25.329999999999991</v>
      </c>
    </row>
    <row r="4275" spans="1:5">
      <c r="A4275" s="410"/>
      <c r="B4275" s="62"/>
      <c r="C4275" s="62"/>
      <c r="D4275" s="413"/>
      <c r="E4275" s="173"/>
    </row>
    <row r="4276" spans="1:5">
      <c r="A4276" s="410"/>
      <c r="B4276" s="62"/>
      <c r="C4276" s="62"/>
      <c r="D4276" s="62"/>
      <c r="E4276" s="173"/>
    </row>
    <row r="4277" spans="1:5">
      <c r="A4277" s="410"/>
      <c r="B4277" s="62"/>
      <c r="C4277" s="62"/>
      <c r="D4277" s="62"/>
      <c r="E4277" s="173"/>
    </row>
    <row r="4278" spans="1:5">
      <c r="A4278" s="410" t="s">
        <v>663</v>
      </c>
      <c r="B4278" s="62" t="s">
        <v>3607</v>
      </c>
      <c r="C4278" s="62"/>
      <c r="D4278" s="62"/>
      <c r="E4278" s="173"/>
    </row>
    <row r="4279" spans="1:5" ht="45">
      <c r="A4279" s="410" t="s">
        <v>664</v>
      </c>
      <c r="B4279" s="62"/>
      <c r="C4279" s="62"/>
      <c r="D4279" s="62"/>
      <c r="E4279" s="173"/>
    </row>
    <row r="4280" spans="1:5">
      <c r="A4280" s="410" t="s">
        <v>575</v>
      </c>
      <c r="B4280" s="62"/>
      <c r="C4280" s="62"/>
      <c r="D4280" s="62"/>
      <c r="E4280" s="173"/>
    </row>
    <row r="4281" spans="1:5">
      <c r="A4281" s="410"/>
      <c r="B4281" s="62"/>
      <c r="C4281" s="62"/>
      <c r="D4281" s="62"/>
      <c r="E4281" s="173"/>
    </row>
    <row r="4282" spans="1:5">
      <c r="A4282" s="410" t="s">
        <v>576</v>
      </c>
      <c r="B4282" s="62" t="s">
        <v>558</v>
      </c>
      <c r="C4282" s="62" t="s">
        <v>559</v>
      </c>
      <c r="D4282" s="62" t="s">
        <v>560</v>
      </c>
      <c r="E4282" s="173" t="s">
        <v>561</v>
      </c>
    </row>
    <row r="4283" spans="1:5" ht="30">
      <c r="A4283" s="410" t="s">
        <v>3061</v>
      </c>
      <c r="B4283" s="62" t="s">
        <v>123</v>
      </c>
      <c r="C4283" s="62">
        <v>8.2490000000000005E-5</v>
      </c>
      <c r="D4283" s="62">
        <v>576</v>
      </c>
      <c r="E4283" s="173">
        <f>TRUNC((C4283*D4283),2)</f>
        <v>0.04</v>
      </c>
    </row>
    <row r="4284" spans="1:5">
      <c r="A4284" s="410" t="s">
        <v>562</v>
      </c>
      <c r="B4284" s="62" t="s">
        <v>563</v>
      </c>
      <c r="C4284" s="62" t="s">
        <v>563</v>
      </c>
      <c r="D4284" s="62" t="s">
        <v>563</v>
      </c>
      <c r="E4284" s="173">
        <f>SUM(E4283:E4283)</f>
        <v>0.04</v>
      </c>
    </row>
    <row r="4285" spans="1:5">
      <c r="A4285" s="410"/>
      <c r="B4285" s="62"/>
      <c r="C4285" s="62"/>
      <c r="D4285" s="62"/>
      <c r="E4285" s="173"/>
    </row>
    <row r="4286" spans="1:5">
      <c r="A4286" s="410" t="s">
        <v>557</v>
      </c>
      <c r="B4286" s="62" t="s">
        <v>558</v>
      </c>
      <c r="C4286" s="62" t="s">
        <v>559</v>
      </c>
      <c r="D4286" s="62" t="s">
        <v>560</v>
      </c>
      <c r="E4286" s="173" t="s">
        <v>561</v>
      </c>
    </row>
    <row r="4287" spans="1:5">
      <c r="A4287" s="410" t="s">
        <v>3090</v>
      </c>
      <c r="B4287" s="62" t="s">
        <v>122</v>
      </c>
      <c r="C4287" s="62">
        <v>0.58991800000000005</v>
      </c>
      <c r="D4287" s="62">
        <v>13.3</v>
      </c>
      <c r="E4287" s="173">
        <f>TRUNC((C4287*D4287),2)</f>
        <v>7.84</v>
      </c>
    </row>
    <row r="4288" spans="1:5">
      <c r="A4288" s="410" t="s">
        <v>3063</v>
      </c>
      <c r="B4288" s="62" t="s">
        <v>122</v>
      </c>
      <c r="C4288" s="62">
        <v>0.64943055999999999</v>
      </c>
      <c r="D4288" s="62">
        <v>8.51</v>
      </c>
      <c r="E4288" s="173">
        <f>TRUNC((C4288*D4288),2)</f>
        <v>5.52</v>
      </c>
    </row>
    <row r="4289" spans="1:5">
      <c r="A4289" s="410" t="s">
        <v>562</v>
      </c>
      <c r="B4289" s="62" t="s">
        <v>563</v>
      </c>
      <c r="C4289" s="62" t="s">
        <v>563</v>
      </c>
      <c r="D4289" s="62" t="s">
        <v>563</v>
      </c>
      <c r="E4289" s="173">
        <f>SUM(E4287:E4288)</f>
        <v>13.36</v>
      </c>
    </row>
    <row r="4290" spans="1:5">
      <c r="A4290" s="410"/>
      <c r="B4290" s="62"/>
      <c r="C4290" s="62"/>
      <c r="D4290" s="62"/>
      <c r="E4290" s="173"/>
    </row>
    <row r="4291" spans="1:5">
      <c r="A4291" s="410" t="s">
        <v>564</v>
      </c>
      <c r="B4291" s="62" t="s">
        <v>558</v>
      </c>
      <c r="C4291" s="62" t="s">
        <v>559</v>
      </c>
      <c r="D4291" s="62" t="s">
        <v>560</v>
      </c>
      <c r="E4291" s="173" t="s">
        <v>561</v>
      </c>
    </row>
    <row r="4292" spans="1:5">
      <c r="A4292" s="410" t="s">
        <v>3065</v>
      </c>
      <c r="B4292" s="62" t="s">
        <v>124</v>
      </c>
      <c r="C4292" s="62">
        <v>4.7376000000000001E-2</v>
      </c>
      <c r="D4292" s="62">
        <v>72.5</v>
      </c>
      <c r="E4292" s="173">
        <f t="shared" ref="E4292:E4317" si="93">TRUNC((C4292*D4292),2)</f>
        <v>3.43</v>
      </c>
    </row>
    <row r="4293" spans="1:5">
      <c r="A4293" s="410" t="s">
        <v>3066</v>
      </c>
      <c r="B4293" s="62" t="s">
        <v>123</v>
      </c>
      <c r="C4293" s="62">
        <v>9.7690599999999995E-3</v>
      </c>
      <c r="D4293" s="62">
        <v>6.92</v>
      </c>
      <c r="E4293" s="173">
        <f t="shared" si="93"/>
        <v>0.06</v>
      </c>
    </row>
    <row r="4294" spans="1:5">
      <c r="A4294" s="410" t="s">
        <v>3046</v>
      </c>
      <c r="B4294" s="62" t="s">
        <v>131</v>
      </c>
      <c r="C4294" s="62">
        <v>1.9508399999999999E-3</v>
      </c>
      <c r="D4294" s="62">
        <v>50.4</v>
      </c>
      <c r="E4294" s="173">
        <f t="shared" si="93"/>
        <v>0.09</v>
      </c>
    </row>
    <row r="4295" spans="1:5">
      <c r="A4295" s="410" t="s">
        <v>3176</v>
      </c>
      <c r="B4295" s="62" t="s">
        <v>127</v>
      </c>
      <c r="C4295" s="62">
        <v>7.1541439999999996</v>
      </c>
      <c r="D4295" s="62">
        <v>0.6</v>
      </c>
      <c r="E4295" s="173">
        <f t="shared" si="93"/>
        <v>4.29</v>
      </c>
    </row>
    <row r="4296" spans="1:5">
      <c r="A4296" s="410" t="s">
        <v>3067</v>
      </c>
      <c r="B4296" s="62" t="s">
        <v>123</v>
      </c>
      <c r="C4296" s="62">
        <v>8.0982000000000005E-4</v>
      </c>
      <c r="D4296" s="62">
        <v>108.95</v>
      </c>
      <c r="E4296" s="173">
        <f t="shared" si="93"/>
        <v>0.08</v>
      </c>
    </row>
    <row r="4297" spans="1:5">
      <c r="A4297" s="410" t="s">
        <v>3068</v>
      </c>
      <c r="B4297" s="62" t="s">
        <v>127</v>
      </c>
      <c r="C4297" s="62">
        <v>6.8082320000000003</v>
      </c>
      <c r="D4297" s="62">
        <v>0.42</v>
      </c>
      <c r="E4297" s="173">
        <f t="shared" si="93"/>
        <v>2.85</v>
      </c>
    </row>
    <row r="4298" spans="1:5">
      <c r="A4298" s="410" t="s">
        <v>3069</v>
      </c>
      <c r="B4298" s="62" t="s">
        <v>123</v>
      </c>
      <c r="C4298" s="62">
        <v>1.1050809999999999E-2</v>
      </c>
      <c r="D4298" s="62">
        <v>6.21</v>
      </c>
      <c r="E4298" s="173">
        <f t="shared" si="93"/>
        <v>0.06</v>
      </c>
    </row>
    <row r="4299" spans="1:5">
      <c r="A4299" s="410" t="s">
        <v>3047</v>
      </c>
      <c r="B4299" s="62" t="s">
        <v>131</v>
      </c>
      <c r="C4299" s="62">
        <v>1.6735779999999999E-2</v>
      </c>
      <c r="D4299" s="62">
        <v>9.4499999999999993</v>
      </c>
      <c r="E4299" s="173">
        <f t="shared" si="93"/>
        <v>0.15</v>
      </c>
    </row>
    <row r="4300" spans="1:5">
      <c r="A4300" s="410" t="s">
        <v>3075</v>
      </c>
      <c r="B4300" s="62" t="s">
        <v>128</v>
      </c>
      <c r="C4300" s="62">
        <v>1.8417799999999999E-3</v>
      </c>
      <c r="D4300" s="62">
        <v>15.32</v>
      </c>
      <c r="E4300" s="173">
        <f t="shared" si="93"/>
        <v>0.02</v>
      </c>
    </row>
    <row r="4301" spans="1:5">
      <c r="A4301" s="410" t="s">
        <v>3076</v>
      </c>
      <c r="B4301" s="62" t="s">
        <v>122</v>
      </c>
      <c r="C4301" s="62">
        <v>1.218512</v>
      </c>
      <c r="D4301" s="62">
        <v>1.87</v>
      </c>
      <c r="E4301" s="173">
        <f t="shared" si="93"/>
        <v>2.27</v>
      </c>
    </row>
    <row r="4302" spans="1:5">
      <c r="A4302" s="410" t="s">
        <v>3077</v>
      </c>
      <c r="B4302" s="62" t="s">
        <v>122</v>
      </c>
      <c r="C4302" s="62">
        <v>1.218512</v>
      </c>
      <c r="D4302" s="62">
        <v>0.71</v>
      </c>
      <c r="E4302" s="173">
        <f t="shared" si="93"/>
        <v>0.86</v>
      </c>
    </row>
    <row r="4303" spans="1:5">
      <c r="A4303" s="410" t="s">
        <v>3078</v>
      </c>
      <c r="B4303" s="62" t="s">
        <v>122</v>
      </c>
      <c r="C4303" s="62">
        <v>1.218512</v>
      </c>
      <c r="D4303" s="62">
        <v>0.34</v>
      </c>
      <c r="E4303" s="173">
        <f t="shared" si="93"/>
        <v>0.41</v>
      </c>
    </row>
    <row r="4304" spans="1:5">
      <c r="A4304" s="410" t="s">
        <v>3079</v>
      </c>
      <c r="B4304" s="62" t="s">
        <v>122</v>
      </c>
      <c r="C4304" s="62">
        <v>1.218512</v>
      </c>
      <c r="D4304" s="62">
        <v>0.05</v>
      </c>
      <c r="E4304" s="173">
        <f t="shared" si="93"/>
        <v>0.06</v>
      </c>
    </row>
    <row r="4305" spans="1:5">
      <c r="A4305" s="410" t="s">
        <v>3048</v>
      </c>
      <c r="B4305" s="62" t="s">
        <v>123</v>
      </c>
      <c r="C4305" s="62">
        <v>3.2245500000000001E-3</v>
      </c>
      <c r="D4305" s="62">
        <v>31.18</v>
      </c>
      <c r="E4305" s="173">
        <f t="shared" si="93"/>
        <v>0.1</v>
      </c>
    </row>
    <row r="4306" spans="1:5">
      <c r="A4306" s="410" t="s">
        <v>3049</v>
      </c>
      <c r="B4306" s="62" t="s">
        <v>123</v>
      </c>
      <c r="C4306" s="62">
        <v>1.5113100000000001E-3</v>
      </c>
      <c r="D4306" s="62">
        <v>178.5</v>
      </c>
      <c r="E4306" s="173">
        <f t="shared" si="93"/>
        <v>0.26</v>
      </c>
    </row>
    <row r="4307" spans="1:5">
      <c r="A4307" s="410" t="s">
        <v>3050</v>
      </c>
      <c r="B4307" s="62" t="s">
        <v>123</v>
      </c>
      <c r="C4307" s="62">
        <v>0.13584850000000001</v>
      </c>
      <c r="D4307" s="62">
        <v>1.17</v>
      </c>
      <c r="E4307" s="173">
        <f t="shared" si="93"/>
        <v>0.15</v>
      </c>
    </row>
    <row r="4308" spans="1:5" ht="30">
      <c r="A4308" s="410" t="s">
        <v>3051</v>
      </c>
      <c r="B4308" s="62" t="s">
        <v>123</v>
      </c>
      <c r="C4308" s="62">
        <v>1.3099100000000001E-3</v>
      </c>
      <c r="D4308" s="62">
        <v>140.43</v>
      </c>
      <c r="E4308" s="173">
        <f t="shared" si="93"/>
        <v>0.18</v>
      </c>
    </row>
    <row r="4309" spans="1:5" ht="30">
      <c r="A4309" s="410" t="s">
        <v>3052</v>
      </c>
      <c r="B4309" s="62" t="s">
        <v>123</v>
      </c>
      <c r="C4309" s="62">
        <v>8.7732999999999995E-4</v>
      </c>
      <c r="D4309" s="62">
        <v>123.37</v>
      </c>
      <c r="E4309" s="173">
        <f t="shared" si="93"/>
        <v>0.1</v>
      </c>
    </row>
    <row r="4310" spans="1:5" ht="30">
      <c r="A4310" s="410" t="s">
        <v>3080</v>
      </c>
      <c r="B4310" s="62" t="s">
        <v>123</v>
      </c>
      <c r="C4310" s="62">
        <v>5.3739999999999997E-5</v>
      </c>
      <c r="D4310" s="62">
        <v>593.85</v>
      </c>
      <c r="E4310" s="173">
        <f t="shared" si="93"/>
        <v>0.03</v>
      </c>
    </row>
    <row r="4311" spans="1:5">
      <c r="A4311" s="410" t="s">
        <v>3081</v>
      </c>
      <c r="B4311" s="62" t="s">
        <v>123</v>
      </c>
      <c r="C4311" s="62">
        <v>3.2997000000000001E-4</v>
      </c>
      <c r="D4311" s="62">
        <v>134.63</v>
      </c>
      <c r="E4311" s="173">
        <f t="shared" si="93"/>
        <v>0.04</v>
      </c>
    </row>
    <row r="4312" spans="1:5">
      <c r="A4312" s="410" t="s">
        <v>3082</v>
      </c>
      <c r="B4312" s="62" t="s">
        <v>123</v>
      </c>
      <c r="C4312" s="62">
        <v>2.5064999999999999E-4</v>
      </c>
      <c r="D4312" s="62">
        <v>202.84</v>
      </c>
      <c r="E4312" s="173">
        <f t="shared" si="93"/>
        <v>0.05</v>
      </c>
    </row>
    <row r="4313" spans="1:5">
      <c r="A4313" s="410" t="s">
        <v>3083</v>
      </c>
      <c r="B4313" s="62" t="s">
        <v>123</v>
      </c>
      <c r="C4313" s="62">
        <v>5.3739999999999997E-5</v>
      </c>
      <c r="D4313" s="62">
        <v>574.46</v>
      </c>
      <c r="E4313" s="173">
        <f t="shared" si="93"/>
        <v>0.03</v>
      </c>
    </row>
    <row r="4314" spans="1:5">
      <c r="A4314" s="410" t="s">
        <v>3084</v>
      </c>
      <c r="B4314" s="62" t="s">
        <v>123</v>
      </c>
      <c r="C4314" s="62">
        <v>6.6050000000000006E-5</v>
      </c>
      <c r="D4314" s="62">
        <v>276.64</v>
      </c>
      <c r="E4314" s="173">
        <f t="shared" si="93"/>
        <v>0.01</v>
      </c>
    </row>
    <row r="4315" spans="1:5">
      <c r="A4315" s="410" t="s">
        <v>3085</v>
      </c>
      <c r="B4315" s="62" t="s">
        <v>123</v>
      </c>
      <c r="C4315" s="62">
        <v>3.3265399999999998E-3</v>
      </c>
      <c r="D4315" s="62">
        <v>8.1</v>
      </c>
      <c r="E4315" s="173">
        <f t="shared" si="93"/>
        <v>0.02</v>
      </c>
    </row>
    <row r="4316" spans="1:5">
      <c r="A4316" s="410" t="s">
        <v>3086</v>
      </c>
      <c r="B4316" s="62" t="s">
        <v>123</v>
      </c>
      <c r="C4316" s="62">
        <v>1.8417799999999999E-3</v>
      </c>
      <c r="D4316" s="62">
        <v>11.01</v>
      </c>
      <c r="E4316" s="173">
        <f t="shared" si="93"/>
        <v>0.02</v>
      </c>
    </row>
    <row r="4317" spans="1:5">
      <c r="A4317" s="410" t="s">
        <v>3087</v>
      </c>
      <c r="B4317" s="62" t="s">
        <v>123</v>
      </c>
      <c r="C4317" s="62">
        <v>1.8417799999999999E-3</v>
      </c>
      <c r="D4317" s="62">
        <v>24.42</v>
      </c>
      <c r="E4317" s="173">
        <f t="shared" si="93"/>
        <v>0.04</v>
      </c>
    </row>
    <row r="4318" spans="1:5">
      <c r="A4318" s="410" t="s">
        <v>562</v>
      </c>
      <c r="B4318" s="62" t="s">
        <v>563</v>
      </c>
      <c r="C4318" s="62" t="s">
        <v>563</v>
      </c>
      <c r="D4318" s="62" t="s">
        <v>563</v>
      </c>
      <c r="E4318" s="173">
        <f>SUM(E4292:E4317)</f>
        <v>15.659999999999997</v>
      </c>
    </row>
    <row r="4319" spans="1:5">
      <c r="A4319" s="410"/>
      <c r="B4319" s="62"/>
      <c r="C4319" s="62"/>
      <c r="D4319" s="62"/>
      <c r="E4319" s="173"/>
    </row>
    <row r="4320" spans="1:5">
      <c r="A4320" s="410" t="s">
        <v>565</v>
      </c>
      <c r="B4320" s="62" t="s">
        <v>563</v>
      </c>
      <c r="C4320" s="62" t="s">
        <v>563</v>
      </c>
      <c r="D4320" s="62" t="s">
        <v>563</v>
      </c>
      <c r="E4320" s="173">
        <f>E4284+E4289+E4318</f>
        <v>29.059999999999995</v>
      </c>
    </row>
    <row r="4321" spans="1:5">
      <c r="A4321" s="410"/>
      <c r="B4321" s="62"/>
      <c r="C4321" s="62"/>
      <c r="D4321" s="413"/>
      <c r="E4321" s="173"/>
    </row>
    <row r="4322" spans="1:5">
      <c r="A4322" s="410"/>
      <c r="B4322" s="62"/>
      <c r="C4322" s="62"/>
      <c r="D4322" s="62"/>
      <c r="E4322" s="173"/>
    </row>
    <row r="4323" spans="1:5">
      <c r="A4323" s="410"/>
      <c r="B4323" s="62"/>
      <c r="C4323" s="62"/>
      <c r="D4323" s="62"/>
      <c r="E4323" s="173"/>
    </row>
    <row r="4324" spans="1:5">
      <c r="A4324" s="410" t="s">
        <v>665</v>
      </c>
      <c r="B4324" s="62" t="s">
        <v>3608</v>
      </c>
      <c r="C4324" s="62"/>
      <c r="D4324" s="62"/>
      <c r="E4324" s="173"/>
    </row>
    <row r="4325" spans="1:5" ht="30">
      <c r="A4325" s="410" t="s">
        <v>1157</v>
      </c>
      <c r="B4325" s="62"/>
      <c r="C4325" s="62"/>
      <c r="D4325" s="62"/>
      <c r="E4325" s="173"/>
    </row>
    <row r="4326" spans="1:5">
      <c r="A4326" s="410" t="s">
        <v>575</v>
      </c>
      <c r="B4326" s="62"/>
      <c r="C4326" s="62"/>
      <c r="D4326" s="62"/>
      <c r="E4326" s="173"/>
    </row>
    <row r="4327" spans="1:5">
      <c r="A4327" s="410"/>
      <c r="B4327" s="62"/>
      <c r="C4327" s="62"/>
      <c r="D4327" s="62"/>
      <c r="E4327" s="173"/>
    </row>
    <row r="4328" spans="1:5">
      <c r="A4328" s="410" t="s">
        <v>576</v>
      </c>
      <c r="B4328" s="62" t="s">
        <v>558</v>
      </c>
      <c r="C4328" s="62" t="s">
        <v>559</v>
      </c>
      <c r="D4328" s="62" t="s">
        <v>560</v>
      </c>
      <c r="E4328" s="173" t="s">
        <v>561</v>
      </c>
    </row>
    <row r="4329" spans="1:5" ht="30">
      <c r="A4329" s="410" t="s">
        <v>3061</v>
      </c>
      <c r="B4329" s="62" t="s">
        <v>123</v>
      </c>
      <c r="C4329" s="62">
        <v>6.567E-5</v>
      </c>
      <c r="D4329" s="62">
        <v>576</v>
      </c>
      <c r="E4329" s="173">
        <f>TRUNC((C4329*D4329),2)</f>
        <v>0.03</v>
      </c>
    </row>
    <row r="4330" spans="1:5">
      <c r="A4330" s="410" t="s">
        <v>562</v>
      </c>
      <c r="B4330" s="62" t="s">
        <v>563</v>
      </c>
      <c r="C4330" s="62" t="s">
        <v>563</v>
      </c>
      <c r="D4330" s="62" t="s">
        <v>563</v>
      </c>
      <c r="E4330" s="173">
        <f>SUM(E4329:E4329)</f>
        <v>0.03</v>
      </c>
    </row>
    <row r="4331" spans="1:5">
      <c r="A4331" s="410"/>
      <c r="B4331" s="62"/>
      <c r="C4331" s="62"/>
      <c r="D4331" s="62"/>
      <c r="E4331" s="173"/>
    </row>
    <row r="4332" spans="1:5">
      <c r="A4332" s="410" t="s">
        <v>557</v>
      </c>
      <c r="B4332" s="62" t="s">
        <v>558</v>
      </c>
      <c r="C4332" s="62" t="s">
        <v>559</v>
      </c>
      <c r="D4332" s="62" t="s">
        <v>560</v>
      </c>
      <c r="E4332" s="173" t="s">
        <v>561</v>
      </c>
    </row>
    <row r="4333" spans="1:5">
      <c r="A4333" s="410" t="s">
        <v>3130</v>
      </c>
      <c r="B4333" s="62" t="s">
        <v>122</v>
      </c>
      <c r="C4333" s="62">
        <v>0.70833000000000002</v>
      </c>
      <c r="D4333" s="62">
        <v>13.3</v>
      </c>
      <c r="E4333" s="173">
        <f>TRUNC((C4333*D4333),2)</f>
        <v>9.42</v>
      </c>
    </row>
    <row r="4334" spans="1:5">
      <c r="A4334" s="410" t="s">
        <v>3063</v>
      </c>
      <c r="B4334" s="62" t="s">
        <v>122</v>
      </c>
      <c r="C4334" s="62">
        <v>0.274617</v>
      </c>
      <c r="D4334" s="62">
        <v>8.51</v>
      </c>
      <c r="E4334" s="173">
        <f>TRUNC((C4334*D4334),2)</f>
        <v>2.33</v>
      </c>
    </row>
    <row r="4335" spans="1:5">
      <c r="A4335" s="410" t="s">
        <v>562</v>
      </c>
      <c r="B4335" s="62" t="s">
        <v>563</v>
      </c>
      <c r="C4335" s="62" t="s">
        <v>563</v>
      </c>
      <c r="D4335" s="62" t="s">
        <v>563</v>
      </c>
      <c r="E4335" s="173">
        <f>SUM(E4333:E4334)</f>
        <v>11.75</v>
      </c>
    </row>
    <row r="4336" spans="1:5">
      <c r="A4336" s="410"/>
      <c r="B4336" s="62"/>
      <c r="C4336" s="62"/>
      <c r="D4336" s="62"/>
      <c r="E4336" s="173"/>
    </row>
    <row r="4337" spans="1:5">
      <c r="A4337" s="410" t="s">
        <v>564</v>
      </c>
      <c r="B4337" s="62" t="s">
        <v>558</v>
      </c>
      <c r="C4337" s="62" t="s">
        <v>559</v>
      </c>
      <c r="D4337" s="62" t="s">
        <v>560</v>
      </c>
      <c r="E4337" s="173" t="s">
        <v>561</v>
      </c>
    </row>
    <row r="4338" spans="1:5">
      <c r="A4338" s="410" t="s">
        <v>3066</v>
      </c>
      <c r="B4338" s="62" t="s">
        <v>123</v>
      </c>
      <c r="C4338" s="62">
        <v>7.7766800000000002E-3</v>
      </c>
      <c r="D4338" s="62">
        <v>6.92</v>
      </c>
      <c r="E4338" s="173">
        <f t="shared" ref="E4338:E4363" si="94">TRUNC((C4338*D4338),2)</f>
        <v>0.05</v>
      </c>
    </row>
    <row r="4339" spans="1:5">
      <c r="A4339" s="410" t="s">
        <v>3046</v>
      </c>
      <c r="B4339" s="62" t="s">
        <v>131</v>
      </c>
      <c r="C4339" s="62">
        <v>1.5529700000000001E-3</v>
      </c>
      <c r="D4339" s="62">
        <v>50.4</v>
      </c>
      <c r="E4339" s="173">
        <f t="shared" si="94"/>
        <v>7.0000000000000007E-2</v>
      </c>
    </row>
    <row r="4340" spans="1:5">
      <c r="A4340" s="410" t="s">
        <v>3067</v>
      </c>
      <c r="B4340" s="62" t="s">
        <v>123</v>
      </c>
      <c r="C4340" s="62">
        <v>6.4466000000000002E-4</v>
      </c>
      <c r="D4340" s="62">
        <v>108.95</v>
      </c>
      <c r="E4340" s="173">
        <f t="shared" si="94"/>
        <v>7.0000000000000007E-2</v>
      </c>
    </row>
    <row r="4341" spans="1:5">
      <c r="A4341" s="410" t="s">
        <v>3069</v>
      </c>
      <c r="B4341" s="62" t="s">
        <v>123</v>
      </c>
      <c r="C4341" s="62">
        <v>8.7970300000000008E-3</v>
      </c>
      <c r="D4341" s="62">
        <v>6.21</v>
      </c>
      <c r="E4341" s="173">
        <f t="shared" si="94"/>
        <v>0.05</v>
      </c>
    </row>
    <row r="4342" spans="1:5">
      <c r="A4342" s="410" t="s">
        <v>3047</v>
      </c>
      <c r="B4342" s="62" t="s">
        <v>131</v>
      </c>
      <c r="C4342" s="62">
        <v>1.3322560000000001E-2</v>
      </c>
      <c r="D4342" s="62">
        <v>9.4499999999999993</v>
      </c>
      <c r="E4342" s="173">
        <f t="shared" si="94"/>
        <v>0.12</v>
      </c>
    </row>
    <row r="4343" spans="1:5">
      <c r="A4343" s="410" t="s">
        <v>3075</v>
      </c>
      <c r="B4343" s="62" t="s">
        <v>128</v>
      </c>
      <c r="C4343" s="62">
        <v>1.46616E-3</v>
      </c>
      <c r="D4343" s="62">
        <v>15.32</v>
      </c>
      <c r="E4343" s="173">
        <f t="shared" si="94"/>
        <v>0.02</v>
      </c>
    </row>
    <row r="4344" spans="1:5">
      <c r="A4344" s="410" t="s">
        <v>3196</v>
      </c>
      <c r="B4344" s="62" t="s">
        <v>127</v>
      </c>
      <c r="C4344" s="62">
        <v>0.14000000000000001</v>
      </c>
      <c r="D4344" s="62">
        <v>2.86</v>
      </c>
      <c r="E4344" s="173">
        <f t="shared" si="94"/>
        <v>0.4</v>
      </c>
    </row>
    <row r="4345" spans="1:5">
      <c r="A4345" s="410" t="s">
        <v>3076</v>
      </c>
      <c r="B4345" s="62" t="s">
        <v>122</v>
      </c>
      <c r="C4345" s="62">
        <v>0.97</v>
      </c>
      <c r="D4345" s="62">
        <v>1.87</v>
      </c>
      <c r="E4345" s="173">
        <f t="shared" si="94"/>
        <v>1.81</v>
      </c>
    </row>
    <row r="4346" spans="1:5">
      <c r="A4346" s="410" t="s">
        <v>3077</v>
      </c>
      <c r="B4346" s="62" t="s">
        <v>122</v>
      </c>
      <c r="C4346" s="62">
        <v>0.97</v>
      </c>
      <c r="D4346" s="62">
        <v>0.71</v>
      </c>
      <c r="E4346" s="173">
        <f t="shared" si="94"/>
        <v>0.68</v>
      </c>
    </row>
    <row r="4347" spans="1:5">
      <c r="A4347" s="410" t="s">
        <v>3078</v>
      </c>
      <c r="B4347" s="62" t="s">
        <v>122</v>
      </c>
      <c r="C4347" s="62">
        <v>0.97</v>
      </c>
      <c r="D4347" s="62">
        <v>0.34</v>
      </c>
      <c r="E4347" s="173">
        <f t="shared" si="94"/>
        <v>0.32</v>
      </c>
    </row>
    <row r="4348" spans="1:5">
      <c r="A4348" s="410" t="s">
        <v>3079</v>
      </c>
      <c r="B4348" s="62" t="s">
        <v>122</v>
      </c>
      <c r="C4348" s="62">
        <v>0.97</v>
      </c>
      <c r="D4348" s="62">
        <v>0.05</v>
      </c>
      <c r="E4348" s="173">
        <f t="shared" si="94"/>
        <v>0.04</v>
      </c>
    </row>
    <row r="4349" spans="1:5">
      <c r="A4349" s="410" t="s">
        <v>3197</v>
      </c>
      <c r="B4349" s="62" t="s">
        <v>125</v>
      </c>
      <c r="C4349" s="62">
        <v>1.08</v>
      </c>
      <c r="D4349" s="62">
        <v>69.53</v>
      </c>
      <c r="E4349" s="173">
        <f t="shared" si="94"/>
        <v>75.09</v>
      </c>
    </row>
    <row r="4350" spans="1:5">
      <c r="A4350" s="410" t="s">
        <v>3198</v>
      </c>
      <c r="B4350" s="62" t="s">
        <v>127</v>
      </c>
      <c r="C4350" s="62">
        <v>8.6345985400000007</v>
      </c>
      <c r="D4350" s="62">
        <v>1.37</v>
      </c>
      <c r="E4350" s="173">
        <f t="shared" si="94"/>
        <v>11.82</v>
      </c>
    </row>
    <row r="4351" spans="1:5">
      <c r="A4351" s="410" t="s">
        <v>3048</v>
      </c>
      <c r="B4351" s="62" t="s">
        <v>123</v>
      </c>
      <c r="C4351" s="62">
        <v>2.5669099999999999E-3</v>
      </c>
      <c r="D4351" s="62">
        <v>31.18</v>
      </c>
      <c r="E4351" s="173">
        <f t="shared" si="94"/>
        <v>0.08</v>
      </c>
    </row>
    <row r="4352" spans="1:5">
      <c r="A4352" s="410" t="s">
        <v>3049</v>
      </c>
      <c r="B4352" s="62" t="s">
        <v>123</v>
      </c>
      <c r="C4352" s="62">
        <v>1.20309E-3</v>
      </c>
      <c r="D4352" s="62">
        <v>178.5</v>
      </c>
      <c r="E4352" s="173">
        <f t="shared" si="94"/>
        <v>0.21</v>
      </c>
    </row>
    <row r="4353" spans="1:5">
      <c r="A4353" s="410" t="s">
        <v>3050</v>
      </c>
      <c r="B4353" s="62" t="s">
        <v>123</v>
      </c>
      <c r="C4353" s="62">
        <v>0.10814258</v>
      </c>
      <c r="D4353" s="62">
        <v>1.17</v>
      </c>
      <c r="E4353" s="173">
        <f t="shared" si="94"/>
        <v>0.12</v>
      </c>
    </row>
    <row r="4354" spans="1:5" ht="30">
      <c r="A4354" s="410" t="s">
        <v>3051</v>
      </c>
      <c r="B4354" s="62" t="s">
        <v>123</v>
      </c>
      <c r="C4354" s="62">
        <v>1.0427500000000001E-3</v>
      </c>
      <c r="D4354" s="62">
        <v>140.43</v>
      </c>
      <c r="E4354" s="173">
        <f t="shared" si="94"/>
        <v>0.14000000000000001</v>
      </c>
    </row>
    <row r="4355" spans="1:5" ht="30">
      <c r="A4355" s="410" t="s">
        <v>3052</v>
      </c>
      <c r="B4355" s="62" t="s">
        <v>123</v>
      </c>
      <c r="C4355" s="62">
        <v>6.9839999999999995E-4</v>
      </c>
      <c r="D4355" s="62">
        <v>123.37</v>
      </c>
      <c r="E4355" s="173">
        <f t="shared" si="94"/>
        <v>0.08</v>
      </c>
    </row>
    <row r="4356" spans="1:5" ht="30">
      <c r="A4356" s="410" t="s">
        <v>3080</v>
      </c>
      <c r="B4356" s="62" t="s">
        <v>123</v>
      </c>
      <c r="C4356" s="62">
        <v>4.278E-5</v>
      </c>
      <c r="D4356" s="62">
        <v>593.85</v>
      </c>
      <c r="E4356" s="173">
        <f t="shared" si="94"/>
        <v>0.02</v>
      </c>
    </row>
    <row r="4357" spans="1:5">
      <c r="A4357" s="410" t="s">
        <v>3081</v>
      </c>
      <c r="B4357" s="62" t="s">
        <v>123</v>
      </c>
      <c r="C4357" s="62">
        <v>2.6268E-4</v>
      </c>
      <c r="D4357" s="62">
        <v>134.63</v>
      </c>
      <c r="E4357" s="173">
        <f t="shared" si="94"/>
        <v>0.03</v>
      </c>
    </row>
    <row r="4358" spans="1:5">
      <c r="A4358" s="410" t="s">
        <v>3082</v>
      </c>
      <c r="B4358" s="62" t="s">
        <v>123</v>
      </c>
      <c r="C4358" s="62">
        <v>1.9953000000000001E-4</v>
      </c>
      <c r="D4358" s="62">
        <v>202.84</v>
      </c>
      <c r="E4358" s="173">
        <f t="shared" si="94"/>
        <v>0.04</v>
      </c>
    </row>
    <row r="4359" spans="1:5">
      <c r="A4359" s="410" t="s">
        <v>3083</v>
      </c>
      <c r="B4359" s="62" t="s">
        <v>123</v>
      </c>
      <c r="C4359" s="62">
        <v>4.278E-5</v>
      </c>
      <c r="D4359" s="62">
        <v>574.46</v>
      </c>
      <c r="E4359" s="173">
        <f t="shared" si="94"/>
        <v>0.02</v>
      </c>
    </row>
    <row r="4360" spans="1:5">
      <c r="A4360" s="410" t="s">
        <v>3084</v>
      </c>
      <c r="B4360" s="62" t="s">
        <v>123</v>
      </c>
      <c r="C4360" s="62">
        <v>5.257E-5</v>
      </c>
      <c r="D4360" s="62">
        <v>276.64</v>
      </c>
      <c r="E4360" s="173">
        <f t="shared" si="94"/>
        <v>0.01</v>
      </c>
    </row>
    <row r="4361" spans="1:5">
      <c r="A4361" s="410" t="s">
        <v>3085</v>
      </c>
      <c r="B4361" s="62" t="s">
        <v>123</v>
      </c>
      <c r="C4361" s="62">
        <v>2.6481E-3</v>
      </c>
      <c r="D4361" s="62">
        <v>8.1</v>
      </c>
      <c r="E4361" s="173">
        <f t="shared" si="94"/>
        <v>0.02</v>
      </c>
    </row>
    <row r="4362" spans="1:5">
      <c r="A4362" s="410" t="s">
        <v>3086</v>
      </c>
      <c r="B4362" s="62" t="s">
        <v>123</v>
      </c>
      <c r="C4362" s="62">
        <v>1.46616E-3</v>
      </c>
      <c r="D4362" s="62">
        <v>11.01</v>
      </c>
      <c r="E4362" s="173">
        <f t="shared" si="94"/>
        <v>0.01</v>
      </c>
    </row>
    <row r="4363" spans="1:5">
      <c r="A4363" s="410" t="s">
        <v>3087</v>
      </c>
      <c r="B4363" s="62" t="s">
        <v>123</v>
      </c>
      <c r="C4363" s="62">
        <v>1.46616E-3</v>
      </c>
      <c r="D4363" s="62">
        <v>24.42</v>
      </c>
      <c r="E4363" s="173">
        <f t="shared" si="94"/>
        <v>0.03</v>
      </c>
    </row>
    <row r="4364" spans="1:5">
      <c r="A4364" s="410" t="s">
        <v>562</v>
      </c>
      <c r="B4364" s="62" t="s">
        <v>563</v>
      </c>
      <c r="C4364" s="62" t="s">
        <v>563</v>
      </c>
      <c r="D4364" s="62" t="s">
        <v>563</v>
      </c>
      <c r="E4364" s="173">
        <f>SUM(E4338:E4363)</f>
        <v>91.35</v>
      </c>
    </row>
    <row r="4365" spans="1:5">
      <c r="A4365" s="410"/>
      <c r="B4365" s="62"/>
      <c r="C4365" s="62"/>
      <c r="D4365" s="62"/>
      <c r="E4365" s="173"/>
    </row>
    <row r="4366" spans="1:5">
      <c r="A4366" s="410" t="s">
        <v>565</v>
      </c>
      <c r="B4366" s="62" t="s">
        <v>563</v>
      </c>
      <c r="C4366" s="62" t="s">
        <v>563</v>
      </c>
      <c r="D4366" s="62" t="s">
        <v>563</v>
      </c>
      <c r="E4366" s="173">
        <f>E4330+E4335+E4364</f>
        <v>103.13</v>
      </c>
    </row>
    <row r="4367" spans="1:5">
      <c r="A4367" s="410"/>
      <c r="B4367" s="62"/>
      <c r="C4367" s="62"/>
      <c r="D4367" s="413"/>
      <c r="E4367" s="173"/>
    </row>
    <row r="4368" spans="1:5">
      <c r="A4368" s="410"/>
      <c r="B4368" s="62"/>
      <c r="C4368" s="62"/>
      <c r="D4368" s="62"/>
      <c r="E4368" s="173"/>
    </row>
    <row r="4369" spans="1:5">
      <c r="A4369" s="410"/>
      <c r="B4369" s="62"/>
      <c r="C4369" s="62"/>
      <c r="D4369" s="62"/>
      <c r="E4369" s="173"/>
    </row>
    <row r="4370" spans="1:5">
      <c r="A4370" s="410" t="s">
        <v>666</v>
      </c>
      <c r="B4370" s="62" t="s">
        <v>3609</v>
      </c>
      <c r="C4370" s="62"/>
      <c r="D4370" s="62"/>
      <c r="E4370" s="173"/>
    </row>
    <row r="4371" spans="1:5" ht="30">
      <c r="A4371" s="410" t="s">
        <v>667</v>
      </c>
      <c r="B4371" s="62"/>
      <c r="C4371" s="62"/>
      <c r="D4371" s="62"/>
      <c r="E4371" s="173"/>
    </row>
    <row r="4372" spans="1:5">
      <c r="A4372" s="410" t="s">
        <v>575</v>
      </c>
      <c r="B4372" s="62"/>
      <c r="C4372" s="62"/>
      <c r="D4372" s="62"/>
      <c r="E4372" s="173"/>
    </row>
    <row r="4373" spans="1:5">
      <c r="A4373" s="410"/>
      <c r="B4373" s="62"/>
      <c r="C4373" s="62"/>
      <c r="D4373" s="62"/>
      <c r="E4373" s="173"/>
    </row>
    <row r="4374" spans="1:5">
      <c r="A4374" s="410" t="s">
        <v>576</v>
      </c>
      <c r="B4374" s="62" t="s">
        <v>558</v>
      </c>
      <c r="C4374" s="62" t="s">
        <v>559</v>
      </c>
      <c r="D4374" s="62" t="s">
        <v>560</v>
      </c>
      <c r="E4374" s="173" t="s">
        <v>561</v>
      </c>
    </row>
    <row r="4375" spans="1:5" ht="30">
      <c r="A4375" s="410" t="s">
        <v>3060</v>
      </c>
      <c r="B4375" s="62" t="s">
        <v>123</v>
      </c>
      <c r="C4375" s="62">
        <v>1.66E-6</v>
      </c>
      <c r="D4375" s="412">
        <v>2980</v>
      </c>
      <c r="E4375" s="173">
        <f>TRUNC((C4375*D4375),2)</f>
        <v>0</v>
      </c>
    </row>
    <row r="4376" spans="1:5" ht="30">
      <c r="A4376" s="410" t="s">
        <v>3061</v>
      </c>
      <c r="B4376" s="62" t="s">
        <v>123</v>
      </c>
      <c r="C4376" s="62">
        <v>1.259E-5</v>
      </c>
      <c r="D4376" s="62">
        <v>576</v>
      </c>
      <c r="E4376" s="173">
        <f>TRUNC((C4376*D4376),2)</f>
        <v>0</v>
      </c>
    </row>
    <row r="4377" spans="1:5">
      <c r="A4377" s="410" t="s">
        <v>562</v>
      </c>
      <c r="B4377" s="62" t="s">
        <v>563</v>
      </c>
      <c r="C4377" s="62" t="s">
        <v>563</v>
      </c>
      <c r="D4377" s="62" t="s">
        <v>563</v>
      </c>
      <c r="E4377" s="173">
        <f>SUM(E4375:E4376)</f>
        <v>0</v>
      </c>
    </row>
    <row r="4378" spans="1:5">
      <c r="A4378" s="410"/>
      <c r="B4378" s="62"/>
      <c r="C4378" s="62"/>
      <c r="D4378" s="62"/>
      <c r="E4378" s="173"/>
    </row>
    <row r="4379" spans="1:5">
      <c r="A4379" s="410" t="s">
        <v>557</v>
      </c>
      <c r="B4379" s="62" t="s">
        <v>558</v>
      </c>
      <c r="C4379" s="62" t="s">
        <v>559</v>
      </c>
      <c r="D4379" s="62" t="s">
        <v>560</v>
      </c>
      <c r="E4379" s="173" t="s">
        <v>561</v>
      </c>
    </row>
    <row r="4380" spans="1:5">
      <c r="A4380" s="410" t="s">
        <v>3090</v>
      </c>
      <c r="B4380" s="62" t="s">
        <v>122</v>
      </c>
      <c r="C4380" s="62">
        <v>0.12612039999999999</v>
      </c>
      <c r="D4380" s="62">
        <v>13.3</v>
      </c>
      <c r="E4380" s="173">
        <f>TRUNC((C4380*D4380),2)</f>
        <v>1.67</v>
      </c>
    </row>
    <row r="4381" spans="1:5">
      <c r="A4381" s="410" t="s">
        <v>3063</v>
      </c>
      <c r="B4381" s="62" t="s">
        <v>122</v>
      </c>
      <c r="C4381" s="62">
        <v>6.3060199999999997E-2</v>
      </c>
      <c r="D4381" s="62">
        <v>8.51</v>
      </c>
      <c r="E4381" s="173">
        <f>TRUNC((C4381*D4381),2)</f>
        <v>0.53</v>
      </c>
    </row>
    <row r="4382" spans="1:5">
      <c r="A4382" s="410" t="s">
        <v>3064</v>
      </c>
      <c r="B4382" s="62" t="s">
        <v>122</v>
      </c>
      <c r="C4382" s="62">
        <v>1.8096439999999998E-2</v>
      </c>
      <c r="D4382" s="62">
        <v>17.8</v>
      </c>
      <c r="E4382" s="173">
        <f>TRUNC((C4382*D4382),2)</f>
        <v>0.32</v>
      </c>
    </row>
    <row r="4383" spans="1:5">
      <c r="A4383" s="410" t="s">
        <v>562</v>
      </c>
      <c r="B4383" s="62" t="s">
        <v>563</v>
      </c>
      <c r="C4383" s="62" t="s">
        <v>563</v>
      </c>
      <c r="D4383" s="62" t="s">
        <v>563</v>
      </c>
      <c r="E4383" s="173">
        <f>SUM(E4380:E4382)</f>
        <v>2.52</v>
      </c>
    </row>
    <row r="4384" spans="1:5">
      <c r="A4384" s="410"/>
      <c r="B4384" s="62"/>
      <c r="C4384" s="62"/>
      <c r="D4384" s="62"/>
      <c r="E4384" s="173"/>
    </row>
    <row r="4385" spans="1:5">
      <c r="A4385" s="410" t="s">
        <v>564</v>
      </c>
      <c r="B4385" s="62" t="s">
        <v>558</v>
      </c>
      <c r="C4385" s="62" t="s">
        <v>559</v>
      </c>
      <c r="D4385" s="62" t="s">
        <v>560</v>
      </c>
      <c r="E4385" s="173" t="s">
        <v>561</v>
      </c>
    </row>
    <row r="4386" spans="1:5">
      <c r="A4386" s="410" t="s">
        <v>3195</v>
      </c>
      <c r="B4386" s="62" t="s">
        <v>124</v>
      </c>
      <c r="C4386" s="62">
        <v>4.4520000000000002E-3</v>
      </c>
      <c r="D4386" s="62">
        <v>72.5</v>
      </c>
      <c r="E4386" s="173">
        <f t="shared" ref="E4386:E4411" si="95">TRUNC((C4386*D4386),2)</f>
        <v>0.32</v>
      </c>
    </row>
    <row r="4387" spans="1:5">
      <c r="A4387" s="410" t="s">
        <v>3066</v>
      </c>
      <c r="B4387" s="62" t="s">
        <v>123</v>
      </c>
      <c r="C4387" s="62">
        <v>1.4912E-3</v>
      </c>
      <c r="D4387" s="62">
        <v>6.92</v>
      </c>
      <c r="E4387" s="173">
        <f t="shared" si="95"/>
        <v>0.01</v>
      </c>
    </row>
    <row r="4388" spans="1:5">
      <c r="A4388" s="410" t="s">
        <v>3046</v>
      </c>
      <c r="B4388" s="62" t="s">
        <v>131</v>
      </c>
      <c r="C4388" s="62">
        <v>3.2655999999999999E-4</v>
      </c>
      <c r="D4388" s="62">
        <v>50.4</v>
      </c>
      <c r="E4388" s="173">
        <f t="shared" si="95"/>
        <v>0.01</v>
      </c>
    </row>
    <row r="4389" spans="1:5">
      <c r="A4389" s="410" t="s">
        <v>3067</v>
      </c>
      <c r="B4389" s="62" t="s">
        <v>123</v>
      </c>
      <c r="C4389" s="62">
        <v>1.2362000000000001E-4</v>
      </c>
      <c r="D4389" s="62">
        <v>108.95</v>
      </c>
      <c r="E4389" s="173">
        <f t="shared" si="95"/>
        <v>0.01</v>
      </c>
    </row>
    <row r="4390" spans="1:5">
      <c r="A4390" s="410" t="s">
        <v>3068</v>
      </c>
      <c r="B4390" s="62" t="s">
        <v>127</v>
      </c>
      <c r="C4390" s="62">
        <v>1.96605476</v>
      </c>
      <c r="D4390" s="62">
        <v>0.42</v>
      </c>
      <c r="E4390" s="173">
        <f t="shared" si="95"/>
        <v>0.82</v>
      </c>
    </row>
    <row r="4391" spans="1:5">
      <c r="A4391" s="410" t="s">
        <v>3069</v>
      </c>
      <c r="B4391" s="62" t="s">
        <v>123</v>
      </c>
      <c r="C4391" s="62">
        <v>1.6868499999999999E-3</v>
      </c>
      <c r="D4391" s="62">
        <v>6.21</v>
      </c>
      <c r="E4391" s="173">
        <f t="shared" si="95"/>
        <v>0.01</v>
      </c>
    </row>
    <row r="4392" spans="1:5">
      <c r="A4392" s="410" t="s">
        <v>3047</v>
      </c>
      <c r="B4392" s="62" t="s">
        <v>131</v>
      </c>
      <c r="C4392" s="62">
        <v>2.80153E-3</v>
      </c>
      <c r="D4392" s="62">
        <v>9.4499999999999993</v>
      </c>
      <c r="E4392" s="173">
        <f t="shared" si="95"/>
        <v>0.02</v>
      </c>
    </row>
    <row r="4393" spans="1:5">
      <c r="A4393" s="410" t="s">
        <v>3075</v>
      </c>
      <c r="B4393" s="62" t="s">
        <v>128</v>
      </c>
      <c r="C4393" s="62">
        <v>2.8113999999999998E-4</v>
      </c>
      <c r="D4393" s="62">
        <v>15.32</v>
      </c>
      <c r="E4393" s="173">
        <f t="shared" si="95"/>
        <v>0</v>
      </c>
    </row>
    <row r="4394" spans="1:5">
      <c r="A4394" s="410" t="s">
        <v>3076</v>
      </c>
      <c r="B4394" s="62" t="s">
        <v>122</v>
      </c>
      <c r="C4394" s="62">
        <v>0.20397599999999999</v>
      </c>
      <c r="D4394" s="62">
        <v>1.87</v>
      </c>
      <c r="E4394" s="173">
        <f t="shared" si="95"/>
        <v>0.38</v>
      </c>
    </row>
    <row r="4395" spans="1:5">
      <c r="A4395" s="410" t="s">
        <v>3077</v>
      </c>
      <c r="B4395" s="62" t="s">
        <v>122</v>
      </c>
      <c r="C4395" s="62">
        <v>0.20397599999999999</v>
      </c>
      <c r="D4395" s="62">
        <v>0.71</v>
      </c>
      <c r="E4395" s="173">
        <f t="shared" si="95"/>
        <v>0.14000000000000001</v>
      </c>
    </row>
    <row r="4396" spans="1:5">
      <c r="A4396" s="410" t="s">
        <v>3078</v>
      </c>
      <c r="B4396" s="62" t="s">
        <v>122</v>
      </c>
      <c r="C4396" s="62">
        <v>0.20397599999999999</v>
      </c>
      <c r="D4396" s="62">
        <v>0.34</v>
      </c>
      <c r="E4396" s="173">
        <f t="shared" si="95"/>
        <v>0.06</v>
      </c>
    </row>
    <row r="4397" spans="1:5">
      <c r="A4397" s="410" t="s">
        <v>3079</v>
      </c>
      <c r="B4397" s="62" t="s">
        <v>122</v>
      </c>
      <c r="C4397" s="62">
        <v>0.20397599999999999</v>
      </c>
      <c r="D4397" s="62">
        <v>0.05</v>
      </c>
      <c r="E4397" s="173">
        <f t="shared" si="95"/>
        <v>0.01</v>
      </c>
    </row>
    <row r="4398" spans="1:5">
      <c r="A4398" s="410" t="s">
        <v>3048</v>
      </c>
      <c r="B4398" s="62" t="s">
        <v>123</v>
      </c>
      <c r="C4398" s="62">
        <v>5.3978000000000001E-4</v>
      </c>
      <c r="D4398" s="62">
        <v>31.18</v>
      </c>
      <c r="E4398" s="173">
        <f t="shared" si="95"/>
        <v>0.01</v>
      </c>
    </row>
    <row r="4399" spans="1:5">
      <c r="A4399" s="410" t="s">
        <v>3049</v>
      </c>
      <c r="B4399" s="62" t="s">
        <v>123</v>
      </c>
      <c r="C4399" s="62">
        <v>2.5300000000000002E-4</v>
      </c>
      <c r="D4399" s="62">
        <v>178.5</v>
      </c>
      <c r="E4399" s="173">
        <f t="shared" si="95"/>
        <v>0.04</v>
      </c>
    </row>
    <row r="4400" spans="1:5">
      <c r="A4400" s="410" t="s">
        <v>3050</v>
      </c>
      <c r="B4400" s="62" t="s">
        <v>123</v>
      </c>
      <c r="C4400" s="62">
        <v>2.2740710000000001E-2</v>
      </c>
      <c r="D4400" s="62">
        <v>1.17</v>
      </c>
      <c r="E4400" s="173">
        <f t="shared" si="95"/>
        <v>0.02</v>
      </c>
    </row>
    <row r="4401" spans="1:5" ht="30">
      <c r="A4401" s="410" t="s">
        <v>3051</v>
      </c>
      <c r="B4401" s="62" t="s">
        <v>123</v>
      </c>
      <c r="C4401" s="62">
        <v>2.1927000000000001E-4</v>
      </c>
      <c r="D4401" s="62">
        <v>140.43</v>
      </c>
      <c r="E4401" s="173">
        <f t="shared" si="95"/>
        <v>0.03</v>
      </c>
    </row>
    <row r="4402" spans="1:5" ht="30">
      <c r="A4402" s="410" t="s">
        <v>3052</v>
      </c>
      <c r="B4402" s="62" t="s">
        <v>123</v>
      </c>
      <c r="C4402" s="62">
        <v>1.4686000000000001E-4</v>
      </c>
      <c r="D4402" s="62">
        <v>123.37</v>
      </c>
      <c r="E4402" s="173">
        <f t="shared" si="95"/>
        <v>0.01</v>
      </c>
    </row>
    <row r="4403" spans="1:5" ht="30">
      <c r="A4403" s="410" t="s">
        <v>3080</v>
      </c>
      <c r="B4403" s="62" t="s">
        <v>123</v>
      </c>
      <c r="C4403" s="62">
        <v>8.1999999999999994E-6</v>
      </c>
      <c r="D4403" s="62">
        <v>593.85</v>
      </c>
      <c r="E4403" s="173">
        <f t="shared" si="95"/>
        <v>0</v>
      </c>
    </row>
    <row r="4404" spans="1:5">
      <c r="A4404" s="410" t="s">
        <v>3081</v>
      </c>
      <c r="B4404" s="62" t="s">
        <v>123</v>
      </c>
      <c r="C4404" s="62">
        <v>5.0370000000000001E-5</v>
      </c>
      <c r="D4404" s="62">
        <v>134.63</v>
      </c>
      <c r="E4404" s="173">
        <f t="shared" si="95"/>
        <v>0</v>
      </c>
    </row>
    <row r="4405" spans="1:5">
      <c r="A4405" s="410" t="s">
        <v>3082</v>
      </c>
      <c r="B4405" s="62" t="s">
        <v>123</v>
      </c>
      <c r="C4405" s="62">
        <v>3.8260000000000003E-5</v>
      </c>
      <c r="D4405" s="62">
        <v>202.84</v>
      </c>
      <c r="E4405" s="173">
        <f t="shared" si="95"/>
        <v>0</v>
      </c>
    </row>
    <row r="4406" spans="1:5">
      <c r="A4406" s="410" t="s">
        <v>3083</v>
      </c>
      <c r="B4406" s="62" t="s">
        <v>123</v>
      </c>
      <c r="C4406" s="62">
        <v>8.1999999999999994E-6</v>
      </c>
      <c r="D4406" s="62">
        <v>574.46</v>
      </c>
      <c r="E4406" s="173">
        <f t="shared" si="95"/>
        <v>0</v>
      </c>
    </row>
    <row r="4407" spans="1:5">
      <c r="A4407" s="410" t="s">
        <v>3084</v>
      </c>
      <c r="B4407" s="62" t="s">
        <v>123</v>
      </c>
      <c r="C4407" s="62">
        <v>1.008E-5</v>
      </c>
      <c r="D4407" s="62">
        <v>276.64</v>
      </c>
      <c r="E4407" s="173">
        <f t="shared" si="95"/>
        <v>0</v>
      </c>
    </row>
    <row r="4408" spans="1:5">
      <c r="A4408" s="410" t="s">
        <v>3085</v>
      </c>
      <c r="B4408" s="62" t="s">
        <v>123</v>
      </c>
      <c r="C4408" s="62">
        <v>5.0777999999999999E-4</v>
      </c>
      <c r="D4408" s="62">
        <v>8.1</v>
      </c>
      <c r="E4408" s="173">
        <f t="shared" si="95"/>
        <v>0</v>
      </c>
    </row>
    <row r="4409" spans="1:5">
      <c r="A4409" s="410" t="s">
        <v>3086</v>
      </c>
      <c r="B4409" s="62" t="s">
        <v>123</v>
      </c>
      <c r="C4409" s="62">
        <v>2.8113999999999998E-4</v>
      </c>
      <c r="D4409" s="62">
        <v>11.01</v>
      </c>
      <c r="E4409" s="173">
        <f t="shared" si="95"/>
        <v>0</v>
      </c>
    </row>
    <row r="4410" spans="1:5">
      <c r="A4410" s="410" t="s">
        <v>3087</v>
      </c>
      <c r="B4410" s="62" t="s">
        <v>123</v>
      </c>
      <c r="C4410" s="62">
        <v>2.8113999999999998E-4</v>
      </c>
      <c r="D4410" s="62">
        <v>24.42</v>
      </c>
      <c r="E4410" s="173">
        <f t="shared" si="95"/>
        <v>0</v>
      </c>
    </row>
    <row r="4411" spans="1:5">
      <c r="A4411" s="410" t="s">
        <v>3088</v>
      </c>
      <c r="B4411" s="62" t="s">
        <v>132</v>
      </c>
      <c r="C4411" s="62">
        <v>5.2500000000000003E-3</v>
      </c>
      <c r="D4411" s="62">
        <v>0.86</v>
      </c>
      <c r="E4411" s="173">
        <f t="shared" si="95"/>
        <v>0</v>
      </c>
    </row>
    <row r="4412" spans="1:5">
      <c r="A4412" s="410" t="s">
        <v>562</v>
      </c>
      <c r="B4412" s="62" t="s">
        <v>563</v>
      </c>
      <c r="C4412" s="62" t="s">
        <v>563</v>
      </c>
      <c r="D4412" s="62" t="s">
        <v>563</v>
      </c>
      <c r="E4412" s="173">
        <f>SUM(E4386:E4411)</f>
        <v>1.9000000000000004</v>
      </c>
    </row>
    <row r="4413" spans="1:5">
      <c r="A4413" s="410"/>
      <c r="B4413" s="62"/>
      <c r="C4413" s="62"/>
      <c r="D4413" s="62"/>
      <c r="E4413" s="173"/>
    </row>
    <row r="4414" spans="1:5">
      <c r="A4414" s="410" t="s">
        <v>565</v>
      </c>
      <c r="B4414" s="62" t="s">
        <v>563</v>
      </c>
      <c r="C4414" s="62" t="s">
        <v>563</v>
      </c>
      <c r="D4414" s="62" t="s">
        <v>563</v>
      </c>
      <c r="E4414" s="173">
        <f>E4377+E4383+E4412</f>
        <v>4.42</v>
      </c>
    </row>
    <row r="4415" spans="1:5">
      <c r="A4415" s="410"/>
      <c r="B4415" s="62"/>
      <c r="C4415" s="62"/>
      <c r="D4415" s="413"/>
      <c r="E4415" s="173"/>
    </row>
    <row r="4416" spans="1:5">
      <c r="A4416" s="410"/>
      <c r="B4416" s="62"/>
      <c r="C4416" s="62"/>
      <c r="D4416" s="62"/>
      <c r="E4416" s="173"/>
    </row>
    <row r="4417" spans="1:5">
      <c r="A4417" s="410"/>
      <c r="B4417" s="62"/>
      <c r="C4417" s="62"/>
      <c r="D4417" s="62"/>
      <c r="E4417" s="173"/>
    </row>
    <row r="4418" spans="1:5">
      <c r="A4418" s="410" t="s">
        <v>668</v>
      </c>
      <c r="B4418" s="62" t="s">
        <v>3610</v>
      </c>
      <c r="C4418" s="62"/>
      <c r="D4418" s="62"/>
      <c r="E4418" s="173"/>
    </row>
    <row r="4419" spans="1:5">
      <c r="A4419" s="410" t="s">
        <v>669</v>
      </c>
      <c r="B4419" s="62"/>
      <c r="C4419" s="62"/>
      <c r="D4419" s="62"/>
      <c r="E4419" s="173"/>
    </row>
    <row r="4420" spans="1:5">
      <c r="A4420" s="410" t="s">
        <v>575</v>
      </c>
      <c r="B4420" s="62"/>
      <c r="C4420" s="62"/>
      <c r="D4420" s="62"/>
      <c r="E4420" s="173"/>
    </row>
    <row r="4421" spans="1:5">
      <c r="A4421" s="410"/>
      <c r="B4421" s="62"/>
      <c r="C4421" s="62"/>
      <c r="D4421" s="62"/>
      <c r="E4421" s="173"/>
    </row>
    <row r="4422" spans="1:5">
      <c r="A4422" s="410" t="s">
        <v>576</v>
      </c>
      <c r="B4422" s="62" t="s">
        <v>558</v>
      </c>
      <c r="C4422" s="62" t="s">
        <v>559</v>
      </c>
      <c r="D4422" s="62" t="s">
        <v>560</v>
      </c>
      <c r="E4422" s="173" t="s">
        <v>561</v>
      </c>
    </row>
    <row r="4423" spans="1:5" ht="30">
      <c r="A4423" s="410" t="s">
        <v>3060</v>
      </c>
      <c r="B4423" s="62" t="s">
        <v>123</v>
      </c>
      <c r="C4423" s="62">
        <v>1.287E-5</v>
      </c>
      <c r="D4423" s="412">
        <v>2980</v>
      </c>
      <c r="E4423" s="173">
        <f>TRUNC((C4423*D4423),2)</f>
        <v>0.03</v>
      </c>
    </row>
    <row r="4424" spans="1:5" ht="30">
      <c r="A4424" s="410" t="s">
        <v>3061</v>
      </c>
      <c r="B4424" s="62" t="s">
        <v>123</v>
      </c>
      <c r="C4424" s="62">
        <v>5.4160000000000003E-5</v>
      </c>
      <c r="D4424" s="62">
        <v>576</v>
      </c>
      <c r="E4424" s="173">
        <f>TRUNC((C4424*D4424),2)</f>
        <v>0.03</v>
      </c>
    </row>
    <row r="4425" spans="1:5">
      <c r="A4425" s="410" t="s">
        <v>562</v>
      </c>
      <c r="B4425" s="62" t="s">
        <v>563</v>
      </c>
      <c r="C4425" s="62" t="s">
        <v>563</v>
      </c>
      <c r="D4425" s="62" t="s">
        <v>563</v>
      </c>
      <c r="E4425" s="173">
        <f>SUM(E4423:E4424)</f>
        <v>0.06</v>
      </c>
    </row>
    <row r="4426" spans="1:5">
      <c r="A4426" s="410"/>
      <c r="B4426" s="62"/>
      <c r="C4426" s="62"/>
      <c r="D4426" s="62"/>
      <c r="E4426" s="173"/>
    </row>
    <row r="4427" spans="1:5">
      <c r="A4427" s="410" t="s">
        <v>557</v>
      </c>
      <c r="B4427" s="62" t="s">
        <v>558</v>
      </c>
      <c r="C4427" s="62" t="s">
        <v>559</v>
      </c>
      <c r="D4427" s="62" t="s">
        <v>560</v>
      </c>
      <c r="E4427" s="173" t="s">
        <v>561</v>
      </c>
    </row>
    <row r="4428" spans="1:5">
      <c r="A4428" s="410" t="s">
        <v>3090</v>
      </c>
      <c r="B4428" s="62" t="s">
        <v>122</v>
      </c>
      <c r="C4428" s="62">
        <v>0.40683999999999998</v>
      </c>
      <c r="D4428" s="62">
        <v>13.3</v>
      </c>
      <c r="E4428" s="173">
        <f>TRUNC((C4428*D4428),2)</f>
        <v>5.41</v>
      </c>
    </row>
    <row r="4429" spans="1:5">
      <c r="A4429" s="410" t="s">
        <v>3063</v>
      </c>
      <c r="B4429" s="62" t="s">
        <v>122</v>
      </c>
      <c r="C4429" s="62">
        <v>0.40683999999999998</v>
      </c>
      <c r="D4429" s="62">
        <v>8.51</v>
      </c>
      <c r="E4429" s="173">
        <f>TRUNC((C4429*D4429),2)</f>
        <v>3.46</v>
      </c>
    </row>
    <row r="4430" spans="1:5">
      <c r="A4430" s="410" t="s">
        <v>3064</v>
      </c>
      <c r="B4430" s="62" t="s">
        <v>122</v>
      </c>
      <c r="C4430" s="62">
        <v>0.14010747000000001</v>
      </c>
      <c r="D4430" s="62">
        <v>17.8</v>
      </c>
      <c r="E4430" s="173">
        <f>TRUNC((C4430*D4430),2)</f>
        <v>2.4900000000000002</v>
      </c>
    </row>
    <row r="4431" spans="1:5">
      <c r="A4431" s="410" t="s">
        <v>562</v>
      </c>
      <c r="B4431" s="62" t="s">
        <v>563</v>
      </c>
      <c r="C4431" s="62" t="s">
        <v>563</v>
      </c>
      <c r="D4431" s="62" t="s">
        <v>563</v>
      </c>
      <c r="E4431" s="173">
        <f>SUM(E4428:E4430)</f>
        <v>11.360000000000001</v>
      </c>
    </row>
    <row r="4432" spans="1:5">
      <c r="A4432" s="410"/>
      <c r="B4432" s="62"/>
      <c r="C4432" s="62"/>
      <c r="D4432" s="62"/>
      <c r="E4432" s="173"/>
    </row>
    <row r="4433" spans="1:5">
      <c r="A4433" s="410" t="s">
        <v>564</v>
      </c>
      <c r="B4433" s="62" t="s">
        <v>558</v>
      </c>
      <c r="C4433" s="62" t="s">
        <v>559</v>
      </c>
      <c r="D4433" s="62" t="s">
        <v>560</v>
      </c>
      <c r="E4433" s="173" t="s">
        <v>561</v>
      </c>
    </row>
    <row r="4434" spans="1:5">
      <c r="A4434" s="410" t="s">
        <v>3065</v>
      </c>
      <c r="B4434" s="62" t="s">
        <v>124</v>
      </c>
      <c r="C4434" s="62">
        <v>3.7796999999999997E-2</v>
      </c>
      <c r="D4434" s="62">
        <v>72.5</v>
      </c>
      <c r="E4434" s="173">
        <f t="shared" ref="E4434:E4461" si="96">TRUNC((C4434*D4434),2)</f>
        <v>2.74</v>
      </c>
    </row>
    <row r="4435" spans="1:5">
      <c r="A4435" s="410" t="s">
        <v>3066</v>
      </c>
      <c r="B4435" s="62" t="s">
        <v>123</v>
      </c>
      <c r="C4435" s="62">
        <v>6.4137600000000001E-3</v>
      </c>
      <c r="D4435" s="62">
        <v>6.92</v>
      </c>
      <c r="E4435" s="173">
        <f t="shared" si="96"/>
        <v>0.04</v>
      </c>
    </row>
    <row r="4436" spans="1:5">
      <c r="A4436" s="410" t="s">
        <v>3046</v>
      </c>
      <c r="B4436" s="62" t="s">
        <v>131</v>
      </c>
      <c r="C4436" s="62">
        <v>1.50362E-3</v>
      </c>
      <c r="D4436" s="62">
        <v>50.4</v>
      </c>
      <c r="E4436" s="173">
        <f t="shared" si="96"/>
        <v>7.0000000000000007E-2</v>
      </c>
    </row>
    <row r="4437" spans="1:5">
      <c r="A4437" s="410" t="s">
        <v>3176</v>
      </c>
      <c r="B4437" s="62" t="s">
        <v>127</v>
      </c>
      <c r="C4437" s="62">
        <v>5.7754099999999999</v>
      </c>
      <c r="D4437" s="62">
        <v>0.6</v>
      </c>
      <c r="E4437" s="173">
        <f t="shared" si="96"/>
        <v>3.46</v>
      </c>
    </row>
    <row r="4438" spans="1:5">
      <c r="A4438" s="410" t="s">
        <v>3067</v>
      </c>
      <c r="B4438" s="62" t="s">
        <v>123</v>
      </c>
      <c r="C4438" s="62">
        <v>5.3167999999999998E-4</v>
      </c>
      <c r="D4438" s="62">
        <v>108.95</v>
      </c>
      <c r="E4438" s="173">
        <f t="shared" si="96"/>
        <v>0.05</v>
      </c>
    </row>
    <row r="4439" spans="1:5">
      <c r="A4439" s="410" t="s">
        <v>3068</v>
      </c>
      <c r="B4439" s="62" t="s">
        <v>127</v>
      </c>
      <c r="C4439" s="62">
        <v>5.4389589999999997</v>
      </c>
      <c r="D4439" s="62">
        <v>0.42</v>
      </c>
      <c r="E4439" s="173">
        <f t="shared" si="96"/>
        <v>2.2799999999999998</v>
      </c>
    </row>
    <row r="4440" spans="1:5">
      <c r="A4440" s="410" t="s">
        <v>3069</v>
      </c>
      <c r="B4440" s="62" t="s">
        <v>123</v>
      </c>
      <c r="C4440" s="62">
        <v>7.2552800000000002E-3</v>
      </c>
      <c r="D4440" s="62">
        <v>6.21</v>
      </c>
      <c r="E4440" s="173">
        <f t="shared" si="96"/>
        <v>0.04</v>
      </c>
    </row>
    <row r="4441" spans="1:5">
      <c r="A4441" s="410" t="s">
        <v>3047</v>
      </c>
      <c r="B4441" s="62" t="s">
        <v>131</v>
      </c>
      <c r="C4441" s="62">
        <v>1.289919E-2</v>
      </c>
      <c r="D4441" s="62">
        <v>9.4499999999999993</v>
      </c>
      <c r="E4441" s="173">
        <f t="shared" si="96"/>
        <v>0.12</v>
      </c>
    </row>
    <row r="4442" spans="1:5">
      <c r="A4442" s="410" t="s">
        <v>3075</v>
      </c>
      <c r="B4442" s="62" t="s">
        <v>128</v>
      </c>
      <c r="C4442" s="62">
        <v>1.2091999999999999E-3</v>
      </c>
      <c r="D4442" s="62">
        <v>15.32</v>
      </c>
      <c r="E4442" s="173">
        <f t="shared" si="96"/>
        <v>0.01</v>
      </c>
    </row>
    <row r="4443" spans="1:5">
      <c r="A4443" s="410" t="s">
        <v>3076</v>
      </c>
      <c r="B4443" s="62" t="s">
        <v>122</v>
      </c>
      <c r="C4443" s="62">
        <v>0.93917499999999998</v>
      </c>
      <c r="D4443" s="62">
        <v>1.87</v>
      </c>
      <c r="E4443" s="173">
        <f t="shared" si="96"/>
        <v>1.75</v>
      </c>
    </row>
    <row r="4444" spans="1:5">
      <c r="A4444" s="410" t="s">
        <v>3077</v>
      </c>
      <c r="B4444" s="62" t="s">
        <v>122</v>
      </c>
      <c r="C4444" s="62">
        <v>0.93917499999999998</v>
      </c>
      <c r="D4444" s="62">
        <v>0.71</v>
      </c>
      <c r="E4444" s="173">
        <f t="shared" si="96"/>
        <v>0.66</v>
      </c>
    </row>
    <row r="4445" spans="1:5">
      <c r="A4445" s="410" t="s">
        <v>3078</v>
      </c>
      <c r="B4445" s="62" t="s">
        <v>122</v>
      </c>
      <c r="C4445" s="62">
        <v>0.93917499999999998</v>
      </c>
      <c r="D4445" s="62">
        <v>0.34</v>
      </c>
      <c r="E4445" s="173">
        <f t="shared" si="96"/>
        <v>0.31</v>
      </c>
    </row>
    <row r="4446" spans="1:5">
      <c r="A4446" s="410" t="s">
        <v>3079</v>
      </c>
      <c r="B4446" s="62" t="s">
        <v>122</v>
      </c>
      <c r="C4446" s="62">
        <v>0.93917499999999998</v>
      </c>
      <c r="D4446" s="62">
        <v>0.05</v>
      </c>
      <c r="E4446" s="173">
        <f t="shared" si="96"/>
        <v>0.04</v>
      </c>
    </row>
    <row r="4447" spans="1:5" ht="30">
      <c r="A4447" s="410" t="s">
        <v>3199</v>
      </c>
      <c r="B4447" s="62" t="s">
        <v>125</v>
      </c>
      <c r="C4447" s="62">
        <v>0.15809999999999999</v>
      </c>
      <c r="D4447" s="62">
        <v>11.38</v>
      </c>
      <c r="E4447" s="173">
        <f t="shared" si="96"/>
        <v>1.79</v>
      </c>
    </row>
    <row r="4448" spans="1:5">
      <c r="A4448" s="410" t="s">
        <v>3048</v>
      </c>
      <c r="B4448" s="62" t="s">
        <v>123</v>
      </c>
      <c r="C4448" s="62">
        <v>2.4853399999999999E-3</v>
      </c>
      <c r="D4448" s="62">
        <v>31.18</v>
      </c>
      <c r="E4448" s="173">
        <f t="shared" si="96"/>
        <v>7.0000000000000007E-2</v>
      </c>
    </row>
    <row r="4449" spans="1:5">
      <c r="A4449" s="410" t="s">
        <v>3049</v>
      </c>
      <c r="B4449" s="62" t="s">
        <v>123</v>
      </c>
      <c r="C4449" s="62">
        <v>1.16486E-3</v>
      </c>
      <c r="D4449" s="62">
        <v>178.5</v>
      </c>
      <c r="E4449" s="173">
        <f t="shared" si="96"/>
        <v>0.2</v>
      </c>
    </row>
    <row r="4450" spans="1:5">
      <c r="A4450" s="410" t="s">
        <v>3050</v>
      </c>
      <c r="B4450" s="62" t="s">
        <v>123</v>
      </c>
      <c r="C4450" s="62">
        <v>0.10470599</v>
      </c>
      <c r="D4450" s="62">
        <v>1.17</v>
      </c>
      <c r="E4450" s="173">
        <f t="shared" si="96"/>
        <v>0.12</v>
      </c>
    </row>
    <row r="4451" spans="1:5" ht="30">
      <c r="A4451" s="410" t="s">
        <v>3051</v>
      </c>
      <c r="B4451" s="62" t="s">
        <v>123</v>
      </c>
      <c r="C4451" s="62">
        <v>1.00961E-3</v>
      </c>
      <c r="D4451" s="62">
        <v>140.43</v>
      </c>
      <c r="E4451" s="173">
        <f t="shared" si="96"/>
        <v>0.14000000000000001</v>
      </c>
    </row>
    <row r="4452" spans="1:5" ht="30">
      <c r="A4452" s="410" t="s">
        <v>3052</v>
      </c>
      <c r="B4452" s="62" t="s">
        <v>123</v>
      </c>
      <c r="C4452" s="62">
        <v>6.7621000000000001E-4</v>
      </c>
      <c r="D4452" s="62">
        <v>123.37</v>
      </c>
      <c r="E4452" s="173">
        <f t="shared" si="96"/>
        <v>0.08</v>
      </c>
    </row>
    <row r="4453" spans="1:5" ht="30">
      <c r="A4453" s="410" t="s">
        <v>3080</v>
      </c>
      <c r="B4453" s="62" t="s">
        <v>123</v>
      </c>
      <c r="C4453" s="62">
        <v>3.5280000000000001E-5</v>
      </c>
      <c r="D4453" s="62">
        <v>593.85</v>
      </c>
      <c r="E4453" s="173">
        <f t="shared" si="96"/>
        <v>0.02</v>
      </c>
    </row>
    <row r="4454" spans="1:5">
      <c r="A4454" s="410" t="s">
        <v>3081</v>
      </c>
      <c r="B4454" s="62" t="s">
        <v>123</v>
      </c>
      <c r="C4454" s="62">
        <v>2.1664000000000001E-4</v>
      </c>
      <c r="D4454" s="62">
        <v>134.63</v>
      </c>
      <c r="E4454" s="173">
        <f t="shared" si="96"/>
        <v>0.02</v>
      </c>
    </row>
    <row r="4455" spans="1:5">
      <c r="A4455" s="410" t="s">
        <v>3082</v>
      </c>
      <c r="B4455" s="62" t="s">
        <v>123</v>
      </c>
      <c r="C4455" s="62">
        <v>1.6456000000000001E-4</v>
      </c>
      <c r="D4455" s="62">
        <v>202.84</v>
      </c>
      <c r="E4455" s="173">
        <f t="shared" si="96"/>
        <v>0.03</v>
      </c>
    </row>
    <row r="4456" spans="1:5">
      <c r="A4456" s="410" t="s">
        <v>3083</v>
      </c>
      <c r="B4456" s="62" t="s">
        <v>123</v>
      </c>
      <c r="C4456" s="62">
        <v>3.5280000000000001E-5</v>
      </c>
      <c r="D4456" s="62">
        <v>574.46</v>
      </c>
      <c r="E4456" s="173">
        <f t="shared" si="96"/>
        <v>0.02</v>
      </c>
    </row>
    <row r="4457" spans="1:5">
      <c r="A4457" s="410" t="s">
        <v>3084</v>
      </c>
      <c r="B4457" s="62" t="s">
        <v>123</v>
      </c>
      <c r="C4457" s="62">
        <v>4.3359999999999998E-5</v>
      </c>
      <c r="D4457" s="62">
        <v>276.64</v>
      </c>
      <c r="E4457" s="173">
        <f t="shared" si="96"/>
        <v>0.01</v>
      </c>
    </row>
    <row r="4458" spans="1:5">
      <c r="A4458" s="410" t="s">
        <v>3085</v>
      </c>
      <c r="B4458" s="62" t="s">
        <v>123</v>
      </c>
      <c r="C4458" s="62">
        <v>2.1840000000000002E-3</v>
      </c>
      <c r="D4458" s="62">
        <v>8.1</v>
      </c>
      <c r="E4458" s="173">
        <f t="shared" si="96"/>
        <v>0.01</v>
      </c>
    </row>
    <row r="4459" spans="1:5">
      <c r="A4459" s="410" t="s">
        <v>3086</v>
      </c>
      <c r="B4459" s="62" t="s">
        <v>123</v>
      </c>
      <c r="C4459" s="62">
        <v>1.2091999999999999E-3</v>
      </c>
      <c r="D4459" s="62">
        <v>11.01</v>
      </c>
      <c r="E4459" s="173">
        <f t="shared" si="96"/>
        <v>0.01</v>
      </c>
    </row>
    <row r="4460" spans="1:5">
      <c r="A4460" s="410" t="s">
        <v>3087</v>
      </c>
      <c r="B4460" s="62" t="s">
        <v>123</v>
      </c>
      <c r="C4460" s="62">
        <v>1.2091999999999999E-3</v>
      </c>
      <c r="D4460" s="62">
        <v>24.42</v>
      </c>
      <c r="E4460" s="173">
        <f t="shared" si="96"/>
        <v>0.02</v>
      </c>
    </row>
    <row r="4461" spans="1:5">
      <c r="A4461" s="410" t="s">
        <v>3088</v>
      </c>
      <c r="B4461" s="62" t="s">
        <v>132</v>
      </c>
      <c r="C4461" s="62">
        <v>4.0653750000000002E-2</v>
      </c>
      <c r="D4461" s="62">
        <v>0.86</v>
      </c>
      <c r="E4461" s="173">
        <f t="shared" si="96"/>
        <v>0.03</v>
      </c>
    </row>
    <row r="4462" spans="1:5">
      <c r="A4462" s="410" t="s">
        <v>562</v>
      </c>
      <c r="B4462" s="62" t="s">
        <v>563</v>
      </c>
      <c r="C4462" s="62" t="s">
        <v>563</v>
      </c>
      <c r="D4462" s="62" t="s">
        <v>563</v>
      </c>
      <c r="E4462" s="173">
        <f>SUM(E4434:E4461)</f>
        <v>14.139999999999995</v>
      </c>
    </row>
    <row r="4463" spans="1:5">
      <c r="A4463" s="410"/>
      <c r="B4463" s="62"/>
      <c r="C4463" s="62"/>
      <c r="D4463" s="62"/>
      <c r="E4463" s="173"/>
    </row>
    <row r="4464" spans="1:5">
      <c r="A4464" s="410" t="s">
        <v>565</v>
      </c>
      <c r="B4464" s="62" t="s">
        <v>563</v>
      </c>
      <c r="C4464" s="62" t="s">
        <v>563</v>
      </c>
      <c r="D4464" s="62" t="s">
        <v>563</v>
      </c>
      <c r="E4464" s="173">
        <f>E4425+E4431+E4462</f>
        <v>25.559999999999995</v>
      </c>
    </row>
    <row r="4465" spans="1:5">
      <c r="A4465" s="410"/>
      <c r="B4465" s="62"/>
      <c r="C4465" s="62"/>
      <c r="D4465" s="413"/>
      <c r="E4465" s="173"/>
    </row>
    <row r="4466" spans="1:5">
      <c r="A4466" s="410"/>
      <c r="B4466" s="62"/>
      <c r="C4466" s="62"/>
      <c r="D4466" s="62"/>
      <c r="E4466" s="173"/>
    </row>
    <row r="4467" spans="1:5">
      <c r="A4467" s="410"/>
      <c r="B4467" s="62"/>
      <c r="C4467" s="62"/>
      <c r="D4467" s="62"/>
      <c r="E4467" s="173"/>
    </row>
    <row r="4468" spans="1:5">
      <c r="A4468" s="410" t="s">
        <v>670</v>
      </c>
      <c r="B4468" s="62" t="s">
        <v>3611</v>
      </c>
      <c r="C4468" s="62"/>
      <c r="D4468" s="62"/>
      <c r="E4468" s="173"/>
    </row>
    <row r="4469" spans="1:5">
      <c r="A4469" s="410" t="s">
        <v>1158</v>
      </c>
      <c r="B4469" s="62"/>
      <c r="C4469" s="62"/>
      <c r="D4469" s="62"/>
      <c r="E4469" s="173"/>
    </row>
    <row r="4470" spans="1:5">
      <c r="A4470" s="410" t="s">
        <v>575</v>
      </c>
      <c r="B4470" s="62"/>
      <c r="C4470" s="62"/>
      <c r="D4470" s="62"/>
      <c r="E4470" s="173"/>
    </row>
    <row r="4471" spans="1:5">
      <c r="A4471" s="410"/>
      <c r="B4471" s="62"/>
      <c r="C4471" s="62"/>
      <c r="D4471" s="62"/>
      <c r="E4471" s="173"/>
    </row>
    <row r="4472" spans="1:5">
      <c r="A4472" s="410" t="s">
        <v>576</v>
      </c>
      <c r="B4472" s="62" t="s">
        <v>558</v>
      </c>
      <c r="C4472" s="62" t="s">
        <v>559</v>
      </c>
      <c r="D4472" s="62" t="s">
        <v>560</v>
      </c>
      <c r="E4472" s="173" t="s">
        <v>561</v>
      </c>
    </row>
    <row r="4473" spans="1:5" ht="30">
      <c r="A4473" s="410" t="s">
        <v>3060</v>
      </c>
      <c r="B4473" s="62" t="s">
        <v>123</v>
      </c>
      <c r="C4473" s="62">
        <v>1.438E-5</v>
      </c>
      <c r="D4473" s="412">
        <v>2980</v>
      </c>
      <c r="E4473" s="173">
        <f>TRUNC((C4473*D4473),2)</f>
        <v>0.04</v>
      </c>
    </row>
    <row r="4474" spans="1:5" ht="30">
      <c r="A4474" s="410" t="s">
        <v>3061</v>
      </c>
      <c r="B4474" s="62" t="s">
        <v>123</v>
      </c>
      <c r="C4474" s="62">
        <v>2.9450000000000001E-5</v>
      </c>
      <c r="D4474" s="62">
        <v>576</v>
      </c>
      <c r="E4474" s="173">
        <f>TRUNC((C4474*D4474),2)</f>
        <v>0.01</v>
      </c>
    </row>
    <row r="4475" spans="1:5">
      <c r="A4475" s="410" t="s">
        <v>562</v>
      </c>
      <c r="B4475" s="62" t="s">
        <v>563</v>
      </c>
      <c r="C4475" s="62" t="s">
        <v>563</v>
      </c>
      <c r="D4475" s="62" t="s">
        <v>563</v>
      </c>
      <c r="E4475" s="173">
        <f>SUM(E4473:E4474)</f>
        <v>0.05</v>
      </c>
    </row>
    <row r="4476" spans="1:5">
      <c r="A4476" s="410"/>
      <c r="B4476" s="62"/>
      <c r="C4476" s="62"/>
      <c r="D4476" s="62"/>
      <c r="E4476" s="173"/>
    </row>
    <row r="4477" spans="1:5">
      <c r="A4477" s="410" t="s">
        <v>557</v>
      </c>
      <c r="B4477" s="62" t="s">
        <v>558</v>
      </c>
      <c r="C4477" s="62" t="s">
        <v>559</v>
      </c>
      <c r="D4477" s="62" t="s">
        <v>560</v>
      </c>
      <c r="E4477" s="173" t="s">
        <v>561</v>
      </c>
    </row>
    <row r="4478" spans="1:5">
      <c r="A4478" s="410" t="s">
        <v>3090</v>
      </c>
      <c r="B4478" s="62" t="s">
        <v>122</v>
      </c>
      <c r="C4478" s="62">
        <v>0.29495900000000003</v>
      </c>
      <c r="D4478" s="62">
        <v>13.3</v>
      </c>
      <c r="E4478" s="173">
        <f>TRUNC((C4478*D4478),2)</f>
        <v>3.92</v>
      </c>
    </row>
    <row r="4479" spans="1:5">
      <c r="A4479" s="410" t="s">
        <v>3063</v>
      </c>
      <c r="B4479" s="62" t="s">
        <v>122</v>
      </c>
      <c r="C4479" s="62">
        <v>0.14747950000000001</v>
      </c>
      <c r="D4479" s="62">
        <v>8.51</v>
      </c>
      <c r="E4479" s="173">
        <f>TRUNC((C4479*D4479),2)</f>
        <v>1.25</v>
      </c>
    </row>
    <row r="4480" spans="1:5">
      <c r="A4480" s="410" t="s">
        <v>3064</v>
      </c>
      <c r="B4480" s="62" t="s">
        <v>122</v>
      </c>
      <c r="C4480" s="62">
        <v>0.15666264999999999</v>
      </c>
      <c r="D4480" s="62">
        <v>17.8</v>
      </c>
      <c r="E4480" s="173">
        <f>TRUNC((C4480*D4480),2)</f>
        <v>2.78</v>
      </c>
    </row>
    <row r="4481" spans="1:5">
      <c r="A4481" s="410" t="s">
        <v>562</v>
      </c>
      <c r="B4481" s="62" t="s">
        <v>563</v>
      </c>
      <c r="C4481" s="62" t="s">
        <v>563</v>
      </c>
      <c r="D4481" s="62" t="s">
        <v>563</v>
      </c>
      <c r="E4481" s="173">
        <f>SUM(E4478:E4480)</f>
        <v>7.9499999999999993</v>
      </c>
    </row>
    <row r="4482" spans="1:5">
      <c r="A4482" s="410"/>
      <c r="B4482" s="62"/>
      <c r="C4482" s="62"/>
      <c r="D4482" s="62"/>
      <c r="E4482" s="173"/>
    </row>
    <row r="4483" spans="1:5">
      <c r="A4483" s="410" t="s">
        <v>564</v>
      </c>
      <c r="B4483" s="62" t="s">
        <v>558</v>
      </c>
      <c r="C4483" s="62" t="s">
        <v>559</v>
      </c>
      <c r="D4483" s="62" t="s">
        <v>560</v>
      </c>
      <c r="E4483" s="173" t="s">
        <v>561</v>
      </c>
    </row>
    <row r="4484" spans="1:5">
      <c r="A4484" s="410" t="s">
        <v>3200</v>
      </c>
      <c r="B4484" s="62" t="s">
        <v>128</v>
      </c>
      <c r="C4484" s="62">
        <v>0.435</v>
      </c>
      <c r="D4484" s="62">
        <v>8.52</v>
      </c>
      <c r="E4484" s="173">
        <f t="shared" ref="E4484:E4510" si="97">TRUNC((C4484*D4484),2)</f>
        <v>3.7</v>
      </c>
    </row>
    <row r="4485" spans="1:5">
      <c r="A4485" s="410" t="s">
        <v>3065</v>
      </c>
      <c r="B4485" s="62" t="s">
        <v>124</v>
      </c>
      <c r="C4485" s="62">
        <v>4.7739999999999998E-2</v>
      </c>
      <c r="D4485" s="62">
        <v>72.5</v>
      </c>
      <c r="E4485" s="173">
        <f t="shared" si="97"/>
        <v>3.46</v>
      </c>
    </row>
    <row r="4486" spans="1:5">
      <c r="A4486" s="410" t="s">
        <v>3066</v>
      </c>
      <c r="B4486" s="62" t="s">
        <v>123</v>
      </c>
      <c r="C4486" s="62">
        <v>3.4874799999999998E-3</v>
      </c>
      <c r="D4486" s="62">
        <v>6.92</v>
      </c>
      <c r="E4486" s="173">
        <f t="shared" si="97"/>
        <v>0.02</v>
      </c>
    </row>
    <row r="4487" spans="1:5">
      <c r="A4487" s="410" t="s">
        <v>3046</v>
      </c>
      <c r="B4487" s="62" t="s">
        <v>131</v>
      </c>
      <c r="C4487" s="62">
        <v>9.4558999999999995E-4</v>
      </c>
      <c r="D4487" s="62">
        <v>50.4</v>
      </c>
      <c r="E4487" s="173">
        <f t="shared" si="97"/>
        <v>0.04</v>
      </c>
    </row>
    <row r="4488" spans="1:5">
      <c r="A4488" s="410" t="s">
        <v>3067</v>
      </c>
      <c r="B4488" s="62" t="s">
        <v>123</v>
      </c>
      <c r="C4488" s="62">
        <v>2.8909999999999998E-4</v>
      </c>
      <c r="D4488" s="62">
        <v>108.95</v>
      </c>
      <c r="E4488" s="173">
        <f t="shared" si="97"/>
        <v>0.03</v>
      </c>
    </row>
    <row r="4489" spans="1:5">
      <c r="A4489" s="410" t="s">
        <v>3068</v>
      </c>
      <c r="B4489" s="62" t="s">
        <v>127</v>
      </c>
      <c r="C4489" s="62">
        <v>14.446915239999999</v>
      </c>
      <c r="D4489" s="62">
        <v>0.42</v>
      </c>
      <c r="E4489" s="173">
        <f t="shared" si="97"/>
        <v>6.06</v>
      </c>
    </row>
    <row r="4490" spans="1:5">
      <c r="A4490" s="410" t="s">
        <v>3069</v>
      </c>
      <c r="B4490" s="62" t="s">
        <v>123</v>
      </c>
      <c r="C4490" s="62">
        <v>3.9450600000000002E-3</v>
      </c>
      <c r="D4490" s="62">
        <v>6.21</v>
      </c>
      <c r="E4490" s="173">
        <f t="shared" si="97"/>
        <v>0.02</v>
      </c>
    </row>
    <row r="4491" spans="1:5">
      <c r="A4491" s="410" t="s">
        <v>3047</v>
      </c>
      <c r="B4491" s="62" t="s">
        <v>131</v>
      </c>
      <c r="C4491" s="62">
        <v>8.1119299999999998E-3</v>
      </c>
      <c r="D4491" s="62">
        <v>9.4499999999999993</v>
      </c>
      <c r="E4491" s="173">
        <f t="shared" si="97"/>
        <v>7.0000000000000007E-2</v>
      </c>
    </row>
    <row r="4492" spans="1:5">
      <c r="A4492" s="410" t="s">
        <v>3075</v>
      </c>
      <c r="B4492" s="62" t="s">
        <v>128</v>
      </c>
      <c r="C4492" s="62">
        <v>6.5751000000000004E-4</v>
      </c>
      <c r="D4492" s="62">
        <v>15.32</v>
      </c>
      <c r="E4492" s="173">
        <f t="shared" si="97"/>
        <v>0.01</v>
      </c>
    </row>
    <row r="4493" spans="1:5">
      <c r="A4493" s="410" t="s">
        <v>3076</v>
      </c>
      <c r="B4493" s="62" t="s">
        <v>122</v>
      </c>
      <c r="C4493" s="62">
        <v>0.59062000000000003</v>
      </c>
      <c r="D4493" s="62">
        <v>1.87</v>
      </c>
      <c r="E4493" s="173">
        <f t="shared" si="97"/>
        <v>1.1000000000000001</v>
      </c>
    </row>
    <row r="4494" spans="1:5">
      <c r="A4494" s="410" t="s">
        <v>3077</v>
      </c>
      <c r="B4494" s="62" t="s">
        <v>122</v>
      </c>
      <c r="C4494" s="62">
        <v>0.59062000000000003</v>
      </c>
      <c r="D4494" s="62">
        <v>0.71</v>
      </c>
      <c r="E4494" s="173">
        <f t="shared" si="97"/>
        <v>0.41</v>
      </c>
    </row>
    <row r="4495" spans="1:5">
      <c r="A4495" s="410" t="s">
        <v>3078</v>
      </c>
      <c r="B4495" s="62" t="s">
        <v>122</v>
      </c>
      <c r="C4495" s="62">
        <v>0.59062000000000003</v>
      </c>
      <c r="D4495" s="62">
        <v>0.34</v>
      </c>
      <c r="E4495" s="173">
        <f t="shared" si="97"/>
        <v>0.2</v>
      </c>
    </row>
    <row r="4496" spans="1:5">
      <c r="A4496" s="410" t="s">
        <v>3079</v>
      </c>
      <c r="B4496" s="62" t="s">
        <v>122</v>
      </c>
      <c r="C4496" s="62">
        <v>0.59062000000000003</v>
      </c>
      <c r="D4496" s="62">
        <v>0.05</v>
      </c>
      <c r="E4496" s="173">
        <f t="shared" si="97"/>
        <v>0.02</v>
      </c>
    </row>
    <row r="4497" spans="1:5">
      <c r="A4497" s="410" t="s">
        <v>3048</v>
      </c>
      <c r="B4497" s="62" t="s">
        <v>123</v>
      </c>
      <c r="C4497" s="62">
        <v>1.56296E-3</v>
      </c>
      <c r="D4497" s="62">
        <v>31.18</v>
      </c>
      <c r="E4497" s="173">
        <f t="shared" si="97"/>
        <v>0.04</v>
      </c>
    </row>
    <row r="4498" spans="1:5">
      <c r="A4498" s="410" t="s">
        <v>3049</v>
      </c>
      <c r="B4498" s="62" t="s">
        <v>123</v>
      </c>
      <c r="C4498" s="62">
        <v>7.3255E-4</v>
      </c>
      <c r="D4498" s="62">
        <v>178.5</v>
      </c>
      <c r="E4498" s="173">
        <f t="shared" si="97"/>
        <v>0.13</v>
      </c>
    </row>
    <row r="4499" spans="1:5">
      <c r="A4499" s="410" t="s">
        <v>3050</v>
      </c>
      <c r="B4499" s="62" t="s">
        <v>123</v>
      </c>
      <c r="C4499" s="62">
        <v>6.5846569999999993E-2</v>
      </c>
      <c r="D4499" s="62">
        <v>1.17</v>
      </c>
      <c r="E4499" s="173">
        <f t="shared" si="97"/>
        <v>7.0000000000000007E-2</v>
      </c>
    </row>
    <row r="4500" spans="1:5" ht="30">
      <c r="A4500" s="410" t="s">
        <v>3051</v>
      </c>
      <c r="B4500" s="62" t="s">
        <v>123</v>
      </c>
      <c r="C4500" s="62">
        <v>6.3491999999999997E-4</v>
      </c>
      <c r="D4500" s="62">
        <v>140.43</v>
      </c>
      <c r="E4500" s="173">
        <f t="shared" si="97"/>
        <v>0.08</v>
      </c>
    </row>
    <row r="4501" spans="1:5" ht="30">
      <c r="A4501" s="410" t="s">
        <v>3052</v>
      </c>
      <c r="B4501" s="62" t="s">
        <v>123</v>
      </c>
      <c r="C4501" s="62">
        <v>4.2525000000000001E-4</v>
      </c>
      <c r="D4501" s="62">
        <v>123.37</v>
      </c>
      <c r="E4501" s="173">
        <f t="shared" si="97"/>
        <v>0.05</v>
      </c>
    </row>
    <row r="4502" spans="1:5" ht="30">
      <c r="A4502" s="410" t="s">
        <v>3080</v>
      </c>
      <c r="B4502" s="62" t="s">
        <v>123</v>
      </c>
      <c r="C4502" s="62">
        <v>1.9179999999999999E-5</v>
      </c>
      <c r="D4502" s="62">
        <v>593.85</v>
      </c>
      <c r="E4502" s="173">
        <f t="shared" si="97"/>
        <v>0.01</v>
      </c>
    </row>
    <row r="4503" spans="1:5">
      <c r="A4503" s="410" t="s">
        <v>3081</v>
      </c>
      <c r="B4503" s="62" t="s">
        <v>123</v>
      </c>
      <c r="C4503" s="62">
        <v>1.178E-4</v>
      </c>
      <c r="D4503" s="62">
        <v>134.63</v>
      </c>
      <c r="E4503" s="173">
        <f t="shared" si="97"/>
        <v>0.01</v>
      </c>
    </row>
    <row r="4504" spans="1:5">
      <c r="A4504" s="410" t="s">
        <v>3082</v>
      </c>
      <c r="B4504" s="62" t="s">
        <v>123</v>
      </c>
      <c r="C4504" s="62">
        <v>8.9480000000000004E-5</v>
      </c>
      <c r="D4504" s="62">
        <v>202.84</v>
      </c>
      <c r="E4504" s="173">
        <f t="shared" si="97"/>
        <v>0.01</v>
      </c>
    </row>
    <row r="4505" spans="1:5">
      <c r="A4505" s="410" t="s">
        <v>3083</v>
      </c>
      <c r="B4505" s="62" t="s">
        <v>123</v>
      </c>
      <c r="C4505" s="62">
        <v>1.9179999999999999E-5</v>
      </c>
      <c r="D4505" s="62">
        <v>574.46</v>
      </c>
      <c r="E4505" s="173">
        <f t="shared" si="97"/>
        <v>0.01</v>
      </c>
    </row>
    <row r="4506" spans="1:5">
      <c r="A4506" s="410" t="s">
        <v>3084</v>
      </c>
      <c r="B4506" s="62" t="s">
        <v>123</v>
      </c>
      <c r="C4506" s="62">
        <v>2.3580000000000001E-5</v>
      </c>
      <c r="D4506" s="62">
        <v>276.64</v>
      </c>
      <c r="E4506" s="173">
        <f t="shared" si="97"/>
        <v>0</v>
      </c>
    </row>
    <row r="4507" spans="1:5">
      <c r="A4507" s="410" t="s">
        <v>3085</v>
      </c>
      <c r="B4507" s="62" t="s">
        <v>123</v>
      </c>
      <c r="C4507" s="62">
        <v>1.1875500000000001E-3</v>
      </c>
      <c r="D4507" s="62">
        <v>8.1</v>
      </c>
      <c r="E4507" s="173">
        <f t="shared" si="97"/>
        <v>0</v>
      </c>
    </row>
    <row r="4508" spans="1:5">
      <c r="A4508" s="410" t="s">
        <v>3086</v>
      </c>
      <c r="B4508" s="62" t="s">
        <v>123</v>
      </c>
      <c r="C4508" s="62">
        <v>6.5751000000000004E-4</v>
      </c>
      <c r="D4508" s="62">
        <v>11.01</v>
      </c>
      <c r="E4508" s="173">
        <f t="shared" si="97"/>
        <v>0</v>
      </c>
    </row>
    <row r="4509" spans="1:5">
      <c r="A4509" s="410" t="s">
        <v>3087</v>
      </c>
      <c r="B4509" s="62" t="s">
        <v>123</v>
      </c>
      <c r="C4509" s="62">
        <v>6.5751000000000004E-4</v>
      </c>
      <c r="D4509" s="62">
        <v>24.42</v>
      </c>
      <c r="E4509" s="173">
        <f t="shared" si="97"/>
        <v>0.01</v>
      </c>
    </row>
    <row r="4510" spans="1:5">
      <c r="A4510" s="410" t="s">
        <v>3088</v>
      </c>
      <c r="B4510" s="62" t="s">
        <v>132</v>
      </c>
      <c r="C4510" s="62">
        <v>4.5337500000000003E-2</v>
      </c>
      <c r="D4510" s="62">
        <v>0.86</v>
      </c>
      <c r="E4510" s="173">
        <f t="shared" si="97"/>
        <v>0.03</v>
      </c>
    </row>
    <row r="4511" spans="1:5">
      <c r="A4511" s="410" t="s">
        <v>562</v>
      </c>
      <c r="B4511" s="62" t="s">
        <v>563</v>
      </c>
      <c r="C4511" s="62" t="s">
        <v>563</v>
      </c>
      <c r="D4511" s="62" t="s">
        <v>563</v>
      </c>
      <c r="E4511" s="173">
        <f>SUM(E4484:E4510)</f>
        <v>15.589999999999996</v>
      </c>
    </row>
    <row r="4512" spans="1:5">
      <c r="A4512" s="410"/>
      <c r="B4512" s="62"/>
      <c r="C4512" s="62"/>
      <c r="D4512" s="62"/>
      <c r="E4512" s="173"/>
    </row>
    <row r="4513" spans="1:5">
      <c r="A4513" s="410" t="s">
        <v>565</v>
      </c>
      <c r="B4513" s="62" t="s">
        <v>563</v>
      </c>
      <c r="C4513" s="62" t="s">
        <v>563</v>
      </c>
      <c r="D4513" s="62" t="s">
        <v>563</v>
      </c>
      <c r="E4513" s="173">
        <f>E4475+E4481+E4511</f>
        <v>23.589999999999996</v>
      </c>
    </row>
    <row r="4514" spans="1:5">
      <c r="A4514" s="410"/>
      <c r="B4514" s="62"/>
      <c r="C4514" s="62"/>
      <c r="D4514" s="413"/>
      <c r="E4514" s="173"/>
    </row>
    <row r="4515" spans="1:5">
      <c r="A4515" s="410"/>
      <c r="B4515" s="62"/>
      <c r="C4515" s="62"/>
      <c r="D4515" s="62"/>
      <c r="E4515" s="173"/>
    </row>
    <row r="4516" spans="1:5">
      <c r="A4516" s="410"/>
      <c r="B4516" s="62"/>
      <c r="C4516" s="62"/>
      <c r="D4516" s="62"/>
      <c r="E4516" s="173"/>
    </row>
    <row r="4517" spans="1:5">
      <c r="A4517" s="410" t="s">
        <v>672</v>
      </c>
      <c r="B4517" s="62" t="s">
        <v>3547</v>
      </c>
      <c r="C4517" s="62"/>
      <c r="D4517" s="62"/>
      <c r="E4517" s="173"/>
    </row>
    <row r="4518" spans="1:5" ht="30">
      <c r="A4518" s="410" t="s">
        <v>1159</v>
      </c>
      <c r="B4518" s="62"/>
      <c r="C4518" s="62"/>
      <c r="D4518" s="62"/>
      <c r="E4518" s="173"/>
    </row>
    <row r="4519" spans="1:5">
      <c r="A4519" s="410" t="s">
        <v>601</v>
      </c>
      <c r="B4519" s="62"/>
      <c r="C4519" s="62"/>
      <c r="D4519" s="62"/>
      <c r="E4519" s="173"/>
    </row>
    <row r="4520" spans="1:5">
      <c r="A4520" s="410"/>
      <c r="B4520" s="62"/>
      <c r="C4520" s="62"/>
      <c r="D4520" s="62"/>
      <c r="E4520" s="173"/>
    </row>
    <row r="4521" spans="1:5">
      <c r="A4521" s="410" t="s">
        <v>576</v>
      </c>
      <c r="B4521" s="62" t="s">
        <v>558</v>
      </c>
      <c r="C4521" s="62" t="s">
        <v>559</v>
      </c>
      <c r="D4521" s="62" t="s">
        <v>560</v>
      </c>
      <c r="E4521" s="173" t="s">
        <v>561</v>
      </c>
    </row>
    <row r="4522" spans="1:5" ht="30">
      <c r="A4522" s="410" t="s">
        <v>3137</v>
      </c>
      <c r="B4522" s="62" t="s">
        <v>123</v>
      </c>
      <c r="C4522" s="62">
        <v>5.3820000000000003E-5</v>
      </c>
      <c r="D4522" s="412">
        <v>12390.06</v>
      </c>
      <c r="E4522" s="173">
        <f>TRUNC((C4522*D4522),2)</f>
        <v>0.66</v>
      </c>
    </row>
    <row r="4523" spans="1:5" ht="30">
      <c r="A4523" s="410" t="s">
        <v>3061</v>
      </c>
      <c r="B4523" s="62" t="s">
        <v>123</v>
      </c>
      <c r="C4523" s="62">
        <v>3.8859999999999997E-5</v>
      </c>
      <c r="D4523" s="62">
        <v>576</v>
      </c>
      <c r="E4523" s="173">
        <f>TRUNC((C4523*D4523),2)</f>
        <v>0.02</v>
      </c>
    </row>
    <row r="4524" spans="1:5" ht="45">
      <c r="A4524" s="410" t="s">
        <v>3138</v>
      </c>
      <c r="B4524" s="62" t="s">
        <v>123</v>
      </c>
      <c r="C4524" s="62">
        <v>8.5000000000000001E-7</v>
      </c>
      <c r="D4524" s="412">
        <v>46500</v>
      </c>
      <c r="E4524" s="173">
        <f>TRUNC((C4524*D4524),2)</f>
        <v>0.03</v>
      </c>
    </row>
    <row r="4525" spans="1:5" ht="45">
      <c r="A4525" s="410" t="s">
        <v>3139</v>
      </c>
      <c r="B4525" s="62" t="s">
        <v>123</v>
      </c>
      <c r="C4525" s="62">
        <v>8.5000000000000001E-7</v>
      </c>
      <c r="D4525" s="412">
        <v>266824.83</v>
      </c>
      <c r="E4525" s="173">
        <f>TRUNC((C4525*D4525),2)</f>
        <v>0.22</v>
      </c>
    </row>
    <row r="4526" spans="1:5">
      <c r="A4526" s="410" t="s">
        <v>562</v>
      </c>
      <c r="B4526" s="62" t="s">
        <v>563</v>
      </c>
      <c r="C4526" s="62" t="s">
        <v>563</v>
      </c>
      <c r="D4526" s="62" t="s">
        <v>563</v>
      </c>
      <c r="E4526" s="173">
        <f>SUM(E4522:E4525)</f>
        <v>0.93</v>
      </c>
    </row>
    <row r="4527" spans="1:5">
      <c r="A4527" s="410"/>
      <c r="B4527" s="62"/>
      <c r="C4527" s="62"/>
      <c r="D4527" s="62"/>
      <c r="E4527" s="173"/>
    </row>
    <row r="4528" spans="1:5">
      <c r="A4528" s="410" t="s">
        <v>557</v>
      </c>
      <c r="B4528" s="62" t="s">
        <v>558</v>
      </c>
      <c r="C4528" s="62" t="s">
        <v>559</v>
      </c>
      <c r="D4528" s="62" t="s">
        <v>560</v>
      </c>
      <c r="E4528" s="173" t="s">
        <v>561</v>
      </c>
    </row>
    <row r="4529" spans="1:5">
      <c r="A4529" s="410" t="s">
        <v>3140</v>
      </c>
      <c r="B4529" s="62" t="s">
        <v>122</v>
      </c>
      <c r="C4529" s="62">
        <v>9.0369000000000005E-3</v>
      </c>
      <c r="D4529" s="62">
        <v>20.440000000000001</v>
      </c>
      <c r="E4529" s="173">
        <f>TRUNC((C4529*D4529),2)</f>
        <v>0.18</v>
      </c>
    </row>
    <row r="4530" spans="1:5">
      <c r="A4530" s="410" t="s">
        <v>3141</v>
      </c>
      <c r="B4530" s="62" t="s">
        <v>122</v>
      </c>
      <c r="C4530" s="62">
        <v>0.53291040000000001</v>
      </c>
      <c r="D4530" s="62">
        <v>19.22</v>
      </c>
      <c r="E4530" s="173">
        <f>TRUNC((C4530*D4530),2)</f>
        <v>10.24</v>
      </c>
    </row>
    <row r="4531" spans="1:5">
      <c r="A4531" s="410" t="s">
        <v>3063</v>
      </c>
      <c r="B4531" s="62" t="s">
        <v>122</v>
      </c>
      <c r="C4531" s="62">
        <v>0.58381539999999998</v>
      </c>
      <c r="D4531" s="62">
        <v>8.51</v>
      </c>
      <c r="E4531" s="173">
        <f>TRUNC((C4531*D4531),2)</f>
        <v>4.96</v>
      </c>
    </row>
    <row r="4532" spans="1:5">
      <c r="A4532" s="410" t="s">
        <v>562</v>
      </c>
      <c r="B4532" s="62" t="s">
        <v>563</v>
      </c>
      <c r="C4532" s="62" t="s">
        <v>563</v>
      </c>
      <c r="D4532" s="62" t="s">
        <v>563</v>
      </c>
      <c r="E4532" s="173">
        <f>SUM(E4529:E4531)</f>
        <v>15.379999999999999</v>
      </c>
    </row>
    <row r="4533" spans="1:5">
      <c r="A4533" s="410"/>
      <c r="B4533" s="62"/>
      <c r="C4533" s="62"/>
      <c r="D4533" s="62"/>
      <c r="E4533" s="173"/>
    </row>
    <row r="4534" spans="1:5">
      <c r="A4534" s="410" t="s">
        <v>564</v>
      </c>
      <c r="B4534" s="62" t="s">
        <v>558</v>
      </c>
      <c r="C4534" s="62" t="s">
        <v>559</v>
      </c>
      <c r="D4534" s="62" t="s">
        <v>560</v>
      </c>
      <c r="E4534" s="173" t="s">
        <v>561</v>
      </c>
    </row>
    <row r="4535" spans="1:5">
      <c r="A4535" s="410" t="s">
        <v>3066</v>
      </c>
      <c r="B4535" s="62" t="s">
        <v>123</v>
      </c>
      <c r="C4535" s="62">
        <v>4.6018700000000001E-3</v>
      </c>
      <c r="D4535" s="62">
        <v>6.92</v>
      </c>
      <c r="E4535" s="173">
        <f t="shared" ref="E4535:E4559" si="98">TRUNC((C4535*D4535),2)</f>
        <v>0.03</v>
      </c>
    </row>
    <row r="4536" spans="1:5">
      <c r="A4536" s="410" t="s">
        <v>3046</v>
      </c>
      <c r="B4536" s="62" t="s">
        <v>131</v>
      </c>
      <c r="C4536" s="62">
        <v>1.7642999999999999E-3</v>
      </c>
      <c r="D4536" s="62">
        <v>50.4</v>
      </c>
      <c r="E4536" s="173">
        <f t="shared" si="98"/>
        <v>0.08</v>
      </c>
    </row>
    <row r="4537" spans="1:5">
      <c r="A4537" s="410" t="s">
        <v>3067</v>
      </c>
      <c r="B4537" s="62" t="s">
        <v>123</v>
      </c>
      <c r="C4537" s="62">
        <v>3.8148000000000001E-4</v>
      </c>
      <c r="D4537" s="62">
        <v>108.95</v>
      </c>
      <c r="E4537" s="173">
        <f t="shared" si="98"/>
        <v>0.04</v>
      </c>
    </row>
    <row r="4538" spans="1:5">
      <c r="A4538" s="410" t="s">
        <v>3069</v>
      </c>
      <c r="B4538" s="62" t="s">
        <v>123</v>
      </c>
      <c r="C4538" s="62">
        <v>5.20566E-3</v>
      </c>
      <c r="D4538" s="62">
        <v>6.21</v>
      </c>
      <c r="E4538" s="173">
        <f t="shared" si="98"/>
        <v>0.03</v>
      </c>
    </row>
    <row r="4539" spans="1:5">
      <c r="A4539" s="410" t="s">
        <v>3142</v>
      </c>
      <c r="B4539" s="62" t="s">
        <v>128</v>
      </c>
      <c r="C4539" s="62">
        <v>0.16166</v>
      </c>
      <c r="D4539" s="62">
        <v>4.3600000000000003</v>
      </c>
      <c r="E4539" s="173">
        <f t="shared" si="98"/>
        <v>0.7</v>
      </c>
    </row>
    <row r="4540" spans="1:5">
      <c r="A4540" s="410" t="s">
        <v>3047</v>
      </c>
      <c r="B4540" s="62" t="s">
        <v>131</v>
      </c>
      <c r="C4540" s="62">
        <v>1.5135529999999999E-2</v>
      </c>
      <c r="D4540" s="62">
        <v>9.4499999999999993</v>
      </c>
      <c r="E4540" s="173">
        <f t="shared" si="98"/>
        <v>0.14000000000000001</v>
      </c>
    </row>
    <row r="4541" spans="1:5">
      <c r="A4541" s="410" t="s">
        <v>3129</v>
      </c>
      <c r="B4541" s="62" t="s">
        <v>128</v>
      </c>
      <c r="C4541" s="62">
        <v>0.18282000000000001</v>
      </c>
      <c r="D4541" s="62">
        <v>3.49</v>
      </c>
      <c r="E4541" s="173">
        <f t="shared" si="98"/>
        <v>0.63</v>
      </c>
    </row>
    <row r="4542" spans="1:5">
      <c r="A4542" s="410" t="s">
        <v>3075</v>
      </c>
      <c r="B4542" s="62" t="s">
        <v>128</v>
      </c>
      <c r="C4542" s="62">
        <v>8.6759999999999995E-4</v>
      </c>
      <c r="D4542" s="62">
        <v>15.32</v>
      </c>
      <c r="E4542" s="173">
        <f t="shared" si="98"/>
        <v>0.01</v>
      </c>
    </row>
    <row r="4543" spans="1:5">
      <c r="A4543" s="410" t="s">
        <v>3076</v>
      </c>
      <c r="B4543" s="62" t="s">
        <v>122</v>
      </c>
      <c r="C4543" s="62">
        <v>1.13239037</v>
      </c>
      <c r="D4543" s="62">
        <v>1.87</v>
      </c>
      <c r="E4543" s="173">
        <f t="shared" si="98"/>
        <v>2.11</v>
      </c>
    </row>
    <row r="4544" spans="1:5">
      <c r="A4544" s="410" t="s">
        <v>3077</v>
      </c>
      <c r="B4544" s="62" t="s">
        <v>122</v>
      </c>
      <c r="C4544" s="62">
        <v>1.111</v>
      </c>
      <c r="D4544" s="62">
        <v>0.71</v>
      </c>
      <c r="E4544" s="173">
        <f t="shared" si="98"/>
        <v>0.78</v>
      </c>
    </row>
    <row r="4545" spans="1:5">
      <c r="A4545" s="410" t="s">
        <v>3078</v>
      </c>
      <c r="B4545" s="62" t="s">
        <v>122</v>
      </c>
      <c r="C4545" s="62">
        <v>1.111</v>
      </c>
      <c r="D4545" s="62">
        <v>0.34</v>
      </c>
      <c r="E4545" s="173">
        <f t="shared" si="98"/>
        <v>0.37</v>
      </c>
    </row>
    <row r="4546" spans="1:5">
      <c r="A4546" s="410" t="s">
        <v>3079</v>
      </c>
      <c r="B4546" s="62" t="s">
        <v>122</v>
      </c>
      <c r="C4546" s="62">
        <v>1.111</v>
      </c>
      <c r="D4546" s="62">
        <v>0.05</v>
      </c>
      <c r="E4546" s="173">
        <f t="shared" si="98"/>
        <v>0.05</v>
      </c>
    </row>
    <row r="4547" spans="1:5">
      <c r="A4547" s="410" t="s">
        <v>3048</v>
      </c>
      <c r="B4547" s="62" t="s">
        <v>123</v>
      </c>
      <c r="C4547" s="62">
        <v>2.9162300000000001E-3</v>
      </c>
      <c r="D4547" s="62">
        <v>31.18</v>
      </c>
      <c r="E4547" s="173">
        <f t="shared" si="98"/>
        <v>0.09</v>
      </c>
    </row>
    <row r="4548" spans="1:5">
      <c r="A4548" s="410" t="s">
        <v>3049</v>
      </c>
      <c r="B4548" s="62" t="s">
        <v>123</v>
      </c>
      <c r="C4548" s="62">
        <v>1.36681E-3</v>
      </c>
      <c r="D4548" s="62">
        <v>178.5</v>
      </c>
      <c r="E4548" s="173">
        <f t="shared" si="98"/>
        <v>0.24</v>
      </c>
    </row>
    <row r="4549" spans="1:5">
      <c r="A4549" s="410" t="s">
        <v>3050</v>
      </c>
      <c r="B4549" s="62" t="s">
        <v>123</v>
      </c>
      <c r="C4549" s="62">
        <v>0.12285889</v>
      </c>
      <c r="D4549" s="62">
        <v>1.17</v>
      </c>
      <c r="E4549" s="173">
        <f t="shared" si="98"/>
        <v>0.14000000000000001</v>
      </c>
    </row>
    <row r="4550" spans="1:5" ht="30">
      <c r="A4550" s="410" t="s">
        <v>3051</v>
      </c>
      <c r="B4550" s="62" t="s">
        <v>123</v>
      </c>
      <c r="C4550" s="62">
        <v>1.1846599999999999E-3</v>
      </c>
      <c r="D4550" s="62">
        <v>140.43</v>
      </c>
      <c r="E4550" s="173">
        <f t="shared" si="98"/>
        <v>0.16</v>
      </c>
    </row>
    <row r="4551" spans="1:5" ht="30">
      <c r="A4551" s="410" t="s">
        <v>3052</v>
      </c>
      <c r="B4551" s="62" t="s">
        <v>123</v>
      </c>
      <c r="C4551" s="62">
        <v>7.9343999999999997E-4</v>
      </c>
      <c r="D4551" s="62">
        <v>123.37</v>
      </c>
      <c r="E4551" s="173">
        <f t="shared" si="98"/>
        <v>0.09</v>
      </c>
    </row>
    <row r="4552" spans="1:5" ht="30">
      <c r="A4552" s="410" t="s">
        <v>3080</v>
      </c>
      <c r="B4552" s="62" t="s">
        <v>123</v>
      </c>
      <c r="C4552" s="62">
        <v>2.5320000000000002E-5</v>
      </c>
      <c r="D4552" s="62">
        <v>593.85</v>
      </c>
      <c r="E4552" s="173">
        <f t="shared" si="98"/>
        <v>0.01</v>
      </c>
    </row>
    <row r="4553" spans="1:5">
      <c r="A4553" s="410" t="s">
        <v>3081</v>
      </c>
      <c r="B4553" s="62" t="s">
        <v>123</v>
      </c>
      <c r="C4553" s="62">
        <v>1.5543999999999999E-4</v>
      </c>
      <c r="D4553" s="62">
        <v>134.63</v>
      </c>
      <c r="E4553" s="173">
        <f t="shared" si="98"/>
        <v>0.02</v>
      </c>
    </row>
    <row r="4554" spans="1:5">
      <c r="A4554" s="410" t="s">
        <v>3082</v>
      </c>
      <c r="B4554" s="62" t="s">
        <v>123</v>
      </c>
      <c r="C4554" s="62">
        <v>1.1807E-4</v>
      </c>
      <c r="D4554" s="62">
        <v>202.84</v>
      </c>
      <c r="E4554" s="173">
        <f t="shared" si="98"/>
        <v>0.02</v>
      </c>
    </row>
    <row r="4555" spans="1:5">
      <c r="A4555" s="410" t="s">
        <v>3083</v>
      </c>
      <c r="B4555" s="62" t="s">
        <v>123</v>
      </c>
      <c r="C4555" s="62">
        <v>2.5320000000000002E-5</v>
      </c>
      <c r="D4555" s="62">
        <v>574.46</v>
      </c>
      <c r="E4555" s="173">
        <f t="shared" si="98"/>
        <v>0.01</v>
      </c>
    </row>
    <row r="4556" spans="1:5">
      <c r="A4556" s="410" t="s">
        <v>3084</v>
      </c>
      <c r="B4556" s="62" t="s">
        <v>123</v>
      </c>
      <c r="C4556" s="62">
        <v>3.1109999999999999E-5</v>
      </c>
      <c r="D4556" s="62">
        <v>276.64</v>
      </c>
      <c r="E4556" s="173">
        <f t="shared" si="98"/>
        <v>0</v>
      </c>
    </row>
    <row r="4557" spans="1:5">
      <c r="A4557" s="410" t="s">
        <v>3085</v>
      </c>
      <c r="B4557" s="62" t="s">
        <v>123</v>
      </c>
      <c r="C4557" s="62">
        <v>1.5670199999999999E-3</v>
      </c>
      <c r="D4557" s="62">
        <v>8.1</v>
      </c>
      <c r="E4557" s="173">
        <f t="shared" si="98"/>
        <v>0.01</v>
      </c>
    </row>
    <row r="4558" spans="1:5">
      <c r="A4558" s="410" t="s">
        <v>3086</v>
      </c>
      <c r="B4558" s="62" t="s">
        <v>123</v>
      </c>
      <c r="C4558" s="62">
        <v>8.6759999999999995E-4</v>
      </c>
      <c r="D4558" s="62">
        <v>11.01</v>
      </c>
      <c r="E4558" s="173">
        <f t="shared" si="98"/>
        <v>0</v>
      </c>
    </row>
    <row r="4559" spans="1:5">
      <c r="A4559" s="410" t="s">
        <v>3087</v>
      </c>
      <c r="B4559" s="62" t="s">
        <v>123</v>
      </c>
      <c r="C4559" s="62">
        <v>8.6759999999999995E-4</v>
      </c>
      <c r="D4559" s="62">
        <v>24.42</v>
      </c>
      <c r="E4559" s="173">
        <f t="shared" si="98"/>
        <v>0.02</v>
      </c>
    </row>
    <row r="4560" spans="1:5">
      <c r="A4560" s="410" t="s">
        <v>562</v>
      </c>
      <c r="B4560" s="62" t="s">
        <v>563</v>
      </c>
      <c r="C4560" s="62" t="s">
        <v>563</v>
      </c>
      <c r="D4560" s="62" t="s">
        <v>563</v>
      </c>
      <c r="E4560" s="173">
        <f>SUM(E4535:E4559)</f>
        <v>5.7799999999999976</v>
      </c>
    </row>
    <row r="4561" spans="1:5">
      <c r="A4561" s="410"/>
      <c r="B4561" s="62"/>
      <c r="C4561" s="62"/>
      <c r="D4561" s="62"/>
      <c r="E4561" s="173"/>
    </row>
    <row r="4562" spans="1:5">
      <c r="A4562" s="410" t="s">
        <v>565</v>
      </c>
      <c r="B4562" s="62" t="s">
        <v>563</v>
      </c>
      <c r="C4562" s="62" t="s">
        <v>563</v>
      </c>
      <c r="D4562" s="62" t="s">
        <v>563</v>
      </c>
      <c r="E4562" s="173">
        <f>E4526+E4532+E4560</f>
        <v>22.089999999999996</v>
      </c>
    </row>
    <row r="4563" spans="1:5">
      <c r="A4563" s="410"/>
      <c r="B4563" s="62"/>
      <c r="C4563" s="62"/>
      <c r="D4563" s="413"/>
      <c r="E4563" s="173"/>
    </row>
    <row r="4564" spans="1:5">
      <c r="A4564" s="410"/>
      <c r="B4564" s="62"/>
      <c r="C4564" s="62"/>
      <c r="D4564" s="62"/>
      <c r="E4564" s="173"/>
    </row>
    <row r="4565" spans="1:5">
      <c r="A4565" s="410"/>
      <c r="B4565" s="62"/>
      <c r="C4565" s="62"/>
      <c r="D4565" s="62"/>
      <c r="E4565" s="173"/>
    </row>
    <row r="4566" spans="1:5">
      <c r="A4566" s="410" t="s">
        <v>1404</v>
      </c>
      <c r="B4566" s="62" t="s">
        <v>3547</v>
      </c>
      <c r="C4566" s="62"/>
      <c r="D4566" s="62"/>
      <c r="E4566" s="173"/>
    </row>
    <row r="4567" spans="1:5" ht="30">
      <c r="A4567" s="410" t="s">
        <v>1160</v>
      </c>
      <c r="B4567" s="62"/>
      <c r="C4567" s="62"/>
      <c r="D4567" s="62"/>
      <c r="E4567" s="173"/>
    </row>
    <row r="4568" spans="1:5">
      <c r="A4568" s="410" t="s">
        <v>601</v>
      </c>
      <c r="B4568" s="62"/>
      <c r="C4568" s="62"/>
      <c r="D4568" s="62"/>
      <c r="E4568" s="173"/>
    </row>
    <row r="4569" spans="1:5">
      <c r="A4569" s="410"/>
      <c r="B4569" s="62"/>
      <c r="C4569" s="62"/>
      <c r="D4569" s="62"/>
      <c r="E4569" s="173"/>
    </row>
    <row r="4570" spans="1:5">
      <c r="A4570" s="410" t="s">
        <v>576</v>
      </c>
      <c r="B4570" s="62" t="s">
        <v>558</v>
      </c>
      <c r="C4570" s="62" t="s">
        <v>559</v>
      </c>
      <c r="D4570" s="62" t="s">
        <v>560</v>
      </c>
      <c r="E4570" s="173" t="s">
        <v>561</v>
      </c>
    </row>
    <row r="4571" spans="1:5" ht="30">
      <c r="A4571" s="410" t="s">
        <v>3061</v>
      </c>
      <c r="B4571" s="62" t="s">
        <v>123</v>
      </c>
      <c r="C4571" s="62">
        <v>2.031E-4</v>
      </c>
      <c r="D4571" s="62">
        <v>576</v>
      </c>
      <c r="E4571" s="173">
        <f>TRUNC((C4571*D4571),2)</f>
        <v>0.11</v>
      </c>
    </row>
    <row r="4572" spans="1:5">
      <c r="A4572" s="410" t="s">
        <v>562</v>
      </c>
      <c r="B4572" s="62" t="s">
        <v>563</v>
      </c>
      <c r="C4572" s="62" t="s">
        <v>563</v>
      </c>
      <c r="D4572" s="62" t="s">
        <v>563</v>
      </c>
      <c r="E4572" s="173">
        <f>SUM(E4571:E4571)</f>
        <v>0.11</v>
      </c>
    </row>
    <row r="4573" spans="1:5">
      <c r="A4573" s="410"/>
      <c r="B4573" s="62"/>
      <c r="C4573" s="62"/>
      <c r="D4573" s="62"/>
      <c r="E4573" s="173"/>
    </row>
    <row r="4574" spans="1:5">
      <c r="A4574" s="410" t="s">
        <v>557</v>
      </c>
      <c r="B4574" s="62" t="s">
        <v>558</v>
      </c>
      <c r="C4574" s="62" t="s">
        <v>559</v>
      </c>
      <c r="D4574" s="62" t="s">
        <v>560</v>
      </c>
      <c r="E4574" s="173" t="s">
        <v>561</v>
      </c>
    </row>
    <row r="4575" spans="1:5">
      <c r="A4575" s="410" t="s">
        <v>3063</v>
      </c>
      <c r="B4575" s="62" t="s">
        <v>122</v>
      </c>
      <c r="C4575" s="62">
        <v>3.0324985899999999</v>
      </c>
      <c r="D4575" s="62">
        <v>8.51</v>
      </c>
      <c r="E4575" s="173">
        <f>TRUNC((C4575*D4575),2)</f>
        <v>25.8</v>
      </c>
    </row>
    <row r="4576" spans="1:5">
      <c r="A4576" s="410" t="s">
        <v>562</v>
      </c>
      <c r="B4576" s="62" t="s">
        <v>563</v>
      </c>
      <c r="C4576" s="62" t="s">
        <v>563</v>
      </c>
      <c r="D4576" s="62" t="s">
        <v>563</v>
      </c>
      <c r="E4576" s="173">
        <f>SUM(E4575:E4575)</f>
        <v>25.8</v>
      </c>
    </row>
    <row r="4577" spans="1:5">
      <c r="A4577" s="410"/>
      <c r="B4577" s="62"/>
      <c r="C4577" s="62"/>
      <c r="D4577" s="62"/>
      <c r="E4577" s="173"/>
    </row>
    <row r="4578" spans="1:5">
      <c r="A4578" s="410" t="s">
        <v>564</v>
      </c>
      <c r="B4578" s="62" t="s">
        <v>558</v>
      </c>
      <c r="C4578" s="62" t="s">
        <v>559</v>
      </c>
      <c r="D4578" s="62" t="s">
        <v>560</v>
      </c>
      <c r="E4578" s="173" t="s">
        <v>561</v>
      </c>
    </row>
    <row r="4579" spans="1:5">
      <c r="A4579" s="410" t="s">
        <v>3066</v>
      </c>
      <c r="B4579" s="62" t="s">
        <v>123</v>
      </c>
      <c r="C4579" s="62">
        <v>2.4051599999999999E-2</v>
      </c>
      <c r="D4579" s="62">
        <v>6.92</v>
      </c>
      <c r="E4579" s="173">
        <f t="shared" ref="E4579:E4601" si="99">TRUNC((C4579*D4579),2)</f>
        <v>0.16</v>
      </c>
    </row>
    <row r="4580" spans="1:5">
      <c r="A4580" s="410" t="s">
        <v>3046</v>
      </c>
      <c r="B4580" s="62" t="s">
        <v>131</v>
      </c>
      <c r="C4580" s="62">
        <v>4.803E-3</v>
      </c>
      <c r="D4580" s="62">
        <v>50.4</v>
      </c>
      <c r="E4580" s="173">
        <f t="shared" si="99"/>
        <v>0.24</v>
      </c>
    </row>
    <row r="4581" spans="1:5">
      <c r="A4581" s="410" t="s">
        <v>3067</v>
      </c>
      <c r="B4581" s="62" t="s">
        <v>123</v>
      </c>
      <c r="C4581" s="62">
        <v>1.9938E-3</v>
      </c>
      <c r="D4581" s="62">
        <v>108.95</v>
      </c>
      <c r="E4581" s="173">
        <f t="shared" si="99"/>
        <v>0.21</v>
      </c>
    </row>
    <row r="4582" spans="1:5">
      <c r="A4582" s="410" t="s">
        <v>3069</v>
      </c>
      <c r="B4582" s="62" t="s">
        <v>123</v>
      </c>
      <c r="C4582" s="62">
        <v>2.72073E-2</v>
      </c>
      <c r="D4582" s="62">
        <v>6.21</v>
      </c>
      <c r="E4582" s="173">
        <f t="shared" si="99"/>
        <v>0.16</v>
      </c>
    </row>
    <row r="4583" spans="1:5">
      <c r="A4583" s="410" t="s">
        <v>3047</v>
      </c>
      <c r="B4583" s="62" t="s">
        <v>131</v>
      </c>
      <c r="C4583" s="62">
        <v>4.1203799999999999E-2</v>
      </c>
      <c r="D4583" s="62">
        <v>9.4499999999999993</v>
      </c>
      <c r="E4583" s="173">
        <f t="shared" si="99"/>
        <v>0.38</v>
      </c>
    </row>
    <row r="4584" spans="1:5">
      <c r="A4584" s="410" t="s">
        <v>3075</v>
      </c>
      <c r="B4584" s="62" t="s">
        <v>128</v>
      </c>
      <c r="C4584" s="62">
        <v>4.5345000000000003E-3</v>
      </c>
      <c r="D4584" s="62">
        <v>15.32</v>
      </c>
      <c r="E4584" s="173">
        <f t="shared" si="99"/>
        <v>0.06</v>
      </c>
    </row>
    <row r="4585" spans="1:5">
      <c r="A4585" s="410" t="s">
        <v>3076</v>
      </c>
      <c r="B4585" s="62" t="s">
        <v>122</v>
      </c>
      <c r="C4585" s="62">
        <v>3</v>
      </c>
      <c r="D4585" s="62">
        <v>1.87</v>
      </c>
      <c r="E4585" s="173">
        <f t="shared" si="99"/>
        <v>5.61</v>
      </c>
    </row>
    <row r="4586" spans="1:5">
      <c r="A4586" s="410" t="s">
        <v>3077</v>
      </c>
      <c r="B4586" s="62" t="s">
        <v>122</v>
      </c>
      <c r="C4586" s="62">
        <v>3</v>
      </c>
      <c r="D4586" s="62">
        <v>0.71</v>
      </c>
      <c r="E4586" s="173">
        <f t="shared" si="99"/>
        <v>2.13</v>
      </c>
    </row>
    <row r="4587" spans="1:5">
      <c r="A4587" s="410" t="s">
        <v>3078</v>
      </c>
      <c r="B4587" s="62" t="s">
        <v>122</v>
      </c>
      <c r="C4587" s="62">
        <v>3</v>
      </c>
      <c r="D4587" s="62">
        <v>0.34</v>
      </c>
      <c r="E4587" s="173">
        <f t="shared" si="99"/>
        <v>1.02</v>
      </c>
    </row>
    <row r="4588" spans="1:5">
      <c r="A4588" s="410" t="s">
        <v>3079</v>
      </c>
      <c r="B4588" s="62" t="s">
        <v>122</v>
      </c>
      <c r="C4588" s="62">
        <v>3</v>
      </c>
      <c r="D4588" s="62">
        <v>0.05</v>
      </c>
      <c r="E4588" s="173">
        <f t="shared" si="99"/>
        <v>0.15</v>
      </c>
    </row>
    <row r="4589" spans="1:5">
      <c r="A4589" s="410" t="s">
        <v>3048</v>
      </c>
      <c r="B4589" s="62" t="s">
        <v>123</v>
      </c>
      <c r="C4589" s="62">
        <v>7.9389000000000005E-3</v>
      </c>
      <c r="D4589" s="62">
        <v>31.18</v>
      </c>
      <c r="E4589" s="173">
        <f t="shared" si="99"/>
        <v>0.24</v>
      </c>
    </row>
    <row r="4590" spans="1:5">
      <c r="A4590" s="410" t="s">
        <v>3049</v>
      </c>
      <c r="B4590" s="62" t="s">
        <v>123</v>
      </c>
      <c r="C4590" s="62">
        <v>3.7209000000000001E-3</v>
      </c>
      <c r="D4590" s="62">
        <v>178.5</v>
      </c>
      <c r="E4590" s="173">
        <f t="shared" si="99"/>
        <v>0.66</v>
      </c>
    </row>
    <row r="4591" spans="1:5">
      <c r="A4591" s="410" t="s">
        <v>3050</v>
      </c>
      <c r="B4591" s="62" t="s">
        <v>123</v>
      </c>
      <c r="C4591" s="62">
        <v>0.33446160000000003</v>
      </c>
      <c r="D4591" s="62">
        <v>1.17</v>
      </c>
      <c r="E4591" s="173">
        <f t="shared" si="99"/>
        <v>0.39</v>
      </c>
    </row>
    <row r="4592" spans="1:5" ht="30">
      <c r="A4592" s="410" t="s">
        <v>3051</v>
      </c>
      <c r="B4592" s="62" t="s">
        <v>123</v>
      </c>
      <c r="C4592" s="62">
        <v>3.225E-3</v>
      </c>
      <c r="D4592" s="62">
        <v>140.43</v>
      </c>
      <c r="E4592" s="173">
        <f t="shared" si="99"/>
        <v>0.45</v>
      </c>
    </row>
    <row r="4593" spans="1:5" ht="30">
      <c r="A4593" s="410" t="s">
        <v>3052</v>
      </c>
      <c r="B4593" s="62" t="s">
        <v>123</v>
      </c>
      <c r="C4593" s="62">
        <v>2.16E-3</v>
      </c>
      <c r="D4593" s="62">
        <v>123.37</v>
      </c>
      <c r="E4593" s="173">
        <f t="shared" si="99"/>
        <v>0.26</v>
      </c>
    </row>
    <row r="4594" spans="1:5" ht="30">
      <c r="A4594" s="410" t="s">
        <v>3080</v>
      </c>
      <c r="B4594" s="62" t="s">
        <v>123</v>
      </c>
      <c r="C4594" s="62">
        <v>1.3229999999999999E-4</v>
      </c>
      <c r="D4594" s="62">
        <v>593.85</v>
      </c>
      <c r="E4594" s="173">
        <f t="shared" si="99"/>
        <v>7.0000000000000007E-2</v>
      </c>
    </row>
    <row r="4595" spans="1:5">
      <c r="A4595" s="410" t="s">
        <v>3081</v>
      </c>
      <c r="B4595" s="62" t="s">
        <v>123</v>
      </c>
      <c r="C4595" s="62">
        <v>8.1240000000000001E-4</v>
      </c>
      <c r="D4595" s="62">
        <v>134.63</v>
      </c>
      <c r="E4595" s="173">
        <f t="shared" si="99"/>
        <v>0.1</v>
      </c>
    </row>
    <row r="4596" spans="1:5">
      <c r="A4596" s="410" t="s">
        <v>3082</v>
      </c>
      <c r="B4596" s="62" t="s">
        <v>123</v>
      </c>
      <c r="C4596" s="62">
        <v>6.1709999999999998E-4</v>
      </c>
      <c r="D4596" s="62">
        <v>202.84</v>
      </c>
      <c r="E4596" s="173">
        <f t="shared" si="99"/>
        <v>0.12</v>
      </c>
    </row>
    <row r="4597" spans="1:5">
      <c r="A4597" s="410" t="s">
        <v>3083</v>
      </c>
      <c r="B4597" s="62" t="s">
        <v>123</v>
      </c>
      <c r="C4597" s="62">
        <v>1.3229999999999999E-4</v>
      </c>
      <c r="D4597" s="62">
        <v>574.46</v>
      </c>
      <c r="E4597" s="173">
        <f t="shared" si="99"/>
        <v>7.0000000000000007E-2</v>
      </c>
    </row>
    <row r="4598" spans="1:5">
      <c r="A4598" s="410" t="s">
        <v>3084</v>
      </c>
      <c r="B4598" s="62" t="s">
        <v>123</v>
      </c>
      <c r="C4598" s="62">
        <v>1.6259999999999999E-4</v>
      </c>
      <c r="D4598" s="62">
        <v>276.64</v>
      </c>
      <c r="E4598" s="173">
        <f t="shared" si="99"/>
        <v>0.04</v>
      </c>
    </row>
    <row r="4599" spans="1:5">
      <c r="A4599" s="410" t="s">
        <v>3085</v>
      </c>
      <c r="B4599" s="62" t="s">
        <v>123</v>
      </c>
      <c r="C4599" s="62">
        <v>8.1899999999999994E-3</v>
      </c>
      <c r="D4599" s="62">
        <v>8.1</v>
      </c>
      <c r="E4599" s="173">
        <f t="shared" si="99"/>
        <v>0.06</v>
      </c>
    </row>
    <row r="4600" spans="1:5">
      <c r="A4600" s="410" t="s">
        <v>3086</v>
      </c>
      <c r="B4600" s="62" t="s">
        <v>123</v>
      </c>
      <c r="C4600" s="62">
        <v>4.5345000000000003E-3</v>
      </c>
      <c r="D4600" s="62">
        <v>11.01</v>
      </c>
      <c r="E4600" s="173">
        <f t="shared" si="99"/>
        <v>0.04</v>
      </c>
    </row>
    <row r="4601" spans="1:5">
      <c r="A4601" s="410" t="s">
        <v>3087</v>
      </c>
      <c r="B4601" s="62" t="s">
        <v>123</v>
      </c>
      <c r="C4601" s="62">
        <v>4.5345000000000003E-3</v>
      </c>
      <c r="D4601" s="62">
        <v>24.42</v>
      </c>
      <c r="E4601" s="173">
        <f t="shared" si="99"/>
        <v>0.11</v>
      </c>
    </row>
    <row r="4602" spans="1:5">
      <c r="A4602" s="410" t="s">
        <v>562</v>
      </c>
      <c r="B4602" s="62" t="s">
        <v>563</v>
      </c>
      <c r="C4602" s="62" t="s">
        <v>563</v>
      </c>
      <c r="D4602" s="62" t="s">
        <v>563</v>
      </c>
      <c r="E4602" s="173">
        <f>SUM(E4579:E4601)</f>
        <v>12.729999999999997</v>
      </c>
    </row>
    <row r="4603" spans="1:5">
      <c r="A4603" s="410"/>
      <c r="B4603" s="62"/>
      <c r="C4603" s="62"/>
      <c r="D4603" s="62"/>
      <c r="E4603" s="173"/>
    </row>
    <row r="4604" spans="1:5">
      <c r="A4604" s="410" t="s">
        <v>565</v>
      </c>
      <c r="B4604" s="62" t="s">
        <v>563</v>
      </c>
      <c r="C4604" s="62" t="s">
        <v>563</v>
      </c>
      <c r="D4604" s="62" t="s">
        <v>563</v>
      </c>
      <c r="E4604" s="173">
        <f>E4572+E4576+E4602</f>
        <v>38.64</v>
      </c>
    </row>
    <row r="4605" spans="1:5">
      <c r="A4605" s="410"/>
      <c r="B4605" s="62"/>
      <c r="C4605" s="62"/>
      <c r="D4605" s="413"/>
      <c r="E4605" s="173"/>
    </row>
    <row r="4606" spans="1:5">
      <c r="A4606" s="410"/>
      <c r="B4606" s="62"/>
      <c r="C4606" s="62"/>
      <c r="D4606" s="62"/>
      <c r="E4606" s="173"/>
    </row>
    <row r="4607" spans="1:5">
      <c r="A4607" s="410"/>
      <c r="B4607" s="62"/>
      <c r="C4607" s="62"/>
      <c r="D4607" s="62"/>
      <c r="E4607" s="173"/>
    </row>
    <row r="4608" spans="1:5">
      <c r="A4608" s="410" t="s">
        <v>1405</v>
      </c>
      <c r="B4608" s="62" t="s">
        <v>3547</v>
      </c>
      <c r="C4608" s="62"/>
      <c r="D4608" s="62"/>
      <c r="E4608" s="173"/>
    </row>
    <row r="4609" spans="1:5" ht="30">
      <c r="A4609" s="410" t="s">
        <v>1161</v>
      </c>
      <c r="B4609" s="62"/>
      <c r="C4609" s="62"/>
      <c r="D4609" s="62"/>
      <c r="E4609" s="173"/>
    </row>
    <row r="4610" spans="1:5">
      <c r="A4610" s="410" t="s">
        <v>601</v>
      </c>
      <c r="B4610" s="62"/>
      <c r="C4610" s="62"/>
      <c r="D4610" s="62"/>
      <c r="E4610" s="173"/>
    </row>
    <row r="4611" spans="1:5">
      <c r="A4611" s="410"/>
      <c r="B4611" s="62"/>
      <c r="C4611" s="62"/>
      <c r="D4611" s="62"/>
      <c r="E4611" s="173"/>
    </row>
    <row r="4612" spans="1:5">
      <c r="A4612" s="410" t="s">
        <v>576</v>
      </c>
      <c r="B4612" s="62" t="s">
        <v>558</v>
      </c>
      <c r="C4612" s="62" t="s">
        <v>559</v>
      </c>
      <c r="D4612" s="62" t="s">
        <v>560</v>
      </c>
      <c r="E4612" s="173" t="s">
        <v>561</v>
      </c>
    </row>
    <row r="4613" spans="1:5" ht="30">
      <c r="A4613" s="410" t="s">
        <v>3061</v>
      </c>
      <c r="B4613" s="62" t="s">
        <v>123</v>
      </c>
      <c r="C4613" s="62">
        <v>2.031E-4</v>
      </c>
      <c r="D4613" s="62">
        <v>576</v>
      </c>
      <c r="E4613" s="173">
        <f>TRUNC((C4613*D4613),2)</f>
        <v>0.11</v>
      </c>
    </row>
    <row r="4614" spans="1:5">
      <c r="A4614" s="410" t="s">
        <v>562</v>
      </c>
      <c r="B4614" s="62" t="s">
        <v>563</v>
      </c>
      <c r="C4614" s="62" t="s">
        <v>563</v>
      </c>
      <c r="D4614" s="62" t="s">
        <v>563</v>
      </c>
      <c r="E4614" s="173">
        <f>SUM(E4613:E4613)</f>
        <v>0.11</v>
      </c>
    </row>
    <row r="4615" spans="1:5">
      <c r="A4615" s="410"/>
      <c r="B4615" s="62"/>
      <c r="C4615" s="62"/>
      <c r="D4615" s="62"/>
      <c r="E4615" s="173"/>
    </row>
    <row r="4616" spans="1:5">
      <c r="A4616" s="410" t="s">
        <v>557</v>
      </c>
      <c r="B4616" s="62" t="s">
        <v>558</v>
      </c>
      <c r="C4616" s="62" t="s">
        <v>559</v>
      </c>
      <c r="D4616" s="62" t="s">
        <v>560</v>
      </c>
      <c r="E4616" s="173" t="s">
        <v>561</v>
      </c>
    </row>
    <row r="4617" spans="1:5">
      <c r="A4617" s="410" t="s">
        <v>3063</v>
      </c>
      <c r="B4617" s="62" t="s">
        <v>122</v>
      </c>
      <c r="C4617" s="62">
        <v>3.0324985899999999</v>
      </c>
      <c r="D4617" s="62">
        <v>8.51</v>
      </c>
      <c r="E4617" s="173">
        <f>TRUNC((C4617*D4617),2)</f>
        <v>25.8</v>
      </c>
    </row>
    <row r="4618" spans="1:5">
      <c r="A4618" s="410" t="s">
        <v>562</v>
      </c>
      <c r="B4618" s="62" t="s">
        <v>563</v>
      </c>
      <c r="C4618" s="62" t="s">
        <v>563</v>
      </c>
      <c r="D4618" s="62" t="s">
        <v>563</v>
      </c>
      <c r="E4618" s="173">
        <f>SUM(E4617:E4617)</f>
        <v>25.8</v>
      </c>
    </row>
    <row r="4619" spans="1:5">
      <c r="A4619" s="410"/>
      <c r="B4619" s="62"/>
      <c r="C4619" s="62"/>
      <c r="D4619" s="62"/>
      <c r="E4619" s="173"/>
    </row>
    <row r="4620" spans="1:5">
      <c r="A4620" s="410" t="s">
        <v>564</v>
      </c>
      <c r="B4620" s="62" t="s">
        <v>558</v>
      </c>
      <c r="C4620" s="62" t="s">
        <v>559</v>
      </c>
      <c r="D4620" s="62" t="s">
        <v>560</v>
      </c>
      <c r="E4620" s="173" t="s">
        <v>561</v>
      </c>
    </row>
    <row r="4621" spans="1:5">
      <c r="A4621" s="410" t="s">
        <v>3066</v>
      </c>
      <c r="B4621" s="62" t="s">
        <v>123</v>
      </c>
      <c r="C4621" s="62">
        <v>2.4051599999999999E-2</v>
      </c>
      <c r="D4621" s="62">
        <v>6.92</v>
      </c>
      <c r="E4621" s="173">
        <f t="shared" ref="E4621:E4643" si="100">TRUNC((C4621*D4621),2)</f>
        <v>0.16</v>
      </c>
    </row>
    <row r="4622" spans="1:5">
      <c r="A4622" s="410" t="s">
        <v>3046</v>
      </c>
      <c r="B4622" s="62" t="s">
        <v>131</v>
      </c>
      <c r="C4622" s="62">
        <v>4.803E-3</v>
      </c>
      <c r="D4622" s="62">
        <v>50.4</v>
      </c>
      <c r="E4622" s="173">
        <f t="shared" si="100"/>
        <v>0.24</v>
      </c>
    </row>
    <row r="4623" spans="1:5">
      <c r="A4623" s="410" t="s">
        <v>3067</v>
      </c>
      <c r="B4623" s="62" t="s">
        <v>123</v>
      </c>
      <c r="C4623" s="62">
        <v>1.9938E-3</v>
      </c>
      <c r="D4623" s="62">
        <v>108.95</v>
      </c>
      <c r="E4623" s="173">
        <f t="shared" si="100"/>
        <v>0.21</v>
      </c>
    </row>
    <row r="4624" spans="1:5">
      <c r="A4624" s="410" t="s">
        <v>3069</v>
      </c>
      <c r="B4624" s="62" t="s">
        <v>123</v>
      </c>
      <c r="C4624" s="62">
        <v>2.72073E-2</v>
      </c>
      <c r="D4624" s="62">
        <v>6.21</v>
      </c>
      <c r="E4624" s="173">
        <f t="shared" si="100"/>
        <v>0.16</v>
      </c>
    </row>
    <row r="4625" spans="1:5">
      <c r="A4625" s="410" t="s">
        <v>3047</v>
      </c>
      <c r="B4625" s="62" t="s">
        <v>131</v>
      </c>
      <c r="C4625" s="62">
        <v>4.1203799999999999E-2</v>
      </c>
      <c r="D4625" s="62">
        <v>9.4499999999999993</v>
      </c>
      <c r="E4625" s="173">
        <f t="shared" si="100"/>
        <v>0.38</v>
      </c>
    </row>
    <row r="4626" spans="1:5">
      <c r="A4626" s="410" t="s">
        <v>3075</v>
      </c>
      <c r="B4626" s="62" t="s">
        <v>128</v>
      </c>
      <c r="C4626" s="62">
        <v>4.5345000000000003E-3</v>
      </c>
      <c r="D4626" s="62">
        <v>15.32</v>
      </c>
      <c r="E4626" s="173">
        <f t="shared" si="100"/>
        <v>0.06</v>
      </c>
    </row>
    <row r="4627" spans="1:5">
      <c r="A4627" s="410" t="s">
        <v>3076</v>
      </c>
      <c r="B4627" s="62" t="s">
        <v>122</v>
      </c>
      <c r="C4627" s="62">
        <v>3</v>
      </c>
      <c r="D4627" s="62">
        <v>1.87</v>
      </c>
      <c r="E4627" s="173">
        <f t="shared" si="100"/>
        <v>5.61</v>
      </c>
    </row>
    <row r="4628" spans="1:5">
      <c r="A4628" s="410" t="s">
        <v>3077</v>
      </c>
      <c r="B4628" s="62" t="s">
        <v>122</v>
      </c>
      <c r="C4628" s="62">
        <v>3</v>
      </c>
      <c r="D4628" s="62">
        <v>0.71</v>
      </c>
      <c r="E4628" s="173">
        <f t="shared" si="100"/>
        <v>2.13</v>
      </c>
    </row>
    <row r="4629" spans="1:5">
      <c r="A4629" s="410" t="s">
        <v>3078</v>
      </c>
      <c r="B4629" s="62" t="s">
        <v>122</v>
      </c>
      <c r="C4629" s="62">
        <v>3</v>
      </c>
      <c r="D4629" s="62">
        <v>0.34</v>
      </c>
      <c r="E4629" s="173">
        <f t="shared" si="100"/>
        <v>1.02</v>
      </c>
    </row>
    <row r="4630" spans="1:5">
      <c r="A4630" s="410" t="s">
        <v>3079</v>
      </c>
      <c r="B4630" s="62" t="s">
        <v>122</v>
      </c>
      <c r="C4630" s="62">
        <v>3</v>
      </c>
      <c r="D4630" s="62">
        <v>0.05</v>
      </c>
      <c r="E4630" s="173">
        <f t="shared" si="100"/>
        <v>0.15</v>
      </c>
    </row>
    <row r="4631" spans="1:5">
      <c r="A4631" s="410" t="s">
        <v>3048</v>
      </c>
      <c r="B4631" s="62" t="s">
        <v>123</v>
      </c>
      <c r="C4631" s="62">
        <v>7.9389000000000005E-3</v>
      </c>
      <c r="D4631" s="62">
        <v>31.18</v>
      </c>
      <c r="E4631" s="173">
        <f t="shared" si="100"/>
        <v>0.24</v>
      </c>
    </row>
    <row r="4632" spans="1:5">
      <c r="A4632" s="410" t="s">
        <v>3049</v>
      </c>
      <c r="B4632" s="62" t="s">
        <v>123</v>
      </c>
      <c r="C4632" s="62">
        <v>3.7209000000000001E-3</v>
      </c>
      <c r="D4632" s="62">
        <v>178.5</v>
      </c>
      <c r="E4632" s="173">
        <f t="shared" si="100"/>
        <v>0.66</v>
      </c>
    </row>
    <row r="4633" spans="1:5">
      <c r="A4633" s="410" t="s">
        <v>3050</v>
      </c>
      <c r="B4633" s="62" t="s">
        <v>123</v>
      </c>
      <c r="C4633" s="62">
        <v>0.33446160000000003</v>
      </c>
      <c r="D4633" s="62">
        <v>1.17</v>
      </c>
      <c r="E4633" s="173">
        <f t="shared" si="100"/>
        <v>0.39</v>
      </c>
    </row>
    <row r="4634" spans="1:5" ht="30">
      <c r="A4634" s="410" t="s">
        <v>3051</v>
      </c>
      <c r="B4634" s="62" t="s">
        <v>123</v>
      </c>
      <c r="C4634" s="62">
        <v>3.225E-3</v>
      </c>
      <c r="D4634" s="62">
        <v>140.43</v>
      </c>
      <c r="E4634" s="173">
        <f t="shared" si="100"/>
        <v>0.45</v>
      </c>
    </row>
    <row r="4635" spans="1:5" ht="30">
      <c r="A4635" s="410" t="s">
        <v>3052</v>
      </c>
      <c r="B4635" s="62" t="s">
        <v>123</v>
      </c>
      <c r="C4635" s="62">
        <v>2.16E-3</v>
      </c>
      <c r="D4635" s="62">
        <v>123.37</v>
      </c>
      <c r="E4635" s="173">
        <f t="shared" si="100"/>
        <v>0.26</v>
      </c>
    </row>
    <row r="4636" spans="1:5" ht="30">
      <c r="A4636" s="410" t="s">
        <v>3080</v>
      </c>
      <c r="B4636" s="62" t="s">
        <v>123</v>
      </c>
      <c r="C4636" s="62">
        <v>1.3229999999999999E-4</v>
      </c>
      <c r="D4636" s="62">
        <v>593.85</v>
      </c>
      <c r="E4636" s="173">
        <f t="shared" si="100"/>
        <v>7.0000000000000007E-2</v>
      </c>
    </row>
    <row r="4637" spans="1:5">
      <c r="A4637" s="410" t="s">
        <v>3081</v>
      </c>
      <c r="B4637" s="62" t="s">
        <v>123</v>
      </c>
      <c r="C4637" s="62">
        <v>8.1240000000000001E-4</v>
      </c>
      <c r="D4637" s="62">
        <v>134.63</v>
      </c>
      <c r="E4637" s="173">
        <f t="shared" si="100"/>
        <v>0.1</v>
      </c>
    </row>
    <row r="4638" spans="1:5">
      <c r="A4638" s="410" t="s">
        <v>3082</v>
      </c>
      <c r="B4638" s="62" t="s">
        <v>123</v>
      </c>
      <c r="C4638" s="62">
        <v>6.1709999999999998E-4</v>
      </c>
      <c r="D4638" s="62">
        <v>202.84</v>
      </c>
      <c r="E4638" s="173">
        <f t="shared" si="100"/>
        <v>0.12</v>
      </c>
    </row>
    <row r="4639" spans="1:5">
      <c r="A4639" s="410" t="s">
        <v>3083</v>
      </c>
      <c r="B4639" s="62" t="s">
        <v>123</v>
      </c>
      <c r="C4639" s="62">
        <v>1.3229999999999999E-4</v>
      </c>
      <c r="D4639" s="62">
        <v>574.46</v>
      </c>
      <c r="E4639" s="173">
        <f t="shared" si="100"/>
        <v>7.0000000000000007E-2</v>
      </c>
    </row>
    <row r="4640" spans="1:5">
      <c r="A4640" s="410" t="s">
        <v>3084</v>
      </c>
      <c r="B4640" s="62" t="s">
        <v>123</v>
      </c>
      <c r="C4640" s="62">
        <v>1.6259999999999999E-4</v>
      </c>
      <c r="D4640" s="62">
        <v>276.64</v>
      </c>
      <c r="E4640" s="173">
        <f t="shared" si="100"/>
        <v>0.04</v>
      </c>
    </row>
    <row r="4641" spans="1:5">
      <c r="A4641" s="410" t="s">
        <v>3085</v>
      </c>
      <c r="B4641" s="62" t="s">
        <v>123</v>
      </c>
      <c r="C4641" s="62">
        <v>8.1899999999999994E-3</v>
      </c>
      <c r="D4641" s="62">
        <v>8.1</v>
      </c>
      <c r="E4641" s="173">
        <f t="shared" si="100"/>
        <v>0.06</v>
      </c>
    </row>
    <row r="4642" spans="1:5">
      <c r="A4642" s="410" t="s">
        <v>3086</v>
      </c>
      <c r="B4642" s="62" t="s">
        <v>123</v>
      </c>
      <c r="C4642" s="62">
        <v>4.5345000000000003E-3</v>
      </c>
      <c r="D4642" s="62">
        <v>11.01</v>
      </c>
      <c r="E4642" s="173">
        <f t="shared" si="100"/>
        <v>0.04</v>
      </c>
    </row>
    <row r="4643" spans="1:5">
      <c r="A4643" s="410" t="s">
        <v>3087</v>
      </c>
      <c r="B4643" s="62" t="s">
        <v>123</v>
      </c>
      <c r="C4643" s="62">
        <v>4.5345000000000003E-3</v>
      </c>
      <c r="D4643" s="62">
        <v>24.42</v>
      </c>
      <c r="E4643" s="173">
        <f t="shared" si="100"/>
        <v>0.11</v>
      </c>
    </row>
    <row r="4644" spans="1:5">
      <c r="A4644" s="410" t="s">
        <v>562</v>
      </c>
      <c r="B4644" s="62" t="s">
        <v>563</v>
      </c>
      <c r="C4644" s="62" t="s">
        <v>563</v>
      </c>
      <c r="D4644" s="62" t="s">
        <v>563</v>
      </c>
      <c r="E4644" s="173">
        <f>SUM(E4621:E4643)</f>
        <v>12.729999999999997</v>
      </c>
    </row>
    <row r="4645" spans="1:5">
      <c r="A4645" s="410"/>
      <c r="B4645" s="62"/>
      <c r="C4645" s="62"/>
      <c r="D4645" s="62"/>
      <c r="E4645" s="173"/>
    </row>
    <row r="4646" spans="1:5">
      <c r="A4646" s="410" t="s">
        <v>565</v>
      </c>
      <c r="B4646" s="62" t="s">
        <v>563</v>
      </c>
      <c r="C4646" s="62" t="s">
        <v>563</v>
      </c>
      <c r="D4646" s="62" t="s">
        <v>563</v>
      </c>
      <c r="E4646" s="173">
        <f>E4614+E4618+E4644</f>
        <v>38.64</v>
      </c>
    </row>
    <row r="4647" spans="1:5">
      <c r="A4647" s="410"/>
      <c r="B4647" s="62"/>
      <c r="C4647" s="62"/>
      <c r="D4647" s="413"/>
      <c r="E4647" s="173"/>
    </row>
    <row r="4648" spans="1:5">
      <c r="A4648" s="410"/>
      <c r="B4648" s="62"/>
      <c r="C4648" s="62"/>
      <c r="D4648" s="62"/>
      <c r="E4648" s="173"/>
    </row>
    <row r="4649" spans="1:5">
      <c r="A4649" s="410"/>
      <c r="B4649" s="62"/>
      <c r="C4649" s="62"/>
      <c r="D4649" s="62"/>
      <c r="E4649" s="173"/>
    </row>
    <row r="4650" spans="1:5">
      <c r="A4650" s="410" t="s">
        <v>1406</v>
      </c>
      <c r="B4650" s="62" t="s">
        <v>3547</v>
      </c>
      <c r="C4650" s="62"/>
      <c r="D4650" s="62"/>
      <c r="E4650" s="173"/>
    </row>
    <row r="4651" spans="1:5">
      <c r="A4651" s="410" t="s">
        <v>1162</v>
      </c>
      <c r="B4651" s="62"/>
      <c r="C4651" s="62"/>
      <c r="D4651" s="62"/>
      <c r="E4651" s="173"/>
    </row>
    <row r="4652" spans="1:5">
      <c r="A4652" s="410" t="s">
        <v>575</v>
      </c>
      <c r="B4652" s="62"/>
      <c r="C4652" s="62"/>
      <c r="D4652" s="62"/>
      <c r="E4652" s="173"/>
    </row>
    <row r="4653" spans="1:5">
      <c r="A4653" s="410"/>
      <c r="B4653" s="62"/>
      <c r="C4653" s="62"/>
      <c r="D4653" s="62"/>
      <c r="E4653" s="173"/>
    </row>
    <row r="4654" spans="1:5">
      <c r="A4654" s="410" t="s">
        <v>576</v>
      </c>
      <c r="B4654" s="62" t="s">
        <v>558</v>
      </c>
      <c r="C4654" s="62" t="s">
        <v>559</v>
      </c>
      <c r="D4654" s="62" t="s">
        <v>560</v>
      </c>
      <c r="E4654" s="173" t="s">
        <v>561</v>
      </c>
    </row>
    <row r="4655" spans="1:5" ht="30">
      <c r="A4655" s="410" t="s">
        <v>3060</v>
      </c>
      <c r="B4655" s="62" t="s">
        <v>123</v>
      </c>
      <c r="C4655" s="62">
        <v>1.5739999999999998E-5</v>
      </c>
      <c r="D4655" s="412">
        <v>2980</v>
      </c>
      <c r="E4655" s="173">
        <f>TRUNC((C4655*D4655),2)</f>
        <v>0.04</v>
      </c>
    </row>
    <row r="4656" spans="1:5" ht="30">
      <c r="A4656" s="410" t="s">
        <v>3061</v>
      </c>
      <c r="B4656" s="62" t="s">
        <v>123</v>
      </c>
      <c r="C4656" s="62">
        <v>7.1089999999999999E-5</v>
      </c>
      <c r="D4656" s="62">
        <v>576</v>
      </c>
      <c r="E4656" s="173">
        <f>TRUNC((C4656*D4656),2)</f>
        <v>0.04</v>
      </c>
    </row>
    <row r="4657" spans="1:5">
      <c r="A4657" s="410" t="s">
        <v>562</v>
      </c>
      <c r="B4657" s="62" t="s">
        <v>563</v>
      </c>
      <c r="C4657" s="62" t="s">
        <v>563</v>
      </c>
      <c r="D4657" s="62" t="s">
        <v>563</v>
      </c>
      <c r="E4657" s="173">
        <f>SUM(E4655:E4656)</f>
        <v>0.08</v>
      </c>
    </row>
    <row r="4658" spans="1:5">
      <c r="A4658" s="410"/>
      <c r="B4658" s="62"/>
      <c r="C4658" s="62"/>
      <c r="D4658" s="62"/>
      <c r="E4658" s="173"/>
    </row>
    <row r="4659" spans="1:5">
      <c r="A4659" s="410" t="s">
        <v>557</v>
      </c>
      <c r="B4659" s="62" t="s">
        <v>558</v>
      </c>
      <c r="C4659" s="62" t="s">
        <v>559</v>
      </c>
      <c r="D4659" s="62" t="s">
        <v>560</v>
      </c>
      <c r="E4659" s="173" t="s">
        <v>561</v>
      </c>
    </row>
    <row r="4660" spans="1:5">
      <c r="A4660" s="410" t="s">
        <v>3090</v>
      </c>
      <c r="B4660" s="62" t="s">
        <v>122</v>
      </c>
      <c r="C4660" s="62">
        <v>0.30513000000000001</v>
      </c>
      <c r="D4660" s="62">
        <v>13.3</v>
      </c>
      <c r="E4660" s="173">
        <f>TRUNC((C4660*D4660),2)</f>
        <v>4.05</v>
      </c>
    </row>
    <row r="4661" spans="1:5">
      <c r="A4661" s="410" t="s">
        <v>3063</v>
      </c>
      <c r="B4661" s="62" t="s">
        <v>122</v>
      </c>
      <c r="C4661" s="62">
        <v>0.76282499999999998</v>
      </c>
      <c r="D4661" s="62">
        <v>8.51</v>
      </c>
      <c r="E4661" s="173">
        <f>TRUNC((C4661*D4661),2)</f>
        <v>6.49</v>
      </c>
    </row>
    <row r="4662" spans="1:5">
      <c r="A4662" s="410" t="s">
        <v>3064</v>
      </c>
      <c r="B4662" s="62" t="s">
        <v>122</v>
      </c>
      <c r="C4662" s="62">
        <v>0.17164235</v>
      </c>
      <c r="D4662" s="62">
        <v>17.8</v>
      </c>
      <c r="E4662" s="173">
        <f>TRUNC((C4662*D4662),2)</f>
        <v>3.05</v>
      </c>
    </row>
    <row r="4663" spans="1:5">
      <c r="A4663" s="410" t="s">
        <v>562</v>
      </c>
      <c r="B4663" s="62" t="s">
        <v>563</v>
      </c>
      <c r="C4663" s="62" t="s">
        <v>563</v>
      </c>
      <c r="D4663" s="62" t="s">
        <v>563</v>
      </c>
      <c r="E4663" s="173">
        <f>SUM(E4660:E4662)</f>
        <v>13.59</v>
      </c>
    </row>
    <row r="4664" spans="1:5">
      <c r="A4664" s="410"/>
      <c r="B4664" s="62"/>
      <c r="C4664" s="62"/>
      <c r="D4664" s="62"/>
      <c r="E4664" s="173"/>
    </row>
    <row r="4665" spans="1:5">
      <c r="A4665" s="410" t="s">
        <v>564</v>
      </c>
      <c r="B4665" s="62" t="s">
        <v>558</v>
      </c>
      <c r="C4665" s="62" t="s">
        <v>559</v>
      </c>
      <c r="D4665" s="62" t="s">
        <v>560</v>
      </c>
      <c r="E4665" s="173" t="s">
        <v>561</v>
      </c>
    </row>
    <row r="4666" spans="1:5" ht="30">
      <c r="A4666" s="410" t="s">
        <v>3201</v>
      </c>
      <c r="B4666" s="62" t="s">
        <v>128</v>
      </c>
      <c r="C4666" s="62">
        <v>0.9</v>
      </c>
      <c r="D4666" s="62">
        <v>4.82</v>
      </c>
      <c r="E4666" s="173">
        <f t="shared" ref="E4666:E4693" si="101">TRUNC((C4666*D4666),2)</f>
        <v>4.33</v>
      </c>
    </row>
    <row r="4667" spans="1:5">
      <c r="A4667" s="410" t="s">
        <v>3065</v>
      </c>
      <c r="B4667" s="62" t="s">
        <v>124</v>
      </c>
      <c r="C4667" s="62">
        <v>5.7500000000000002E-2</v>
      </c>
      <c r="D4667" s="62">
        <v>72.5</v>
      </c>
      <c r="E4667" s="173">
        <f t="shared" si="101"/>
        <v>4.16</v>
      </c>
    </row>
    <row r="4668" spans="1:5">
      <c r="A4668" s="410" t="s">
        <v>3066</v>
      </c>
      <c r="B4668" s="62" t="s">
        <v>123</v>
      </c>
      <c r="C4668" s="62">
        <v>8.4180599999999998E-3</v>
      </c>
      <c r="D4668" s="62">
        <v>6.92</v>
      </c>
      <c r="E4668" s="173">
        <f t="shared" si="101"/>
        <v>0.05</v>
      </c>
    </row>
    <row r="4669" spans="1:5">
      <c r="A4669" s="410" t="s">
        <v>3202</v>
      </c>
      <c r="B4669" s="62" t="s">
        <v>123</v>
      </c>
      <c r="C4669" s="62">
        <v>18.32</v>
      </c>
      <c r="D4669" s="62">
        <v>2.4300000000000002</v>
      </c>
      <c r="E4669" s="173">
        <f t="shared" si="101"/>
        <v>44.51</v>
      </c>
    </row>
    <row r="4670" spans="1:5">
      <c r="A4670" s="410" t="s">
        <v>3046</v>
      </c>
      <c r="B4670" s="62" t="s">
        <v>131</v>
      </c>
      <c r="C4670" s="62">
        <v>1.9540199999999999E-3</v>
      </c>
      <c r="D4670" s="62">
        <v>50.4</v>
      </c>
      <c r="E4670" s="173">
        <f t="shared" si="101"/>
        <v>0.09</v>
      </c>
    </row>
    <row r="4671" spans="1:5">
      <c r="A4671" s="410" t="s">
        <v>3067</v>
      </c>
      <c r="B4671" s="62" t="s">
        <v>123</v>
      </c>
      <c r="C4671" s="62">
        <v>6.9782999999999998E-4</v>
      </c>
      <c r="D4671" s="62">
        <v>108.95</v>
      </c>
      <c r="E4671" s="173">
        <f t="shared" si="101"/>
        <v>7.0000000000000007E-2</v>
      </c>
    </row>
    <row r="4672" spans="1:5">
      <c r="A4672" s="410" t="s">
        <v>3068</v>
      </c>
      <c r="B4672" s="62" t="s">
        <v>127</v>
      </c>
      <c r="C4672" s="62">
        <v>22.218357139999998</v>
      </c>
      <c r="D4672" s="62">
        <v>0.42</v>
      </c>
      <c r="E4672" s="173">
        <f t="shared" si="101"/>
        <v>9.33</v>
      </c>
    </row>
    <row r="4673" spans="1:5">
      <c r="A4673" s="410" t="s">
        <v>3069</v>
      </c>
      <c r="B4673" s="62" t="s">
        <v>123</v>
      </c>
      <c r="C4673" s="62">
        <v>9.5225599999999994E-3</v>
      </c>
      <c r="D4673" s="62">
        <v>6.21</v>
      </c>
      <c r="E4673" s="173">
        <f t="shared" si="101"/>
        <v>0.05</v>
      </c>
    </row>
    <row r="4674" spans="1:5">
      <c r="A4674" s="410" t="s">
        <v>3047</v>
      </c>
      <c r="B4674" s="62" t="s">
        <v>131</v>
      </c>
      <c r="C4674" s="62">
        <v>1.676308E-2</v>
      </c>
      <c r="D4674" s="62">
        <v>9.4499999999999993</v>
      </c>
      <c r="E4674" s="173">
        <f t="shared" si="101"/>
        <v>0.15</v>
      </c>
    </row>
    <row r="4675" spans="1:5">
      <c r="A4675" s="410" t="s">
        <v>3075</v>
      </c>
      <c r="B4675" s="62" t="s">
        <v>128</v>
      </c>
      <c r="C4675" s="62">
        <v>1.58708E-3</v>
      </c>
      <c r="D4675" s="62">
        <v>15.32</v>
      </c>
      <c r="E4675" s="173">
        <f t="shared" si="101"/>
        <v>0.02</v>
      </c>
    </row>
    <row r="4676" spans="1:5">
      <c r="A4676" s="410" t="s">
        <v>3076</v>
      </c>
      <c r="B4676" s="62" t="s">
        <v>122</v>
      </c>
      <c r="C4676" s="62">
        <v>1.2204999999999999</v>
      </c>
      <c r="D4676" s="62">
        <v>1.87</v>
      </c>
      <c r="E4676" s="173">
        <f t="shared" si="101"/>
        <v>2.2799999999999998</v>
      </c>
    </row>
    <row r="4677" spans="1:5">
      <c r="A4677" s="410" t="s">
        <v>3077</v>
      </c>
      <c r="B4677" s="62" t="s">
        <v>122</v>
      </c>
      <c r="C4677" s="62">
        <v>1.2204999999999999</v>
      </c>
      <c r="D4677" s="62">
        <v>0.71</v>
      </c>
      <c r="E4677" s="173">
        <f t="shared" si="101"/>
        <v>0.86</v>
      </c>
    </row>
    <row r="4678" spans="1:5">
      <c r="A4678" s="410" t="s">
        <v>3078</v>
      </c>
      <c r="B4678" s="62" t="s">
        <v>122</v>
      </c>
      <c r="C4678" s="62">
        <v>1.2204999999999999</v>
      </c>
      <c r="D4678" s="62">
        <v>0.34</v>
      </c>
      <c r="E4678" s="173">
        <f t="shared" si="101"/>
        <v>0.41</v>
      </c>
    </row>
    <row r="4679" spans="1:5">
      <c r="A4679" s="410" t="s">
        <v>3079</v>
      </c>
      <c r="B4679" s="62" t="s">
        <v>122</v>
      </c>
      <c r="C4679" s="62">
        <v>1.2204999999999999</v>
      </c>
      <c r="D4679" s="62">
        <v>0.05</v>
      </c>
      <c r="E4679" s="173">
        <f t="shared" si="101"/>
        <v>0.06</v>
      </c>
    </row>
    <row r="4680" spans="1:5">
      <c r="A4680" s="410" t="s">
        <v>3048</v>
      </c>
      <c r="B4680" s="62" t="s">
        <v>123</v>
      </c>
      <c r="C4680" s="62">
        <v>3.2298100000000001E-3</v>
      </c>
      <c r="D4680" s="62">
        <v>31.18</v>
      </c>
      <c r="E4680" s="173">
        <f t="shared" si="101"/>
        <v>0.1</v>
      </c>
    </row>
    <row r="4681" spans="1:5">
      <c r="A4681" s="410" t="s">
        <v>3049</v>
      </c>
      <c r="B4681" s="62" t="s">
        <v>123</v>
      </c>
      <c r="C4681" s="62">
        <v>1.5137900000000001E-3</v>
      </c>
      <c r="D4681" s="62">
        <v>178.5</v>
      </c>
      <c r="E4681" s="173">
        <f t="shared" si="101"/>
        <v>0.27</v>
      </c>
    </row>
    <row r="4682" spans="1:5">
      <c r="A4682" s="410" t="s">
        <v>3050</v>
      </c>
      <c r="B4682" s="62" t="s">
        <v>123</v>
      </c>
      <c r="C4682" s="62">
        <v>0.13607013000000001</v>
      </c>
      <c r="D4682" s="62">
        <v>1.17</v>
      </c>
      <c r="E4682" s="173">
        <f t="shared" si="101"/>
        <v>0.15</v>
      </c>
    </row>
    <row r="4683" spans="1:5" ht="30">
      <c r="A4683" s="410" t="s">
        <v>3051</v>
      </c>
      <c r="B4683" s="62" t="s">
        <v>123</v>
      </c>
      <c r="C4683" s="62">
        <v>1.31204E-3</v>
      </c>
      <c r="D4683" s="62">
        <v>140.43</v>
      </c>
      <c r="E4683" s="173">
        <f t="shared" si="101"/>
        <v>0.18</v>
      </c>
    </row>
    <row r="4684" spans="1:5" ht="30">
      <c r="A4684" s="410" t="s">
        <v>3052</v>
      </c>
      <c r="B4684" s="62" t="s">
        <v>123</v>
      </c>
      <c r="C4684" s="62">
        <v>8.7876000000000002E-4</v>
      </c>
      <c r="D4684" s="62">
        <v>123.37</v>
      </c>
      <c r="E4684" s="173">
        <f t="shared" si="101"/>
        <v>0.1</v>
      </c>
    </row>
    <row r="4685" spans="1:5" ht="30">
      <c r="A4685" s="410" t="s">
        <v>3080</v>
      </c>
      <c r="B4685" s="62" t="s">
        <v>123</v>
      </c>
      <c r="C4685" s="62">
        <v>4.6310000000000002E-5</v>
      </c>
      <c r="D4685" s="62">
        <v>593.85</v>
      </c>
      <c r="E4685" s="173">
        <f t="shared" si="101"/>
        <v>0.02</v>
      </c>
    </row>
    <row r="4686" spans="1:5">
      <c r="A4686" s="410" t="s">
        <v>3081</v>
      </c>
      <c r="B4686" s="62" t="s">
        <v>123</v>
      </c>
      <c r="C4686" s="62">
        <v>2.8434000000000001E-4</v>
      </c>
      <c r="D4686" s="62">
        <v>134.63</v>
      </c>
      <c r="E4686" s="173">
        <f t="shared" si="101"/>
        <v>0.03</v>
      </c>
    </row>
    <row r="4687" spans="1:5">
      <c r="A4687" s="410" t="s">
        <v>3082</v>
      </c>
      <c r="B4687" s="62" t="s">
        <v>123</v>
      </c>
      <c r="C4687" s="62">
        <v>2.1599E-4</v>
      </c>
      <c r="D4687" s="62">
        <v>202.84</v>
      </c>
      <c r="E4687" s="173">
        <f t="shared" si="101"/>
        <v>0.04</v>
      </c>
    </row>
    <row r="4688" spans="1:5">
      <c r="A4688" s="410" t="s">
        <v>3083</v>
      </c>
      <c r="B4688" s="62" t="s">
        <v>123</v>
      </c>
      <c r="C4688" s="62">
        <v>4.6310000000000002E-5</v>
      </c>
      <c r="D4688" s="62">
        <v>574.46</v>
      </c>
      <c r="E4688" s="173">
        <f t="shared" si="101"/>
        <v>0.02</v>
      </c>
    </row>
    <row r="4689" spans="1:5">
      <c r="A4689" s="410" t="s">
        <v>3084</v>
      </c>
      <c r="B4689" s="62" t="s">
        <v>123</v>
      </c>
      <c r="C4689" s="62">
        <v>5.6910000000000002E-5</v>
      </c>
      <c r="D4689" s="62">
        <v>276.64</v>
      </c>
      <c r="E4689" s="173">
        <f t="shared" si="101"/>
        <v>0.01</v>
      </c>
    </row>
    <row r="4690" spans="1:5">
      <c r="A4690" s="410" t="s">
        <v>3085</v>
      </c>
      <c r="B4690" s="62" t="s">
        <v>123</v>
      </c>
      <c r="C4690" s="62">
        <v>2.8665000000000001E-3</v>
      </c>
      <c r="D4690" s="62">
        <v>8.1</v>
      </c>
      <c r="E4690" s="173">
        <f t="shared" si="101"/>
        <v>0.02</v>
      </c>
    </row>
    <row r="4691" spans="1:5">
      <c r="A4691" s="410" t="s">
        <v>3086</v>
      </c>
      <c r="B4691" s="62" t="s">
        <v>123</v>
      </c>
      <c r="C4691" s="62">
        <v>1.58708E-3</v>
      </c>
      <c r="D4691" s="62">
        <v>11.01</v>
      </c>
      <c r="E4691" s="173">
        <f t="shared" si="101"/>
        <v>0.01</v>
      </c>
    </row>
    <row r="4692" spans="1:5">
      <c r="A4692" s="410" t="s">
        <v>3087</v>
      </c>
      <c r="B4692" s="62" t="s">
        <v>123</v>
      </c>
      <c r="C4692" s="62">
        <v>1.58708E-3</v>
      </c>
      <c r="D4692" s="62">
        <v>24.42</v>
      </c>
      <c r="E4692" s="173">
        <f t="shared" si="101"/>
        <v>0.03</v>
      </c>
    </row>
    <row r="4693" spans="1:5">
      <c r="A4693" s="410" t="s">
        <v>3088</v>
      </c>
      <c r="B4693" s="62" t="s">
        <v>132</v>
      </c>
      <c r="C4693" s="62">
        <v>4.9375000000000002E-2</v>
      </c>
      <c r="D4693" s="62">
        <v>0.86</v>
      </c>
      <c r="E4693" s="173">
        <f t="shared" si="101"/>
        <v>0.04</v>
      </c>
    </row>
    <row r="4694" spans="1:5">
      <c r="A4694" s="410" t="s">
        <v>562</v>
      </c>
      <c r="B4694" s="62" t="s">
        <v>563</v>
      </c>
      <c r="C4694" s="62" t="s">
        <v>563</v>
      </c>
      <c r="D4694" s="62" t="s">
        <v>563</v>
      </c>
      <c r="E4694" s="173">
        <f>SUM(E4666:E4693)</f>
        <v>67.39</v>
      </c>
    </row>
    <row r="4695" spans="1:5">
      <c r="A4695" s="410"/>
      <c r="B4695" s="62"/>
      <c r="C4695" s="62"/>
      <c r="D4695" s="62"/>
      <c r="E4695" s="173"/>
    </row>
    <row r="4696" spans="1:5">
      <c r="A4696" s="410" t="s">
        <v>565</v>
      </c>
      <c r="B4696" s="62" t="s">
        <v>563</v>
      </c>
      <c r="C4696" s="62" t="s">
        <v>563</v>
      </c>
      <c r="D4696" s="62" t="s">
        <v>563</v>
      </c>
      <c r="E4696" s="173">
        <f>E4657+E4663+E4694</f>
        <v>81.06</v>
      </c>
    </row>
    <row r="4697" spans="1:5">
      <c r="A4697" s="410"/>
      <c r="B4697" s="62"/>
      <c r="C4697" s="62"/>
      <c r="D4697" s="413"/>
      <c r="E4697" s="173"/>
    </row>
    <row r="4698" spans="1:5">
      <c r="A4698" s="410"/>
      <c r="B4698" s="62"/>
      <c r="C4698" s="62"/>
      <c r="D4698" s="62"/>
      <c r="E4698" s="173"/>
    </row>
    <row r="4699" spans="1:5">
      <c r="A4699" s="410"/>
      <c r="B4699" s="62"/>
      <c r="C4699" s="62"/>
      <c r="D4699" s="62"/>
      <c r="E4699" s="173"/>
    </row>
    <row r="4700" spans="1:5">
      <c r="A4700" s="410" t="s">
        <v>1407</v>
      </c>
      <c r="B4700" s="62" t="s">
        <v>3612</v>
      </c>
      <c r="C4700" s="62"/>
      <c r="D4700" s="62"/>
      <c r="E4700" s="173"/>
    </row>
    <row r="4701" spans="1:5">
      <c r="A4701" s="410" t="s">
        <v>671</v>
      </c>
      <c r="B4701" s="62"/>
      <c r="C4701" s="62"/>
      <c r="D4701" s="62"/>
      <c r="E4701" s="173"/>
    </row>
    <row r="4702" spans="1:5">
      <c r="A4702" s="410" t="s">
        <v>575</v>
      </c>
      <c r="B4702" s="62"/>
      <c r="C4702" s="62"/>
      <c r="D4702" s="62"/>
      <c r="E4702" s="173"/>
    </row>
    <row r="4703" spans="1:5">
      <c r="A4703" s="410"/>
      <c r="B4703" s="62"/>
      <c r="C4703" s="62"/>
      <c r="D4703" s="62"/>
      <c r="E4703" s="173"/>
    </row>
    <row r="4704" spans="1:5">
      <c r="A4704" s="410" t="s">
        <v>576</v>
      </c>
      <c r="B4704" s="62" t="s">
        <v>558</v>
      </c>
      <c r="C4704" s="62" t="s">
        <v>559</v>
      </c>
      <c r="D4704" s="62" t="s">
        <v>560</v>
      </c>
      <c r="E4704" s="173" t="s">
        <v>561</v>
      </c>
    </row>
    <row r="4705" spans="1:5" ht="30">
      <c r="A4705" s="410" t="s">
        <v>3060</v>
      </c>
      <c r="B4705" s="62" t="s">
        <v>123</v>
      </c>
      <c r="C4705" s="62">
        <v>2.0279999999999999E-5</v>
      </c>
      <c r="D4705" s="412">
        <v>2980</v>
      </c>
      <c r="E4705" s="173">
        <f>TRUNC((C4705*D4705),2)</f>
        <v>0.06</v>
      </c>
    </row>
    <row r="4706" spans="1:5" ht="30">
      <c r="A4706" s="410" t="s">
        <v>3061</v>
      </c>
      <c r="B4706" s="62" t="s">
        <v>123</v>
      </c>
      <c r="C4706" s="62">
        <v>3.9539999999999998E-5</v>
      </c>
      <c r="D4706" s="62">
        <v>576</v>
      </c>
      <c r="E4706" s="173">
        <f>TRUNC((C4706*D4706),2)</f>
        <v>0.02</v>
      </c>
    </row>
    <row r="4707" spans="1:5">
      <c r="A4707" s="410" t="s">
        <v>562</v>
      </c>
      <c r="B4707" s="62" t="s">
        <v>563</v>
      </c>
      <c r="C4707" s="62" t="s">
        <v>563</v>
      </c>
      <c r="D4707" s="62" t="s">
        <v>563</v>
      </c>
      <c r="E4707" s="173">
        <f>SUM(E4705:E4706)</f>
        <v>0.08</v>
      </c>
    </row>
    <row r="4708" spans="1:5">
      <c r="A4708" s="410"/>
      <c r="B4708" s="62"/>
      <c r="C4708" s="62"/>
      <c r="D4708" s="62"/>
      <c r="E4708" s="173"/>
    </row>
    <row r="4709" spans="1:5">
      <c r="A4709" s="410" t="s">
        <v>557</v>
      </c>
      <c r="B4709" s="62" t="s">
        <v>558</v>
      </c>
      <c r="C4709" s="62" t="s">
        <v>559</v>
      </c>
      <c r="D4709" s="62" t="s">
        <v>560</v>
      </c>
      <c r="E4709" s="173" t="s">
        <v>561</v>
      </c>
    </row>
    <row r="4710" spans="1:5">
      <c r="A4710" s="410" t="s">
        <v>3090</v>
      </c>
      <c r="B4710" s="62" t="s">
        <v>122</v>
      </c>
      <c r="C4710" s="62">
        <v>0.3956519</v>
      </c>
      <c r="D4710" s="62">
        <v>13.3</v>
      </c>
      <c r="E4710" s="173">
        <f>TRUNC((C4710*D4710),2)</f>
        <v>5.26</v>
      </c>
    </row>
    <row r="4711" spans="1:5">
      <c r="A4711" s="410" t="s">
        <v>3063</v>
      </c>
      <c r="B4711" s="62" t="s">
        <v>122</v>
      </c>
      <c r="C4711" s="62">
        <v>0.1983345</v>
      </c>
      <c r="D4711" s="62">
        <v>8.51</v>
      </c>
      <c r="E4711" s="173">
        <f>TRUNC((C4711*D4711),2)</f>
        <v>1.68</v>
      </c>
    </row>
    <row r="4712" spans="1:5">
      <c r="A4712" s="410" t="s">
        <v>3064</v>
      </c>
      <c r="B4712" s="62" t="s">
        <v>122</v>
      </c>
      <c r="C4712" s="62">
        <v>0.22084883999999999</v>
      </c>
      <c r="D4712" s="62">
        <v>17.8</v>
      </c>
      <c r="E4712" s="173">
        <f>TRUNC((C4712*D4712),2)</f>
        <v>3.93</v>
      </c>
    </row>
    <row r="4713" spans="1:5">
      <c r="A4713" s="410" t="s">
        <v>562</v>
      </c>
      <c r="B4713" s="62" t="s">
        <v>563</v>
      </c>
      <c r="C4713" s="62" t="s">
        <v>563</v>
      </c>
      <c r="D4713" s="62" t="s">
        <v>563</v>
      </c>
      <c r="E4713" s="173">
        <f>SUM(E4710:E4712)</f>
        <v>10.87</v>
      </c>
    </row>
    <row r="4714" spans="1:5">
      <c r="A4714" s="410"/>
      <c r="B4714" s="62"/>
      <c r="C4714" s="62"/>
      <c r="D4714" s="62"/>
      <c r="E4714" s="173"/>
    </row>
    <row r="4715" spans="1:5">
      <c r="A4715" s="410" t="s">
        <v>564</v>
      </c>
      <c r="B4715" s="62" t="s">
        <v>558</v>
      </c>
      <c r="C4715" s="62" t="s">
        <v>559</v>
      </c>
      <c r="D4715" s="62" t="s">
        <v>560</v>
      </c>
      <c r="E4715" s="173" t="s">
        <v>561</v>
      </c>
    </row>
    <row r="4716" spans="1:5">
      <c r="A4716" s="410" t="s">
        <v>3065</v>
      </c>
      <c r="B4716" s="62" t="s">
        <v>124</v>
      </c>
      <c r="C4716" s="62">
        <v>6.2064000000000001E-2</v>
      </c>
      <c r="D4716" s="62">
        <v>72.5</v>
      </c>
      <c r="E4716" s="173">
        <f t="shared" ref="E4716:E4742" si="102">TRUNC((C4716*D4716),2)</f>
        <v>4.49</v>
      </c>
    </row>
    <row r="4717" spans="1:5">
      <c r="A4717" s="410" t="s">
        <v>3066</v>
      </c>
      <c r="B4717" s="62" t="s">
        <v>123</v>
      </c>
      <c r="C4717" s="62">
        <v>4.6820400000000002E-3</v>
      </c>
      <c r="D4717" s="62">
        <v>6.92</v>
      </c>
      <c r="E4717" s="173">
        <f t="shared" si="102"/>
        <v>0.03</v>
      </c>
    </row>
    <row r="4718" spans="1:5">
      <c r="A4718" s="410" t="s">
        <v>3046</v>
      </c>
      <c r="B4718" s="62" t="s">
        <v>131</v>
      </c>
      <c r="C4718" s="62">
        <v>1.28622E-3</v>
      </c>
      <c r="D4718" s="62">
        <v>50.4</v>
      </c>
      <c r="E4718" s="173">
        <f t="shared" si="102"/>
        <v>0.06</v>
      </c>
    </row>
    <row r="4719" spans="1:5">
      <c r="A4719" s="410" t="s">
        <v>3067</v>
      </c>
      <c r="B4719" s="62" t="s">
        <v>123</v>
      </c>
      <c r="C4719" s="62">
        <v>3.8812999999999999E-4</v>
      </c>
      <c r="D4719" s="62">
        <v>108.95</v>
      </c>
      <c r="E4719" s="173">
        <f t="shared" si="102"/>
        <v>0.04</v>
      </c>
    </row>
    <row r="4720" spans="1:5">
      <c r="A4720" s="410" t="s">
        <v>3068</v>
      </c>
      <c r="B4720" s="62" t="s">
        <v>127</v>
      </c>
      <c r="C4720" s="62">
        <v>24.326098099999999</v>
      </c>
      <c r="D4720" s="62">
        <v>0.42</v>
      </c>
      <c r="E4720" s="173">
        <f t="shared" si="102"/>
        <v>10.210000000000001</v>
      </c>
    </row>
    <row r="4721" spans="1:5">
      <c r="A4721" s="410" t="s">
        <v>3069</v>
      </c>
      <c r="B4721" s="62" t="s">
        <v>123</v>
      </c>
      <c r="C4721" s="62">
        <v>5.29635E-3</v>
      </c>
      <c r="D4721" s="62">
        <v>6.21</v>
      </c>
      <c r="E4721" s="173">
        <f t="shared" si="102"/>
        <v>0.03</v>
      </c>
    </row>
    <row r="4722" spans="1:5">
      <c r="A4722" s="410" t="s">
        <v>3203</v>
      </c>
      <c r="B4722" s="62" t="s">
        <v>126</v>
      </c>
      <c r="C4722" s="62">
        <v>1.67</v>
      </c>
      <c r="D4722" s="62">
        <v>0.9</v>
      </c>
      <c r="E4722" s="173">
        <f t="shared" si="102"/>
        <v>1.5</v>
      </c>
    </row>
    <row r="4723" spans="1:5">
      <c r="A4723" s="410" t="s">
        <v>3047</v>
      </c>
      <c r="B4723" s="62" t="s">
        <v>131</v>
      </c>
      <c r="C4723" s="62">
        <v>1.103409E-2</v>
      </c>
      <c r="D4723" s="62">
        <v>9.4499999999999993</v>
      </c>
      <c r="E4723" s="173">
        <f t="shared" si="102"/>
        <v>0.1</v>
      </c>
    </row>
    <row r="4724" spans="1:5">
      <c r="A4724" s="410" t="s">
        <v>3075</v>
      </c>
      <c r="B4724" s="62" t="s">
        <v>128</v>
      </c>
      <c r="C4724" s="62">
        <v>8.8270999999999998E-4</v>
      </c>
      <c r="D4724" s="62">
        <v>15.32</v>
      </c>
      <c r="E4724" s="173">
        <f t="shared" si="102"/>
        <v>0.01</v>
      </c>
    </row>
    <row r="4725" spans="1:5">
      <c r="A4725" s="410" t="s">
        <v>3076</v>
      </c>
      <c r="B4725" s="62" t="s">
        <v>122</v>
      </c>
      <c r="C4725" s="62">
        <v>0.80337899999999995</v>
      </c>
      <c r="D4725" s="62">
        <v>1.87</v>
      </c>
      <c r="E4725" s="173">
        <f t="shared" si="102"/>
        <v>1.5</v>
      </c>
    </row>
    <row r="4726" spans="1:5">
      <c r="A4726" s="410" t="s">
        <v>3077</v>
      </c>
      <c r="B4726" s="62" t="s">
        <v>122</v>
      </c>
      <c r="C4726" s="62">
        <v>0.80337899999999995</v>
      </c>
      <c r="D4726" s="62">
        <v>0.71</v>
      </c>
      <c r="E4726" s="173">
        <f t="shared" si="102"/>
        <v>0.56999999999999995</v>
      </c>
    </row>
    <row r="4727" spans="1:5">
      <c r="A4727" s="410" t="s">
        <v>3078</v>
      </c>
      <c r="B4727" s="62" t="s">
        <v>122</v>
      </c>
      <c r="C4727" s="62">
        <v>0.80337899999999995</v>
      </c>
      <c r="D4727" s="62">
        <v>0.34</v>
      </c>
      <c r="E4727" s="173">
        <f t="shared" si="102"/>
        <v>0.27</v>
      </c>
    </row>
    <row r="4728" spans="1:5">
      <c r="A4728" s="410" t="s">
        <v>3079</v>
      </c>
      <c r="B4728" s="62" t="s">
        <v>122</v>
      </c>
      <c r="C4728" s="62">
        <v>0.80337899999999995</v>
      </c>
      <c r="D4728" s="62">
        <v>0.05</v>
      </c>
      <c r="E4728" s="173">
        <f t="shared" si="102"/>
        <v>0.04</v>
      </c>
    </row>
    <row r="4729" spans="1:5">
      <c r="A4729" s="410" t="s">
        <v>3048</v>
      </c>
      <c r="B4729" s="62" t="s">
        <v>123</v>
      </c>
      <c r="C4729" s="62">
        <v>2.12598E-3</v>
      </c>
      <c r="D4729" s="62">
        <v>31.18</v>
      </c>
      <c r="E4729" s="173">
        <f t="shared" si="102"/>
        <v>0.06</v>
      </c>
    </row>
    <row r="4730" spans="1:5">
      <c r="A4730" s="410" t="s">
        <v>3049</v>
      </c>
      <c r="B4730" s="62" t="s">
        <v>123</v>
      </c>
      <c r="C4730" s="62">
        <v>9.9643999999999991E-4</v>
      </c>
      <c r="D4730" s="62">
        <v>178.5</v>
      </c>
      <c r="E4730" s="173">
        <f t="shared" si="102"/>
        <v>0.17</v>
      </c>
    </row>
    <row r="4731" spans="1:5">
      <c r="A4731" s="410" t="s">
        <v>3050</v>
      </c>
      <c r="B4731" s="62" t="s">
        <v>123</v>
      </c>
      <c r="C4731" s="62">
        <v>8.9566469999999995E-2</v>
      </c>
      <c r="D4731" s="62">
        <v>1.17</v>
      </c>
      <c r="E4731" s="173">
        <f t="shared" si="102"/>
        <v>0.1</v>
      </c>
    </row>
    <row r="4732" spans="1:5" ht="30">
      <c r="A4732" s="410" t="s">
        <v>3051</v>
      </c>
      <c r="B4732" s="62" t="s">
        <v>123</v>
      </c>
      <c r="C4732" s="62">
        <v>8.6364000000000005E-4</v>
      </c>
      <c r="D4732" s="62">
        <v>140.43</v>
      </c>
      <c r="E4732" s="173">
        <f t="shared" si="102"/>
        <v>0.12</v>
      </c>
    </row>
    <row r="4733" spans="1:5" ht="30">
      <c r="A4733" s="410" t="s">
        <v>3052</v>
      </c>
      <c r="B4733" s="62" t="s">
        <v>123</v>
      </c>
      <c r="C4733" s="62">
        <v>5.7843E-4</v>
      </c>
      <c r="D4733" s="62">
        <v>123.37</v>
      </c>
      <c r="E4733" s="173">
        <f t="shared" si="102"/>
        <v>7.0000000000000007E-2</v>
      </c>
    </row>
    <row r="4734" spans="1:5" ht="30">
      <c r="A4734" s="410" t="s">
        <v>3080</v>
      </c>
      <c r="B4734" s="62" t="s">
        <v>123</v>
      </c>
      <c r="C4734" s="62">
        <v>2.5749999999999999E-5</v>
      </c>
      <c r="D4734" s="62">
        <v>593.85</v>
      </c>
      <c r="E4734" s="173">
        <f t="shared" si="102"/>
        <v>0.01</v>
      </c>
    </row>
    <row r="4735" spans="1:5">
      <c r="A4735" s="410" t="s">
        <v>3081</v>
      </c>
      <c r="B4735" s="62" t="s">
        <v>123</v>
      </c>
      <c r="C4735" s="62">
        <v>1.5815E-4</v>
      </c>
      <c r="D4735" s="62">
        <v>134.63</v>
      </c>
      <c r="E4735" s="173">
        <f t="shared" si="102"/>
        <v>0.02</v>
      </c>
    </row>
    <row r="4736" spans="1:5">
      <c r="A4736" s="410" t="s">
        <v>3082</v>
      </c>
      <c r="B4736" s="62" t="s">
        <v>123</v>
      </c>
      <c r="C4736" s="62">
        <v>1.2013E-4</v>
      </c>
      <c r="D4736" s="62">
        <v>202.84</v>
      </c>
      <c r="E4736" s="173">
        <f t="shared" si="102"/>
        <v>0.02</v>
      </c>
    </row>
    <row r="4737" spans="1:5">
      <c r="A4737" s="410" t="s">
        <v>3083</v>
      </c>
      <c r="B4737" s="62" t="s">
        <v>123</v>
      </c>
      <c r="C4737" s="62">
        <v>2.5749999999999999E-5</v>
      </c>
      <c r="D4737" s="62">
        <v>574.46</v>
      </c>
      <c r="E4737" s="173">
        <f t="shared" si="102"/>
        <v>0.01</v>
      </c>
    </row>
    <row r="4738" spans="1:5">
      <c r="A4738" s="410" t="s">
        <v>3084</v>
      </c>
      <c r="B4738" s="62" t="s">
        <v>123</v>
      </c>
      <c r="C4738" s="62">
        <v>3.1649999999999997E-5</v>
      </c>
      <c r="D4738" s="62">
        <v>276.64</v>
      </c>
      <c r="E4738" s="173">
        <f t="shared" si="102"/>
        <v>0</v>
      </c>
    </row>
    <row r="4739" spans="1:5">
      <c r="A4739" s="410" t="s">
        <v>3085</v>
      </c>
      <c r="B4739" s="62" t="s">
        <v>123</v>
      </c>
      <c r="C4739" s="62">
        <v>1.59432E-3</v>
      </c>
      <c r="D4739" s="62">
        <v>8.1</v>
      </c>
      <c r="E4739" s="173">
        <f t="shared" si="102"/>
        <v>0.01</v>
      </c>
    </row>
    <row r="4740" spans="1:5">
      <c r="A4740" s="410" t="s">
        <v>3086</v>
      </c>
      <c r="B4740" s="62" t="s">
        <v>123</v>
      </c>
      <c r="C4740" s="62">
        <v>8.8270999999999998E-4</v>
      </c>
      <c r="D4740" s="62">
        <v>11.01</v>
      </c>
      <c r="E4740" s="173">
        <f t="shared" si="102"/>
        <v>0</v>
      </c>
    </row>
    <row r="4741" spans="1:5">
      <c r="A4741" s="410" t="s">
        <v>3087</v>
      </c>
      <c r="B4741" s="62" t="s">
        <v>123</v>
      </c>
      <c r="C4741" s="62">
        <v>8.8270999999999998E-4</v>
      </c>
      <c r="D4741" s="62">
        <v>24.42</v>
      </c>
      <c r="E4741" s="173">
        <f t="shared" si="102"/>
        <v>0.02</v>
      </c>
    </row>
    <row r="4742" spans="1:5">
      <c r="A4742" s="410" t="s">
        <v>3088</v>
      </c>
      <c r="B4742" s="62" t="s">
        <v>132</v>
      </c>
      <c r="C4742" s="62">
        <v>6.4111249999999995E-2</v>
      </c>
      <c r="D4742" s="62">
        <v>0.86</v>
      </c>
      <c r="E4742" s="173">
        <f t="shared" si="102"/>
        <v>0.05</v>
      </c>
    </row>
    <row r="4743" spans="1:5">
      <c r="A4743" s="410" t="s">
        <v>562</v>
      </c>
      <c r="B4743" s="62" t="s">
        <v>563</v>
      </c>
      <c r="C4743" s="62" t="s">
        <v>563</v>
      </c>
      <c r="D4743" s="62" t="s">
        <v>563</v>
      </c>
      <c r="E4743" s="173">
        <f>SUM(E4716:E4742)</f>
        <v>19.510000000000009</v>
      </c>
    </row>
    <row r="4744" spans="1:5">
      <c r="A4744" s="410"/>
      <c r="B4744" s="62"/>
      <c r="C4744" s="62"/>
      <c r="D4744" s="62"/>
      <c r="E4744" s="173"/>
    </row>
    <row r="4745" spans="1:5">
      <c r="A4745" s="410" t="s">
        <v>565</v>
      </c>
      <c r="B4745" s="62" t="s">
        <v>563</v>
      </c>
      <c r="C4745" s="62" t="s">
        <v>563</v>
      </c>
      <c r="D4745" s="62" t="s">
        <v>563</v>
      </c>
      <c r="E4745" s="173">
        <f>E4707+E4713+E4743</f>
        <v>30.460000000000008</v>
      </c>
    </row>
    <row r="4746" spans="1:5">
      <c r="A4746" s="410"/>
      <c r="B4746" s="62"/>
      <c r="C4746" s="62"/>
      <c r="D4746" s="413"/>
      <c r="E4746" s="173"/>
    </row>
    <row r="4747" spans="1:5">
      <c r="A4747" s="410"/>
      <c r="B4747" s="62"/>
      <c r="C4747" s="62"/>
      <c r="D4747" s="62"/>
      <c r="E4747" s="173"/>
    </row>
    <row r="4748" spans="1:5">
      <c r="A4748" s="410"/>
      <c r="B4748" s="62"/>
      <c r="C4748" s="62"/>
      <c r="D4748" s="62"/>
      <c r="E4748" s="173"/>
    </row>
    <row r="4749" spans="1:5">
      <c r="A4749" s="410" t="s">
        <v>1408</v>
      </c>
      <c r="B4749" s="62" t="s">
        <v>3547</v>
      </c>
      <c r="C4749" s="62"/>
      <c r="D4749" s="62"/>
      <c r="E4749" s="173"/>
    </row>
    <row r="4750" spans="1:5" ht="45">
      <c r="A4750" s="410" t="s">
        <v>673</v>
      </c>
      <c r="B4750" s="62"/>
      <c r="C4750" s="62"/>
      <c r="D4750" s="62"/>
      <c r="E4750" s="173"/>
    </row>
    <row r="4751" spans="1:5">
      <c r="A4751" s="410" t="s">
        <v>575</v>
      </c>
      <c r="B4751" s="62"/>
      <c r="C4751" s="62"/>
      <c r="D4751" s="62"/>
      <c r="E4751" s="173"/>
    </row>
    <row r="4752" spans="1:5">
      <c r="A4752" s="410"/>
      <c r="B4752" s="62"/>
      <c r="C4752" s="62"/>
      <c r="D4752" s="62"/>
      <c r="E4752" s="173"/>
    </row>
    <row r="4753" spans="1:5">
      <c r="A4753" s="410" t="s">
        <v>576</v>
      </c>
      <c r="B4753" s="62" t="s">
        <v>558</v>
      </c>
      <c r="C4753" s="62" t="s">
        <v>559</v>
      </c>
      <c r="D4753" s="62" t="s">
        <v>560</v>
      </c>
      <c r="E4753" s="173" t="s">
        <v>561</v>
      </c>
    </row>
    <row r="4754" spans="1:5" ht="30">
      <c r="A4754" s="410" t="s">
        <v>3061</v>
      </c>
      <c r="B4754" s="62" t="s">
        <v>123</v>
      </c>
      <c r="C4754" s="62">
        <v>7.1089999999999999E-5</v>
      </c>
      <c r="D4754" s="62">
        <v>576</v>
      </c>
      <c r="E4754" s="173">
        <f>TRUNC((C4754*D4754),2)</f>
        <v>0.04</v>
      </c>
    </row>
    <row r="4755" spans="1:5">
      <c r="A4755" s="410" t="s">
        <v>562</v>
      </c>
      <c r="B4755" s="62" t="s">
        <v>563</v>
      </c>
      <c r="C4755" s="62" t="s">
        <v>563</v>
      </c>
      <c r="D4755" s="62" t="s">
        <v>563</v>
      </c>
      <c r="E4755" s="173">
        <f>SUM(E4754:E4754)</f>
        <v>0.04</v>
      </c>
    </row>
    <row r="4756" spans="1:5">
      <c r="A4756" s="410"/>
      <c r="B4756" s="62"/>
      <c r="C4756" s="62"/>
      <c r="D4756" s="62"/>
      <c r="E4756" s="173"/>
    </row>
    <row r="4757" spans="1:5">
      <c r="A4757" s="410" t="s">
        <v>557</v>
      </c>
      <c r="B4757" s="62" t="s">
        <v>558</v>
      </c>
      <c r="C4757" s="62" t="s">
        <v>559</v>
      </c>
      <c r="D4757" s="62" t="s">
        <v>560</v>
      </c>
      <c r="E4757" s="173" t="s">
        <v>561</v>
      </c>
    </row>
    <row r="4758" spans="1:5">
      <c r="A4758" s="410" t="s">
        <v>3090</v>
      </c>
      <c r="B4758" s="62" t="s">
        <v>122</v>
      </c>
      <c r="C4758" s="62">
        <v>0.61026000000000002</v>
      </c>
      <c r="D4758" s="62">
        <v>13.3</v>
      </c>
      <c r="E4758" s="173">
        <f>TRUNC((C4758*D4758),2)</f>
        <v>8.11</v>
      </c>
    </row>
    <row r="4759" spans="1:5">
      <c r="A4759" s="410" t="s">
        <v>3063</v>
      </c>
      <c r="B4759" s="62" t="s">
        <v>122</v>
      </c>
      <c r="C4759" s="62">
        <v>0.45769500000000002</v>
      </c>
      <c r="D4759" s="62">
        <v>8.51</v>
      </c>
      <c r="E4759" s="173">
        <f>TRUNC((C4759*D4759),2)</f>
        <v>3.89</v>
      </c>
    </row>
    <row r="4760" spans="1:5">
      <c r="A4760" s="410" t="s">
        <v>562</v>
      </c>
      <c r="B4760" s="62" t="s">
        <v>563</v>
      </c>
      <c r="C4760" s="62" t="s">
        <v>563</v>
      </c>
      <c r="D4760" s="62" t="s">
        <v>563</v>
      </c>
      <c r="E4760" s="173">
        <f>SUM(E4758:E4759)</f>
        <v>12</v>
      </c>
    </row>
    <row r="4761" spans="1:5">
      <c r="A4761" s="410"/>
      <c r="B4761" s="62"/>
      <c r="C4761" s="62"/>
      <c r="D4761" s="62"/>
      <c r="E4761" s="173"/>
    </row>
    <row r="4762" spans="1:5">
      <c r="A4762" s="410" t="s">
        <v>564</v>
      </c>
      <c r="B4762" s="62" t="s">
        <v>558</v>
      </c>
      <c r="C4762" s="62" t="s">
        <v>559</v>
      </c>
      <c r="D4762" s="62" t="s">
        <v>560</v>
      </c>
      <c r="E4762" s="173" t="s">
        <v>561</v>
      </c>
    </row>
    <row r="4763" spans="1:5">
      <c r="A4763" s="410" t="s">
        <v>3066</v>
      </c>
      <c r="B4763" s="62" t="s">
        <v>123</v>
      </c>
      <c r="C4763" s="62">
        <v>8.4180599999999998E-3</v>
      </c>
      <c r="D4763" s="62">
        <v>6.92</v>
      </c>
      <c r="E4763" s="173">
        <f t="shared" ref="E4763:E4787" si="103">TRUNC((C4763*D4763),2)</f>
        <v>0.05</v>
      </c>
    </row>
    <row r="4764" spans="1:5">
      <c r="A4764" s="410" t="s">
        <v>3046</v>
      </c>
      <c r="B4764" s="62" t="s">
        <v>131</v>
      </c>
      <c r="C4764" s="62">
        <v>1.6810499999999999E-3</v>
      </c>
      <c r="D4764" s="62">
        <v>50.4</v>
      </c>
      <c r="E4764" s="173">
        <f t="shared" si="103"/>
        <v>0.08</v>
      </c>
    </row>
    <row r="4765" spans="1:5">
      <c r="A4765" s="410" t="s">
        <v>3067</v>
      </c>
      <c r="B4765" s="62" t="s">
        <v>123</v>
      </c>
      <c r="C4765" s="62">
        <v>6.9782999999999998E-4</v>
      </c>
      <c r="D4765" s="62">
        <v>108.95</v>
      </c>
      <c r="E4765" s="173">
        <f t="shared" si="103"/>
        <v>7.0000000000000007E-2</v>
      </c>
    </row>
    <row r="4766" spans="1:5">
      <c r="A4766" s="410" t="s">
        <v>3069</v>
      </c>
      <c r="B4766" s="62" t="s">
        <v>123</v>
      </c>
      <c r="C4766" s="62">
        <v>9.5225599999999994E-3</v>
      </c>
      <c r="D4766" s="62">
        <v>6.21</v>
      </c>
      <c r="E4766" s="173">
        <f t="shared" si="103"/>
        <v>0.05</v>
      </c>
    </row>
    <row r="4767" spans="1:5">
      <c r="A4767" s="410" t="s">
        <v>3047</v>
      </c>
      <c r="B4767" s="62" t="s">
        <v>131</v>
      </c>
      <c r="C4767" s="62">
        <v>1.442133E-2</v>
      </c>
      <c r="D4767" s="62">
        <v>9.4499999999999993</v>
      </c>
      <c r="E4767" s="173">
        <f t="shared" si="103"/>
        <v>0.13</v>
      </c>
    </row>
    <row r="4768" spans="1:5">
      <c r="A4768" s="410" t="s">
        <v>3075</v>
      </c>
      <c r="B4768" s="62" t="s">
        <v>128</v>
      </c>
      <c r="C4768" s="62">
        <v>1.58708E-3</v>
      </c>
      <c r="D4768" s="62">
        <v>15.32</v>
      </c>
      <c r="E4768" s="173">
        <f t="shared" si="103"/>
        <v>0.02</v>
      </c>
    </row>
    <row r="4769" spans="1:5">
      <c r="A4769" s="410" t="s">
        <v>3076</v>
      </c>
      <c r="B4769" s="62" t="s">
        <v>122</v>
      </c>
      <c r="C4769" s="62">
        <v>1.05</v>
      </c>
      <c r="D4769" s="62">
        <v>1.87</v>
      </c>
      <c r="E4769" s="173">
        <f t="shared" si="103"/>
        <v>1.96</v>
      </c>
    </row>
    <row r="4770" spans="1:5">
      <c r="A4770" s="410" t="s">
        <v>3077</v>
      </c>
      <c r="B4770" s="62" t="s">
        <v>122</v>
      </c>
      <c r="C4770" s="62">
        <v>1.05</v>
      </c>
      <c r="D4770" s="62">
        <v>0.71</v>
      </c>
      <c r="E4770" s="173">
        <f t="shared" si="103"/>
        <v>0.74</v>
      </c>
    </row>
    <row r="4771" spans="1:5">
      <c r="A4771" s="410" t="s">
        <v>3078</v>
      </c>
      <c r="B4771" s="62" t="s">
        <v>122</v>
      </c>
      <c r="C4771" s="62">
        <v>1.05</v>
      </c>
      <c r="D4771" s="62">
        <v>0.34</v>
      </c>
      <c r="E4771" s="173">
        <f t="shared" si="103"/>
        <v>0.35</v>
      </c>
    </row>
    <row r="4772" spans="1:5">
      <c r="A4772" s="410" t="s">
        <v>3079</v>
      </c>
      <c r="B4772" s="62" t="s">
        <v>122</v>
      </c>
      <c r="C4772" s="62">
        <v>1.05</v>
      </c>
      <c r="D4772" s="62">
        <v>0.05</v>
      </c>
      <c r="E4772" s="173">
        <f t="shared" si="103"/>
        <v>0.05</v>
      </c>
    </row>
    <row r="4773" spans="1:5">
      <c r="A4773" s="410" t="s">
        <v>3198</v>
      </c>
      <c r="B4773" s="62" t="s">
        <v>127</v>
      </c>
      <c r="C4773" s="62">
        <v>4.8291970800000001</v>
      </c>
      <c r="D4773" s="62">
        <v>1.37</v>
      </c>
      <c r="E4773" s="173">
        <f t="shared" si="103"/>
        <v>6.61</v>
      </c>
    </row>
    <row r="4774" spans="1:5">
      <c r="A4774" s="410" t="s">
        <v>3048</v>
      </c>
      <c r="B4774" s="62" t="s">
        <v>123</v>
      </c>
      <c r="C4774" s="62">
        <v>2.7786199999999999E-3</v>
      </c>
      <c r="D4774" s="62">
        <v>31.18</v>
      </c>
      <c r="E4774" s="173">
        <f t="shared" si="103"/>
        <v>0.08</v>
      </c>
    </row>
    <row r="4775" spans="1:5">
      <c r="A4775" s="410" t="s">
        <v>3049</v>
      </c>
      <c r="B4775" s="62" t="s">
        <v>123</v>
      </c>
      <c r="C4775" s="62">
        <v>1.30232E-3</v>
      </c>
      <c r="D4775" s="62">
        <v>178.5</v>
      </c>
      <c r="E4775" s="173">
        <f t="shared" si="103"/>
        <v>0.23</v>
      </c>
    </row>
    <row r="4776" spans="1:5">
      <c r="A4776" s="410" t="s">
        <v>3050</v>
      </c>
      <c r="B4776" s="62" t="s">
        <v>123</v>
      </c>
      <c r="C4776" s="62">
        <v>0.11706156</v>
      </c>
      <c r="D4776" s="62">
        <v>1.17</v>
      </c>
      <c r="E4776" s="173">
        <f t="shared" si="103"/>
        <v>0.13</v>
      </c>
    </row>
    <row r="4777" spans="1:5" ht="30">
      <c r="A4777" s="410" t="s">
        <v>3051</v>
      </c>
      <c r="B4777" s="62" t="s">
        <v>123</v>
      </c>
      <c r="C4777" s="62">
        <v>1.12875E-3</v>
      </c>
      <c r="D4777" s="62">
        <v>140.43</v>
      </c>
      <c r="E4777" s="173">
        <f t="shared" si="103"/>
        <v>0.15</v>
      </c>
    </row>
    <row r="4778" spans="1:5" ht="30">
      <c r="A4778" s="410" t="s">
        <v>3052</v>
      </c>
      <c r="B4778" s="62" t="s">
        <v>123</v>
      </c>
      <c r="C4778" s="62">
        <v>7.5600000000000005E-4</v>
      </c>
      <c r="D4778" s="62">
        <v>123.37</v>
      </c>
      <c r="E4778" s="173">
        <f t="shared" si="103"/>
        <v>0.09</v>
      </c>
    </row>
    <row r="4779" spans="1:5" ht="30">
      <c r="A4779" s="410" t="s">
        <v>3080</v>
      </c>
      <c r="B4779" s="62" t="s">
        <v>123</v>
      </c>
      <c r="C4779" s="62">
        <v>4.6310000000000002E-5</v>
      </c>
      <c r="D4779" s="62">
        <v>593.85</v>
      </c>
      <c r="E4779" s="173">
        <f t="shared" si="103"/>
        <v>0.02</v>
      </c>
    </row>
    <row r="4780" spans="1:5">
      <c r="A4780" s="410" t="s">
        <v>3081</v>
      </c>
      <c r="B4780" s="62" t="s">
        <v>123</v>
      </c>
      <c r="C4780" s="62">
        <v>2.8434000000000001E-4</v>
      </c>
      <c r="D4780" s="62">
        <v>134.63</v>
      </c>
      <c r="E4780" s="173">
        <f t="shared" si="103"/>
        <v>0.03</v>
      </c>
    </row>
    <row r="4781" spans="1:5">
      <c r="A4781" s="410" t="s">
        <v>3082</v>
      </c>
      <c r="B4781" s="62" t="s">
        <v>123</v>
      </c>
      <c r="C4781" s="62">
        <v>2.1599E-4</v>
      </c>
      <c r="D4781" s="62">
        <v>202.84</v>
      </c>
      <c r="E4781" s="173">
        <f t="shared" si="103"/>
        <v>0.04</v>
      </c>
    </row>
    <row r="4782" spans="1:5">
      <c r="A4782" s="410" t="s">
        <v>3083</v>
      </c>
      <c r="B4782" s="62" t="s">
        <v>123</v>
      </c>
      <c r="C4782" s="62">
        <v>4.6310000000000002E-5</v>
      </c>
      <c r="D4782" s="62">
        <v>574.46</v>
      </c>
      <c r="E4782" s="173">
        <f t="shared" si="103"/>
        <v>0.02</v>
      </c>
    </row>
    <row r="4783" spans="1:5">
      <c r="A4783" s="410" t="s">
        <v>3084</v>
      </c>
      <c r="B4783" s="62" t="s">
        <v>123</v>
      </c>
      <c r="C4783" s="62">
        <v>5.6910000000000002E-5</v>
      </c>
      <c r="D4783" s="62">
        <v>276.64</v>
      </c>
      <c r="E4783" s="173">
        <f t="shared" si="103"/>
        <v>0.01</v>
      </c>
    </row>
    <row r="4784" spans="1:5">
      <c r="A4784" s="410" t="s">
        <v>3085</v>
      </c>
      <c r="B4784" s="62" t="s">
        <v>123</v>
      </c>
      <c r="C4784" s="62">
        <v>2.8665000000000001E-3</v>
      </c>
      <c r="D4784" s="62">
        <v>8.1</v>
      </c>
      <c r="E4784" s="173">
        <f t="shared" si="103"/>
        <v>0.02</v>
      </c>
    </row>
    <row r="4785" spans="1:5">
      <c r="A4785" s="410" t="s">
        <v>3086</v>
      </c>
      <c r="B4785" s="62" t="s">
        <v>123</v>
      </c>
      <c r="C4785" s="62">
        <v>1.58708E-3</v>
      </c>
      <c r="D4785" s="62">
        <v>11.01</v>
      </c>
      <c r="E4785" s="173">
        <f t="shared" si="103"/>
        <v>0.01</v>
      </c>
    </row>
    <row r="4786" spans="1:5">
      <c r="A4786" s="410" t="s">
        <v>3087</v>
      </c>
      <c r="B4786" s="62" t="s">
        <v>123</v>
      </c>
      <c r="C4786" s="62">
        <v>1.58708E-3</v>
      </c>
      <c r="D4786" s="62">
        <v>24.42</v>
      </c>
      <c r="E4786" s="173">
        <f t="shared" si="103"/>
        <v>0.03</v>
      </c>
    </row>
    <row r="4787" spans="1:5" ht="45">
      <c r="A4787" s="410" t="s">
        <v>1163</v>
      </c>
      <c r="B4787" s="62" t="s">
        <v>125</v>
      </c>
      <c r="C4787" s="62">
        <v>1</v>
      </c>
      <c r="D4787" s="62">
        <v>714.25</v>
      </c>
      <c r="E4787" s="173">
        <f t="shared" si="103"/>
        <v>714.25</v>
      </c>
    </row>
    <row r="4788" spans="1:5">
      <c r="A4788" s="410" t="s">
        <v>562</v>
      </c>
      <c r="B4788" s="62" t="s">
        <v>563</v>
      </c>
      <c r="C4788" s="62" t="s">
        <v>563</v>
      </c>
      <c r="D4788" s="62" t="s">
        <v>563</v>
      </c>
      <c r="E4788" s="173">
        <f>SUM(E4763:E4787)</f>
        <v>725.22</v>
      </c>
    </row>
    <row r="4789" spans="1:5">
      <c r="A4789" s="410"/>
      <c r="B4789" s="62"/>
      <c r="C4789" s="62"/>
      <c r="D4789" s="62"/>
      <c r="E4789" s="173"/>
    </row>
    <row r="4790" spans="1:5">
      <c r="A4790" s="410" t="s">
        <v>565</v>
      </c>
      <c r="B4790" s="62" t="s">
        <v>563</v>
      </c>
      <c r="C4790" s="62" t="s">
        <v>563</v>
      </c>
      <c r="D4790" s="62" t="s">
        <v>563</v>
      </c>
      <c r="E4790" s="173">
        <f>E4755+E4760+E4788</f>
        <v>737.26</v>
      </c>
    </row>
    <row r="4791" spans="1:5">
      <c r="A4791" s="410"/>
      <c r="B4791" s="62"/>
      <c r="C4791" s="62"/>
      <c r="D4791" s="413"/>
      <c r="E4791" s="173"/>
    </row>
    <row r="4792" spans="1:5">
      <c r="A4792" s="410"/>
      <c r="B4792" s="62"/>
      <c r="C4792" s="62"/>
      <c r="D4792" s="62"/>
      <c r="E4792" s="173"/>
    </row>
    <row r="4793" spans="1:5">
      <c r="A4793" s="410"/>
      <c r="B4793" s="62"/>
      <c r="C4793" s="62"/>
      <c r="D4793" s="62"/>
      <c r="E4793" s="173"/>
    </row>
    <row r="4794" spans="1:5">
      <c r="A4794" s="410" t="s">
        <v>1409</v>
      </c>
      <c r="B4794" s="62" t="s">
        <v>3547</v>
      </c>
      <c r="C4794" s="62"/>
      <c r="D4794" s="62"/>
      <c r="E4794" s="173"/>
    </row>
    <row r="4795" spans="1:5" ht="45">
      <c r="A4795" s="410" t="s">
        <v>1164</v>
      </c>
      <c r="B4795" s="62"/>
      <c r="C4795" s="62"/>
      <c r="D4795" s="62"/>
      <c r="E4795" s="173"/>
    </row>
    <row r="4796" spans="1:5">
      <c r="A4796" s="410" t="s">
        <v>575</v>
      </c>
      <c r="B4796" s="62"/>
      <c r="C4796" s="62"/>
      <c r="D4796" s="62"/>
      <c r="E4796" s="173"/>
    </row>
    <row r="4797" spans="1:5">
      <c r="A4797" s="410"/>
      <c r="B4797" s="62"/>
      <c r="C4797" s="62"/>
      <c r="D4797" s="62"/>
      <c r="E4797" s="173"/>
    </row>
    <row r="4798" spans="1:5">
      <c r="A4798" s="410" t="s">
        <v>576</v>
      </c>
      <c r="B4798" s="62" t="s">
        <v>558</v>
      </c>
      <c r="C4798" s="62" t="s">
        <v>559</v>
      </c>
      <c r="D4798" s="62" t="s">
        <v>560</v>
      </c>
      <c r="E4798" s="173" t="s">
        <v>561</v>
      </c>
    </row>
    <row r="4799" spans="1:5" ht="30">
      <c r="A4799" s="410" t="s">
        <v>3061</v>
      </c>
      <c r="B4799" s="62" t="s">
        <v>123</v>
      </c>
      <c r="C4799" s="62">
        <v>7.1089999999999999E-5</v>
      </c>
      <c r="D4799" s="62">
        <v>576</v>
      </c>
      <c r="E4799" s="173">
        <f>TRUNC((C4799*D4799),2)</f>
        <v>0.04</v>
      </c>
    </row>
    <row r="4800" spans="1:5">
      <c r="A4800" s="410" t="s">
        <v>562</v>
      </c>
      <c r="B4800" s="62" t="s">
        <v>563</v>
      </c>
      <c r="C4800" s="62" t="s">
        <v>563</v>
      </c>
      <c r="D4800" s="62" t="s">
        <v>563</v>
      </c>
      <c r="E4800" s="173">
        <f>SUM(E4799:E4799)</f>
        <v>0.04</v>
      </c>
    </row>
    <row r="4801" spans="1:5">
      <c r="A4801" s="410"/>
      <c r="B4801" s="62"/>
      <c r="C4801" s="62"/>
      <c r="D4801" s="62"/>
      <c r="E4801" s="173"/>
    </row>
    <row r="4802" spans="1:5">
      <c r="A4802" s="410" t="s">
        <v>557</v>
      </c>
      <c r="B4802" s="62" t="s">
        <v>558</v>
      </c>
      <c r="C4802" s="62" t="s">
        <v>559</v>
      </c>
      <c r="D4802" s="62" t="s">
        <v>560</v>
      </c>
      <c r="E4802" s="173" t="s">
        <v>561</v>
      </c>
    </row>
    <row r="4803" spans="1:5">
      <c r="A4803" s="410" t="s">
        <v>3090</v>
      </c>
      <c r="B4803" s="62" t="s">
        <v>122</v>
      </c>
      <c r="C4803" s="62">
        <v>0.61026000000000002</v>
      </c>
      <c r="D4803" s="62">
        <v>13.3</v>
      </c>
      <c r="E4803" s="173">
        <f>TRUNC((C4803*D4803),2)</f>
        <v>8.11</v>
      </c>
    </row>
    <row r="4804" spans="1:5">
      <c r="A4804" s="410" t="s">
        <v>3063</v>
      </c>
      <c r="B4804" s="62" t="s">
        <v>122</v>
      </c>
      <c r="C4804" s="62">
        <v>0.45769500000000002</v>
      </c>
      <c r="D4804" s="62">
        <v>8.51</v>
      </c>
      <c r="E4804" s="173">
        <f>TRUNC((C4804*D4804),2)</f>
        <v>3.89</v>
      </c>
    </row>
    <row r="4805" spans="1:5">
      <c r="A4805" s="410" t="s">
        <v>562</v>
      </c>
      <c r="B4805" s="62" t="s">
        <v>563</v>
      </c>
      <c r="C4805" s="62" t="s">
        <v>563</v>
      </c>
      <c r="D4805" s="62" t="s">
        <v>563</v>
      </c>
      <c r="E4805" s="173">
        <f>SUM(E4803:E4804)</f>
        <v>12</v>
      </c>
    </row>
    <row r="4806" spans="1:5">
      <c r="A4806" s="410"/>
      <c r="B4806" s="62"/>
      <c r="C4806" s="62"/>
      <c r="D4806" s="62"/>
      <c r="E4806" s="173"/>
    </row>
    <row r="4807" spans="1:5">
      <c r="A4807" s="410" t="s">
        <v>564</v>
      </c>
      <c r="B4807" s="62" t="s">
        <v>558</v>
      </c>
      <c r="C4807" s="62" t="s">
        <v>559</v>
      </c>
      <c r="D4807" s="62" t="s">
        <v>560</v>
      </c>
      <c r="E4807" s="173" t="s">
        <v>561</v>
      </c>
    </row>
    <row r="4808" spans="1:5">
      <c r="A4808" s="410" t="s">
        <v>3066</v>
      </c>
      <c r="B4808" s="62" t="s">
        <v>123</v>
      </c>
      <c r="C4808" s="62">
        <v>8.4180599999999998E-3</v>
      </c>
      <c r="D4808" s="62">
        <v>6.92</v>
      </c>
      <c r="E4808" s="173">
        <f t="shared" ref="E4808:E4832" si="104">TRUNC((C4808*D4808),2)</f>
        <v>0.05</v>
      </c>
    </row>
    <row r="4809" spans="1:5">
      <c r="A4809" s="410" t="s">
        <v>3046</v>
      </c>
      <c r="B4809" s="62" t="s">
        <v>131</v>
      </c>
      <c r="C4809" s="62">
        <v>1.6810499999999999E-3</v>
      </c>
      <c r="D4809" s="62">
        <v>50.4</v>
      </c>
      <c r="E4809" s="173">
        <f t="shared" si="104"/>
        <v>0.08</v>
      </c>
    </row>
    <row r="4810" spans="1:5">
      <c r="A4810" s="410" t="s">
        <v>3067</v>
      </c>
      <c r="B4810" s="62" t="s">
        <v>123</v>
      </c>
      <c r="C4810" s="62">
        <v>6.9782999999999998E-4</v>
      </c>
      <c r="D4810" s="62">
        <v>108.95</v>
      </c>
      <c r="E4810" s="173">
        <f t="shared" si="104"/>
        <v>7.0000000000000007E-2</v>
      </c>
    </row>
    <row r="4811" spans="1:5">
      <c r="A4811" s="410" t="s">
        <v>3069</v>
      </c>
      <c r="B4811" s="62" t="s">
        <v>123</v>
      </c>
      <c r="C4811" s="62">
        <v>9.5225599999999994E-3</v>
      </c>
      <c r="D4811" s="62">
        <v>6.21</v>
      </c>
      <c r="E4811" s="173">
        <f t="shared" si="104"/>
        <v>0.05</v>
      </c>
    </row>
    <row r="4812" spans="1:5">
      <c r="A4812" s="410" t="s">
        <v>3047</v>
      </c>
      <c r="B4812" s="62" t="s">
        <v>131</v>
      </c>
      <c r="C4812" s="62">
        <v>1.442133E-2</v>
      </c>
      <c r="D4812" s="62">
        <v>9.4499999999999993</v>
      </c>
      <c r="E4812" s="173">
        <f t="shared" si="104"/>
        <v>0.13</v>
      </c>
    </row>
    <row r="4813" spans="1:5">
      <c r="A4813" s="410" t="s">
        <v>3075</v>
      </c>
      <c r="B4813" s="62" t="s">
        <v>128</v>
      </c>
      <c r="C4813" s="62">
        <v>1.58708E-3</v>
      </c>
      <c r="D4813" s="62">
        <v>15.32</v>
      </c>
      <c r="E4813" s="173">
        <f t="shared" si="104"/>
        <v>0.02</v>
      </c>
    </row>
    <row r="4814" spans="1:5">
      <c r="A4814" s="410" t="s">
        <v>3076</v>
      </c>
      <c r="B4814" s="62" t="s">
        <v>122</v>
      </c>
      <c r="C4814" s="62">
        <v>1.05</v>
      </c>
      <c r="D4814" s="62">
        <v>1.87</v>
      </c>
      <c r="E4814" s="173">
        <f t="shared" si="104"/>
        <v>1.96</v>
      </c>
    </row>
    <row r="4815" spans="1:5">
      <c r="A4815" s="410" t="s">
        <v>3077</v>
      </c>
      <c r="B4815" s="62" t="s">
        <v>122</v>
      </c>
      <c r="C4815" s="62">
        <v>1.05</v>
      </c>
      <c r="D4815" s="62">
        <v>0.71</v>
      </c>
      <c r="E4815" s="173">
        <f t="shared" si="104"/>
        <v>0.74</v>
      </c>
    </row>
    <row r="4816" spans="1:5">
      <c r="A4816" s="410" t="s">
        <v>3078</v>
      </c>
      <c r="B4816" s="62" t="s">
        <v>122</v>
      </c>
      <c r="C4816" s="62">
        <v>1.05</v>
      </c>
      <c r="D4816" s="62">
        <v>0.34</v>
      </c>
      <c r="E4816" s="173">
        <f t="shared" si="104"/>
        <v>0.35</v>
      </c>
    </row>
    <row r="4817" spans="1:5">
      <c r="A4817" s="410" t="s">
        <v>3079</v>
      </c>
      <c r="B4817" s="62" t="s">
        <v>122</v>
      </c>
      <c r="C4817" s="62">
        <v>1.05</v>
      </c>
      <c r="D4817" s="62">
        <v>0.05</v>
      </c>
      <c r="E4817" s="173">
        <f t="shared" si="104"/>
        <v>0.05</v>
      </c>
    </row>
    <row r="4818" spans="1:5">
      <c r="A4818" s="410" t="s">
        <v>3198</v>
      </c>
      <c r="B4818" s="62" t="s">
        <v>127</v>
      </c>
      <c r="C4818" s="62">
        <v>4.8291970800000001</v>
      </c>
      <c r="D4818" s="62">
        <v>1.37</v>
      </c>
      <c r="E4818" s="173">
        <f t="shared" si="104"/>
        <v>6.61</v>
      </c>
    </row>
    <row r="4819" spans="1:5">
      <c r="A4819" s="410" t="s">
        <v>3048</v>
      </c>
      <c r="B4819" s="62" t="s">
        <v>123</v>
      </c>
      <c r="C4819" s="62">
        <v>2.7786199999999999E-3</v>
      </c>
      <c r="D4819" s="62">
        <v>31.18</v>
      </c>
      <c r="E4819" s="173">
        <f t="shared" si="104"/>
        <v>0.08</v>
      </c>
    </row>
    <row r="4820" spans="1:5">
      <c r="A4820" s="410" t="s">
        <v>3049</v>
      </c>
      <c r="B4820" s="62" t="s">
        <v>123</v>
      </c>
      <c r="C4820" s="62">
        <v>1.30232E-3</v>
      </c>
      <c r="D4820" s="62">
        <v>178.5</v>
      </c>
      <c r="E4820" s="173">
        <f t="shared" si="104"/>
        <v>0.23</v>
      </c>
    </row>
    <row r="4821" spans="1:5">
      <c r="A4821" s="410" t="s">
        <v>3050</v>
      </c>
      <c r="B4821" s="62" t="s">
        <v>123</v>
      </c>
      <c r="C4821" s="62">
        <v>0.11706156</v>
      </c>
      <c r="D4821" s="62">
        <v>1.17</v>
      </c>
      <c r="E4821" s="173">
        <f t="shared" si="104"/>
        <v>0.13</v>
      </c>
    </row>
    <row r="4822" spans="1:5" ht="30">
      <c r="A4822" s="410" t="s">
        <v>3051</v>
      </c>
      <c r="B4822" s="62" t="s">
        <v>123</v>
      </c>
      <c r="C4822" s="62">
        <v>1.12875E-3</v>
      </c>
      <c r="D4822" s="62">
        <v>140.43</v>
      </c>
      <c r="E4822" s="173">
        <f t="shared" si="104"/>
        <v>0.15</v>
      </c>
    </row>
    <row r="4823" spans="1:5" ht="30">
      <c r="A4823" s="410" t="s">
        <v>3052</v>
      </c>
      <c r="B4823" s="62" t="s">
        <v>123</v>
      </c>
      <c r="C4823" s="62">
        <v>7.5600000000000005E-4</v>
      </c>
      <c r="D4823" s="62">
        <v>123.37</v>
      </c>
      <c r="E4823" s="173">
        <f t="shared" si="104"/>
        <v>0.09</v>
      </c>
    </row>
    <row r="4824" spans="1:5" ht="30">
      <c r="A4824" s="410" t="s">
        <v>3080</v>
      </c>
      <c r="B4824" s="62" t="s">
        <v>123</v>
      </c>
      <c r="C4824" s="62">
        <v>4.6310000000000002E-5</v>
      </c>
      <c r="D4824" s="62">
        <v>593.85</v>
      </c>
      <c r="E4824" s="173">
        <f t="shared" si="104"/>
        <v>0.02</v>
      </c>
    </row>
    <row r="4825" spans="1:5">
      <c r="A4825" s="410" t="s">
        <v>3081</v>
      </c>
      <c r="B4825" s="62" t="s">
        <v>123</v>
      </c>
      <c r="C4825" s="62">
        <v>2.8434000000000001E-4</v>
      </c>
      <c r="D4825" s="62">
        <v>134.63</v>
      </c>
      <c r="E4825" s="173">
        <f t="shared" si="104"/>
        <v>0.03</v>
      </c>
    </row>
    <row r="4826" spans="1:5">
      <c r="A4826" s="410" t="s">
        <v>3082</v>
      </c>
      <c r="B4826" s="62" t="s">
        <v>123</v>
      </c>
      <c r="C4826" s="62">
        <v>2.1599E-4</v>
      </c>
      <c r="D4826" s="62">
        <v>202.84</v>
      </c>
      <c r="E4826" s="173">
        <f t="shared" si="104"/>
        <v>0.04</v>
      </c>
    </row>
    <row r="4827" spans="1:5">
      <c r="A4827" s="410" t="s">
        <v>3083</v>
      </c>
      <c r="B4827" s="62" t="s">
        <v>123</v>
      </c>
      <c r="C4827" s="62">
        <v>4.6310000000000002E-5</v>
      </c>
      <c r="D4827" s="62">
        <v>574.46</v>
      </c>
      <c r="E4827" s="173">
        <f t="shared" si="104"/>
        <v>0.02</v>
      </c>
    </row>
    <row r="4828" spans="1:5">
      <c r="A4828" s="410" t="s">
        <v>3084</v>
      </c>
      <c r="B4828" s="62" t="s">
        <v>123</v>
      </c>
      <c r="C4828" s="62">
        <v>5.6910000000000002E-5</v>
      </c>
      <c r="D4828" s="62">
        <v>276.64</v>
      </c>
      <c r="E4828" s="173">
        <f t="shared" si="104"/>
        <v>0.01</v>
      </c>
    </row>
    <row r="4829" spans="1:5">
      <c r="A4829" s="410" t="s">
        <v>3085</v>
      </c>
      <c r="B4829" s="62" t="s">
        <v>123</v>
      </c>
      <c r="C4829" s="62">
        <v>2.8665000000000001E-3</v>
      </c>
      <c r="D4829" s="62">
        <v>8.1</v>
      </c>
      <c r="E4829" s="173">
        <f t="shared" si="104"/>
        <v>0.02</v>
      </c>
    </row>
    <row r="4830" spans="1:5">
      <c r="A4830" s="410" t="s">
        <v>3086</v>
      </c>
      <c r="B4830" s="62" t="s">
        <v>123</v>
      </c>
      <c r="C4830" s="62">
        <v>1.58708E-3</v>
      </c>
      <c r="D4830" s="62">
        <v>11.01</v>
      </c>
      <c r="E4830" s="173">
        <f t="shared" si="104"/>
        <v>0.01</v>
      </c>
    </row>
    <row r="4831" spans="1:5">
      <c r="A4831" s="410" t="s">
        <v>3087</v>
      </c>
      <c r="B4831" s="62" t="s">
        <v>123</v>
      </c>
      <c r="C4831" s="62">
        <v>1.58708E-3</v>
      </c>
      <c r="D4831" s="62">
        <v>24.42</v>
      </c>
      <c r="E4831" s="173">
        <f t="shared" si="104"/>
        <v>0.03</v>
      </c>
    </row>
    <row r="4832" spans="1:5" ht="45">
      <c r="A4832" s="410" t="s">
        <v>1163</v>
      </c>
      <c r="B4832" s="62" t="s">
        <v>125</v>
      </c>
      <c r="C4832" s="62">
        <v>1</v>
      </c>
      <c r="D4832" s="62">
        <v>714.25</v>
      </c>
      <c r="E4832" s="173">
        <f t="shared" si="104"/>
        <v>714.25</v>
      </c>
    </row>
    <row r="4833" spans="1:5">
      <c r="A4833" s="410" t="s">
        <v>562</v>
      </c>
      <c r="B4833" s="62" t="s">
        <v>563</v>
      </c>
      <c r="C4833" s="62" t="s">
        <v>563</v>
      </c>
      <c r="D4833" s="62" t="s">
        <v>563</v>
      </c>
      <c r="E4833" s="173">
        <f>SUM(E4808:E4832)</f>
        <v>725.22</v>
      </c>
    </row>
    <row r="4834" spans="1:5">
      <c r="A4834" s="410"/>
      <c r="B4834" s="62"/>
      <c r="C4834" s="62"/>
      <c r="D4834" s="62"/>
      <c r="E4834" s="173"/>
    </row>
    <row r="4835" spans="1:5">
      <c r="A4835" s="410" t="s">
        <v>565</v>
      </c>
      <c r="B4835" s="62" t="s">
        <v>563</v>
      </c>
      <c r="C4835" s="62" t="s">
        <v>563</v>
      </c>
      <c r="D4835" s="62" t="s">
        <v>563</v>
      </c>
      <c r="E4835" s="173">
        <f>E4800+E4805+E4833</f>
        <v>737.26</v>
      </c>
    </row>
    <row r="4836" spans="1:5">
      <c r="A4836" s="410"/>
      <c r="B4836" s="62"/>
      <c r="C4836" s="62"/>
      <c r="D4836" s="413"/>
      <c r="E4836" s="173"/>
    </row>
    <row r="4837" spans="1:5">
      <c r="A4837" s="410"/>
      <c r="B4837" s="62"/>
      <c r="C4837" s="62"/>
      <c r="D4837" s="62"/>
      <c r="E4837" s="173"/>
    </row>
    <row r="4838" spans="1:5">
      <c r="A4838" s="410"/>
      <c r="B4838" s="62"/>
      <c r="C4838" s="62"/>
      <c r="D4838" s="62"/>
      <c r="E4838" s="173"/>
    </row>
    <row r="4839" spans="1:5">
      <c r="A4839" s="410" t="s">
        <v>1410</v>
      </c>
      <c r="B4839" s="62" t="s">
        <v>3613</v>
      </c>
      <c r="C4839" s="62"/>
      <c r="D4839" s="62"/>
      <c r="E4839" s="173"/>
    </row>
    <row r="4840" spans="1:5" ht="30">
      <c r="A4840" s="410" t="s">
        <v>2792</v>
      </c>
      <c r="B4840" s="62"/>
      <c r="C4840" s="62"/>
      <c r="D4840" s="62"/>
      <c r="E4840" s="173"/>
    </row>
    <row r="4841" spans="1:5">
      <c r="A4841" s="410" t="s">
        <v>575</v>
      </c>
      <c r="B4841" s="62"/>
      <c r="C4841" s="62"/>
      <c r="D4841" s="62"/>
      <c r="E4841" s="173"/>
    </row>
    <row r="4842" spans="1:5">
      <c r="A4842" s="410"/>
      <c r="B4842" s="62"/>
      <c r="C4842" s="62"/>
      <c r="D4842" s="62"/>
      <c r="E4842" s="173"/>
    </row>
    <row r="4843" spans="1:5">
      <c r="A4843" s="410" t="s">
        <v>576</v>
      </c>
      <c r="B4843" s="62" t="s">
        <v>558</v>
      </c>
      <c r="C4843" s="62" t="s">
        <v>559</v>
      </c>
      <c r="D4843" s="62" t="s">
        <v>560</v>
      </c>
      <c r="E4843" s="173" t="s">
        <v>561</v>
      </c>
    </row>
    <row r="4844" spans="1:5" ht="30">
      <c r="A4844" s="410" t="s">
        <v>3061</v>
      </c>
      <c r="B4844" s="62" t="s">
        <v>123</v>
      </c>
      <c r="C4844" s="62">
        <v>9.9019999999999997E-5</v>
      </c>
      <c r="D4844" s="62">
        <v>576</v>
      </c>
      <c r="E4844" s="173">
        <f>TRUNC((C4844*D4844),2)</f>
        <v>0.05</v>
      </c>
    </row>
    <row r="4845" spans="1:5">
      <c r="A4845" s="410" t="s">
        <v>562</v>
      </c>
      <c r="B4845" s="62" t="s">
        <v>563</v>
      </c>
      <c r="C4845" s="62" t="s">
        <v>563</v>
      </c>
      <c r="D4845" s="62" t="s">
        <v>563</v>
      </c>
      <c r="E4845" s="173">
        <f>SUM(E4844:E4844)</f>
        <v>0.05</v>
      </c>
    </row>
    <row r="4846" spans="1:5">
      <c r="A4846" s="410"/>
      <c r="B4846" s="62"/>
      <c r="C4846" s="62"/>
      <c r="D4846" s="62"/>
      <c r="E4846" s="173"/>
    </row>
    <row r="4847" spans="1:5">
      <c r="A4847" s="410" t="s">
        <v>557</v>
      </c>
      <c r="B4847" s="62" t="s">
        <v>558</v>
      </c>
      <c r="C4847" s="62" t="s">
        <v>559</v>
      </c>
      <c r="D4847" s="62" t="s">
        <v>560</v>
      </c>
      <c r="E4847" s="173" t="s">
        <v>561</v>
      </c>
    </row>
    <row r="4848" spans="1:5">
      <c r="A4848" s="410" t="s">
        <v>3090</v>
      </c>
      <c r="B4848" s="62" t="s">
        <v>122</v>
      </c>
      <c r="C4848" s="62">
        <v>0.61870192999999996</v>
      </c>
      <c r="D4848" s="62">
        <v>13.3</v>
      </c>
      <c r="E4848" s="173">
        <f>TRUNC((C4848*D4848),2)</f>
        <v>8.2200000000000006</v>
      </c>
    </row>
    <row r="4849" spans="1:5">
      <c r="A4849" s="410" t="s">
        <v>3063</v>
      </c>
      <c r="B4849" s="62" t="s">
        <v>122</v>
      </c>
      <c r="C4849" s="62">
        <v>0.86901024000000004</v>
      </c>
      <c r="D4849" s="62">
        <v>8.51</v>
      </c>
      <c r="E4849" s="173">
        <f>TRUNC((C4849*D4849),2)</f>
        <v>7.39</v>
      </c>
    </row>
    <row r="4850" spans="1:5">
      <c r="A4850" s="410" t="s">
        <v>562</v>
      </c>
      <c r="B4850" s="62" t="s">
        <v>563</v>
      </c>
      <c r="C4850" s="62" t="s">
        <v>563</v>
      </c>
      <c r="D4850" s="62" t="s">
        <v>563</v>
      </c>
      <c r="E4850" s="173">
        <f>SUM(E4848:E4849)</f>
        <v>15.61</v>
      </c>
    </row>
    <row r="4851" spans="1:5">
      <c r="A4851" s="410"/>
      <c r="B4851" s="62"/>
      <c r="C4851" s="62"/>
      <c r="D4851" s="62"/>
      <c r="E4851" s="173"/>
    </row>
    <row r="4852" spans="1:5">
      <c r="A4852" s="410" t="s">
        <v>564</v>
      </c>
      <c r="B4852" s="62" t="s">
        <v>558</v>
      </c>
      <c r="C4852" s="62" t="s">
        <v>559</v>
      </c>
      <c r="D4852" s="62" t="s">
        <v>560</v>
      </c>
      <c r="E4852" s="173" t="s">
        <v>561</v>
      </c>
    </row>
    <row r="4853" spans="1:5">
      <c r="A4853" s="410" t="s">
        <v>3066</v>
      </c>
      <c r="B4853" s="62" t="s">
        <v>123</v>
      </c>
      <c r="C4853" s="62">
        <v>1.1726759999999999E-2</v>
      </c>
      <c r="D4853" s="62">
        <v>6.92</v>
      </c>
      <c r="E4853" s="173">
        <f t="shared" ref="E4853:E4878" si="105">TRUNC((C4853*D4853),2)</f>
        <v>0.08</v>
      </c>
    </row>
    <row r="4854" spans="1:5">
      <c r="A4854" s="410" t="s">
        <v>3046</v>
      </c>
      <c r="B4854" s="62" t="s">
        <v>131</v>
      </c>
      <c r="C4854" s="62">
        <v>2.3417799999999999E-3</v>
      </c>
      <c r="D4854" s="62">
        <v>50.4</v>
      </c>
      <c r="E4854" s="173">
        <f t="shared" si="105"/>
        <v>0.11</v>
      </c>
    </row>
    <row r="4855" spans="1:5">
      <c r="A4855" s="410" t="s">
        <v>3067</v>
      </c>
      <c r="B4855" s="62" t="s">
        <v>123</v>
      </c>
      <c r="C4855" s="62">
        <v>9.7210999999999999E-4</v>
      </c>
      <c r="D4855" s="62">
        <v>108.95</v>
      </c>
      <c r="E4855" s="173">
        <f t="shared" si="105"/>
        <v>0.1</v>
      </c>
    </row>
    <row r="4856" spans="1:5">
      <c r="A4856" s="410" t="s">
        <v>3068</v>
      </c>
      <c r="B4856" s="62" t="s">
        <v>127</v>
      </c>
      <c r="C4856" s="62">
        <v>1.3</v>
      </c>
      <c r="D4856" s="62">
        <v>0.42</v>
      </c>
      <c r="E4856" s="173">
        <f t="shared" si="105"/>
        <v>0.54</v>
      </c>
    </row>
    <row r="4857" spans="1:5">
      <c r="A4857" s="410" t="s">
        <v>3069</v>
      </c>
      <c r="B4857" s="62" t="s">
        <v>123</v>
      </c>
      <c r="C4857" s="62">
        <v>1.326537E-2</v>
      </c>
      <c r="D4857" s="62">
        <v>6.21</v>
      </c>
      <c r="E4857" s="173">
        <f t="shared" si="105"/>
        <v>0.08</v>
      </c>
    </row>
    <row r="4858" spans="1:5">
      <c r="A4858" s="410" t="s">
        <v>3047</v>
      </c>
      <c r="B4858" s="62" t="s">
        <v>131</v>
      </c>
      <c r="C4858" s="62">
        <v>2.0089599999999999E-2</v>
      </c>
      <c r="D4858" s="62">
        <v>9.4499999999999993</v>
      </c>
      <c r="E4858" s="173">
        <f t="shared" si="105"/>
        <v>0.18</v>
      </c>
    </row>
    <row r="4859" spans="1:5">
      <c r="A4859" s="410" t="s">
        <v>3075</v>
      </c>
      <c r="B4859" s="62" t="s">
        <v>128</v>
      </c>
      <c r="C4859" s="62">
        <v>2.2108800000000001E-3</v>
      </c>
      <c r="D4859" s="62">
        <v>15.32</v>
      </c>
      <c r="E4859" s="173">
        <f t="shared" si="105"/>
        <v>0.03</v>
      </c>
    </row>
    <row r="4860" spans="1:5">
      <c r="A4860" s="410" t="s">
        <v>3204</v>
      </c>
      <c r="B4860" s="62" t="s">
        <v>127</v>
      </c>
      <c r="C4860" s="62">
        <v>4.4666666700000004</v>
      </c>
      <c r="D4860" s="62">
        <v>0.9</v>
      </c>
      <c r="E4860" s="173">
        <f t="shared" si="105"/>
        <v>4.0199999999999996</v>
      </c>
    </row>
    <row r="4861" spans="1:5">
      <c r="A4861" s="410" t="s">
        <v>3076</v>
      </c>
      <c r="B4861" s="62" t="s">
        <v>122</v>
      </c>
      <c r="C4861" s="62">
        <v>1.4626999999999999</v>
      </c>
      <c r="D4861" s="62">
        <v>1.87</v>
      </c>
      <c r="E4861" s="173">
        <f t="shared" si="105"/>
        <v>2.73</v>
      </c>
    </row>
    <row r="4862" spans="1:5">
      <c r="A4862" s="410" t="s">
        <v>3077</v>
      </c>
      <c r="B4862" s="62" t="s">
        <v>122</v>
      </c>
      <c r="C4862" s="62">
        <v>1.4626999999999999</v>
      </c>
      <c r="D4862" s="62">
        <v>0.71</v>
      </c>
      <c r="E4862" s="173">
        <f t="shared" si="105"/>
        <v>1.03</v>
      </c>
    </row>
    <row r="4863" spans="1:5">
      <c r="A4863" s="410" t="s">
        <v>3078</v>
      </c>
      <c r="B4863" s="62" t="s">
        <v>122</v>
      </c>
      <c r="C4863" s="62">
        <v>1.4626999999999999</v>
      </c>
      <c r="D4863" s="62">
        <v>0.34</v>
      </c>
      <c r="E4863" s="173">
        <f t="shared" si="105"/>
        <v>0.49</v>
      </c>
    </row>
    <row r="4864" spans="1:5">
      <c r="A4864" s="410" t="s">
        <v>3079</v>
      </c>
      <c r="B4864" s="62" t="s">
        <v>122</v>
      </c>
      <c r="C4864" s="62">
        <v>1.4626999999999999</v>
      </c>
      <c r="D4864" s="62">
        <v>0.05</v>
      </c>
      <c r="E4864" s="173">
        <f t="shared" si="105"/>
        <v>7.0000000000000007E-2</v>
      </c>
    </row>
    <row r="4865" spans="1:5">
      <c r="A4865" s="410" t="s">
        <v>3048</v>
      </c>
      <c r="B4865" s="62" t="s">
        <v>123</v>
      </c>
      <c r="C4865" s="62">
        <v>3.8707400000000001E-3</v>
      </c>
      <c r="D4865" s="62">
        <v>31.18</v>
      </c>
      <c r="E4865" s="173">
        <f t="shared" si="105"/>
        <v>0.12</v>
      </c>
    </row>
    <row r="4866" spans="1:5">
      <c r="A4866" s="410" t="s">
        <v>3049</v>
      </c>
      <c r="B4866" s="62" t="s">
        <v>123</v>
      </c>
      <c r="C4866" s="62">
        <v>1.8141800000000001E-3</v>
      </c>
      <c r="D4866" s="62">
        <v>178.5</v>
      </c>
      <c r="E4866" s="173">
        <f t="shared" si="105"/>
        <v>0.32</v>
      </c>
    </row>
    <row r="4867" spans="1:5">
      <c r="A4867" s="410" t="s">
        <v>3050</v>
      </c>
      <c r="B4867" s="62" t="s">
        <v>123</v>
      </c>
      <c r="C4867" s="62">
        <v>0.16307231999999999</v>
      </c>
      <c r="D4867" s="62">
        <v>1.17</v>
      </c>
      <c r="E4867" s="173">
        <f t="shared" si="105"/>
        <v>0.19</v>
      </c>
    </row>
    <row r="4868" spans="1:5" ht="30">
      <c r="A4868" s="410" t="s">
        <v>3051</v>
      </c>
      <c r="B4868" s="62" t="s">
        <v>123</v>
      </c>
      <c r="C4868" s="62">
        <v>1.5724000000000001E-3</v>
      </c>
      <c r="D4868" s="62">
        <v>140.43</v>
      </c>
      <c r="E4868" s="173">
        <f t="shared" si="105"/>
        <v>0.22</v>
      </c>
    </row>
    <row r="4869" spans="1:5" ht="30">
      <c r="A4869" s="410" t="s">
        <v>3052</v>
      </c>
      <c r="B4869" s="62" t="s">
        <v>123</v>
      </c>
      <c r="C4869" s="62">
        <v>1.0531500000000001E-3</v>
      </c>
      <c r="D4869" s="62">
        <v>123.37</v>
      </c>
      <c r="E4869" s="173">
        <f t="shared" si="105"/>
        <v>0.12</v>
      </c>
    </row>
    <row r="4870" spans="1:5" ht="30">
      <c r="A4870" s="410" t="s">
        <v>3080</v>
      </c>
      <c r="B4870" s="62" t="s">
        <v>123</v>
      </c>
      <c r="C4870" s="62">
        <v>6.4510000000000004E-5</v>
      </c>
      <c r="D4870" s="62">
        <v>593.85</v>
      </c>
      <c r="E4870" s="173">
        <f t="shared" si="105"/>
        <v>0.03</v>
      </c>
    </row>
    <row r="4871" spans="1:5">
      <c r="A4871" s="410" t="s">
        <v>3081</v>
      </c>
      <c r="B4871" s="62" t="s">
        <v>123</v>
      </c>
      <c r="C4871" s="62">
        <v>3.9609999999999998E-4</v>
      </c>
      <c r="D4871" s="62">
        <v>134.63</v>
      </c>
      <c r="E4871" s="173">
        <f t="shared" si="105"/>
        <v>0.05</v>
      </c>
    </row>
    <row r="4872" spans="1:5">
      <c r="A4872" s="410" t="s">
        <v>3082</v>
      </c>
      <c r="B4872" s="62" t="s">
        <v>123</v>
      </c>
      <c r="C4872" s="62">
        <v>3.0088000000000001E-4</v>
      </c>
      <c r="D4872" s="62">
        <v>202.84</v>
      </c>
      <c r="E4872" s="173">
        <f t="shared" si="105"/>
        <v>0.06</v>
      </c>
    </row>
    <row r="4873" spans="1:5">
      <c r="A4873" s="410" t="s">
        <v>3083</v>
      </c>
      <c r="B4873" s="62" t="s">
        <v>123</v>
      </c>
      <c r="C4873" s="62">
        <v>6.4510000000000004E-5</v>
      </c>
      <c r="D4873" s="62">
        <v>574.46</v>
      </c>
      <c r="E4873" s="173">
        <f t="shared" si="105"/>
        <v>0.03</v>
      </c>
    </row>
    <row r="4874" spans="1:5">
      <c r="A4874" s="410" t="s">
        <v>3084</v>
      </c>
      <c r="B4874" s="62" t="s">
        <v>123</v>
      </c>
      <c r="C4874" s="62">
        <v>7.928E-5</v>
      </c>
      <c r="D4874" s="62">
        <v>276.64</v>
      </c>
      <c r="E4874" s="173">
        <f t="shared" si="105"/>
        <v>0.02</v>
      </c>
    </row>
    <row r="4875" spans="1:5">
      <c r="A4875" s="410" t="s">
        <v>3085</v>
      </c>
      <c r="B4875" s="62" t="s">
        <v>123</v>
      </c>
      <c r="C4875" s="62">
        <v>3.9931699999999999E-3</v>
      </c>
      <c r="D4875" s="62">
        <v>8.1</v>
      </c>
      <c r="E4875" s="173">
        <f t="shared" si="105"/>
        <v>0.03</v>
      </c>
    </row>
    <row r="4876" spans="1:5">
      <c r="A4876" s="410" t="s">
        <v>3086</v>
      </c>
      <c r="B4876" s="62" t="s">
        <v>123</v>
      </c>
      <c r="C4876" s="62">
        <v>2.2108800000000001E-3</v>
      </c>
      <c r="D4876" s="62">
        <v>11.01</v>
      </c>
      <c r="E4876" s="173">
        <f t="shared" si="105"/>
        <v>0.02</v>
      </c>
    </row>
    <row r="4877" spans="1:5">
      <c r="A4877" s="410" t="s">
        <v>3087</v>
      </c>
      <c r="B4877" s="62" t="s">
        <v>123</v>
      </c>
      <c r="C4877" s="62">
        <v>2.2108800000000001E-3</v>
      </c>
      <c r="D4877" s="62">
        <v>24.42</v>
      </c>
      <c r="E4877" s="173">
        <f t="shared" si="105"/>
        <v>0.05</v>
      </c>
    </row>
    <row r="4878" spans="1:5" ht="30">
      <c r="A4878" s="410" t="s">
        <v>3205</v>
      </c>
      <c r="B4878" s="62" t="s">
        <v>125</v>
      </c>
      <c r="C4878" s="62">
        <v>1.05</v>
      </c>
      <c r="D4878" s="62">
        <v>40</v>
      </c>
      <c r="E4878" s="173">
        <f t="shared" si="105"/>
        <v>42</v>
      </c>
    </row>
    <row r="4879" spans="1:5">
      <c r="A4879" s="410" t="s">
        <v>562</v>
      </c>
      <c r="B4879" s="62" t="s">
        <v>563</v>
      </c>
      <c r="C4879" s="62" t="s">
        <v>563</v>
      </c>
      <c r="D4879" s="62" t="s">
        <v>563</v>
      </c>
      <c r="E4879" s="173">
        <f>SUM(E4853:E4878)</f>
        <v>52.72</v>
      </c>
    </row>
    <row r="4880" spans="1:5">
      <c r="A4880" s="410"/>
      <c r="B4880" s="62"/>
      <c r="C4880" s="62"/>
      <c r="D4880" s="62"/>
      <c r="E4880" s="173"/>
    </row>
    <row r="4881" spans="1:5">
      <c r="A4881" s="410" t="s">
        <v>565</v>
      </c>
      <c r="B4881" s="62" t="s">
        <v>563</v>
      </c>
      <c r="C4881" s="62" t="s">
        <v>563</v>
      </c>
      <c r="D4881" s="62" t="s">
        <v>563</v>
      </c>
      <c r="E4881" s="173">
        <f>E4845+E4850+E4879</f>
        <v>68.38</v>
      </c>
    </row>
    <row r="4882" spans="1:5">
      <c r="A4882" s="410"/>
      <c r="B4882" s="62"/>
      <c r="C4882" s="62"/>
      <c r="D4882" s="413"/>
      <c r="E4882" s="173"/>
    </row>
    <row r="4883" spans="1:5">
      <c r="A4883" s="410"/>
      <c r="B4883" s="62"/>
      <c r="C4883" s="62"/>
      <c r="D4883" s="62"/>
      <c r="E4883" s="173"/>
    </row>
    <row r="4884" spans="1:5">
      <c r="A4884" s="410"/>
      <c r="B4884" s="62"/>
      <c r="C4884" s="62"/>
      <c r="D4884" s="62"/>
      <c r="E4884" s="173"/>
    </row>
    <row r="4885" spans="1:5">
      <c r="A4885" s="410" t="s">
        <v>1411</v>
      </c>
      <c r="B4885" s="62" t="s">
        <v>3614</v>
      </c>
      <c r="C4885" s="62"/>
      <c r="D4885" s="62"/>
      <c r="E4885" s="173"/>
    </row>
    <row r="4886" spans="1:5" ht="45">
      <c r="A4886" s="410" t="s">
        <v>2793</v>
      </c>
      <c r="B4886" s="62"/>
      <c r="C4886" s="62"/>
      <c r="D4886" s="62"/>
      <c r="E4886" s="173"/>
    </row>
    <row r="4887" spans="1:5">
      <c r="A4887" s="410" t="s">
        <v>575</v>
      </c>
      <c r="B4887" s="62"/>
      <c r="C4887" s="62"/>
      <c r="D4887" s="62"/>
      <c r="E4887" s="173"/>
    </row>
    <row r="4888" spans="1:5">
      <c r="A4888" s="410"/>
      <c r="B4888" s="62"/>
      <c r="C4888" s="62"/>
      <c r="D4888" s="62"/>
      <c r="E4888" s="173"/>
    </row>
    <row r="4889" spans="1:5">
      <c r="A4889" s="410" t="s">
        <v>576</v>
      </c>
      <c r="B4889" s="62" t="s">
        <v>558</v>
      </c>
      <c r="C4889" s="62" t="s">
        <v>559</v>
      </c>
      <c r="D4889" s="62" t="s">
        <v>560</v>
      </c>
      <c r="E4889" s="173" t="s">
        <v>561</v>
      </c>
    </row>
    <row r="4890" spans="1:5" ht="60">
      <c r="A4890" s="410" t="s">
        <v>3206</v>
      </c>
      <c r="B4890" s="62" t="s">
        <v>123</v>
      </c>
      <c r="C4890" s="62">
        <v>8.8899999999999996E-6</v>
      </c>
      <c r="D4890" s="412">
        <v>8394.08</v>
      </c>
      <c r="E4890" s="173">
        <f>TRUNC((C4890*D4890),2)</f>
        <v>7.0000000000000007E-2</v>
      </c>
    </row>
    <row r="4891" spans="1:5" ht="30">
      <c r="A4891" s="410" t="s">
        <v>3061</v>
      </c>
      <c r="B4891" s="62" t="s">
        <v>123</v>
      </c>
      <c r="C4891" s="62">
        <v>3.4260000000000001E-5</v>
      </c>
      <c r="D4891" s="62">
        <v>576</v>
      </c>
      <c r="E4891" s="173">
        <f>TRUNC((C4891*D4891),2)</f>
        <v>0.01</v>
      </c>
    </row>
    <row r="4892" spans="1:5" ht="30">
      <c r="A4892" s="410" t="s">
        <v>3207</v>
      </c>
      <c r="B4892" s="62" t="s">
        <v>123</v>
      </c>
      <c r="C4892" s="62">
        <v>1.022E-5</v>
      </c>
      <c r="D4892" s="412">
        <v>7957.76</v>
      </c>
      <c r="E4892" s="173">
        <f>TRUNC((C4892*D4892),2)</f>
        <v>0.08</v>
      </c>
    </row>
    <row r="4893" spans="1:5" ht="30">
      <c r="A4893" s="410" t="s">
        <v>3208</v>
      </c>
      <c r="B4893" s="62" t="s">
        <v>123</v>
      </c>
      <c r="C4893" s="62">
        <v>8.3999999999999992E-6</v>
      </c>
      <c r="D4893" s="62">
        <v>613.42999999999995</v>
      </c>
      <c r="E4893" s="173">
        <f>TRUNC((C4893*D4893),2)</f>
        <v>0</v>
      </c>
    </row>
    <row r="4894" spans="1:5">
      <c r="A4894" s="410" t="s">
        <v>562</v>
      </c>
      <c r="B4894" s="62" t="s">
        <v>563</v>
      </c>
      <c r="C4894" s="62" t="s">
        <v>563</v>
      </c>
      <c r="D4894" s="62" t="s">
        <v>563</v>
      </c>
      <c r="E4894" s="173">
        <f>SUM(E4890:E4893)</f>
        <v>0.16</v>
      </c>
    </row>
    <row r="4895" spans="1:5">
      <c r="A4895" s="410"/>
      <c r="B4895" s="62"/>
      <c r="C4895" s="62"/>
      <c r="D4895" s="62"/>
      <c r="E4895" s="173"/>
    </row>
    <row r="4896" spans="1:5">
      <c r="A4896" s="410" t="s">
        <v>557</v>
      </c>
      <c r="B4896" s="62" t="s">
        <v>558</v>
      </c>
      <c r="C4896" s="62" t="s">
        <v>559</v>
      </c>
      <c r="D4896" s="62" t="s">
        <v>560</v>
      </c>
      <c r="E4896" s="173" t="s">
        <v>561</v>
      </c>
    </row>
    <row r="4897" spans="1:5">
      <c r="A4897" s="410" t="s">
        <v>3209</v>
      </c>
      <c r="B4897" s="62" t="s">
        <v>122</v>
      </c>
      <c r="C4897" s="62">
        <v>0.25545382999999999</v>
      </c>
      <c r="D4897" s="62">
        <v>12.58</v>
      </c>
      <c r="E4897" s="173">
        <f>TRUNC((C4897*D4897),2)</f>
        <v>3.21</v>
      </c>
    </row>
    <row r="4898" spans="1:5">
      <c r="A4898" s="410" t="s">
        <v>3063</v>
      </c>
      <c r="B4898" s="62" t="s">
        <v>122</v>
      </c>
      <c r="C4898" s="62">
        <v>0.25742800999999998</v>
      </c>
      <c r="D4898" s="62">
        <v>8.51</v>
      </c>
      <c r="E4898" s="173">
        <f>TRUNC((C4898*D4898),2)</f>
        <v>2.19</v>
      </c>
    </row>
    <row r="4899" spans="1:5">
      <c r="A4899" s="410" t="s">
        <v>562</v>
      </c>
      <c r="B4899" s="62" t="s">
        <v>563</v>
      </c>
      <c r="C4899" s="62" t="s">
        <v>563</v>
      </c>
      <c r="D4899" s="62" t="s">
        <v>563</v>
      </c>
      <c r="E4899" s="173">
        <f>SUM(E4897:E4898)</f>
        <v>5.4</v>
      </c>
    </row>
    <row r="4900" spans="1:5">
      <c r="A4900" s="410"/>
      <c r="B4900" s="62"/>
      <c r="C4900" s="62"/>
      <c r="D4900" s="62"/>
      <c r="E4900" s="173"/>
    </row>
    <row r="4901" spans="1:5">
      <c r="A4901" s="410" t="s">
        <v>564</v>
      </c>
      <c r="B4901" s="62" t="s">
        <v>558</v>
      </c>
      <c r="C4901" s="62" t="s">
        <v>559</v>
      </c>
      <c r="D4901" s="62" t="s">
        <v>560</v>
      </c>
      <c r="E4901" s="173" t="s">
        <v>561</v>
      </c>
    </row>
    <row r="4902" spans="1:5">
      <c r="A4902" s="410" t="s">
        <v>3065</v>
      </c>
      <c r="B4902" s="62" t="s">
        <v>124</v>
      </c>
      <c r="C4902" s="62">
        <v>5.6800000000000003E-2</v>
      </c>
      <c r="D4902" s="62">
        <v>72.5</v>
      </c>
      <c r="E4902" s="173">
        <f t="shared" ref="E4902:E4928" si="106">TRUNC((C4902*D4902),2)</f>
        <v>4.1100000000000003</v>
      </c>
    </row>
    <row r="4903" spans="1:5">
      <c r="A4903" s="410" t="s">
        <v>3066</v>
      </c>
      <c r="B4903" s="62" t="s">
        <v>123</v>
      </c>
      <c r="C4903" s="62">
        <v>4.0582999999999999E-3</v>
      </c>
      <c r="D4903" s="62">
        <v>6.92</v>
      </c>
      <c r="E4903" s="173">
        <f t="shared" si="106"/>
        <v>0.02</v>
      </c>
    </row>
    <row r="4904" spans="1:5">
      <c r="A4904" s="410" t="s">
        <v>3046</v>
      </c>
      <c r="B4904" s="62" t="s">
        <v>131</v>
      </c>
      <c r="C4904" s="62">
        <v>8.1041999999999996E-4</v>
      </c>
      <c r="D4904" s="62">
        <v>50.4</v>
      </c>
      <c r="E4904" s="173">
        <f t="shared" si="106"/>
        <v>0.04</v>
      </c>
    </row>
    <row r="4905" spans="1:5">
      <c r="A4905" s="410" t="s">
        <v>3067</v>
      </c>
      <c r="B4905" s="62" t="s">
        <v>123</v>
      </c>
      <c r="C4905" s="62">
        <v>3.3641999999999998E-4</v>
      </c>
      <c r="D4905" s="62">
        <v>108.95</v>
      </c>
      <c r="E4905" s="173">
        <f t="shared" si="106"/>
        <v>0.03</v>
      </c>
    </row>
    <row r="4906" spans="1:5">
      <c r="A4906" s="410" t="s">
        <v>3069</v>
      </c>
      <c r="B4906" s="62" t="s">
        <v>123</v>
      </c>
      <c r="C4906" s="62">
        <v>4.59078E-3</v>
      </c>
      <c r="D4906" s="62">
        <v>6.21</v>
      </c>
      <c r="E4906" s="173">
        <f t="shared" si="106"/>
        <v>0.02</v>
      </c>
    </row>
    <row r="4907" spans="1:5">
      <c r="A4907" s="410" t="s">
        <v>3142</v>
      </c>
      <c r="B4907" s="62" t="s">
        <v>128</v>
      </c>
      <c r="C4907" s="62">
        <v>1.1632999999999999E-2</v>
      </c>
      <c r="D4907" s="62">
        <v>4.3600000000000003</v>
      </c>
      <c r="E4907" s="173">
        <f t="shared" si="106"/>
        <v>0.05</v>
      </c>
    </row>
    <row r="4908" spans="1:5">
      <c r="A4908" s="410" t="s">
        <v>3047</v>
      </c>
      <c r="B4908" s="62" t="s">
        <v>131</v>
      </c>
      <c r="C4908" s="62">
        <v>6.9524599999999997E-3</v>
      </c>
      <c r="D4908" s="62">
        <v>9.4499999999999993</v>
      </c>
      <c r="E4908" s="173">
        <f t="shared" si="106"/>
        <v>0.06</v>
      </c>
    </row>
    <row r="4909" spans="1:5">
      <c r="A4909" s="410" t="s">
        <v>3210</v>
      </c>
      <c r="B4909" s="62" t="s">
        <v>124</v>
      </c>
      <c r="C4909" s="62">
        <v>8.6999999999999994E-3</v>
      </c>
      <c r="D4909" s="62">
        <v>56.44</v>
      </c>
      <c r="E4909" s="173">
        <f t="shared" si="106"/>
        <v>0.49</v>
      </c>
    </row>
    <row r="4910" spans="1:5">
      <c r="A4910" s="410" t="s">
        <v>3075</v>
      </c>
      <c r="B4910" s="62" t="s">
        <v>128</v>
      </c>
      <c r="C4910" s="62">
        <v>7.6511999999999999E-4</v>
      </c>
      <c r="D4910" s="62">
        <v>15.32</v>
      </c>
      <c r="E4910" s="173">
        <f t="shared" si="106"/>
        <v>0.01</v>
      </c>
    </row>
    <row r="4911" spans="1:5">
      <c r="A4911" s="410" t="s">
        <v>3076</v>
      </c>
      <c r="B4911" s="62" t="s">
        <v>122</v>
      </c>
      <c r="C4911" s="62">
        <v>0.50619999999999998</v>
      </c>
      <c r="D4911" s="62">
        <v>1.87</v>
      </c>
      <c r="E4911" s="173">
        <f t="shared" si="106"/>
        <v>0.94</v>
      </c>
    </row>
    <row r="4912" spans="1:5">
      <c r="A4912" s="410" t="s">
        <v>3077</v>
      </c>
      <c r="B4912" s="62" t="s">
        <v>122</v>
      </c>
      <c r="C4912" s="62">
        <v>0.50619999999999998</v>
      </c>
      <c r="D4912" s="62">
        <v>0.71</v>
      </c>
      <c r="E4912" s="173">
        <f t="shared" si="106"/>
        <v>0.35</v>
      </c>
    </row>
    <row r="4913" spans="1:5">
      <c r="A4913" s="410" t="s">
        <v>3078</v>
      </c>
      <c r="B4913" s="62" t="s">
        <v>122</v>
      </c>
      <c r="C4913" s="62">
        <v>0.50619999999999998</v>
      </c>
      <c r="D4913" s="62">
        <v>0.34</v>
      </c>
      <c r="E4913" s="173">
        <f t="shared" si="106"/>
        <v>0.17</v>
      </c>
    </row>
    <row r="4914" spans="1:5">
      <c r="A4914" s="410" t="s">
        <v>3079</v>
      </c>
      <c r="B4914" s="62" t="s">
        <v>122</v>
      </c>
      <c r="C4914" s="62">
        <v>0.50619999999999998</v>
      </c>
      <c r="D4914" s="62">
        <v>0.05</v>
      </c>
      <c r="E4914" s="173">
        <f t="shared" si="106"/>
        <v>0.02</v>
      </c>
    </row>
    <row r="4915" spans="1:5">
      <c r="A4915" s="410" t="s">
        <v>3048</v>
      </c>
      <c r="B4915" s="62" t="s">
        <v>123</v>
      </c>
      <c r="C4915" s="62">
        <v>1.3395600000000001E-3</v>
      </c>
      <c r="D4915" s="62">
        <v>31.18</v>
      </c>
      <c r="E4915" s="173">
        <f t="shared" si="106"/>
        <v>0.04</v>
      </c>
    </row>
    <row r="4916" spans="1:5">
      <c r="A4916" s="410" t="s">
        <v>3049</v>
      </c>
      <c r="B4916" s="62" t="s">
        <v>123</v>
      </c>
      <c r="C4916" s="62">
        <v>6.2783999999999995E-4</v>
      </c>
      <c r="D4916" s="62">
        <v>178.5</v>
      </c>
      <c r="E4916" s="173">
        <f t="shared" si="106"/>
        <v>0.11</v>
      </c>
    </row>
    <row r="4917" spans="1:5">
      <c r="A4917" s="410" t="s">
        <v>3050</v>
      </c>
      <c r="B4917" s="62" t="s">
        <v>123</v>
      </c>
      <c r="C4917" s="62">
        <v>5.6434819999999997E-2</v>
      </c>
      <c r="D4917" s="62">
        <v>1.17</v>
      </c>
      <c r="E4917" s="173">
        <f t="shared" si="106"/>
        <v>0.06</v>
      </c>
    </row>
    <row r="4918" spans="1:5" ht="30">
      <c r="A4918" s="410" t="s">
        <v>3051</v>
      </c>
      <c r="B4918" s="62" t="s">
        <v>123</v>
      </c>
      <c r="C4918" s="62">
        <v>5.4416000000000002E-4</v>
      </c>
      <c r="D4918" s="62">
        <v>140.43</v>
      </c>
      <c r="E4918" s="173">
        <f t="shared" si="106"/>
        <v>7.0000000000000007E-2</v>
      </c>
    </row>
    <row r="4919" spans="1:5" ht="30">
      <c r="A4919" s="410" t="s">
        <v>3052</v>
      </c>
      <c r="B4919" s="62" t="s">
        <v>123</v>
      </c>
      <c r="C4919" s="62">
        <v>3.6445999999999999E-4</v>
      </c>
      <c r="D4919" s="62">
        <v>123.37</v>
      </c>
      <c r="E4919" s="173">
        <f t="shared" si="106"/>
        <v>0.04</v>
      </c>
    </row>
    <row r="4920" spans="1:5" ht="45">
      <c r="A4920" s="410" t="s">
        <v>3211</v>
      </c>
      <c r="B4920" s="62" t="s">
        <v>125</v>
      </c>
      <c r="C4920" s="62">
        <v>1.0044178699999999</v>
      </c>
      <c r="D4920" s="62">
        <v>37.94</v>
      </c>
      <c r="E4920" s="173">
        <f t="shared" si="106"/>
        <v>38.1</v>
      </c>
    </row>
    <row r="4921" spans="1:5" ht="30">
      <c r="A4921" s="410" t="s">
        <v>3080</v>
      </c>
      <c r="B4921" s="62" t="s">
        <v>123</v>
      </c>
      <c r="C4921" s="62">
        <v>2.232E-5</v>
      </c>
      <c r="D4921" s="62">
        <v>593.85</v>
      </c>
      <c r="E4921" s="173">
        <f t="shared" si="106"/>
        <v>0.01</v>
      </c>
    </row>
    <row r="4922" spans="1:5">
      <c r="A4922" s="410" t="s">
        <v>3081</v>
      </c>
      <c r="B4922" s="62" t="s">
        <v>123</v>
      </c>
      <c r="C4922" s="62">
        <v>1.3708000000000001E-4</v>
      </c>
      <c r="D4922" s="62">
        <v>134.63</v>
      </c>
      <c r="E4922" s="173">
        <f t="shared" si="106"/>
        <v>0.01</v>
      </c>
    </row>
    <row r="4923" spans="1:5">
      <c r="A4923" s="410" t="s">
        <v>3082</v>
      </c>
      <c r="B4923" s="62" t="s">
        <v>123</v>
      </c>
      <c r="C4923" s="62">
        <v>1.0412E-4</v>
      </c>
      <c r="D4923" s="62">
        <v>202.84</v>
      </c>
      <c r="E4923" s="173">
        <f t="shared" si="106"/>
        <v>0.02</v>
      </c>
    </row>
    <row r="4924" spans="1:5">
      <c r="A4924" s="410" t="s">
        <v>3083</v>
      </c>
      <c r="B4924" s="62" t="s">
        <v>123</v>
      </c>
      <c r="C4924" s="62">
        <v>2.232E-5</v>
      </c>
      <c r="D4924" s="62">
        <v>574.46</v>
      </c>
      <c r="E4924" s="173">
        <f t="shared" si="106"/>
        <v>0.01</v>
      </c>
    </row>
    <row r="4925" spans="1:5">
      <c r="A4925" s="410" t="s">
        <v>3084</v>
      </c>
      <c r="B4925" s="62" t="s">
        <v>123</v>
      </c>
      <c r="C4925" s="62">
        <v>2.7440000000000002E-5</v>
      </c>
      <c r="D4925" s="62">
        <v>276.64</v>
      </c>
      <c r="E4925" s="173">
        <f t="shared" si="106"/>
        <v>0</v>
      </c>
    </row>
    <row r="4926" spans="1:5">
      <c r="A4926" s="410" t="s">
        <v>3085</v>
      </c>
      <c r="B4926" s="62" t="s">
        <v>123</v>
      </c>
      <c r="C4926" s="62">
        <v>1.38192E-3</v>
      </c>
      <c r="D4926" s="62">
        <v>8.1</v>
      </c>
      <c r="E4926" s="173">
        <f t="shared" si="106"/>
        <v>0.01</v>
      </c>
    </row>
    <row r="4927" spans="1:5">
      <c r="A4927" s="410" t="s">
        <v>3086</v>
      </c>
      <c r="B4927" s="62" t="s">
        <v>123</v>
      </c>
      <c r="C4927" s="62">
        <v>7.6511999999999999E-4</v>
      </c>
      <c r="D4927" s="62">
        <v>11.01</v>
      </c>
      <c r="E4927" s="173">
        <f t="shared" si="106"/>
        <v>0</v>
      </c>
    </row>
    <row r="4928" spans="1:5">
      <c r="A4928" s="410" t="s">
        <v>3087</v>
      </c>
      <c r="B4928" s="62" t="s">
        <v>123</v>
      </c>
      <c r="C4928" s="62">
        <v>7.6511999999999999E-4</v>
      </c>
      <c r="D4928" s="62">
        <v>24.42</v>
      </c>
      <c r="E4928" s="173">
        <f t="shared" si="106"/>
        <v>0.01</v>
      </c>
    </row>
    <row r="4929" spans="1:5">
      <c r="A4929" s="410" t="s">
        <v>562</v>
      </c>
      <c r="B4929" s="62" t="s">
        <v>563</v>
      </c>
      <c r="C4929" s="62" t="s">
        <v>563</v>
      </c>
      <c r="D4929" s="62" t="s">
        <v>563</v>
      </c>
      <c r="E4929" s="173">
        <f>SUM(E4902:E4928)</f>
        <v>44.8</v>
      </c>
    </row>
    <row r="4930" spans="1:5">
      <c r="A4930" s="410"/>
      <c r="B4930" s="62"/>
      <c r="C4930" s="62"/>
      <c r="D4930" s="62"/>
      <c r="E4930" s="173"/>
    </row>
    <row r="4931" spans="1:5">
      <c r="A4931" s="410" t="s">
        <v>565</v>
      </c>
      <c r="B4931" s="62" t="s">
        <v>563</v>
      </c>
      <c r="C4931" s="62" t="s">
        <v>563</v>
      </c>
      <c r="D4931" s="62" t="s">
        <v>563</v>
      </c>
      <c r="E4931" s="173">
        <f>E4894+E4899+E4929</f>
        <v>50.36</v>
      </c>
    </row>
    <row r="4932" spans="1:5">
      <c r="A4932" s="410"/>
      <c r="B4932" s="62"/>
      <c r="C4932" s="62"/>
      <c r="D4932" s="413"/>
      <c r="E4932" s="173"/>
    </row>
    <row r="4933" spans="1:5">
      <c r="A4933" s="410"/>
      <c r="B4933" s="62"/>
      <c r="C4933" s="62"/>
      <c r="D4933" s="62"/>
      <c r="E4933" s="173"/>
    </row>
    <row r="4934" spans="1:5">
      <c r="A4934" s="410"/>
      <c r="B4934" s="62"/>
      <c r="C4934" s="62"/>
      <c r="D4934" s="62"/>
      <c r="E4934" s="173"/>
    </row>
    <row r="4935" spans="1:5">
      <c r="A4935" s="410" t="s">
        <v>1412</v>
      </c>
      <c r="B4935" s="62" t="s">
        <v>3615</v>
      </c>
      <c r="C4935" s="62"/>
      <c r="D4935" s="62"/>
      <c r="E4935" s="173"/>
    </row>
    <row r="4936" spans="1:5" ht="45">
      <c r="A4936" s="410" t="s">
        <v>2794</v>
      </c>
      <c r="B4936" s="62"/>
      <c r="C4936" s="62"/>
      <c r="D4936" s="62"/>
      <c r="E4936" s="173"/>
    </row>
    <row r="4937" spans="1:5">
      <c r="A4937" s="410" t="s">
        <v>575</v>
      </c>
      <c r="B4937" s="62"/>
      <c r="C4937" s="62"/>
      <c r="D4937" s="62"/>
      <c r="E4937" s="173"/>
    </row>
    <row r="4938" spans="1:5">
      <c r="A4938" s="410"/>
      <c r="B4938" s="62"/>
      <c r="C4938" s="62"/>
      <c r="D4938" s="62"/>
      <c r="E4938" s="173"/>
    </row>
    <row r="4939" spans="1:5">
      <c r="A4939" s="410" t="s">
        <v>576</v>
      </c>
      <c r="B4939" s="62" t="s">
        <v>558</v>
      </c>
      <c r="C4939" s="62" t="s">
        <v>559</v>
      </c>
      <c r="D4939" s="62" t="s">
        <v>560</v>
      </c>
      <c r="E4939" s="173" t="s">
        <v>561</v>
      </c>
    </row>
    <row r="4940" spans="1:5" ht="60">
      <c r="A4940" s="410" t="s">
        <v>3206</v>
      </c>
      <c r="B4940" s="62" t="s">
        <v>123</v>
      </c>
      <c r="C4940" s="62">
        <v>8.8899999999999996E-6</v>
      </c>
      <c r="D4940" s="412">
        <v>8394.08</v>
      </c>
      <c r="E4940" s="173">
        <f>TRUNC((C4940*D4940),2)</f>
        <v>7.0000000000000007E-2</v>
      </c>
    </row>
    <row r="4941" spans="1:5" ht="30">
      <c r="A4941" s="410" t="s">
        <v>3061</v>
      </c>
      <c r="B4941" s="62" t="s">
        <v>123</v>
      </c>
      <c r="C4941" s="62">
        <v>3.4260000000000001E-5</v>
      </c>
      <c r="D4941" s="62">
        <v>576</v>
      </c>
      <c r="E4941" s="173">
        <f>TRUNC((C4941*D4941),2)</f>
        <v>0.01</v>
      </c>
    </row>
    <row r="4942" spans="1:5" ht="30">
      <c r="A4942" s="410" t="s">
        <v>3207</v>
      </c>
      <c r="B4942" s="62" t="s">
        <v>123</v>
      </c>
      <c r="C4942" s="62">
        <v>1.022E-5</v>
      </c>
      <c r="D4942" s="412">
        <v>7957.76</v>
      </c>
      <c r="E4942" s="173">
        <f>TRUNC((C4942*D4942),2)</f>
        <v>0.08</v>
      </c>
    </row>
    <row r="4943" spans="1:5" ht="30">
      <c r="A4943" s="410" t="s">
        <v>3208</v>
      </c>
      <c r="B4943" s="62" t="s">
        <v>123</v>
      </c>
      <c r="C4943" s="62">
        <v>8.3999999999999992E-6</v>
      </c>
      <c r="D4943" s="62">
        <v>613.42999999999995</v>
      </c>
      <c r="E4943" s="173">
        <f>TRUNC((C4943*D4943),2)</f>
        <v>0</v>
      </c>
    </row>
    <row r="4944" spans="1:5">
      <c r="A4944" s="410" t="s">
        <v>562</v>
      </c>
      <c r="B4944" s="62" t="s">
        <v>563</v>
      </c>
      <c r="C4944" s="62" t="s">
        <v>563</v>
      </c>
      <c r="D4944" s="62" t="s">
        <v>563</v>
      </c>
      <c r="E4944" s="173">
        <f>SUM(E4940:E4943)</f>
        <v>0.16</v>
      </c>
    </row>
    <row r="4945" spans="1:5">
      <c r="A4945" s="410"/>
      <c r="B4945" s="62"/>
      <c r="C4945" s="62"/>
      <c r="D4945" s="62"/>
      <c r="E4945" s="173"/>
    </row>
    <row r="4946" spans="1:5">
      <c r="A4946" s="410" t="s">
        <v>557</v>
      </c>
      <c r="B4946" s="62" t="s">
        <v>558</v>
      </c>
      <c r="C4946" s="62" t="s">
        <v>559</v>
      </c>
      <c r="D4946" s="62" t="s">
        <v>560</v>
      </c>
      <c r="E4946" s="173" t="s">
        <v>561</v>
      </c>
    </row>
    <row r="4947" spans="1:5">
      <c r="A4947" s="410" t="s">
        <v>3209</v>
      </c>
      <c r="B4947" s="62" t="s">
        <v>122</v>
      </c>
      <c r="C4947" s="62">
        <v>0.25545382999999999</v>
      </c>
      <c r="D4947" s="62">
        <v>12.58</v>
      </c>
      <c r="E4947" s="173">
        <f>TRUNC((C4947*D4947),2)</f>
        <v>3.21</v>
      </c>
    </row>
    <row r="4948" spans="1:5">
      <c r="A4948" s="410" t="s">
        <v>3063</v>
      </c>
      <c r="B4948" s="62" t="s">
        <v>122</v>
      </c>
      <c r="C4948" s="62">
        <v>0.25742800999999998</v>
      </c>
      <c r="D4948" s="62">
        <v>8.51</v>
      </c>
      <c r="E4948" s="173">
        <f>TRUNC((C4948*D4948),2)</f>
        <v>2.19</v>
      </c>
    </row>
    <row r="4949" spans="1:5">
      <c r="A4949" s="410" t="s">
        <v>562</v>
      </c>
      <c r="B4949" s="62" t="s">
        <v>563</v>
      </c>
      <c r="C4949" s="62" t="s">
        <v>563</v>
      </c>
      <c r="D4949" s="62" t="s">
        <v>563</v>
      </c>
      <c r="E4949" s="173">
        <f>SUM(E4947:E4948)</f>
        <v>5.4</v>
      </c>
    </row>
    <row r="4950" spans="1:5">
      <c r="A4950" s="410"/>
      <c r="B4950" s="62"/>
      <c r="C4950" s="62"/>
      <c r="D4950" s="62"/>
      <c r="E4950" s="173"/>
    </row>
    <row r="4951" spans="1:5">
      <c r="A4951" s="410" t="s">
        <v>564</v>
      </c>
      <c r="B4951" s="62" t="s">
        <v>558</v>
      </c>
      <c r="C4951" s="62" t="s">
        <v>559</v>
      </c>
      <c r="D4951" s="62" t="s">
        <v>560</v>
      </c>
      <c r="E4951" s="173" t="s">
        <v>561</v>
      </c>
    </row>
    <row r="4952" spans="1:5">
      <c r="A4952" s="410" t="s">
        <v>3065</v>
      </c>
      <c r="B4952" s="62" t="s">
        <v>124</v>
      </c>
      <c r="C4952" s="62">
        <v>5.6800000000000003E-2</v>
      </c>
      <c r="D4952" s="62">
        <v>72.5</v>
      </c>
      <c r="E4952" s="173">
        <f t="shared" ref="E4952:E4978" si="107">TRUNC((C4952*D4952),2)</f>
        <v>4.1100000000000003</v>
      </c>
    </row>
    <row r="4953" spans="1:5">
      <c r="A4953" s="410" t="s">
        <v>3066</v>
      </c>
      <c r="B4953" s="62" t="s">
        <v>123</v>
      </c>
      <c r="C4953" s="62">
        <v>4.0582999999999999E-3</v>
      </c>
      <c r="D4953" s="62">
        <v>6.92</v>
      </c>
      <c r="E4953" s="173">
        <f t="shared" si="107"/>
        <v>0.02</v>
      </c>
    </row>
    <row r="4954" spans="1:5">
      <c r="A4954" s="410" t="s">
        <v>3046</v>
      </c>
      <c r="B4954" s="62" t="s">
        <v>131</v>
      </c>
      <c r="C4954" s="62">
        <v>8.1041999999999996E-4</v>
      </c>
      <c r="D4954" s="62">
        <v>50.4</v>
      </c>
      <c r="E4954" s="173">
        <f t="shared" si="107"/>
        <v>0.04</v>
      </c>
    </row>
    <row r="4955" spans="1:5">
      <c r="A4955" s="410" t="s">
        <v>3067</v>
      </c>
      <c r="B4955" s="62" t="s">
        <v>123</v>
      </c>
      <c r="C4955" s="62">
        <v>3.3641999999999998E-4</v>
      </c>
      <c r="D4955" s="62">
        <v>108.95</v>
      </c>
      <c r="E4955" s="173">
        <f t="shared" si="107"/>
        <v>0.03</v>
      </c>
    </row>
    <row r="4956" spans="1:5">
      <c r="A4956" s="410" t="s">
        <v>3069</v>
      </c>
      <c r="B4956" s="62" t="s">
        <v>123</v>
      </c>
      <c r="C4956" s="62">
        <v>4.59078E-3</v>
      </c>
      <c r="D4956" s="62">
        <v>6.21</v>
      </c>
      <c r="E4956" s="173">
        <f t="shared" si="107"/>
        <v>0.02</v>
      </c>
    </row>
    <row r="4957" spans="1:5">
      <c r="A4957" s="410" t="s">
        <v>3142</v>
      </c>
      <c r="B4957" s="62" t="s">
        <v>128</v>
      </c>
      <c r="C4957" s="62">
        <v>1.1632999999999999E-2</v>
      </c>
      <c r="D4957" s="62">
        <v>4.3600000000000003</v>
      </c>
      <c r="E4957" s="173">
        <f t="shared" si="107"/>
        <v>0.05</v>
      </c>
    </row>
    <row r="4958" spans="1:5">
      <c r="A4958" s="410" t="s">
        <v>3047</v>
      </c>
      <c r="B4958" s="62" t="s">
        <v>131</v>
      </c>
      <c r="C4958" s="62">
        <v>6.9524599999999997E-3</v>
      </c>
      <c r="D4958" s="62">
        <v>9.4499999999999993</v>
      </c>
      <c r="E4958" s="173">
        <f t="shared" si="107"/>
        <v>0.06</v>
      </c>
    </row>
    <row r="4959" spans="1:5">
      <c r="A4959" s="410" t="s">
        <v>3210</v>
      </c>
      <c r="B4959" s="62" t="s">
        <v>124</v>
      </c>
      <c r="C4959" s="62">
        <v>8.6999999999999994E-3</v>
      </c>
      <c r="D4959" s="62">
        <v>56.44</v>
      </c>
      <c r="E4959" s="173">
        <f t="shared" si="107"/>
        <v>0.49</v>
      </c>
    </row>
    <row r="4960" spans="1:5">
      <c r="A4960" s="410" t="s">
        <v>3075</v>
      </c>
      <c r="B4960" s="62" t="s">
        <v>128</v>
      </c>
      <c r="C4960" s="62">
        <v>7.6511999999999999E-4</v>
      </c>
      <c r="D4960" s="62">
        <v>15.32</v>
      </c>
      <c r="E4960" s="173">
        <f t="shared" si="107"/>
        <v>0.01</v>
      </c>
    </row>
    <row r="4961" spans="1:5">
      <c r="A4961" s="410" t="s">
        <v>3076</v>
      </c>
      <c r="B4961" s="62" t="s">
        <v>122</v>
      </c>
      <c r="C4961" s="62">
        <v>0.50619999999999998</v>
      </c>
      <c r="D4961" s="62">
        <v>1.87</v>
      </c>
      <c r="E4961" s="173">
        <f t="shared" si="107"/>
        <v>0.94</v>
      </c>
    </row>
    <row r="4962" spans="1:5">
      <c r="A4962" s="410" t="s">
        <v>3077</v>
      </c>
      <c r="B4962" s="62" t="s">
        <v>122</v>
      </c>
      <c r="C4962" s="62">
        <v>0.50619999999999998</v>
      </c>
      <c r="D4962" s="62">
        <v>0.71</v>
      </c>
      <c r="E4962" s="173">
        <f t="shared" si="107"/>
        <v>0.35</v>
      </c>
    </row>
    <row r="4963" spans="1:5">
      <c r="A4963" s="410" t="s">
        <v>3078</v>
      </c>
      <c r="B4963" s="62" t="s">
        <v>122</v>
      </c>
      <c r="C4963" s="62">
        <v>0.50619999999999998</v>
      </c>
      <c r="D4963" s="62">
        <v>0.34</v>
      </c>
      <c r="E4963" s="173">
        <f t="shared" si="107"/>
        <v>0.17</v>
      </c>
    </row>
    <row r="4964" spans="1:5">
      <c r="A4964" s="410" t="s">
        <v>3079</v>
      </c>
      <c r="B4964" s="62" t="s">
        <v>122</v>
      </c>
      <c r="C4964" s="62">
        <v>0.50619999999999998</v>
      </c>
      <c r="D4964" s="62">
        <v>0.05</v>
      </c>
      <c r="E4964" s="173">
        <f t="shared" si="107"/>
        <v>0.02</v>
      </c>
    </row>
    <row r="4965" spans="1:5">
      <c r="A4965" s="410" t="s">
        <v>3048</v>
      </c>
      <c r="B4965" s="62" t="s">
        <v>123</v>
      </c>
      <c r="C4965" s="62">
        <v>1.3395600000000001E-3</v>
      </c>
      <c r="D4965" s="62">
        <v>31.18</v>
      </c>
      <c r="E4965" s="173">
        <f t="shared" si="107"/>
        <v>0.04</v>
      </c>
    </row>
    <row r="4966" spans="1:5">
      <c r="A4966" s="410" t="s">
        <v>3049</v>
      </c>
      <c r="B4966" s="62" t="s">
        <v>123</v>
      </c>
      <c r="C4966" s="62">
        <v>6.2783999999999995E-4</v>
      </c>
      <c r="D4966" s="62">
        <v>178.5</v>
      </c>
      <c r="E4966" s="173">
        <f t="shared" si="107"/>
        <v>0.11</v>
      </c>
    </row>
    <row r="4967" spans="1:5">
      <c r="A4967" s="410" t="s">
        <v>3050</v>
      </c>
      <c r="B4967" s="62" t="s">
        <v>123</v>
      </c>
      <c r="C4967" s="62">
        <v>5.6434819999999997E-2</v>
      </c>
      <c r="D4967" s="62">
        <v>1.17</v>
      </c>
      <c r="E4967" s="173">
        <f t="shared" si="107"/>
        <v>0.06</v>
      </c>
    </row>
    <row r="4968" spans="1:5" ht="30">
      <c r="A4968" s="410" t="s">
        <v>3051</v>
      </c>
      <c r="B4968" s="62" t="s">
        <v>123</v>
      </c>
      <c r="C4968" s="62">
        <v>5.4416000000000002E-4</v>
      </c>
      <c r="D4968" s="62">
        <v>140.43</v>
      </c>
      <c r="E4968" s="173">
        <f t="shared" si="107"/>
        <v>7.0000000000000007E-2</v>
      </c>
    </row>
    <row r="4969" spans="1:5" ht="30">
      <c r="A4969" s="410" t="s">
        <v>3052</v>
      </c>
      <c r="B4969" s="62" t="s">
        <v>123</v>
      </c>
      <c r="C4969" s="62">
        <v>3.6445999999999999E-4</v>
      </c>
      <c r="D4969" s="62">
        <v>123.37</v>
      </c>
      <c r="E4969" s="173">
        <f t="shared" si="107"/>
        <v>0.04</v>
      </c>
    </row>
    <row r="4970" spans="1:5" ht="30">
      <c r="A4970" s="410" t="s">
        <v>3080</v>
      </c>
      <c r="B4970" s="62" t="s">
        <v>123</v>
      </c>
      <c r="C4970" s="62">
        <v>2.232E-5</v>
      </c>
      <c r="D4970" s="62">
        <v>593.85</v>
      </c>
      <c r="E4970" s="173">
        <f t="shared" si="107"/>
        <v>0.01</v>
      </c>
    </row>
    <row r="4971" spans="1:5">
      <c r="A4971" s="410" t="s">
        <v>3081</v>
      </c>
      <c r="B4971" s="62" t="s">
        <v>123</v>
      </c>
      <c r="C4971" s="62">
        <v>1.3708000000000001E-4</v>
      </c>
      <c r="D4971" s="62">
        <v>134.63</v>
      </c>
      <c r="E4971" s="173">
        <f t="shared" si="107"/>
        <v>0.01</v>
      </c>
    </row>
    <row r="4972" spans="1:5">
      <c r="A4972" s="410" t="s">
        <v>3082</v>
      </c>
      <c r="B4972" s="62" t="s">
        <v>123</v>
      </c>
      <c r="C4972" s="62">
        <v>1.0412E-4</v>
      </c>
      <c r="D4972" s="62">
        <v>202.84</v>
      </c>
      <c r="E4972" s="173">
        <f t="shared" si="107"/>
        <v>0.02</v>
      </c>
    </row>
    <row r="4973" spans="1:5">
      <c r="A4973" s="410" t="s">
        <v>3083</v>
      </c>
      <c r="B4973" s="62" t="s">
        <v>123</v>
      </c>
      <c r="C4973" s="62">
        <v>2.232E-5</v>
      </c>
      <c r="D4973" s="62">
        <v>574.46</v>
      </c>
      <c r="E4973" s="173">
        <f t="shared" si="107"/>
        <v>0.01</v>
      </c>
    </row>
    <row r="4974" spans="1:5">
      <c r="A4974" s="410" t="s">
        <v>3084</v>
      </c>
      <c r="B4974" s="62" t="s">
        <v>123</v>
      </c>
      <c r="C4974" s="62">
        <v>2.7440000000000002E-5</v>
      </c>
      <c r="D4974" s="62">
        <v>276.64</v>
      </c>
      <c r="E4974" s="173">
        <f t="shared" si="107"/>
        <v>0</v>
      </c>
    </row>
    <row r="4975" spans="1:5">
      <c r="A4975" s="410" t="s">
        <v>3085</v>
      </c>
      <c r="B4975" s="62" t="s">
        <v>123</v>
      </c>
      <c r="C4975" s="62">
        <v>1.38192E-3</v>
      </c>
      <c r="D4975" s="62">
        <v>8.1</v>
      </c>
      <c r="E4975" s="173">
        <f t="shared" si="107"/>
        <v>0.01</v>
      </c>
    </row>
    <row r="4976" spans="1:5">
      <c r="A4976" s="410" t="s">
        <v>3086</v>
      </c>
      <c r="B4976" s="62" t="s">
        <v>123</v>
      </c>
      <c r="C4976" s="62">
        <v>7.6511999999999999E-4</v>
      </c>
      <c r="D4976" s="62">
        <v>11.01</v>
      </c>
      <c r="E4976" s="173">
        <f t="shared" si="107"/>
        <v>0</v>
      </c>
    </row>
    <row r="4977" spans="1:5">
      <c r="A4977" s="410" t="s">
        <v>3087</v>
      </c>
      <c r="B4977" s="62" t="s">
        <v>123</v>
      </c>
      <c r="C4977" s="62">
        <v>7.6511999999999999E-4</v>
      </c>
      <c r="D4977" s="62">
        <v>24.42</v>
      </c>
      <c r="E4977" s="173">
        <f t="shared" si="107"/>
        <v>0.01</v>
      </c>
    </row>
    <row r="4978" spans="1:5" ht="30">
      <c r="A4978" s="410" t="s">
        <v>3212</v>
      </c>
      <c r="B4978" s="62" t="s">
        <v>125</v>
      </c>
      <c r="C4978" s="62">
        <v>1.00401659</v>
      </c>
      <c r="D4978" s="62">
        <v>54.55</v>
      </c>
      <c r="E4978" s="173">
        <f t="shared" si="107"/>
        <v>54.76</v>
      </c>
    </row>
    <row r="4979" spans="1:5">
      <c r="A4979" s="410" t="s">
        <v>562</v>
      </c>
      <c r="B4979" s="62" t="s">
        <v>563</v>
      </c>
      <c r="C4979" s="62" t="s">
        <v>563</v>
      </c>
      <c r="D4979" s="62" t="s">
        <v>563</v>
      </c>
      <c r="E4979" s="173">
        <f>SUM(E4952:E4978)</f>
        <v>61.459999999999994</v>
      </c>
    </row>
    <row r="4980" spans="1:5">
      <c r="A4980" s="410"/>
      <c r="B4980" s="62"/>
      <c r="C4980" s="62"/>
      <c r="D4980" s="62"/>
      <c r="E4980" s="173"/>
    </row>
    <row r="4981" spans="1:5">
      <c r="A4981" s="410" t="s">
        <v>565</v>
      </c>
      <c r="B4981" s="62" t="s">
        <v>563</v>
      </c>
      <c r="C4981" s="62" t="s">
        <v>563</v>
      </c>
      <c r="D4981" s="62" t="s">
        <v>563</v>
      </c>
      <c r="E4981" s="173">
        <f>E4944+E4949+E4979</f>
        <v>67.02</v>
      </c>
    </row>
    <row r="4982" spans="1:5">
      <c r="A4982" s="410"/>
      <c r="B4982" s="62"/>
      <c r="C4982" s="62"/>
      <c r="D4982" s="413"/>
      <c r="E4982" s="173"/>
    </row>
    <row r="4983" spans="1:5">
      <c r="A4983" s="410"/>
      <c r="B4983" s="62"/>
      <c r="C4983" s="62"/>
      <c r="D4983" s="62"/>
      <c r="E4983" s="173"/>
    </row>
    <row r="4984" spans="1:5">
      <c r="A4984" s="410"/>
      <c r="B4984" s="62"/>
      <c r="C4984" s="62"/>
      <c r="D4984" s="62"/>
      <c r="E4984" s="173"/>
    </row>
    <row r="4985" spans="1:5">
      <c r="A4985" s="410" t="s">
        <v>1413</v>
      </c>
      <c r="B4985" s="62" t="s">
        <v>3616</v>
      </c>
      <c r="C4985" s="62"/>
      <c r="D4985" s="62"/>
      <c r="E4985" s="173"/>
    </row>
    <row r="4986" spans="1:5">
      <c r="A4986" s="410" t="s">
        <v>1165</v>
      </c>
      <c r="B4986" s="62"/>
      <c r="C4986" s="62"/>
      <c r="D4986" s="62"/>
      <c r="E4986" s="173"/>
    </row>
    <row r="4987" spans="1:5">
      <c r="A4987" s="410" t="s">
        <v>575</v>
      </c>
      <c r="B4987" s="62"/>
      <c r="C4987" s="62"/>
      <c r="D4987" s="62"/>
      <c r="E4987" s="173"/>
    </row>
    <row r="4988" spans="1:5">
      <c r="A4988" s="410"/>
      <c r="B4988" s="62"/>
      <c r="C4988" s="62"/>
      <c r="D4988" s="62"/>
      <c r="E4988" s="173"/>
    </row>
    <row r="4989" spans="1:5">
      <c r="A4989" s="410" t="s">
        <v>576</v>
      </c>
      <c r="B4989" s="62" t="s">
        <v>558</v>
      </c>
      <c r="C4989" s="62" t="s">
        <v>559</v>
      </c>
      <c r="D4989" s="62" t="s">
        <v>560</v>
      </c>
      <c r="E4989" s="173" t="s">
        <v>561</v>
      </c>
    </row>
    <row r="4990" spans="1:5" ht="30">
      <c r="A4990" s="410" t="s">
        <v>3061</v>
      </c>
      <c r="B4990" s="62" t="s">
        <v>123</v>
      </c>
      <c r="C4990" s="62">
        <v>1.2064E-4</v>
      </c>
      <c r="D4990" s="62">
        <v>576</v>
      </c>
      <c r="E4990" s="173">
        <f>TRUNC((C4990*D4990),2)</f>
        <v>0.06</v>
      </c>
    </row>
    <row r="4991" spans="1:5">
      <c r="A4991" s="410" t="s">
        <v>562</v>
      </c>
      <c r="B4991" s="62" t="s">
        <v>563</v>
      </c>
      <c r="C4991" s="62" t="s">
        <v>563</v>
      </c>
      <c r="D4991" s="62" t="s">
        <v>563</v>
      </c>
      <c r="E4991" s="173">
        <f>SUM(E4990:E4990)</f>
        <v>0.06</v>
      </c>
    </row>
    <row r="4992" spans="1:5">
      <c r="A4992" s="410"/>
      <c r="B4992" s="62"/>
      <c r="C4992" s="62"/>
      <c r="D4992" s="62"/>
      <c r="E4992" s="173"/>
    </row>
    <row r="4993" spans="1:5">
      <c r="A4993" s="410" t="s">
        <v>557</v>
      </c>
      <c r="B4993" s="62" t="s">
        <v>558</v>
      </c>
      <c r="C4993" s="62" t="s">
        <v>559</v>
      </c>
      <c r="D4993" s="62" t="s">
        <v>560</v>
      </c>
      <c r="E4993" s="173" t="s">
        <v>561</v>
      </c>
    </row>
    <row r="4994" spans="1:5">
      <c r="A4994" s="410" t="s">
        <v>3213</v>
      </c>
      <c r="B4994" s="62" t="s">
        <v>122</v>
      </c>
      <c r="C4994" s="62">
        <v>1.2021371999999999</v>
      </c>
      <c r="D4994" s="62">
        <v>13</v>
      </c>
      <c r="E4994" s="173">
        <f>TRUNC((C4994*D4994),2)</f>
        <v>15.62</v>
      </c>
    </row>
    <row r="4995" spans="1:5">
      <c r="A4995" s="410" t="s">
        <v>3063</v>
      </c>
      <c r="B4995" s="62" t="s">
        <v>122</v>
      </c>
      <c r="C4995" s="62">
        <v>0.60415739999999996</v>
      </c>
      <c r="D4995" s="62">
        <v>8.51</v>
      </c>
      <c r="E4995" s="173">
        <f>TRUNC((C4995*D4995),2)</f>
        <v>5.14</v>
      </c>
    </row>
    <row r="4996" spans="1:5">
      <c r="A4996" s="410" t="s">
        <v>562</v>
      </c>
      <c r="B4996" s="62" t="s">
        <v>563</v>
      </c>
      <c r="C4996" s="62" t="s">
        <v>563</v>
      </c>
      <c r="D4996" s="62" t="s">
        <v>563</v>
      </c>
      <c r="E4996" s="173">
        <f>SUM(E4994:E4995)</f>
        <v>20.759999999999998</v>
      </c>
    </row>
    <row r="4997" spans="1:5">
      <c r="A4997" s="410"/>
      <c r="B4997" s="62"/>
      <c r="C4997" s="62"/>
      <c r="D4997" s="62"/>
      <c r="E4997" s="173"/>
    </row>
    <row r="4998" spans="1:5">
      <c r="A4998" s="410" t="s">
        <v>564</v>
      </c>
      <c r="B4998" s="62" t="s">
        <v>558</v>
      </c>
      <c r="C4998" s="62" t="s">
        <v>559</v>
      </c>
      <c r="D4998" s="62" t="s">
        <v>560</v>
      </c>
      <c r="E4998" s="173" t="s">
        <v>561</v>
      </c>
    </row>
    <row r="4999" spans="1:5">
      <c r="A4999" s="410" t="s">
        <v>3066</v>
      </c>
      <c r="B4999" s="62" t="s">
        <v>123</v>
      </c>
      <c r="C4999" s="62">
        <v>1.428665E-2</v>
      </c>
      <c r="D4999" s="62">
        <v>6.92</v>
      </c>
      <c r="E4999" s="173">
        <f t="shared" ref="E4999:E5024" si="108">TRUNC((C4999*D4999),2)</f>
        <v>0.09</v>
      </c>
    </row>
    <row r="5000" spans="1:5">
      <c r="A5000" s="410" t="s">
        <v>3046</v>
      </c>
      <c r="B5000" s="62" t="s">
        <v>131</v>
      </c>
      <c r="C5000" s="62">
        <v>2.8529800000000002E-3</v>
      </c>
      <c r="D5000" s="62">
        <v>50.4</v>
      </c>
      <c r="E5000" s="173">
        <f t="shared" si="108"/>
        <v>0.14000000000000001</v>
      </c>
    </row>
    <row r="5001" spans="1:5">
      <c r="A5001" s="410" t="s">
        <v>3067</v>
      </c>
      <c r="B5001" s="62" t="s">
        <v>123</v>
      </c>
      <c r="C5001" s="62">
        <v>1.1843100000000001E-3</v>
      </c>
      <c r="D5001" s="62">
        <v>108.95</v>
      </c>
      <c r="E5001" s="173">
        <f t="shared" si="108"/>
        <v>0.12</v>
      </c>
    </row>
    <row r="5002" spans="1:5">
      <c r="A5002" s="410" t="s">
        <v>3069</v>
      </c>
      <c r="B5002" s="62" t="s">
        <v>123</v>
      </c>
      <c r="C5002" s="62">
        <v>1.6161140000000001E-2</v>
      </c>
      <c r="D5002" s="62">
        <v>6.21</v>
      </c>
      <c r="E5002" s="173">
        <f t="shared" si="108"/>
        <v>0.1</v>
      </c>
    </row>
    <row r="5003" spans="1:5" ht="30">
      <c r="A5003" s="410" t="s">
        <v>3214</v>
      </c>
      <c r="B5003" s="62" t="s">
        <v>125</v>
      </c>
      <c r="C5003" s="62">
        <v>1.1599999999999999</v>
      </c>
      <c r="D5003" s="62">
        <v>143.38999999999999</v>
      </c>
      <c r="E5003" s="173">
        <f t="shared" si="108"/>
        <v>166.33</v>
      </c>
    </row>
    <row r="5004" spans="1:5">
      <c r="A5004" s="410" t="s">
        <v>3047</v>
      </c>
      <c r="B5004" s="62" t="s">
        <v>131</v>
      </c>
      <c r="C5004" s="62">
        <v>2.4475050000000002E-2</v>
      </c>
      <c r="D5004" s="62">
        <v>9.4499999999999993</v>
      </c>
      <c r="E5004" s="173">
        <f t="shared" si="108"/>
        <v>0.23</v>
      </c>
    </row>
    <row r="5005" spans="1:5">
      <c r="A5005" s="410" t="s">
        <v>3075</v>
      </c>
      <c r="B5005" s="62" t="s">
        <v>128</v>
      </c>
      <c r="C5005" s="62">
        <v>2.6934900000000002E-3</v>
      </c>
      <c r="D5005" s="62">
        <v>15.32</v>
      </c>
      <c r="E5005" s="173">
        <f t="shared" si="108"/>
        <v>0.04</v>
      </c>
    </row>
    <row r="5006" spans="1:5">
      <c r="A5006" s="410" t="s">
        <v>3215</v>
      </c>
      <c r="B5006" s="62" t="s">
        <v>127</v>
      </c>
      <c r="C5006" s="62">
        <v>0.14000000000000001</v>
      </c>
      <c r="D5006" s="62">
        <v>2.57</v>
      </c>
      <c r="E5006" s="173">
        <f t="shared" si="108"/>
        <v>0.35</v>
      </c>
    </row>
    <row r="5007" spans="1:5">
      <c r="A5007" s="410" t="s">
        <v>3076</v>
      </c>
      <c r="B5007" s="62" t="s">
        <v>122</v>
      </c>
      <c r="C5007" s="62">
        <v>1.782</v>
      </c>
      <c r="D5007" s="62">
        <v>1.87</v>
      </c>
      <c r="E5007" s="173">
        <f t="shared" si="108"/>
        <v>3.33</v>
      </c>
    </row>
    <row r="5008" spans="1:5">
      <c r="A5008" s="410" t="s">
        <v>3077</v>
      </c>
      <c r="B5008" s="62" t="s">
        <v>122</v>
      </c>
      <c r="C5008" s="62">
        <v>1.782</v>
      </c>
      <c r="D5008" s="62">
        <v>0.71</v>
      </c>
      <c r="E5008" s="173">
        <f t="shared" si="108"/>
        <v>1.26</v>
      </c>
    </row>
    <row r="5009" spans="1:5">
      <c r="A5009" s="410" t="s">
        <v>3078</v>
      </c>
      <c r="B5009" s="62" t="s">
        <v>122</v>
      </c>
      <c r="C5009" s="62">
        <v>1.782</v>
      </c>
      <c r="D5009" s="62">
        <v>0.34</v>
      </c>
      <c r="E5009" s="173">
        <f t="shared" si="108"/>
        <v>0.6</v>
      </c>
    </row>
    <row r="5010" spans="1:5">
      <c r="A5010" s="410" t="s">
        <v>3079</v>
      </c>
      <c r="B5010" s="62" t="s">
        <v>122</v>
      </c>
      <c r="C5010" s="62">
        <v>1.782</v>
      </c>
      <c r="D5010" s="62">
        <v>0.05</v>
      </c>
      <c r="E5010" s="173">
        <f t="shared" si="108"/>
        <v>0.08</v>
      </c>
    </row>
    <row r="5011" spans="1:5">
      <c r="A5011" s="410" t="s">
        <v>3198</v>
      </c>
      <c r="B5011" s="62" t="s">
        <v>127</v>
      </c>
      <c r="C5011" s="62">
        <v>8.5981021900000005</v>
      </c>
      <c r="D5011" s="62">
        <v>1.37</v>
      </c>
      <c r="E5011" s="173">
        <f t="shared" si="108"/>
        <v>11.77</v>
      </c>
    </row>
    <row r="5012" spans="1:5">
      <c r="A5012" s="410" t="s">
        <v>3048</v>
      </c>
      <c r="B5012" s="62" t="s">
        <v>123</v>
      </c>
      <c r="C5012" s="62">
        <v>4.7156999999999998E-3</v>
      </c>
      <c r="D5012" s="62">
        <v>31.18</v>
      </c>
      <c r="E5012" s="173">
        <f t="shared" si="108"/>
        <v>0.14000000000000001</v>
      </c>
    </row>
    <row r="5013" spans="1:5">
      <c r="A5013" s="410" t="s">
        <v>3049</v>
      </c>
      <c r="B5013" s="62" t="s">
        <v>123</v>
      </c>
      <c r="C5013" s="62">
        <v>2.2102200000000002E-3</v>
      </c>
      <c r="D5013" s="62">
        <v>178.5</v>
      </c>
      <c r="E5013" s="173">
        <f t="shared" si="108"/>
        <v>0.39</v>
      </c>
    </row>
    <row r="5014" spans="1:5">
      <c r="A5014" s="410" t="s">
        <v>3050</v>
      </c>
      <c r="B5014" s="62" t="s">
        <v>123</v>
      </c>
      <c r="C5014" s="62">
        <v>0.19867019</v>
      </c>
      <c r="D5014" s="62">
        <v>1.17</v>
      </c>
      <c r="E5014" s="173">
        <f t="shared" si="108"/>
        <v>0.23</v>
      </c>
    </row>
    <row r="5015" spans="1:5" ht="30">
      <c r="A5015" s="410" t="s">
        <v>3051</v>
      </c>
      <c r="B5015" s="62" t="s">
        <v>123</v>
      </c>
      <c r="C5015" s="62">
        <v>1.9156500000000001E-3</v>
      </c>
      <c r="D5015" s="62">
        <v>140.43</v>
      </c>
      <c r="E5015" s="173">
        <f t="shared" si="108"/>
        <v>0.26</v>
      </c>
    </row>
    <row r="5016" spans="1:5" ht="30">
      <c r="A5016" s="410" t="s">
        <v>3052</v>
      </c>
      <c r="B5016" s="62" t="s">
        <v>123</v>
      </c>
      <c r="C5016" s="62">
        <v>1.28304E-3</v>
      </c>
      <c r="D5016" s="62">
        <v>123.37</v>
      </c>
      <c r="E5016" s="173">
        <f t="shared" si="108"/>
        <v>0.15</v>
      </c>
    </row>
    <row r="5017" spans="1:5" ht="30">
      <c r="A5017" s="410" t="s">
        <v>3080</v>
      </c>
      <c r="B5017" s="62" t="s">
        <v>123</v>
      </c>
      <c r="C5017" s="62">
        <v>7.8590000000000005E-5</v>
      </c>
      <c r="D5017" s="62">
        <v>593.85</v>
      </c>
      <c r="E5017" s="173">
        <f t="shared" si="108"/>
        <v>0.04</v>
      </c>
    </row>
    <row r="5018" spans="1:5">
      <c r="A5018" s="410" t="s">
        <v>3081</v>
      </c>
      <c r="B5018" s="62" t="s">
        <v>123</v>
      </c>
      <c r="C5018" s="62">
        <v>4.8256999999999998E-4</v>
      </c>
      <c r="D5018" s="62">
        <v>134.63</v>
      </c>
      <c r="E5018" s="173">
        <f t="shared" si="108"/>
        <v>0.06</v>
      </c>
    </row>
    <row r="5019" spans="1:5">
      <c r="A5019" s="410" t="s">
        <v>3082</v>
      </c>
      <c r="B5019" s="62" t="s">
        <v>123</v>
      </c>
      <c r="C5019" s="62">
        <v>3.6655999999999999E-4</v>
      </c>
      <c r="D5019" s="62">
        <v>202.84</v>
      </c>
      <c r="E5019" s="173">
        <f t="shared" si="108"/>
        <v>7.0000000000000007E-2</v>
      </c>
    </row>
    <row r="5020" spans="1:5">
      <c r="A5020" s="410" t="s">
        <v>3083</v>
      </c>
      <c r="B5020" s="62" t="s">
        <v>123</v>
      </c>
      <c r="C5020" s="62">
        <v>7.8590000000000005E-5</v>
      </c>
      <c r="D5020" s="62">
        <v>574.46</v>
      </c>
      <c r="E5020" s="173">
        <f t="shared" si="108"/>
        <v>0.04</v>
      </c>
    </row>
    <row r="5021" spans="1:5">
      <c r="A5021" s="410" t="s">
        <v>3084</v>
      </c>
      <c r="B5021" s="62" t="s">
        <v>123</v>
      </c>
      <c r="C5021" s="62">
        <v>9.658E-5</v>
      </c>
      <c r="D5021" s="62">
        <v>276.64</v>
      </c>
      <c r="E5021" s="173">
        <f t="shared" si="108"/>
        <v>0.02</v>
      </c>
    </row>
    <row r="5022" spans="1:5">
      <c r="A5022" s="410" t="s">
        <v>3085</v>
      </c>
      <c r="B5022" s="62" t="s">
        <v>123</v>
      </c>
      <c r="C5022" s="62">
        <v>4.8648600000000004E-3</v>
      </c>
      <c r="D5022" s="62">
        <v>8.1</v>
      </c>
      <c r="E5022" s="173">
        <f t="shared" si="108"/>
        <v>0.03</v>
      </c>
    </row>
    <row r="5023" spans="1:5">
      <c r="A5023" s="410" t="s">
        <v>3086</v>
      </c>
      <c r="B5023" s="62" t="s">
        <v>123</v>
      </c>
      <c r="C5023" s="62">
        <v>2.6934900000000002E-3</v>
      </c>
      <c r="D5023" s="62">
        <v>11.01</v>
      </c>
      <c r="E5023" s="173">
        <f t="shared" si="108"/>
        <v>0.02</v>
      </c>
    </row>
    <row r="5024" spans="1:5">
      <c r="A5024" s="410" t="s">
        <v>3087</v>
      </c>
      <c r="B5024" s="62" t="s">
        <v>123</v>
      </c>
      <c r="C5024" s="62">
        <v>2.6934900000000002E-3</v>
      </c>
      <c r="D5024" s="62">
        <v>24.42</v>
      </c>
      <c r="E5024" s="173">
        <f t="shared" si="108"/>
        <v>0.06</v>
      </c>
    </row>
    <row r="5025" spans="1:5">
      <c r="A5025" s="410" t="s">
        <v>562</v>
      </c>
      <c r="B5025" s="62" t="s">
        <v>563</v>
      </c>
      <c r="C5025" s="62" t="s">
        <v>563</v>
      </c>
      <c r="D5025" s="62" t="s">
        <v>563</v>
      </c>
      <c r="E5025" s="173">
        <f>SUM(E4999:E5024)</f>
        <v>185.94999999999996</v>
      </c>
    </row>
    <row r="5026" spans="1:5">
      <c r="A5026" s="410"/>
      <c r="B5026" s="62"/>
      <c r="C5026" s="62"/>
      <c r="D5026" s="62"/>
      <c r="E5026" s="173"/>
    </row>
    <row r="5027" spans="1:5">
      <c r="A5027" s="410" t="s">
        <v>565</v>
      </c>
      <c r="B5027" s="62" t="s">
        <v>563</v>
      </c>
      <c r="C5027" s="62" t="s">
        <v>563</v>
      </c>
      <c r="D5027" s="62" t="s">
        <v>563</v>
      </c>
      <c r="E5027" s="173">
        <f>E4991+E4996+E5025</f>
        <v>206.76999999999995</v>
      </c>
    </row>
    <row r="5028" spans="1:5">
      <c r="A5028" s="410"/>
      <c r="B5028" s="62"/>
      <c r="C5028" s="62"/>
      <c r="D5028" s="413"/>
      <c r="E5028" s="173"/>
    </row>
    <row r="5029" spans="1:5">
      <c r="A5029" s="410"/>
      <c r="B5029" s="62"/>
      <c r="C5029" s="62"/>
      <c r="D5029" s="62"/>
      <c r="E5029" s="173"/>
    </row>
    <row r="5030" spans="1:5">
      <c r="A5030" s="410"/>
      <c r="B5030" s="62"/>
      <c r="C5030" s="62"/>
      <c r="D5030" s="62"/>
      <c r="E5030" s="173"/>
    </row>
    <row r="5031" spans="1:5">
      <c r="A5031" s="410" t="s">
        <v>1414</v>
      </c>
      <c r="B5031" s="62" t="s">
        <v>3608</v>
      </c>
      <c r="C5031" s="62"/>
      <c r="D5031" s="62"/>
      <c r="E5031" s="173"/>
    </row>
    <row r="5032" spans="1:5" ht="30">
      <c r="A5032" s="410" t="s">
        <v>1157</v>
      </c>
      <c r="B5032" s="62"/>
      <c r="C5032" s="62"/>
      <c r="D5032" s="62"/>
      <c r="E5032" s="173"/>
    </row>
    <row r="5033" spans="1:5">
      <c r="A5033" s="410" t="s">
        <v>575</v>
      </c>
      <c r="B5033" s="62"/>
      <c r="C5033" s="62"/>
      <c r="D5033" s="62"/>
      <c r="E5033" s="173"/>
    </row>
    <row r="5034" spans="1:5">
      <c r="A5034" s="410"/>
      <c r="B5034" s="62"/>
      <c r="C5034" s="62"/>
      <c r="D5034" s="62"/>
      <c r="E5034" s="173"/>
    </row>
    <row r="5035" spans="1:5">
      <c r="A5035" s="410" t="s">
        <v>576</v>
      </c>
      <c r="B5035" s="62" t="s">
        <v>558</v>
      </c>
      <c r="C5035" s="62" t="s">
        <v>559</v>
      </c>
      <c r="D5035" s="62" t="s">
        <v>560</v>
      </c>
      <c r="E5035" s="173" t="s">
        <v>561</v>
      </c>
    </row>
    <row r="5036" spans="1:5" ht="30">
      <c r="A5036" s="410" t="s">
        <v>3061</v>
      </c>
      <c r="B5036" s="62" t="s">
        <v>123</v>
      </c>
      <c r="C5036" s="62">
        <v>6.567E-5</v>
      </c>
      <c r="D5036" s="62">
        <v>576</v>
      </c>
      <c r="E5036" s="173">
        <f>TRUNC((C5036*D5036),2)</f>
        <v>0.03</v>
      </c>
    </row>
    <row r="5037" spans="1:5">
      <c r="A5037" s="410" t="s">
        <v>562</v>
      </c>
      <c r="B5037" s="62" t="s">
        <v>563</v>
      </c>
      <c r="C5037" s="62" t="s">
        <v>563</v>
      </c>
      <c r="D5037" s="62" t="s">
        <v>563</v>
      </c>
      <c r="E5037" s="173">
        <f>SUM(E5036:E5036)</f>
        <v>0.03</v>
      </c>
    </row>
    <row r="5038" spans="1:5">
      <c r="A5038" s="410"/>
      <c r="B5038" s="62"/>
      <c r="C5038" s="62"/>
      <c r="D5038" s="62"/>
      <c r="E5038" s="173"/>
    </row>
    <row r="5039" spans="1:5">
      <c r="A5039" s="410" t="s">
        <v>557</v>
      </c>
      <c r="B5039" s="62" t="s">
        <v>558</v>
      </c>
      <c r="C5039" s="62" t="s">
        <v>559</v>
      </c>
      <c r="D5039" s="62" t="s">
        <v>560</v>
      </c>
      <c r="E5039" s="173" t="s">
        <v>561</v>
      </c>
    </row>
    <row r="5040" spans="1:5">
      <c r="A5040" s="410" t="s">
        <v>3130</v>
      </c>
      <c r="B5040" s="62" t="s">
        <v>122</v>
      </c>
      <c r="C5040" s="62">
        <v>0.70833000000000002</v>
      </c>
      <c r="D5040" s="62">
        <v>13.3</v>
      </c>
      <c r="E5040" s="173">
        <f>TRUNC((C5040*D5040),2)</f>
        <v>9.42</v>
      </c>
    </row>
    <row r="5041" spans="1:5">
      <c r="A5041" s="410" t="s">
        <v>3063</v>
      </c>
      <c r="B5041" s="62" t="s">
        <v>122</v>
      </c>
      <c r="C5041" s="62">
        <v>0.274617</v>
      </c>
      <c r="D5041" s="62">
        <v>8.51</v>
      </c>
      <c r="E5041" s="173">
        <f>TRUNC((C5041*D5041),2)</f>
        <v>2.33</v>
      </c>
    </row>
    <row r="5042" spans="1:5">
      <c r="A5042" s="410" t="s">
        <v>562</v>
      </c>
      <c r="B5042" s="62" t="s">
        <v>563</v>
      </c>
      <c r="C5042" s="62" t="s">
        <v>563</v>
      </c>
      <c r="D5042" s="62" t="s">
        <v>563</v>
      </c>
      <c r="E5042" s="173">
        <f>SUM(E5040:E5041)</f>
        <v>11.75</v>
      </c>
    </row>
    <row r="5043" spans="1:5">
      <c r="A5043" s="410"/>
      <c r="B5043" s="62"/>
      <c r="C5043" s="62"/>
      <c r="D5043" s="62"/>
      <c r="E5043" s="173"/>
    </row>
    <row r="5044" spans="1:5">
      <c r="A5044" s="410" t="s">
        <v>564</v>
      </c>
      <c r="B5044" s="62" t="s">
        <v>558</v>
      </c>
      <c r="C5044" s="62" t="s">
        <v>559</v>
      </c>
      <c r="D5044" s="62" t="s">
        <v>560</v>
      </c>
      <c r="E5044" s="173" t="s">
        <v>561</v>
      </c>
    </row>
    <row r="5045" spans="1:5">
      <c r="A5045" s="410" t="s">
        <v>3066</v>
      </c>
      <c r="B5045" s="62" t="s">
        <v>123</v>
      </c>
      <c r="C5045" s="62">
        <v>7.7766800000000002E-3</v>
      </c>
      <c r="D5045" s="62">
        <v>6.92</v>
      </c>
      <c r="E5045" s="173">
        <f t="shared" ref="E5045:E5070" si="109">TRUNC((C5045*D5045),2)</f>
        <v>0.05</v>
      </c>
    </row>
    <row r="5046" spans="1:5">
      <c r="A5046" s="410" t="s">
        <v>3046</v>
      </c>
      <c r="B5046" s="62" t="s">
        <v>131</v>
      </c>
      <c r="C5046" s="62">
        <v>1.5529700000000001E-3</v>
      </c>
      <c r="D5046" s="62">
        <v>50.4</v>
      </c>
      <c r="E5046" s="173">
        <f t="shared" si="109"/>
        <v>7.0000000000000007E-2</v>
      </c>
    </row>
    <row r="5047" spans="1:5">
      <c r="A5047" s="410" t="s">
        <v>3067</v>
      </c>
      <c r="B5047" s="62" t="s">
        <v>123</v>
      </c>
      <c r="C5047" s="62">
        <v>6.4466000000000002E-4</v>
      </c>
      <c r="D5047" s="62">
        <v>108.95</v>
      </c>
      <c r="E5047" s="173">
        <f t="shared" si="109"/>
        <v>7.0000000000000007E-2</v>
      </c>
    </row>
    <row r="5048" spans="1:5">
      <c r="A5048" s="410" t="s">
        <v>3069</v>
      </c>
      <c r="B5048" s="62" t="s">
        <v>123</v>
      </c>
      <c r="C5048" s="62">
        <v>8.7970300000000008E-3</v>
      </c>
      <c r="D5048" s="62">
        <v>6.21</v>
      </c>
      <c r="E5048" s="173">
        <f t="shared" si="109"/>
        <v>0.05</v>
      </c>
    </row>
    <row r="5049" spans="1:5">
      <c r="A5049" s="410" t="s">
        <v>3047</v>
      </c>
      <c r="B5049" s="62" t="s">
        <v>131</v>
      </c>
      <c r="C5049" s="62">
        <v>1.3322560000000001E-2</v>
      </c>
      <c r="D5049" s="62">
        <v>9.4499999999999993</v>
      </c>
      <c r="E5049" s="173">
        <f t="shared" si="109"/>
        <v>0.12</v>
      </c>
    </row>
    <row r="5050" spans="1:5">
      <c r="A5050" s="410" t="s">
        <v>3075</v>
      </c>
      <c r="B5050" s="62" t="s">
        <v>128</v>
      </c>
      <c r="C5050" s="62">
        <v>1.46616E-3</v>
      </c>
      <c r="D5050" s="62">
        <v>15.32</v>
      </c>
      <c r="E5050" s="173">
        <f t="shared" si="109"/>
        <v>0.02</v>
      </c>
    </row>
    <row r="5051" spans="1:5">
      <c r="A5051" s="410" t="s">
        <v>3196</v>
      </c>
      <c r="B5051" s="62" t="s">
        <v>127</v>
      </c>
      <c r="C5051" s="62">
        <v>0.14000000000000001</v>
      </c>
      <c r="D5051" s="62">
        <v>2.86</v>
      </c>
      <c r="E5051" s="173">
        <f t="shared" si="109"/>
        <v>0.4</v>
      </c>
    </row>
    <row r="5052" spans="1:5">
      <c r="A5052" s="410" t="s">
        <v>3076</v>
      </c>
      <c r="B5052" s="62" t="s">
        <v>122</v>
      </c>
      <c r="C5052" s="62">
        <v>0.97</v>
      </c>
      <c r="D5052" s="62">
        <v>1.87</v>
      </c>
      <c r="E5052" s="173">
        <f t="shared" si="109"/>
        <v>1.81</v>
      </c>
    </row>
    <row r="5053" spans="1:5">
      <c r="A5053" s="410" t="s">
        <v>3077</v>
      </c>
      <c r="B5053" s="62" t="s">
        <v>122</v>
      </c>
      <c r="C5053" s="62">
        <v>0.97</v>
      </c>
      <c r="D5053" s="62">
        <v>0.71</v>
      </c>
      <c r="E5053" s="173">
        <f t="shared" si="109"/>
        <v>0.68</v>
      </c>
    </row>
    <row r="5054" spans="1:5">
      <c r="A5054" s="410" t="s">
        <v>3078</v>
      </c>
      <c r="B5054" s="62" t="s">
        <v>122</v>
      </c>
      <c r="C5054" s="62">
        <v>0.97</v>
      </c>
      <c r="D5054" s="62">
        <v>0.34</v>
      </c>
      <c r="E5054" s="173">
        <f t="shared" si="109"/>
        <v>0.32</v>
      </c>
    </row>
    <row r="5055" spans="1:5">
      <c r="A5055" s="410" t="s">
        <v>3079</v>
      </c>
      <c r="B5055" s="62" t="s">
        <v>122</v>
      </c>
      <c r="C5055" s="62">
        <v>0.97</v>
      </c>
      <c r="D5055" s="62">
        <v>0.05</v>
      </c>
      <c r="E5055" s="173">
        <f t="shared" si="109"/>
        <v>0.04</v>
      </c>
    </row>
    <row r="5056" spans="1:5">
      <c r="A5056" s="410" t="s">
        <v>3197</v>
      </c>
      <c r="B5056" s="62" t="s">
        <v>125</v>
      </c>
      <c r="C5056" s="62">
        <v>1.08</v>
      </c>
      <c r="D5056" s="62">
        <v>69.53</v>
      </c>
      <c r="E5056" s="173">
        <f t="shared" si="109"/>
        <v>75.09</v>
      </c>
    </row>
    <row r="5057" spans="1:5">
      <c r="A5057" s="410" t="s">
        <v>3198</v>
      </c>
      <c r="B5057" s="62" t="s">
        <v>127</v>
      </c>
      <c r="C5057" s="62">
        <v>8.6345985400000007</v>
      </c>
      <c r="D5057" s="62">
        <v>1.37</v>
      </c>
      <c r="E5057" s="173">
        <f t="shared" si="109"/>
        <v>11.82</v>
      </c>
    </row>
    <row r="5058" spans="1:5">
      <c r="A5058" s="410" t="s">
        <v>3048</v>
      </c>
      <c r="B5058" s="62" t="s">
        <v>123</v>
      </c>
      <c r="C5058" s="62">
        <v>2.5669099999999999E-3</v>
      </c>
      <c r="D5058" s="62">
        <v>31.18</v>
      </c>
      <c r="E5058" s="173">
        <f t="shared" si="109"/>
        <v>0.08</v>
      </c>
    </row>
    <row r="5059" spans="1:5">
      <c r="A5059" s="410" t="s">
        <v>3049</v>
      </c>
      <c r="B5059" s="62" t="s">
        <v>123</v>
      </c>
      <c r="C5059" s="62">
        <v>1.20309E-3</v>
      </c>
      <c r="D5059" s="62">
        <v>178.5</v>
      </c>
      <c r="E5059" s="173">
        <f t="shared" si="109"/>
        <v>0.21</v>
      </c>
    </row>
    <row r="5060" spans="1:5">
      <c r="A5060" s="410" t="s">
        <v>3050</v>
      </c>
      <c r="B5060" s="62" t="s">
        <v>123</v>
      </c>
      <c r="C5060" s="62">
        <v>0.10814258</v>
      </c>
      <c r="D5060" s="62">
        <v>1.17</v>
      </c>
      <c r="E5060" s="173">
        <f t="shared" si="109"/>
        <v>0.12</v>
      </c>
    </row>
    <row r="5061" spans="1:5" ht="30">
      <c r="A5061" s="410" t="s">
        <v>3051</v>
      </c>
      <c r="B5061" s="62" t="s">
        <v>123</v>
      </c>
      <c r="C5061" s="62">
        <v>1.0427500000000001E-3</v>
      </c>
      <c r="D5061" s="62">
        <v>140.43</v>
      </c>
      <c r="E5061" s="173">
        <f t="shared" si="109"/>
        <v>0.14000000000000001</v>
      </c>
    </row>
    <row r="5062" spans="1:5" ht="30">
      <c r="A5062" s="410" t="s">
        <v>3052</v>
      </c>
      <c r="B5062" s="62" t="s">
        <v>123</v>
      </c>
      <c r="C5062" s="62">
        <v>6.9839999999999995E-4</v>
      </c>
      <c r="D5062" s="62">
        <v>123.37</v>
      </c>
      <c r="E5062" s="173">
        <f t="shared" si="109"/>
        <v>0.08</v>
      </c>
    </row>
    <row r="5063" spans="1:5" ht="30">
      <c r="A5063" s="410" t="s">
        <v>3080</v>
      </c>
      <c r="B5063" s="62" t="s">
        <v>123</v>
      </c>
      <c r="C5063" s="62">
        <v>4.278E-5</v>
      </c>
      <c r="D5063" s="62">
        <v>593.85</v>
      </c>
      <c r="E5063" s="173">
        <f t="shared" si="109"/>
        <v>0.02</v>
      </c>
    </row>
    <row r="5064" spans="1:5">
      <c r="A5064" s="410" t="s">
        <v>3081</v>
      </c>
      <c r="B5064" s="62" t="s">
        <v>123</v>
      </c>
      <c r="C5064" s="62">
        <v>2.6268E-4</v>
      </c>
      <c r="D5064" s="62">
        <v>134.63</v>
      </c>
      <c r="E5064" s="173">
        <f t="shared" si="109"/>
        <v>0.03</v>
      </c>
    </row>
    <row r="5065" spans="1:5">
      <c r="A5065" s="410" t="s">
        <v>3082</v>
      </c>
      <c r="B5065" s="62" t="s">
        <v>123</v>
      </c>
      <c r="C5065" s="62">
        <v>1.9953000000000001E-4</v>
      </c>
      <c r="D5065" s="62">
        <v>202.84</v>
      </c>
      <c r="E5065" s="173">
        <f t="shared" si="109"/>
        <v>0.04</v>
      </c>
    </row>
    <row r="5066" spans="1:5">
      <c r="A5066" s="410" t="s">
        <v>3083</v>
      </c>
      <c r="B5066" s="62" t="s">
        <v>123</v>
      </c>
      <c r="C5066" s="62">
        <v>4.278E-5</v>
      </c>
      <c r="D5066" s="62">
        <v>574.46</v>
      </c>
      <c r="E5066" s="173">
        <f t="shared" si="109"/>
        <v>0.02</v>
      </c>
    </row>
    <row r="5067" spans="1:5">
      <c r="A5067" s="410" t="s">
        <v>3084</v>
      </c>
      <c r="B5067" s="62" t="s">
        <v>123</v>
      </c>
      <c r="C5067" s="62">
        <v>5.257E-5</v>
      </c>
      <c r="D5067" s="62">
        <v>276.64</v>
      </c>
      <c r="E5067" s="173">
        <f t="shared" si="109"/>
        <v>0.01</v>
      </c>
    </row>
    <row r="5068" spans="1:5">
      <c r="A5068" s="410" t="s">
        <v>3085</v>
      </c>
      <c r="B5068" s="62" t="s">
        <v>123</v>
      </c>
      <c r="C5068" s="62">
        <v>2.6481E-3</v>
      </c>
      <c r="D5068" s="62">
        <v>8.1</v>
      </c>
      <c r="E5068" s="173">
        <f t="shared" si="109"/>
        <v>0.02</v>
      </c>
    </row>
    <row r="5069" spans="1:5">
      <c r="A5069" s="410" t="s">
        <v>3086</v>
      </c>
      <c r="B5069" s="62" t="s">
        <v>123</v>
      </c>
      <c r="C5069" s="62">
        <v>1.46616E-3</v>
      </c>
      <c r="D5069" s="62">
        <v>11.01</v>
      </c>
      <c r="E5069" s="173">
        <f t="shared" si="109"/>
        <v>0.01</v>
      </c>
    </row>
    <row r="5070" spans="1:5">
      <c r="A5070" s="410" t="s">
        <v>3087</v>
      </c>
      <c r="B5070" s="62" t="s">
        <v>123</v>
      </c>
      <c r="C5070" s="62">
        <v>1.46616E-3</v>
      </c>
      <c r="D5070" s="62">
        <v>24.42</v>
      </c>
      <c r="E5070" s="173">
        <f t="shared" si="109"/>
        <v>0.03</v>
      </c>
    </row>
    <row r="5071" spans="1:5">
      <c r="A5071" s="410" t="s">
        <v>562</v>
      </c>
      <c r="B5071" s="62" t="s">
        <v>563</v>
      </c>
      <c r="C5071" s="62" t="s">
        <v>563</v>
      </c>
      <c r="D5071" s="62" t="s">
        <v>563</v>
      </c>
      <c r="E5071" s="173">
        <f>SUM(E5045:E5070)</f>
        <v>91.35</v>
      </c>
    </row>
    <row r="5072" spans="1:5">
      <c r="A5072" s="410"/>
      <c r="B5072" s="62"/>
      <c r="C5072" s="62"/>
      <c r="D5072" s="62"/>
      <c r="E5072" s="173"/>
    </row>
    <row r="5073" spans="1:5">
      <c r="A5073" s="410" t="s">
        <v>565</v>
      </c>
      <c r="B5073" s="62" t="s">
        <v>563</v>
      </c>
      <c r="C5073" s="62" t="s">
        <v>563</v>
      </c>
      <c r="D5073" s="62" t="s">
        <v>563</v>
      </c>
      <c r="E5073" s="173">
        <f>E5037+E5042+E5071</f>
        <v>103.13</v>
      </c>
    </row>
    <row r="5074" spans="1:5">
      <c r="A5074" s="410"/>
      <c r="B5074" s="62"/>
      <c r="C5074" s="62"/>
      <c r="D5074" s="413"/>
      <c r="E5074" s="173"/>
    </row>
    <row r="5075" spans="1:5">
      <c r="A5075" s="410"/>
      <c r="B5075" s="62"/>
      <c r="C5075" s="62"/>
      <c r="D5075" s="62"/>
      <c r="E5075" s="173"/>
    </row>
    <row r="5076" spans="1:5">
      <c r="A5076" s="410"/>
      <c r="B5076" s="62"/>
      <c r="C5076" s="62"/>
      <c r="D5076" s="62"/>
      <c r="E5076" s="173"/>
    </row>
    <row r="5077" spans="1:5">
      <c r="A5077" s="410" t="s">
        <v>674</v>
      </c>
      <c r="B5077" s="62" t="s">
        <v>3547</v>
      </c>
      <c r="C5077" s="62"/>
      <c r="D5077" s="62"/>
      <c r="E5077" s="173"/>
    </row>
    <row r="5078" spans="1:5" ht="30">
      <c r="A5078" s="410" t="s">
        <v>1166</v>
      </c>
      <c r="B5078" s="62"/>
      <c r="C5078" s="62"/>
      <c r="D5078" s="62"/>
      <c r="E5078" s="173"/>
    </row>
    <row r="5079" spans="1:5">
      <c r="A5079" s="410" t="s">
        <v>590</v>
      </c>
      <c r="B5079" s="62"/>
      <c r="C5079" s="62"/>
      <c r="D5079" s="62"/>
      <c r="E5079" s="173"/>
    </row>
    <row r="5080" spans="1:5">
      <c r="A5080" s="410"/>
      <c r="B5080" s="62"/>
      <c r="C5080" s="62"/>
      <c r="D5080" s="62"/>
      <c r="E5080" s="173"/>
    </row>
    <row r="5081" spans="1:5">
      <c r="A5081" s="410" t="s">
        <v>576</v>
      </c>
      <c r="B5081" s="62" t="s">
        <v>558</v>
      </c>
      <c r="C5081" s="62" t="s">
        <v>559</v>
      </c>
      <c r="D5081" s="62" t="s">
        <v>560</v>
      </c>
      <c r="E5081" s="173" t="s">
        <v>561</v>
      </c>
    </row>
    <row r="5082" spans="1:5" ht="30">
      <c r="A5082" s="410" t="s">
        <v>3061</v>
      </c>
      <c r="B5082" s="62" t="s">
        <v>123</v>
      </c>
      <c r="C5082" s="62">
        <v>5.4160000000000003E-5</v>
      </c>
      <c r="D5082" s="62">
        <v>576</v>
      </c>
      <c r="E5082" s="173">
        <f>TRUNC((C5082*D5082),2)</f>
        <v>0.03</v>
      </c>
    </row>
    <row r="5083" spans="1:5">
      <c r="A5083" s="410" t="s">
        <v>562</v>
      </c>
      <c r="B5083" s="62" t="s">
        <v>563</v>
      </c>
      <c r="C5083" s="62" t="s">
        <v>563</v>
      </c>
      <c r="D5083" s="62" t="s">
        <v>563</v>
      </c>
      <c r="E5083" s="173">
        <f>SUM(E5082:E5082)</f>
        <v>0.03</v>
      </c>
    </row>
    <row r="5084" spans="1:5">
      <c r="A5084" s="410"/>
      <c r="B5084" s="62"/>
      <c r="C5084" s="62"/>
      <c r="D5084" s="62"/>
      <c r="E5084" s="173"/>
    </row>
    <row r="5085" spans="1:5">
      <c r="A5085" s="410" t="s">
        <v>557</v>
      </c>
      <c r="B5085" s="62" t="s">
        <v>558</v>
      </c>
      <c r="C5085" s="62" t="s">
        <v>559</v>
      </c>
      <c r="D5085" s="62" t="s">
        <v>560</v>
      </c>
      <c r="E5085" s="173" t="s">
        <v>561</v>
      </c>
    </row>
    <row r="5086" spans="1:5">
      <c r="A5086" s="410" t="s">
        <v>3213</v>
      </c>
      <c r="B5086" s="62" t="s">
        <v>122</v>
      </c>
      <c r="C5086" s="62">
        <v>0.40476000000000001</v>
      </c>
      <c r="D5086" s="62">
        <v>13</v>
      </c>
      <c r="E5086" s="173">
        <f>TRUNC((C5086*D5086),2)</f>
        <v>5.26</v>
      </c>
    </row>
    <row r="5087" spans="1:5">
      <c r="A5087" s="410" t="s">
        <v>3063</v>
      </c>
      <c r="B5087" s="62" t="s">
        <v>122</v>
      </c>
      <c r="C5087" s="62">
        <v>0.40683999999999998</v>
      </c>
      <c r="D5087" s="62">
        <v>8.51</v>
      </c>
      <c r="E5087" s="173">
        <f>TRUNC((C5087*D5087),2)</f>
        <v>3.46</v>
      </c>
    </row>
    <row r="5088" spans="1:5">
      <c r="A5088" s="410" t="s">
        <v>562</v>
      </c>
      <c r="B5088" s="62" t="s">
        <v>563</v>
      </c>
      <c r="C5088" s="62" t="s">
        <v>563</v>
      </c>
      <c r="D5088" s="62" t="s">
        <v>563</v>
      </c>
      <c r="E5088" s="173">
        <f>SUM(E5086:E5087)</f>
        <v>8.7199999999999989</v>
      </c>
    </row>
    <row r="5089" spans="1:5">
      <c r="A5089" s="410"/>
      <c r="B5089" s="62"/>
      <c r="C5089" s="62"/>
      <c r="D5089" s="62"/>
      <c r="E5089" s="173"/>
    </row>
    <row r="5090" spans="1:5">
      <c r="A5090" s="410" t="s">
        <v>564</v>
      </c>
      <c r="B5090" s="62" t="s">
        <v>558</v>
      </c>
      <c r="C5090" s="62" t="s">
        <v>559</v>
      </c>
      <c r="D5090" s="62" t="s">
        <v>560</v>
      </c>
      <c r="E5090" s="173" t="s">
        <v>561</v>
      </c>
    </row>
    <row r="5091" spans="1:5">
      <c r="A5091" s="410" t="s">
        <v>3066</v>
      </c>
      <c r="B5091" s="62" t="s">
        <v>123</v>
      </c>
      <c r="C5091" s="62">
        <v>6.4137600000000001E-3</v>
      </c>
      <c r="D5091" s="62">
        <v>6.92</v>
      </c>
      <c r="E5091" s="173">
        <f t="shared" ref="E5091:E5116" si="110">TRUNC((C5091*D5091),2)</f>
        <v>0.04</v>
      </c>
    </row>
    <row r="5092" spans="1:5">
      <c r="A5092" s="410" t="s">
        <v>3046</v>
      </c>
      <c r="B5092" s="62" t="s">
        <v>131</v>
      </c>
      <c r="C5092" s="62">
        <v>1.2807999999999999E-3</v>
      </c>
      <c r="D5092" s="62">
        <v>50.4</v>
      </c>
      <c r="E5092" s="173">
        <f t="shared" si="110"/>
        <v>0.06</v>
      </c>
    </row>
    <row r="5093" spans="1:5">
      <c r="A5093" s="410" t="s">
        <v>3067</v>
      </c>
      <c r="B5093" s="62" t="s">
        <v>123</v>
      </c>
      <c r="C5093" s="62">
        <v>5.3167999999999998E-4</v>
      </c>
      <c r="D5093" s="62">
        <v>108.95</v>
      </c>
      <c r="E5093" s="173">
        <f t="shared" si="110"/>
        <v>0.05</v>
      </c>
    </row>
    <row r="5094" spans="1:5">
      <c r="A5094" s="410" t="s">
        <v>3069</v>
      </c>
      <c r="B5094" s="62" t="s">
        <v>123</v>
      </c>
      <c r="C5094" s="62">
        <v>7.2552800000000002E-3</v>
      </c>
      <c r="D5094" s="62">
        <v>6.21</v>
      </c>
      <c r="E5094" s="173">
        <f t="shared" si="110"/>
        <v>0.04</v>
      </c>
    </row>
    <row r="5095" spans="1:5" ht="30">
      <c r="A5095" s="410" t="s">
        <v>3214</v>
      </c>
      <c r="B5095" s="62" t="s">
        <v>125</v>
      </c>
      <c r="C5095" s="62">
        <v>0.18</v>
      </c>
      <c r="D5095" s="62">
        <v>143.38999999999999</v>
      </c>
      <c r="E5095" s="173">
        <f t="shared" si="110"/>
        <v>25.81</v>
      </c>
    </row>
    <row r="5096" spans="1:5">
      <c r="A5096" s="410" t="s">
        <v>3047</v>
      </c>
      <c r="B5096" s="62" t="s">
        <v>131</v>
      </c>
      <c r="C5096" s="62">
        <v>1.098768E-2</v>
      </c>
      <c r="D5096" s="62">
        <v>9.4499999999999993</v>
      </c>
      <c r="E5096" s="173">
        <f t="shared" si="110"/>
        <v>0.1</v>
      </c>
    </row>
    <row r="5097" spans="1:5">
      <c r="A5097" s="410" t="s">
        <v>3075</v>
      </c>
      <c r="B5097" s="62" t="s">
        <v>128</v>
      </c>
      <c r="C5097" s="62">
        <v>1.2091999999999999E-3</v>
      </c>
      <c r="D5097" s="62">
        <v>15.32</v>
      </c>
      <c r="E5097" s="173">
        <f t="shared" si="110"/>
        <v>0.01</v>
      </c>
    </row>
    <row r="5098" spans="1:5">
      <c r="A5098" s="410" t="s">
        <v>3204</v>
      </c>
      <c r="B5098" s="62" t="s">
        <v>127</v>
      </c>
      <c r="C5098" s="62">
        <v>1.47333333</v>
      </c>
      <c r="D5098" s="62">
        <v>0.9</v>
      </c>
      <c r="E5098" s="173">
        <f t="shared" si="110"/>
        <v>1.32</v>
      </c>
    </row>
    <row r="5099" spans="1:5">
      <c r="A5099" s="410" t="s">
        <v>3196</v>
      </c>
      <c r="B5099" s="62" t="s">
        <v>127</v>
      </c>
      <c r="C5099" s="62">
        <v>9.9000000000000005E-2</v>
      </c>
      <c r="D5099" s="62">
        <v>2.86</v>
      </c>
      <c r="E5099" s="173">
        <f t="shared" si="110"/>
        <v>0.28000000000000003</v>
      </c>
    </row>
    <row r="5100" spans="1:5">
      <c r="A5100" s="410" t="s">
        <v>3076</v>
      </c>
      <c r="B5100" s="62" t="s">
        <v>122</v>
      </c>
      <c r="C5100" s="62">
        <v>0.8</v>
      </c>
      <c r="D5100" s="62">
        <v>1.87</v>
      </c>
      <c r="E5100" s="173">
        <f t="shared" si="110"/>
        <v>1.49</v>
      </c>
    </row>
    <row r="5101" spans="1:5">
      <c r="A5101" s="410" t="s">
        <v>3077</v>
      </c>
      <c r="B5101" s="62" t="s">
        <v>122</v>
      </c>
      <c r="C5101" s="62">
        <v>0.8</v>
      </c>
      <c r="D5101" s="62">
        <v>0.71</v>
      </c>
      <c r="E5101" s="173">
        <f t="shared" si="110"/>
        <v>0.56000000000000005</v>
      </c>
    </row>
    <row r="5102" spans="1:5">
      <c r="A5102" s="410" t="s">
        <v>3078</v>
      </c>
      <c r="B5102" s="62" t="s">
        <v>122</v>
      </c>
      <c r="C5102" s="62">
        <v>0.8</v>
      </c>
      <c r="D5102" s="62">
        <v>0.34</v>
      </c>
      <c r="E5102" s="173">
        <f t="shared" si="110"/>
        <v>0.27</v>
      </c>
    </row>
    <row r="5103" spans="1:5">
      <c r="A5103" s="410" t="s">
        <v>3079</v>
      </c>
      <c r="B5103" s="62" t="s">
        <v>122</v>
      </c>
      <c r="C5103" s="62">
        <v>0.8</v>
      </c>
      <c r="D5103" s="62">
        <v>0.05</v>
      </c>
      <c r="E5103" s="173">
        <f t="shared" si="110"/>
        <v>0.04</v>
      </c>
    </row>
    <row r="5104" spans="1:5">
      <c r="A5104" s="410" t="s">
        <v>3048</v>
      </c>
      <c r="B5104" s="62" t="s">
        <v>123</v>
      </c>
      <c r="C5104" s="62">
        <v>2.1170400000000002E-3</v>
      </c>
      <c r="D5104" s="62">
        <v>31.18</v>
      </c>
      <c r="E5104" s="173">
        <f t="shared" si="110"/>
        <v>0.06</v>
      </c>
    </row>
    <row r="5105" spans="1:5">
      <c r="A5105" s="410" t="s">
        <v>3049</v>
      </c>
      <c r="B5105" s="62" t="s">
        <v>123</v>
      </c>
      <c r="C5105" s="62">
        <v>9.9223999999999992E-4</v>
      </c>
      <c r="D5105" s="62">
        <v>178.5</v>
      </c>
      <c r="E5105" s="173">
        <f t="shared" si="110"/>
        <v>0.17</v>
      </c>
    </row>
    <row r="5106" spans="1:5">
      <c r="A5106" s="410" t="s">
        <v>3050</v>
      </c>
      <c r="B5106" s="62" t="s">
        <v>123</v>
      </c>
      <c r="C5106" s="62">
        <v>8.9189760000000007E-2</v>
      </c>
      <c r="D5106" s="62">
        <v>1.17</v>
      </c>
      <c r="E5106" s="173">
        <f t="shared" si="110"/>
        <v>0.1</v>
      </c>
    </row>
    <row r="5107" spans="1:5" ht="30">
      <c r="A5107" s="410" t="s">
        <v>3051</v>
      </c>
      <c r="B5107" s="62" t="s">
        <v>123</v>
      </c>
      <c r="C5107" s="62">
        <v>8.5999999999999998E-4</v>
      </c>
      <c r="D5107" s="62">
        <v>140.43</v>
      </c>
      <c r="E5107" s="173">
        <f t="shared" si="110"/>
        <v>0.12</v>
      </c>
    </row>
    <row r="5108" spans="1:5" ht="30">
      <c r="A5108" s="410" t="s">
        <v>3052</v>
      </c>
      <c r="B5108" s="62" t="s">
        <v>123</v>
      </c>
      <c r="C5108" s="62">
        <v>5.7600000000000001E-4</v>
      </c>
      <c r="D5108" s="62">
        <v>123.37</v>
      </c>
      <c r="E5108" s="173">
        <f t="shared" si="110"/>
        <v>7.0000000000000007E-2</v>
      </c>
    </row>
    <row r="5109" spans="1:5" ht="30">
      <c r="A5109" s="410" t="s">
        <v>3080</v>
      </c>
      <c r="B5109" s="62" t="s">
        <v>123</v>
      </c>
      <c r="C5109" s="62">
        <v>3.5280000000000001E-5</v>
      </c>
      <c r="D5109" s="62">
        <v>593.85</v>
      </c>
      <c r="E5109" s="173">
        <f t="shared" si="110"/>
        <v>0.02</v>
      </c>
    </row>
    <row r="5110" spans="1:5">
      <c r="A5110" s="410" t="s">
        <v>3081</v>
      </c>
      <c r="B5110" s="62" t="s">
        <v>123</v>
      </c>
      <c r="C5110" s="62">
        <v>2.1664000000000001E-4</v>
      </c>
      <c r="D5110" s="62">
        <v>134.63</v>
      </c>
      <c r="E5110" s="173">
        <f t="shared" si="110"/>
        <v>0.02</v>
      </c>
    </row>
    <row r="5111" spans="1:5">
      <c r="A5111" s="410" t="s">
        <v>3082</v>
      </c>
      <c r="B5111" s="62" t="s">
        <v>123</v>
      </c>
      <c r="C5111" s="62">
        <v>1.6456000000000001E-4</v>
      </c>
      <c r="D5111" s="62">
        <v>202.84</v>
      </c>
      <c r="E5111" s="173">
        <f t="shared" si="110"/>
        <v>0.03</v>
      </c>
    </row>
    <row r="5112" spans="1:5">
      <c r="A5112" s="410" t="s">
        <v>3083</v>
      </c>
      <c r="B5112" s="62" t="s">
        <v>123</v>
      </c>
      <c r="C5112" s="62">
        <v>3.5280000000000001E-5</v>
      </c>
      <c r="D5112" s="62">
        <v>574.46</v>
      </c>
      <c r="E5112" s="173">
        <f t="shared" si="110"/>
        <v>0.02</v>
      </c>
    </row>
    <row r="5113" spans="1:5">
      <c r="A5113" s="410" t="s">
        <v>3084</v>
      </c>
      <c r="B5113" s="62" t="s">
        <v>123</v>
      </c>
      <c r="C5113" s="62">
        <v>4.3359999999999998E-5</v>
      </c>
      <c r="D5113" s="62">
        <v>276.64</v>
      </c>
      <c r="E5113" s="173">
        <f t="shared" si="110"/>
        <v>0.01</v>
      </c>
    </row>
    <row r="5114" spans="1:5">
      <c r="A5114" s="410" t="s">
        <v>3085</v>
      </c>
      <c r="B5114" s="62" t="s">
        <v>123</v>
      </c>
      <c r="C5114" s="62">
        <v>2.1840000000000002E-3</v>
      </c>
      <c r="D5114" s="62">
        <v>8.1</v>
      </c>
      <c r="E5114" s="173">
        <f t="shared" si="110"/>
        <v>0.01</v>
      </c>
    </row>
    <row r="5115" spans="1:5">
      <c r="A5115" s="410" t="s">
        <v>3086</v>
      </c>
      <c r="B5115" s="62" t="s">
        <v>123</v>
      </c>
      <c r="C5115" s="62">
        <v>1.2091999999999999E-3</v>
      </c>
      <c r="D5115" s="62">
        <v>11.01</v>
      </c>
      <c r="E5115" s="173">
        <f t="shared" si="110"/>
        <v>0.01</v>
      </c>
    </row>
    <row r="5116" spans="1:5">
      <c r="A5116" s="410" t="s">
        <v>3087</v>
      </c>
      <c r="B5116" s="62" t="s">
        <v>123</v>
      </c>
      <c r="C5116" s="62">
        <v>1.2091999999999999E-3</v>
      </c>
      <c r="D5116" s="62">
        <v>24.42</v>
      </c>
      <c r="E5116" s="173">
        <f t="shared" si="110"/>
        <v>0.02</v>
      </c>
    </row>
    <row r="5117" spans="1:5">
      <c r="A5117" s="410" t="s">
        <v>562</v>
      </c>
      <c r="B5117" s="62" t="s">
        <v>563</v>
      </c>
      <c r="C5117" s="62" t="s">
        <v>563</v>
      </c>
      <c r="D5117" s="62" t="s">
        <v>563</v>
      </c>
      <c r="E5117" s="173">
        <f>SUM(E5091:E5116)</f>
        <v>30.730000000000008</v>
      </c>
    </row>
    <row r="5118" spans="1:5">
      <c r="A5118" s="410"/>
      <c r="B5118" s="62"/>
      <c r="C5118" s="62"/>
      <c r="D5118" s="62"/>
      <c r="E5118" s="173"/>
    </row>
    <row r="5119" spans="1:5">
      <c r="A5119" s="410" t="s">
        <v>565</v>
      </c>
      <c r="B5119" s="62" t="s">
        <v>563</v>
      </c>
      <c r="C5119" s="62" t="s">
        <v>563</v>
      </c>
      <c r="D5119" s="62" t="s">
        <v>563</v>
      </c>
      <c r="E5119" s="173">
        <f>E5083+E5088+E5117</f>
        <v>39.480000000000004</v>
      </c>
    </row>
    <row r="5120" spans="1:5">
      <c r="A5120" s="410"/>
      <c r="B5120" s="62"/>
      <c r="C5120" s="62"/>
      <c r="D5120" s="413"/>
      <c r="E5120" s="173"/>
    </row>
    <row r="5121" spans="1:5">
      <c r="A5121" s="410"/>
      <c r="B5121" s="62"/>
      <c r="C5121" s="62"/>
      <c r="D5121" s="62"/>
      <c r="E5121" s="173"/>
    </row>
    <row r="5122" spans="1:5">
      <c r="A5122" s="410"/>
      <c r="B5122" s="62"/>
      <c r="C5122" s="62"/>
      <c r="D5122" s="62"/>
      <c r="E5122" s="173"/>
    </row>
    <row r="5123" spans="1:5">
      <c r="A5123" s="410" t="s">
        <v>675</v>
      </c>
      <c r="B5123" s="62" t="s">
        <v>3547</v>
      </c>
      <c r="C5123" s="62"/>
      <c r="D5123" s="62"/>
      <c r="E5123" s="173"/>
    </row>
    <row r="5124" spans="1:5" ht="30">
      <c r="A5124" s="410" t="s">
        <v>1167</v>
      </c>
      <c r="B5124" s="62"/>
      <c r="C5124" s="62"/>
      <c r="D5124" s="62"/>
      <c r="E5124" s="173"/>
    </row>
    <row r="5125" spans="1:5">
      <c r="A5125" s="410" t="s">
        <v>590</v>
      </c>
      <c r="B5125" s="62"/>
      <c r="C5125" s="62"/>
      <c r="D5125" s="62"/>
      <c r="E5125" s="173"/>
    </row>
    <row r="5126" spans="1:5">
      <c r="A5126" s="410"/>
      <c r="B5126" s="62"/>
      <c r="C5126" s="62"/>
      <c r="D5126" s="62"/>
      <c r="E5126" s="173"/>
    </row>
    <row r="5127" spans="1:5">
      <c r="A5127" s="410" t="s">
        <v>576</v>
      </c>
      <c r="B5127" s="62" t="s">
        <v>558</v>
      </c>
      <c r="C5127" s="62" t="s">
        <v>559</v>
      </c>
      <c r="D5127" s="62" t="s">
        <v>560</v>
      </c>
      <c r="E5127" s="173" t="s">
        <v>561</v>
      </c>
    </row>
    <row r="5128" spans="1:5" ht="30">
      <c r="A5128" s="410" t="s">
        <v>3061</v>
      </c>
      <c r="B5128" s="62" t="s">
        <v>123</v>
      </c>
      <c r="C5128" s="62">
        <v>5.4160000000000003E-5</v>
      </c>
      <c r="D5128" s="62">
        <v>576</v>
      </c>
      <c r="E5128" s="173">
        <f>TRUNC((C5128*D5128),2)</f>
        <v>0.03</v>
      </c>
    </row>
    <row r="5129" spans="1:5">
      <c r="A5129" s="410" t="s">
        <v>562</v>
      </c>
      <c r="B5129" s="62" t="s">
        <v>563</v>
      </c>
      <c r="C5129" s="62" t="s">
        <v>563</v>
      </c>
      <c r="D5129" s="62" t="s">
        <v>563</v>
      </c>
      <c r="E5129" s="173">
        <f>SUM(E5128:E5128)</f>
        <v>0.03</v>
      </c>
    </row>
    <row r="5130" spans="1:5">
      <c r="A5130" s="410"/>
      <c r="B5130" s="62"/>
      <c r="C5130" s="62"/>
      <c r="D5130" s="62"/>
      <c r="E5130" s="173"/>
    </row>
    <row r="5131" spans="1:5">
      <c r="A5131" s="410" t="s">
        <v>557</v>
      </c>
      <c r="B5131" s="62" t="s">
        <v>558</v>
      </c>
      <c r="C5131" s="62" t="s">
        <v>559</v>
      </c>
      <c r="D5131" s="62" t="s">
        <v>560</v>
      </c>
      <c r="E5131" s="173" t="s">
        <v>561</v>
      </c>
    </row>
    <row r="5132" spans="1:5">
      <c r="A5132" s="410" t="s">
        <v>3213</v>
      </c>
      <c r="B5132" s="62" t="s">
        <v>122</v>
      </c>
      <c r="C5132" s="62">
        <v>0.40476000000000001</v>
      </c>
      <c r="D5132" s="62">
        <v>13</v>
      </c>
      <c r="E5132" s="173">
        <f>TRUNC((C5132*D5132),2)</f>
        <v>5.26</v>
      </c>
    </row>
    <row r="5133" spans="1:5">
      <c r="A5133" s="410" t="s">
        <v>3063</v>
      </c>
      <c r="B5133" s="62" t="s">
        <v>122</v>
      </c>
      <c r="C5133" s="62">
        <v>0.40683999999999998</v>
      </c>
      <c r="D5133" s="62">
        <v>8.51</v>
      </c>
      <c r="E5133" s="173">
        <f>TRUNC((C5133*D5133),2)</f>
        <v>3.46</v>
      </c>
    </row>
    <row r="5134" spans="1:5">
      <c r="A5134" s="410" t="s">
        <v>562</v>
      </c>
      <c r="B5134" s="62" t="s">
        <v>563</v>
      </c>
      <c r="C5134" s="62" t="s">
        <v>563</v>
      </c>
      <c r="D5134" s="62" t="s">
        <v>563</v>
      </c>
      <c r="E5134" s="173">
        <f>SUM(E5132:E5133)</f>
        <v>8.7199999999999989</v>
      </c>
    </row>
    <row r="5135" spans="1:5">
      <c r="A5135" s="410"/>
      <c r="B5135" s="62"/>
      <c r="C5135" s="62"/>
      <c r="D5135" s="62"/>
      <c r="E5135" s="173"/>
    </row>
    <row r="5136" spans="1:5">
      <c r="A5136" s="410" t="s">
        <v>564</v>
      </c>
      <c r="B5136" s="62" t="s">
        <v>558</v>
      </c>
      <c r="C5136" s="62" t="s">
        <v>559</v>
      </c>
      <c r="D5136" s="62" t="s">
        <v>560</v>
      </c>
      <c r="E5136" s="173" t="s">
        <v>561</v>
      </c>
    </row>
    <row r="5137" spans="1:5">
      <c r="A5137" s="410" t="s">
        <v>3066</v>
      </c>
      <c r="B5137" s="62" t="s">
        <v>123</v>
      </c>
      <c r="C5137" s="62">
        <v>6.4137600000000001E-3</v>
      </c>
      <c r="D5137" s="62">
        <v>6.92</v>
      </c>
      <c r="E5137" s="173">
        <f t="shared" ref="E5137:E5162" si="111">TRUNC((C5137*D5137),2)</f>
        <v>0.04</v>
      </c>
    </row>
    <row r="5138" spans="1:5">
      <c r="A5138" s="410" t="s">
        <v>3046</v>
      </c>
      <c r="B5138" s="62" t="s">
        <v>131</v>
      </c>
      <c r="C5138" s="62">
        <v>1.2807999999999999E-3</v>
      </c>
      <c r="D5138" s="62">
        <v>50.4</v>
      </c>
      <c r="E5138" s="173">
        <f t="shared" si="111"/>
        <v>0.06</v>
      </c>
    </row>
    <row r="5139" spans="1:5">
      <c r="A5139" s="410" t="s">
        <v>3067</v>
      </c>
      <c r="B5139" s="62" t="s">
        <v>123</v>
      </c>
      <c r="C5139" s="62">
        <v>5.3167999999999998E-4</v>
      </c>
      <c r="D5139" s="62">
        <v>108.95</v>
      </c>
      <c r="E5139" s="173">
        <f t="shared" si="111"/>
        <v>0.05</v>
      </c>
    </row>
    <row r="5140" spans="1:5">
      <c r="A5140" s="410" t="s">
        <v>3069</v>
      </c>
      <c r="B5140" s="62" t="s">
        <v>123</v>
      </c>
      <c r="C5140" s="62">
        <v>7.2552800000000002E-3</v>
      </c>
      <c r="D5140" s="62">
        <v>6.21</v>
      </c>
      <c r="E5140" s="173">
        <f t="shared" si="111"/>
        <v>0.04</v>
      </c>
    </row>
    <row r="5141" spans="1:5" ht="30">
      <c r="A5141" s="410" t="s">
        <v>3214</v>
      </c>
      <c r="B5141" s="62" t="s">
        <v>125</v>
      </c>
      <c r="C5141" s="62">
        <v>0.44</v>
      </c>
      <c r="D5141" s="62">
        <v>143.38999999999999</v>
      </c>
      <c r="E5141" s="173">
        <f t="shared" si="111"/>
        <v>63.09</v>
      </c>
    </row>
    <row r="5142" spans="1:5">
      <c r="A5142" s="410" t="s">
        <v>3047</v>
      </c>
      <c r="B5142" s="62" t="s">
        <v>131</v>
      </c>
      <c r="C5142" s="62">
        <v>1.098768E-2</v>
      </c>
      <c r="D5142" s="62">
        <v>9.4499999999999993</v>
      </c>
      <c r="E5142" s="173">
        <f t="shared" si="111"/>
        <v>0.1</v>
      </c>
    </row>
    <row r="5143" spans="1:5">
      <c r="A5143" s="410" t="s">
        <v>3075</v>
      </c>
      <c r="B5143" s="62" t="s">
        <v>128</v>
      </c>
      <c r="C5143" s="62">
        <v>1.2091999999999999E-3</v>
      </c>
      <c r="D5143" s="62">
        <v>15.32</v>
      </c>
      <c r="E5143" s="173">
        <f t="shared" si="111"/>
        <v>0.01</v>
      </c>
    </row>
    <row r="5144" spans="1:5">
      <c r="A5144" s="410" t="s">
        <v>3204</v>
      </c>
      <c r="B5144" s="62" t="s">
        <v>127</v>
      </c>
      <c r="C5144" s="62">
        <v>3.5533333300000001</v>
      </c>
      <c r="D5144" s="62">
        <v>0.9</v>
      </c>
      <c r="E5144" s="173">
        <f t="shared" si="111"/>
        <v>3.19</v>
      </c>
    </row>
    <row r="5145" spans="1:5">
      <c r="A5145" s="410" t="s">
        <v>3196</v>
      </c>
      <c r="B5145" s="62" t="s">
        <v>127</v>
      </c>
      <c r="C5145" s="62">
        <v>0.19800000000000001</v>
      </c>
      <c r="D5145" s="62">
        <v>2.86</v>
      </c>
      <c r="E5145" s="173">
        <f t="shared" si="111"/>
        <v>0.56000000000000005</v>
      </c>
    </row>
    <row r="5146" spans="1:5">
      <c r="A5146" s="410" t="s">
        <v>3076</v>
      </c>
      <c r="B5146" s="62" t="s">
        <v>122</v>
      </c>
      <c r="C5146" s="62">
        <v>0.8</v>
      </c>
      <c r="D5146" s="62">
        <v>1.87</v>
      </c>
      <c r="E5146" s="173">
        <f t="shared" si="111"/>
        <v>1.49</v>
      </c>
    </row>
    <row r="5147" spans="1:5">
      <c r="A5147" s="410" t="s">
        <v>3077</v>
      </c>
      <c r="B5147" s="62" t="s">
        <v>122</v>
      </c>
      <c r="C5147" s="62">
        <v>0.8</v>
      </c>
      <c r="D5147" s="62">
        <v>0.71</v>
      </c>
      <c r="E5147" s="173">
        <f t="shared" si="111"/>
        <v>0.56000000000000005</v>
      </c>
    </row>
    <row r="5148" spans="1:5">
      <c r="A5148" s="410" t="s">
        <v>3078</v>
      </c>
      <c r="B5148" s="62" t="s">
        <v>122</v>
      </c>
      <c r="C5148" s="62">
        <v>0.8</v>
      </c>
      <c r="D5148" s="62">
        <v>0.34</v>
      </c>
      <c r="E5148" s="173">
        <f t="shared" si="111"/>
        <v>0.27</v>
      </c>
    </row>
    <row r="5149" spans="1:5">
      <c r="A5149" s="410" t="s">
        <v>3079</v>
      </c>
      <c r="B5149" s="62" t="s">
        <v>122</v>
      </c>
      <c r="C5149" s="62">
        <v>0.8</v>
      </c>
      <c r="D5149" s="62">
        <v>0.05</v>
      </c>
      <c r="E5149" s="173">
        <f t="shared" si="111"/>
        <v>0.04</v>
      </c>
    </row>
    <row r="5150" spans="1:5">
      <c r="A5150" s="410" t="s">
        <v>3048</v>
      </c>
      <c r="B5150" s="62" t="s">
        <v>123</v>
      </c>
      <c r="C5150" s="62">
        <v>2.1170400000000002E-3</v>
      </c>
      <c r="D5150" s="62">
        <v>31.18</v>
      </c>
      <c r="E5150" s="173">
        <f t="shared" si="111"/>
        <v>0.06</v>
      </c>
    </row>
    <row r="5151" spans="1:5">
      <c r="A5151" s="410" t="s">
        <v>3049</v>
      </c>
      <c r="B5151" s="62" t="s">
        <v>123</v>
      </c>
      <c r="C5151" s="62">
        <v>9.9223999999999992E-4</v>
      </c>
      <c r="D5151" s="62">
        <v>178.5</v>
      </c>
      <c r="E5151" s="173">
        <f t="shared" si="111"/>
        <v>0.17</v>
      </c>
    </row>
    <row r="5152" spans="1:5">
      <c r="A5152" s="410" t="s">
        <v>3050</v>
      </c>
      <c r="B5152" s="62" t="s">
        <v>123</v>
      </c>
      <c r="C5152" s="62">
        <v>8.9189760000000007E-2</v>
      </c>
      <c r="D5152" s="62">
        <v>1.17</v>
      </c>
      <c r="E5152" s="173">
        <f t="shared" si="111"/>
        <v>0.1</v>
      </c>
    </row>
    <row r="5153" spans="1:5" ht="30">
      <c r="A5153" s="410" t="s">
        <v>3051</v>
      </c>
      <c r="B5153" s="62" t="s">
        <v>123</v>
      </c>
      <c r="C5153" s="62">
        <v>8.5999999999999998E-4</v>
      </c>
      <c r="D5153" s="62">
        <v>140.43</v>
      </c>
      <c r="E5153" s="173">
        <f t="shared" si="111"/>
        <v>0.12</v>
      </c>
    </row>
    <row r="5154" spans="1:5" ht="30">
      <c r="A5154" s="410" t="s">
        <v>3052</v>
      </c>
      <c r="B5154" s="62" t="s">
        <v>123</v>
      </c>
      <c r="C5154" s="62">
        <v>5.7600000000000001E-4</v>
      </c>
      <c r="D5154" s="62">
        <v>123.37</v>
      </c>
      <c r="E5154" s="173">
        <f t="shared" si="111"/>
        <v>7.0000000000000007E-2</v>
      </c>
    </row>
    <row r="5155" spans="1:5" ht="30">
      <c r="A5155" s="410" t="s">
        <v>3080</v>
      </c>
      <c r="B5155" s="62" t="s">
        <v>123</v>
      </c>
      <c r="C5155" s="62">
        <v>3.5280000000000001E-5</v>
      </c>
      <c r="D5155" s="62">
        <v>593.85</v>
      </c>
      <c r="E5155" s="173">
        <f t="shared" si="111"/>
        <v>0.02</v>
      </c>
    </row>
    <row r="5156" spans="1:5">
      <c r="A5156" s="410" t="s">
        <v>3081</v>
      </c>
      <c r="B5156" s="62" t="s">
        <v>123</v>
      </c>
      <c r="C5156" s="62">
        <v>2.1664000000000001E-4</v>
      </c>
      <c r="D5156" s="62">
        <v>134.63</v>
      </c>
      <c r="E5156" s="173">
        <f t="shared" si="111"/>
        <v>0.02</v>
      </c>
    </row>
    <row r="5157" spans="1:5">
      <c r="A5157" s="410" t="s">
        <v>3082</v>
      </c>
      <c r="B5157" s="62" t="s">
        <v>123</v>
      </c>
      <c r="C5157" s="62">
        <v>1.6456000000000001E-4</v>
      </c>
      <c r="D5157" s="62">
        <v>202.84</v>
      </c>
      <c r="E5157" s="173">
        <f t="shared" si="111"/>
        <v>0.03</v>
      </c>
    </row>
    <row r="5158" spans="1:5">
      <c r="A5158" s="410" t="s">
        <v>3083</v>
      </c>
      <c r="B5158" s="62" t="s">
        <v>123</v>
      </c>
      <c r="C5158" s="62">
        <v>3.5280000000000001E-5</v>
      </c>
      <c r="D5158" s="62">
        <v>574.46</v>
      </c>
      <c r="E5158" s="173">
        <f t="shared" si="111"/>
        <v>0.02</v>
      </c>
    </row>
    <row r="5159" spans="1:5">
      <c r="A5159" s="410" t="s">
        <v>3084</v>
      </c>
      <c r="B5159" s="62" t="s">
        <v>123</v>
      </c>
      <c r="C5159" s="62">
        <v>4.3359999999999998E-5</v>
      </c>
      <c r="D5159" s="62">
        <v>276.64</v>
      </c>
      <c r="E5159" s="173">
        <f t="shared" si="111"/>
        <v>0.01</v>
      </c>
    </row>
    <row r="5160" spans="1:5">
      <c r="A5160" s="410" t="s">
        <v>3085</v>
      </c>
      <c r="B5160" s="62" t="s">
        <v>123</v>
      </c>
      <c r="C5160" s="62">
        <v>2.1840000000000002E-3</v>
      </c>
      <c r="D5160" s="62">
        <v>8.1</v>
      </c>
      <c r="E5160" s="173">
        <f t="shared" si="111"/>
        <v>0.01</v>
      </c>
    </row>
    <row r="5161" spans="1:5">
      <c r="A5161" s="410" t="s">
        <v>3086</v>
      </c>
      <c r="B5161" s="62" t="s">
        <v>123</v>
      </c>
      <c r="C5161" s="62">
        <v>1.2091999999999999E-3</v>
      </c>
      <c r="D5161" s="62">
        <v>11.01</v>
      </c>
      <c r="E5161" s="173">
        <f t="shared" si="111"/>
        <v>0.01</v>
      </c>
    </row>
    <row r="5162" spans="1:5">
      <c r="A5162" s="410" t="s">
        <v>3087</v>
      </c>
      <c r="B5162" s="62" t="s">
        <v>123</v>
      </c>
      <c r="C5162" s="62">
        <v>1.2091999999999999E-3</v>
      </c>
      <c r="D5162" s="62">
        <v>24.42</v>
      </c>
      <c r="E5162" s="173">
        <f t="shared" si="111"/>
        <v>0.02</v>
      </c>
    </row>
    <row r="5163" spans="1:5">
      <c r="A5163" s="410" t="s">
        <v>562</v>
      </c>
      <c r="B5163" s="62" t="s">
        <v>563</v>
      </c>
      <c r="C5163" s="62" t="s">
        <v>563</v>
      </c>
      <c r="D5163" s="62" t="s">
        <v>563</v>
      </c>
      <c r="E5163" s="173">
        <f>SUM(E5137:E5162)</f>
        <v>70.16</v>
      </c>
    </row>
    <row r="5164" spans="1:5">
      <c r="A5164" s="410"/>
      <c r="B5164" s="62"/>
      <c r="C5164" s="62"/>
      <c r="D5164" s="62"/>
      <c r="E5164" s="173"/>
    </row>
    <row r="5165" spans="1:5">
      <c r="A5165" s="410" t="s">
        <v>565</v>
      </c>
      <c r="B5165" s="62" t="s">
        <v>563</v>
      </c>
      <c r="C5165" s="62" t="s">
        <v>563</v>
      </c>
      <c r="D5165" s="62" t="s">
        <v>563</v>
      </c>
      <c r="E5165" s="173">
        <f>E5129+E5134+E5163</f>
        <v>78.91</v>
      </c>
    </row>
    <row r="5166" spans="1:5">
      <c r="A5166" s="410"/>
      <c r="B5166" s="62"/>
      <c r="C5166" s="62"/>
      <c r="D5166" s="413"/>
      <c r="E5166" s="173"/>
    </row>
    <row r="5167" spans="1:5">
      <c r="A5167" s="410"/>
      <c r="B5167" s="62"/>
      <c r="C5167" s="62"/>
      <c r="D5167" s="62"/>
      <c r="E5167" s="173"/>
    </row>
    <row r="5168" spans="1:5">
      <c r="A5168" s="410"/>
      <c r="B5168" s="62"/>
      <c r="C5168" s="62"/>
      <c r="D5168" s="62"/>
      <c r="E5168" s="173"/>
    </row>
    <row r="5169" spans="1:5">
      <c r="A5169" s="410" t="s">
        <v>677</v>
      </c>
      <c r="B5169" s="62" t="s">
        <v>3547</v>
      </c>
      <c r="C5169" s="62"/>
      <c r="D5169" s="62"/>
      <c r="E5169" s="173"/>
    </row>
    <row r="5170" spans="1:5" ht="30">
      <c r="A5170" s="410" t="s">
        <v>1168</v>
      </c>
      <c r="B5170" s="62"/>
      <c r="C5170" s="62"/>
      <c r="D5170" s="62"/>
      <c r="E5170" s="173"/>
    </row>
    <row r="5171" spans="1:5">
      <c r="A5171" s="410" t="s">
        <v>590</v>
      </c>
      <c r="B5171" s="62"/>
      <c r="C5171" s="62"/>
      <c r="D5171" s="62"/>
      <c r="E5171" s="173"/>
    </row>
    <row r="5172" spans="1:5">
      <c r="A5172" s="410"/>
      <c r="B5172" s="62"/>
      <c r="C5172" s="62"/>
      <c r="D5172" s="62"/>
      <c r="E5172" s="173"/>
    </row>
    <row r="5173" spans="1:5">
      <c r="A5173" s="410" t="s">
        <v>576</v>
      </c>
      <c r="B5173" s="62" t="s">
        <v>558</v>
      </c>
      <c r="C5173" s="62" t="s">
        <v>559</v>
      </c>
      <c r="D5173" s="62" t="s">
        <v>560</v>
      </c>
      <c r="E5173" s="173" t="s">
        <v>561</v>
      </c>
    </row>
    <row r="5174" spans="1:5" ht="30">
      <c r="A5174" s="410" t="s">
        <v>3061</v>
      </c>
      <c r="B5174" s="62" t="s">
        <v>123</v>
      </c>
      <c r="C5174" s="62">
        <v>8.1240000000000001E-5</v>
      </c>
      <c r="D5174" s="62">
        <v>576</v>
      </c>
      <c r="E5174" s="173">
        <f>TRUNC((C5174*D5174),2)</f>
        <v>0.04</v>
      </c>
    </row>
    <row r="5175" spans="1:5">
      <c r="A5175" s="410" t="s">
        <v>562</v>
      </c>
      <c r="B5175" s="62" t="s">
        <v>563</v>
      </c>
      <c r="C5175" s="62" t="s">
        <v>563</v>
      </c>
      <c r="D5175" s="62" t="s">
        <v>563</v>
      </c>
      <c r="E5175" s="173">
        <f>SUM(E5174:E5174)</f>
        <v>0.04</v>
      </c>
    </row>
    <row r="5176" spans="1:5">
      <c r="A5176" s="410"/>
      <c r="B5176" s="62"/>
      <c r="C5176" s="62"/>
      <c r="D5176" s="62"/>
      <c r="E5176" s="173"/>
    </row>
    <row r="5177" spans="1:5">
      <c r="A5177" s="410" t="s">
        <v>557</v>
      </c>
      <c r="B5177" s="62" t="s">
        <v>558</v>
      </c>
      <c r="C5177" s="62" t="s">
        <v>559</v>
      </c>
      <c r="D5177" s="62" t="s">
        <v>560</v>
      </c>
      <c r="E5177" s="173" t="s">
        <v>561</v>
      </c>
    </row>
    <row r="5178" spans="1:5">
      <c r="A5178" s="410" t="s">
        <v>3213</v>
      </c>
      <c r="B5178" s="62" t="s">
        <v>122</v>
      </c>
      <c r="C5178" s="62">
        <v>0.60714000000000001</v>
      </c>
      <c r="D5178" s="62">
        <v>13</v>
      </c>
      <c r="E5178" s="173">
        <f>TRUNC((C5178*D5178),2)</f>
        <v>7.89</v>
      </c>
    </row>
    <row r="5179" spans="1:5">
      <c r="A5179" s="410" t="s">
        <v>3063</v>
      </c>
      <c r="B5179" s="62" t="s">
        <v>122</v>
      </c>
      <c r="C5179" s="62">
        <v>0.61026000000000002</v>
      </c>
      <c r="D5179" s="62">
        <v>8.51</v>
      </c>
      <c r="E5179" s="173">
        <f>TRUNC((C5179*D5179),2)</f>
        <v>5.19</v>
      </c>
    </row>
    <row r="5180" spans="1:5">
      <c r="A5180" s="410" t="s">
        <v>562</v>
      </c>
      <c r="B5180" s="62" t="s">
        <v>563</v>
      </c>
      <c r="C5180" s="62" t="s">
        <v>563</v>
      </c>
      <c r="D5180" s="62" t="s">
        <v>563</v>
      </c>
      <c r="E5180" s="173">
        <f>SUM(E5178:E5179)</f>
        <v>13.08</v>
      </c>
    </row>
    <row r="5181" spans="1:5">
      <c r="A5181" s="410"/>
      <c r="B5181" s="62"/>
      <c r="C5181" s="62"/>
      <c r="D5181" s="62"/>
      <c r="E5181" s="173"/>
    </row>
    <row r="5182" spans="1:5">
      <c r="A5182" s="410" t="s">
        <v>564</v>
      </c>
      <c r="B5182" s="62" t="s">
        <v>558</v>
      </c>
      <c r="C5182" s="62" t="s">
        <v>559</v>
      </c>
      <c r="D5182" s="62" t="s">
        <v>560</v>
      </c>
      <c r="E5182" s="173" t="s">
        <v>561</v>
      </c>
    </row>
    <row r="5183" spans="1:5">
      <c r="A5183" s="410" t="s">
        <v>3066</v>
      </c>
      <c r="B5183" s="62" t="s">
        <v>123</v>
      </c>
      <c r="C5183" s="62">
        <v>9.6206399999999997E-3</v>
      </c>
      <c r="D5183" s="62">
        <v>6.92</v>
      </c>
      <c r="E5183" s="173">
        <f t="shared" ref="E5183:E5208" si="112">TRUNC((C5183*D5183),2)</f>
        <v>0.06</v>
      </c>
    </row>
    <row r="5184" spans="1:5">
      <c r="A5184" s="410" t="s">
        <v>3046</v>
      </c>
      <c r="B5184" s="62" t="s">
        <v>131</v>
      </c>
      <c r="C5184" s="62">
        <v>1.9212000000000001E-3</v>
      </c>
      <c r="D5184" s="62">
        <v>50.4</v>
      </c>
      <c r="E5184" s="173">
        <f t="shared" si="112"/>
        <v>0.09</v>
      </c>
    </row>
    <row r="5185" spans="1:5">
      <c r="A5185" s="410" t="s">
        <v>3067</v>
      </c>
      <c r="B5185" s="62" t="s">
        <v>123</v>
      </c>
      <c r="C5185" s="62">
        <v>7.9752000000000002E-4</v>
      </c>
      <c r="D5185" s="62">
        <v>108.95</v>
      </c>
      <c r="E5185" s="173">
        <f t="shared" si="112"/>
        <v>0.08</v>
      </c>
    </row>
    <row r="5186" spans="1:5">
      <c r="A5186" s="410" t="s">
        <v>3069</v>
      </c>
      <c r="B5186" s="62" t="s">
        <v>123</v>
      </c>
      <c r="C5186" s="62">
        <v>1.0882920000000001E-2</v>
      </c>
      <c r="D5186" s="62">
        <v>6.21</v>
      </c>
      <c r="E5186" s="173">
        <f t="shared" si="112"/>
        <v>0.06</v>
      </c>
    </row>
    <row r="5187" spans="1:5" ht="30">
      <c r="A5187" s="410" t="s">
        <v>3214</v>
      </c>
      <c r="B5187" s="62" t="s">
        <v>125</v>
      </c>
      <c r="C5187" s="62">
        <v>0.23</v>
      </c>
      <c r="D5187" s="62">
        <v>143.38999999999999</v>
      </c>
      <c r="E5187" s="173">
        <f t="shared" si="112"/>
        <v>32.97</v>
      </c>
    </row>
    <row r="5188" spans="1:5">
      <c r="A5188" s="410" t="s">
        <v>3047</v>
      </c>
      <c r="B5188" s="62" t="s">
        <v>131</v>
      </c>
      <c r="C5188" s="62">
        <v>1.648152E-2</v>
      </c>
      <c r="D5188" s="62">
        <v>9.4499999999999993</v>
      </c>
      <c r="E5188" s="173">
        <f t="shared" si="112"/>
        <v>0.15</v>
      </c>
    </row>
    <row r="5189" spans="1:5">
      <c r="A5189" s="410" t="s">
        <v>3075</v>
      </c>
      <c r="B5189" s="62" t="s">
        <v>128</v>
      </c>
      <c r="C5189" s="62">
        <v>1.8138E-3</v>
      </c>
      <c r="D5189" s="62">
        <v>15.32</v>
      </c>
      <c r="E5189" s="173">
        <f t="shared" si="112"/>
        <v>0.02</v>
      </c>
    </row>
    <row r="5190" spans="1:5">
      <c r="A5190" s="410" t="s">
        <v>3204</v>
      </c>
      <c r="B5190" s="62" t="s">
        <v>127</v>
      </c>
      <c r="C5190" s="62">
        <v>1.76</v>
      </c>
      <c r="D5190" s="62">
        <v>0.9</v>
      </c>
      <c r="E5190" s="173">
        <f t="shared" si="112"/>
        <v>1.58</v>
      </c>
    </row>
    <row r="5191" spans="1:5">
      <c r="A5191" s="410" t="s">
        <v>3196</v>
      </c>
      <c r="B5191" s="62" t="s">
        <v>127</v>
      </c>
      <c r="C5191" s="62">
        <v>9.9000000000000005E-2</v>
      </c>
      <c r="D5191" s="62">
        <v>2.86</v>
      </c>
      <c r="E5191" s="173">
        <f t="shared" si="112"/>
        <v>0.28000000000000003</v>
      </c>
    </row>
    <row r="5192" spans="1:5">
      <c r="A5192" s="410" t="s">
        <v>3076</v>
      </c>
      <c r="B5192" s="62" t="s">
        <v>122</v>
      </c>
      <c r="C5192" s="62">
        <v>1.2</v>
      </c>
      <c r="D5192" s="62">
        <v>1.87</v>
      </c>
      <c r="E5192" s="173">
        <f t="shared" si="112"/>
        <v>2.2400000000000002</v>
      </c>
    </row>
    <row r="5193" spans="1:5">
      <c r="A5193" s="410" t="s">
        <v>3077</v>
      </c>
      <c r="B5193" s="62" t="s">
        <v>122</v>
      </c>
      <c r="C5193" s="62">
        <v>1.2</v>
      </c>
      <c r="D5193" s="62">
        <v>0.71</v>
      </c>
      <c r="E5193" s="173">
        <f t="shared" si="112"/>
        <v>0.85</v>
      </c>
    </row>
    <row r="5194" spans="1:5">
      <c r="A5194" s="410" t="s">
        <v>3078</v>
      </c>
      <c r="B5194" s="62" t="s">
        <v>122</v>
      </c>
      <c r="C5194" s="62">
        <v>1.2</v>
      </c>
      <c r="D5194" s="62">
        <v>0.34</v>
      </c>
      <c r="E5194" s="173">
        <f t="shared" si="112"/>
        <v>0.4</v>
      </c>
    </row>
    <row r="5195" spans="1:5">
      <c r="A5195" s="410" t="s">
        <v>3079</v>
      </c>
      <c r="B5195" s="62" t="s">
        <v>122</v>
      </c>
      <c r="C5195" s="62">
        <v>1.2</v>
      </c>
      <c r="D5195" s="62">
        <v>0.05</v>
      </c>
      <c r="E5195" s="173">
        <f t="shared" si="112"/>
        <v>0.06</v>
      </c>
    </row>
    <row r="5196" spans="1:5">
      <c r="A5196" s="410" t="s">
        <v>3048</v>
      </c>
      <c r="B5196" s="62" t="s">
        <v>123</v>
      </c>
      <c r="C5196" s="62">
        <v>3.17556E-3</v>
      </c>
      <c r="D5196" s="62">
        <v>31.18</v>
      </c>
      <c r="E5196" s="173">
        <f t="shared" si="112"/>
        <v>0.09</v>
      </c>
    </row>
    <row r="5197" spans="1:5">
      <c r="A5197" s="410" t="s">
        <v>3049</v>
      </c>
      <c r="B5197" s="62" t="s">
        <v>123</v>
      </c>
      <c r="C5197" s="62">
        <v>1.48836E-3</v>
      </c>
      <c r="D5197" s="62">
        <v>178.5</v>
      </c>
      <c r="E5197" s="173">
        <f t="shared" si="112"/>
        <v>0.26</v>
      </c>
    </row>
    <row r="5198" spans="1:5">
      <c r="A5198" s="410" t="s">
        <v>3050</v>
      </c>
      <c r="B5198" s="62" t="s">
        <v>123</v>
      </c>
      <c r="C5198" s="62">
        <v>0.13378464000000001</v>
      </c>
      <c r="D5198" s="62">
        <v>1.17</v>
      </c>
      <c r="E5198" s="173">
        <f t="shared" si="112"/>
        <v>0.15</v>
      </c>
    </row>
    <row r="5199" spans="1:5" ht="30">
      <c r="A5199" s="410" t="s">
        <v>3051</v>
      </c>
      <c r="B5199" s="62" t="s">
        <v>123</v>
      </c>
      <c r="C5199" s="62">
        <v>1.2899999999999999E-3</v>
      </c>
      <c r="D5199" s="62">
        <v>140.43</v>
      </c>
      <c r="E5199" s="173">
        <f t="shared" si="112"/>
        <v>0.18</v>
      </c>
    </row>
    <row r="5200" spans="1:5" ht="30">
      <c r="A5200" s="410" t="s">
        <v>3052</v>
      </c>
      <c r="B5200" s="62" t="s">
        <v>123</v>
      </c>
      <c r="C5200" s="62">
        <v>8.6399999999999997E-4</v>
      </c>
      <c r="D5200" s="62">
        <v>123.37</v>
      </c>
      <c r="E5200" s="173">
        <f t="shared" si="112"/>
        <v>0.1</v>
      </c>
    </row>
    <row r="5201" spans="1:5" ht="30">
      <c r="A5201" s="410" t="s">
        <v>3080</v>
      </c>
      <c r="B5201" s="62" t="s">
        <v>123</v>
      </c>
      <c r="C5201" s="62">
        <v>5.2920000000000002E-5</v>
      </c>
      <c r="D5201" s="62">
        <v>593.85</v>
      </c>
      <c r="E5201" s="173">
        <f t="shared" si="112"/>
        <v>0.03</v>
      </c>
    </row>
    <row r="5202" spans="1:5">
      <c r="A5202" s="410" t="s">
        <v>3081</v>
      </c>
      <c r="B5202" s="62" t="s">
        <v>123</v>
      </c>
      <c r="C5202" s="62">
        <v>3.2496000000000001E-4</v>
      </c>
      <c r="D5202" s="62">
        <v>134.63</v>
      </c>
      <c r="E5202" s="173">
        <f t="shared" si="112"/>
        <v>0.04</v>
      </c>
    </row>
    <row r="5203" spans="1:5">
      <c r="A5203" s="410" t="s">
        <v>3082</v>
      </c>
      <c r="B5203" s="62" t="s">
        <v>123</v>
      </c>
      <c r="C5203" s="62">
        <v>2.4684000000000002E-4</v>
      </c>
      <c r="D5203" s="62">
        <v>202.84</v>
      </c>
      <c r="E5203" s="173">
        <f t="shared" si="112"/>
        <v>0.05</v>
      </c>
    </row>
    <row r="5204" spans="1:5">
      <c r="A5204" s="410" t="s">
        <v>3083</v>
      </c>
      <c r="B5204" s="62" t="s">
        <v>123</v>
      </c>
      <c r="C5204" s="62">
        <v>5.2920000000000002E-5</v>
      </c>
      <c r="D5204" s="62">
        <v>574.46</v>
      </c>
      <c r="E5204" s="173">
        <f t="shared" si="112"/>
        <v>0.03</v>
      </c>
    </row>
    <row r="5205" spans="1:5">
      <c r="A5205" s="410" t="s">
        <v>3084</v>
      </c>
      <c r="B5205" s="62" t="s">
        <v>123</v>
      </c>
      <c r="C5205" s="62">
        <v>6.5040000000000001E-5</v>
      </c>
      <c r="D5205" s="62">
        <v>276.64</v>
      </c>
      <c r="E5205" s="173">
        <f t="shared" si="112"/>
        <v>0.01</v>
      </c>
    </row>
    <row r="5206" spans="1:5">
      <c r="A5206" s="410" t="s">
        <v>3085</v>
      </c>
      <c r="B5206" s="62" t="s">
        <v>123</v>
      </c>
      <c r="C5206" s="62">
        <v>3.2759999999999998E-3</v>
      </c>
      <c r="D5206" s="62">
        <v>8.1</v>
      </c>
      <c r="E5206" s="173">
        <f t="shared" si="112"/>
        <v>0.02</v>
      </c>
    </row>
    <row r="5207" spans="1:5">
      <c r="A5207" s="410" t="s">
        <v>3086</v>
      </c>
      <c r="B5207" s="62" t="s">
        <v>123</v>
      </c>
      <c r="C5207" s="62">
        <v>1.8138E-3</v>
      </c>
      <c r="D5207" s="62">
        <v>11.01</v>
      </c>
      <c r="E5207" s="173">
        <f t="shared" si="112"/>
        <v>0.01</v>
      </c>
    </row>
    <row r="5208" spans="1:5">
      <c r="A5208" s="410" t="s">
        <v>3087</v>
      </c>
      <c r="B5208" s="62" t="s">
        <v>123</v>
      </c>
      <c r="C5208" s="62">
        <v>1.8138E-3</v>
      </c>
      <c r="D5208" s="62">
        <v>24.42</v>
      </c>
      <c r="E5208" s="173">
        <f t="shared" si="112"/>
        <v>0.04</v>
      </c>
    </row>
    <row r="5209" spans="1:5">
      <c r="A5209" s="410" t="s">
        <v>562</v>
      </c>
      <c r="B5209" s="62" t="s">
        <v>563</v>
      </c>
      <c r="C5209" s="62" t="s">
        <v>563</v>
      </c>
      <c r="D5209" s="62" t="s">
        <v>563</v>
      </c>
      <c r="E5209" s="173">
        <f>SUM(E5183:E5208)</f>
        <v>39.85</v>
      </c>
    </row>
    <row r="5210" spans="1:5">
      <c r="A5210" s="410"/>
      <c r="B5210" s="62"/>
      <c r="C5210" s="62"/>
      <c r="D5210" s="62"/>
      <c r="E5210" s="173"/>
    </row>
    <row r="5211" spans="1:5">
      <c r="A5211" s="410" t="s">
        <v>565</v>
      </c>
      <c r="B5211" s="62" t="s">
        <v>563</v>
      </c>
      <c r="C5211" s="62" t="s">
        <v>563</v>
      </c>
      <c r="D5211" s="62" t="s">
        <v>563</v>
      </c>
      <c r="E5211" s="173">
        <f>E5175+E5180+E5209</f>
        <v>52.97</v>
      </c>
    </row>
    <row r="5212" spans="1:5">
      <c r="A5212" s="410"/>
      <c r="B5212" s="62"/>
      <c r="C5212" s="62"/>
      <c r="D5212" s="413"/>
      <c r="E5212" s="173"/>
    </row>
    <row r="5213" spans="1:5">
      <c r="A5213" s="410"/>
      <c r="B5213" s="62"/>
      <c r="C5213" s="62"/>
      <c r="D5213" s="62"/>
      <c r="E5213" s="173"/>
    </row>
    <row r="5214" spans="1:5">
      <c r="A5214" s="410"/>
      <c r="B5214" s="62"/>
      <c r="C5214" s="62"/>
      <c r="D5214" s="62"/>
      <c r="E5214" s="173"/>
    </row>
    <row r="5215" spans="1:5">
      <c r="A5215" s="410" t="s">
        <v>678</v>
      </c>
      <c r="B5215" s="62" t="s">
        <v>3547</v>
      </c>
      <c r="C5215" s="62"/>
      <c r="D5215" s="62"/>
      <c r="E5215" s="173"/>
    </row>
    <row r="5216" spans="1:5" ht="30">
      <c r="A5216" s="410" t="s">
        <v>1169</v>
      </c>
      <c r="B5216" s="62"/>
      <c r="C5216" s="62"/>
      <c r="D5216" s="62"/>
      <c r="E5216" s="173"/>
    </row>
    <row r="5217" spans="1:5">
      <c r="A5217" s="410" t="s">
        <v>590</v>
      </c>
      <c r="B5217" s="62"/>
      <c r="C5217" s="62"/>
      <c r="D5217" s="62"/>
      <c r="E5217" s="173"/>
    </row>
    <row r="5218" spans="1:5">
      <c r="A5218" s="410"/>
      <c r="B5218" s="62"/>
      <c r="C5218" s="62"/>
      <c r="D5218" s="62"/>
      <c r="E5218" s="173"/>
    </row>
    <row r="5219" spans="1:5">
      <c r="A5219" s="410" t="s">
        <v>576</v>
      </c>
      <c r="B5219" s="62" t="s">
        <v>558</v>
      </c>
      <c r="C5219" s="62" t="s">
        <v>559</v>
      </c>
      <c r="D5219" s="62" t="s">
        <v>560</v>
      </c>
      <c r="E5219" s="173" t="s">
        <v>561</v>
      </c>
    </row>
    <row r="5220" spans="1:5" ht="30">
      <c r="A5220" s="410" t="s">
        <v>3061</v>
      </c>
      <c r="B5220" s="62" t="s">
        <v>123</v>
      </c>
      <c r="C5220" s="62">
        <v>5.4160000000000003E-5</v>
      </c>
      <c r="D5220" s="62">
        <v>576</v>
      </c>
      <c r="E5220" s="173">
        <f>TRUNC((C5220*D5220),2)</f>
        <v>0.03</v>
      </c>
    </row>
    <row r="5221" spans="1:5">
      <c r="A5221" s="410" t="s">
        <v>562</v>
      </c>
      <c r="B5221" s="62" t="s">
        <v>563</v>
      </c>
      <c r="C5221" s="62" t="s">
        <v>563</v>
      </c>
      <c r="D5221" s="62" t="s">
        <v>563</v>
      </c>
      <c r="E5221" s="173">
        <f>SUM(E5220:E5220)</f>
        <v>0.03</v>
      </c>
    </row>
    <row r="5222" spans="1:5">
      <c r="A5222" s="410"/>
      <c r="B5222" s="62"/>
      <c r="C5222" s="62"/>
      <c r="D5222" s="62"/>
      <c r="E5222" s="173"/>
    </row>
    <row r="5223" spans="1:5">
      <c r="A5223" s="410" t="s">
        <v>557</v>
      </c>
      <c r="B5223" s="62" t="s">
        <v>558</v>
      </c>
      <c r="C5223" s="62" t="s">
        <v>559</v>
      </c>
      <c r="D5223" s="62" t="s">
        <v>560</v>
      </c>
      <c r="E5223" s="173" t="s">
        <v>561</v>
      </c>
    </row>
    <row r="5224" spans="1:5">
      <c r="A5224" s="410" t="s">
        <v>3213</v>
      </c>
      <c r="B5224" s="62" t="s">
        <v>122</v>
      </c>
      <c r="C5224" s="62">
        <v>0.40476000000000001</v>
      </c>
      <c r="D5224" s="62">
        <v>13</v>
      </c>
      <c r="E5224" s="173">
        <f>TRUNC((C5224*D5224),2)</f>
        <v>5.26</v>
      </c>
    </row>
    <row r="5225" spans="1:5">
      <c r="A5225" s="410" t="s">
        <v>3063</v>
      </c>
      <c r="B5225" s="62" t="s">
        <v>122</v>
      </c>
      <c r="C5225" s="62">
        <v>0.40683999999999998</v>
      </c>
      <c r="D5225" s="62">
        <v>8.51</v>
      </c>
      <c r="E5225" s="173">
        <f>TRUNC((C5225*D5225),2)</f>
        <v>3.46</v>
      </c>
    </row>
    <row r="5226" spans="1:5">
      <c r="A5226" s="410" t="s">
        <v>562</v>
      </c>
      <c r="B5226" s="62" t="s">
        <v>563</v>
      </c>
      <c r="C5226" s="62" t="s">
        <v>563</v>
      </c>
      <c r="D5226" s="62" t="s">
        <v>563</v>
      </c>
      <c r="E5226" s="173">
        <f>SUM(E5224:E5225)</f>
        <v>8.7199999999999989</v>
      </c>
    </row>
    <row r="5227" spans="1:5">
      <c r="A5227" s="410"/>
      <c r="B5227" s="62"/>
      <c r="C5227" s="62"/>
      <c r="D5227" s="62"/>
      <c r="E5227" s="173"/>
    </row>
    <row r="5228" spans="1:5">
      <c r="A5228" s="410" t="s">
        <v>564</v>
      </c>
      <c r="B5228" s="62" t="s">
        <v>558</v>
      </c>
      <c r="C5228" s="62" t="s">
        <v>559</v>
      </c>
      <c r="D5228" s="62" t="s">
        <v>560</v>
      </c>
      <c r="E5228" s="173" t="s">
        <v>561</v>
      </c>
    </row>
    <row r="5229" spans="1:5">
      <c r="A5229" s="410" t="s">
        <v>3066</v>
      </c>
      <c r="B5229" s="62" t="s">
        <v>123</v>
      </c>
      <c r="C5229" s="62">
        <v>6.4137600000000001E-3</v>
      </c>
      <c r="D5229" s="62">
        <v>6.92</v>
      </c>
      <c r="E5229" s="173">
        <f t="shared" ref="E5229:E5254" si="113">TRUNC((C5229*D5229),2)</f>
        <v>0.04</v>
      </c>
    </row>
    <row r="5230" spans="1:5">
      <c r="A5230" s="410" t="s">
        <v>3046</v>
      </c>
      <c r="B5230" s="62" t="s">
        <v>131</v>
      </c>
      <c r="C5230" s="62">
        <v>1.2807999999999999E-3</v>
      </c>
      <c r="D5230" s="62">
        <v>50.4</v>
      </c>
      <c r="E5230" s="173">
        <f t="shared" si="113"/>
        <v>0.06</v>
      </c>
    </row>
    <row r="5231" spans="1:5">
      <c r="A5231" s="410" t="s">
        <v>3067</v>
      </c>
      <c r="B5231" s="62" t="s">
        <v>123</v>
      </c>
      <c r="C5231" s="62">
        <v>5.3167999999999998E-4</v>
      </c>
      <c r="D5231" s="62">
        <v>108.95</v>
      </c>
      <c r="E5231" s="173">
        <f t="shared" si="113"/>
        <v>0.05</v>
      </c>
    </row>
    <row r="5232" spans="1:5">
      <c r="A5232" s="410" t="s">
        <v>3069</v>
      </c>
      <c r="B5232" s="62" t="s">
        <v>123</v>
      </c>
      <c r="C5232" s="62">
        <v>7.2552800000000002E-3</v>
      </c>
      <c r="D5232" s="62">
        <v>6.21</v>
      </c>
      <c r="E5232" s="173">
        <f t="shared" si="113"/>
        <v>0.04</v>
      </c>
    </row>
    <row r="5233" spans="1:5" ht="30">
      <c r="A5233" s="410" t="s">
        <v>3214</v>
      </c>
      <c r="B5233" s="62" t="s">
        <v>125</v>
      </c>
      <c r="C5233" s="62">
        <v>0.33</v>
      </c>
      <c r="D5233" s="62">
        <v>143.38999999999999</v>
      </c>
      <c r="E5233" s="173">
        <f t="shared" si="113"/>
        <v>47.31</v>
      </c>
    </row>
    <row r="5234" spans="1:5">
      <c r="A5234" s="410" t="s">
        <v>3047</v>
      </c>
      <c r="B5234" s="62" t="s">
        <v>131</v>
      </c>
      <c r="C5234" s="62">
        <v>1.098768E-2</v>
      </c>
      <c r="D5234" s="62">
        <v>9.4499999999999993</v>
      </c>
      <c r="E5234" s="173">
        <f t="shared" si="113"/>
        <v>0.1</v>
      </c>
    </row>
    <row r="5235" spans="1:5">
      <c r="A5235" s="410" t="s">
        <v>3075</v>
      </c>
      <c r="B5235" s="62" t="s">
        <v>128</v>
      </c>
      <c r="C5235" s="62">
        <v>1.2091999999999999E-3</v>
      </c>
      <c r="D5235" s="62">
        <v>15.32</v>
      </c>
      <c r="E5235" s="173">
        <f t="shared" si="113"/>
        <v>0.01</v>
      </c>
    </row>
    <row r="5236" spans="1:5">
      <c r="A5236" s="410" t="s">
        <v>3204</v>
      </c>
      <c r="B5236" s="62" t="s">
        <v>127</v>
      </c>
      <c r="C5236" s="62">
        <v>2.6733333300000002</v>
      </c>
      <c r="D5236" s="62">
        <v>0.9</v>
      </c>
      <c r="E5236" s="173">
        <f t="shared" si="113"/>
        <v>2.4</v>
      </c>
    </row>
    <row r="5237" spans="1:5">
      <c r="A5237" s="410" t="s">
        <v>3196</v>
      </c>
      <c r="B5237" s="62" t="s">
        <v>127</v>
      </c>
      <c r="C5237" s="62">
        <v>0.14899999999999999</v>
      </c>
      <c r="D5237" s="62">
        <v>2.86</v>
      </c>
      <c r="E5237" s="173">
        <f t="shared" si="113"/>
        <v>0.42</v>
      </c>
    </row>
    <row r="5238" spans="1:5">
      <c r="A5238" s="410" t="s">
        <v>3076</v>
      </c>
      <c r="B5238" s="62" t="s">
        <v>122</v>
      </c>
      <c r="C5238" s="62">
        <v>0.8</v>
      </c>
      <c r="D5238" s="62">
        <v>1.87</v>
      </c>
      <c r="E5238" s="173">
        <f t="shared" si="113"/>
        <v>1.49</v>
      </c>
    </row>
    <row r="5239" spans="1:5">
      <c r="A5239" s="410" t="s">
        <v>3077</v>
      </c>
      <c r="B5239" s="62" t="s">
        <v>122</v>
      </c>
      <c r="C5239" s="62">
        <v>0.8</v>
      </c>
      <c r="D5239" s="62">
        <v>0.71</v>
      </c>
      <c r="E5239" s="173">
        <f t="shared" si="113"/>
        <v>0.56000000000000005</v>
      </c>
    </row>
    <row r="5240" spans="1:5">
      <c r="A5240" s="410" t="s">
        <v>3078</v>
      </c>
      <c r="B5240" s="62" t="s">
        <v>122</v>
      </c>
      <c r="C5240" s="62">
        <v>0.8</v>
      </c>
      <c r="D5240" s="62">
        <v>0.34</v>
      </c>
      <c r="E5240" s="173">
        <f t="shared" si="113"/>
        <v>0.27</v>
      </c>
    </row>
    <row r="5241" spans="1:5">
      <c r="A5241" s="410" t="s">
        <v>3079</v>
      </c>
      <c r="B5241" s="62" t="s">
        <v>122</v>
      </c>
      <c r="C5241" s="62">
        <v>0.8</v>
      </c>
      <c r="D5241" s="62">
        <v>0.05</v>
      </c>
      <c r="E5241" s="173">
        <f t="shared" si="113"/>
        <v>0.04</v>
      </c>
    </row>
    <row r="5242" spans="1:5">
      <c r="A5242" s="410" t="s">
        <v>3048</v>
      </c>
      <c r="B5242" s="62" t="s">
        <v>123</v>
      </c>
      <c r="C5242" s="62">
        <v>2.1170400000000002E-3</v>
      </c>
      <c r="D5242" s="62">
        <v>31.18</v>
      </c>
      <c r="E5242" s="173">
        <f t="shared" si="113"/>
        <v>0.06</v>
      </c>
    </row>
    <row r="5243" spans="1:5">
      <c r="A5243" s="410" t="s">
        <v>3049</v>
      </c>
      <c r="B5243" s="62" t="s">
        <v>123</v>
      </c>
      <c r="C5243" s="62">
        <v>9.9223999999999992E-4</v>
      </c>
      <c r="D5243" s="62">
        <v>178.5</v>
      </c>
      <c r="E5243" s="173">
        <f t="shared" si="113"/>
        <v>0.17</v>
      </c>
    </row>
    <row r="5244" spans="1:5">
      <c r="A5244" s="410" t="s">
        <v>3050</v>
      </c>
      <c r="B5244" s="62" t="s">
        <v>123</v>
      </c>
      <c r="C5244" s="62">
        <v>8.9189760000000007E-2</v>
      </c>
      <c r="D5244" s="62">
        <v>1.17</v>
      </c>
      <c r="E5244" s="173">
        <f t="shared" si="113"/>
        <v>0.1</v>
      </c>
    </row>
    <row r="5245" spans="1:5" ht="30">
      <c r="A5245" s="410" t="s">
        <v>3051</v>
      </c>
      <c r="B5245" s="62" t="s">
        <v>123</v>
      </c>
      <c r="C5245" s="62">
        <v>8.5999999999999998E-4</v>
      </c>
      <c r="D5245" s="62">
        <v>140.43</v>
      </c>
      <c r="E5245" s="173">
        <f t="shared" si="113"/>
        <v>0.12</v>
      </c>
    </row>
    <row r="5246" spans="1:5" ht="30">
      <c r="A5246" s="410" t="s">
        <v>3052</v>
      </c>
      <c r="B5246" s="62" t="s">
        <v>123</v>
      </c>
      <c r="C5246" s="62">
        <v>5.7600000000000001E-4</v>
      </c>
      <c r="D5246" s="62">
        <v>123.37</v>
      </c>
      <c r="E5246" s="173">
        <f t="shared" si="113"/>
        <v>7.0000000000000007E-2</v>
      </c>
    </row>
    <row r="5247" spans="1:5" ht="30">
      <c r="A5247" s="410" t="s">
        <v>3080</v>
      </c>
      <c r="B5247" s="62" t="s">
        <v>123</v>
      </c>
      <c r="C5247" s="62">
        <v>3.5280000000000001E-5</v>
      </c>
      <c r="D5247" s="62">
        <v>593.85</v>
      </c>
      <c r="E5247" s="173">
        <f t="shared" si="113"/>
        <v>0.02</v>
      </c>
    </row>
    <row r="5248" spans="1:5">
      <c r="A5248" s="410" t="s">
        <v>3081</v>
      </c>
      <c r="B5248" s="62" t="s">
        <v>123</v>
      </c>
      <c r="C5248" s="62">
        <v>2.1664000000000001E-4</v>
      </c>
      <c r="D5248" s="62">
        <v>134.63</v>
      </c>
      <c r="E5248" s="173">
        <f t="shared" si="113"/>
        <v>0.02</v>
      </c>
    </row>
    <row r="5249" spans="1:5">
      <c r="A5249" s="410" t="s">
        <v>3082</v>
      </c>
      <c r="B5249" s="62" t="s">
        <v>123</v>
      </c>
      <c r="C5249" s="62">
        <v>1.6456000000000001E-4</v>
      </c>
      <c r="D5249" s="62">
        <v>202.84</v>
      </c>
      <c r="E5249" s="173">
        <f t="shared" si="113"/>
        <v>0.03</v>
      </c>
    </row>
    <row r="5250" spans="1:5">
      <c r="A5250" s="410" t="s">
        <v>3083</v>
      </c>
      <c r="B5250" s="62" t="s">
        <v>123</v>
      </c>
      <c r="C5250" s="62">
        <v>3.5280000000000001E-5</v>
      </c>
      <c r="D5250" s="62">
        <v>574.46</v>
      </c>
      <c r="E5250" s="173">
        <f t="shared" si="113"/>
        <v>0.02</v>
      </c>
    </row>
    <row r="5251" spans="1:5">
      <c r="A5251" s="410" t="s">
        <v>3084</v>
      </c>
      <c r="B5251" s="62" t="s">
        <v>123</v>
      </c>
      <c r="C5251" s="62">
        <v>4.3359999999999998E-5</v>
      </c>
      <c r="D5251" s="62">
        <v>276.64</v>
      </c>
      <c r="E5251" s="173">
        <f t="shared" si="113"/>
        <v>0.01</v>
      </c>
    </row>
    <row r="5252" spans="1:5">
      <c r="A5252" s="410" t="s">
        <v>3085</v>
      </c>
      <c r="B5252" s="62" t="s">
        <v>123</v>
      </c>
      <c r="C5252" s="62">
        <v>2.1840000000000002E-3</v>
      </c>
      <c r="D5252" s="62">
        <v>8.1</v>
      </c>
      <c r="E5252" s="173">
        <f t="shared" si="113"/>
        <v>0.01</v>
      </c>
    </row>
    <row r="5253" spans="1:5">
      <c r="A5253" s="410" t="s">
        <v>3086</v>
      </c>
      <c r="B5253" s="62" t="s">
        <v>123</v>
      </c>
      <c r="C5253" s="62">
        <v>1.2091999999999999E-3</v>
      </c>
      <c r="D5253" s="62">
        <v>11.01</v>
      </c>
      <c r="E5253" s="173">
        <f t="shared" si="113"/>
        <v>0.01</v>
      </c>
    </row>
    <row r="5254" spans="1:5">
      <c r="A5254" s="410" t="s">
        <v>3087</v>
      </c>
      <c r="B5254" s="62" t="s">
        <v>123</v>
      </c>
      <c r="C5254" s="62">
        <v>1.2091999999999999E-3</v>
      </c>
      <c r="D5254" s="62">
        <v>24.42</v>
      </c>
      <c r="E5254" s="173">
        <f t="shared" si="113"/>
        <v>0.02</v>
      </c>
    </row>
    <row r="5255" spans="1:5">
      <c r="A5255" s="410" t="s">
        <v>562</v>
      </c>
      <c r="B5255" s="62" t="s">
        <v>563</v>
      </c>
      <c r="C5255" s="62" t="s">
        <v>563</v>
      </c>
      <c r="D5255" s="62" t="s">
        <v>563</v>
      </c>
      <c r="E5255" s="173">
        <f>SUM(E5229:E5254)</f>
        <v>53.450000000000017</v>
      </c>
    </row>
    <row r="5256" spans="1:5">
      <c r="A5256" s="410"/>
      <c r="B5256" s="62"/>
      <c r="C5256" s="62"/>
      <c r="D5256" s="62"/>
      <c r="E5256" s="173"/>
    </row>
    <row r="5257" spans="1:5">
      <c r="A5257" s="410" t="s">
        <v>565</v>
      </c>
      <c r="B5257" s="62" t="s">
        <v>563</v>
      </c>
      <c r="C5257" s="62" t="s">
        <v>563</v>
      </c>
      <c r="D5257" s="62" t="s">
        <v>563</v>
      </c>
      <c r="E5257" s="173">
        <f>E5221+E5226+E5255</f>
        <v>62.200000000000017</v>
      </c>
    </row>
    <row r="5258" spans="1:5">
      <c r="A5258" s="410"/>
      <c r="B5258" s="62"/>
      <c r="C5258" s="62"/>
      <c r="D5258" s="413"/>
      <c r="E5258" s="173"/>
    </row>
    <row r="5259" spans="1:5">
      <c r="A5259" s="410"/>
      <c r="B5259" s="62"/>
      <c r="C5259" s="62"/>
      <c r="D5259" s="62"/>
      <c r="E5259" s="173"/>
    </row>
    <row r="5260" spans="1:5">
      <c r="A5260" s="410"/>
      <c r="B5260" s="62"/>
      <c r="C5260" s="62"/>
      <c r="D5260" s="62"/>
      <c r="E5260" s="173"/>
    </row>
    <row r="5261" spans="1:5">
      <c r="A5261" s="410" t="s">
        <v>1415</v>
      </c>
      <c r="B5261" s="62" t="s">
        <v>3617</v>
      </c>
      <c r="C5261" s="62"/>
      <c r="D5261" s="62"/>
      <c r="E5261" s="173"/>
    </row>
    <row r="5262" spans="1:5" ht="30">
      <c r="A5262" s="410" t="s">
        <v>1170</v>
      </c>
      <c r="B5262" s="62"/>
      <c r="C5262" s="62"/>
      <c r="D5262" s="62"/>
      <c r="E5262" s="173"/>
    </row>
    <row r="5263" spans="1:5">
      <c r="A5263" s="410" t="s">
        <v>590</v>
      </c>
      <c r="B5263" s="62"/>
      <c r="C5263" s="62"/>
      <c r="D5263" s="62"/>
      <c r="E5263" s="173"/>
    </row>
    <row r="5264" spans="1:5">
      <c r="A5264" s="410"/>
      <c r="B5264" s="62"/>
      <c r="C5264" s="62"/>
      <c r="D5264" s="62"/>
      <c r="E5264" s="173"/>
    </row>
    <row r="5265" spans="1:5">
      <c r="A5265" s="410" t="s">
        <v>576</v>
      </c>
      <c r="B5265" s="62" t="s">
        <v>558</v>
      </c>
      <c r="C5265" s="62" t="s">
        <v>559</v>
      </c>
      <c r="D5265" s="62" t="s">
        <v>560</v>
      </c>
      <c r="E5265" s="173" t="s">
        <v>561</v>
      </c>
    </row>
    <row r="5266" spans="1:5" ht="30">
      <c r="A5266" s="410" t="s">
        <v>3061</v>
      </c>
      <c r="B5266" s="62" t="s">
        <v>123</v>
      </c>
      <c r="C5266" s="62">
        <v>5.5510000000000002E-5</v>
      </c>
      <c r="D5266" s="62">
        <v>576</v>
      </c>
      <c r="E5266" s="173">
        <f>TRUNC((C5266*D5266),2)</f>
        <v>0.03</v>
      </c>
    </row>
    <row r="5267" spans="1:5">
      <c r="A5267" s="410" t="s">
        <v>562</v>
      </c>
      <c r="B5267" s="62" t="s">
        <v>563</v>
      </c>
      <c r="C5267" s="62" t="s">
        <v>563</v>
      </c>
      <c r="D5267" s="62" t="s">
        <v>563</v>
      </c>
      <c r="E5267" s="173">
        <f>SUM(E5266:E5266)</f>
        <v>0.03</v>
      </c>
    </row>
    <row r="5268" spans="1:5">
      <c r="A5268" s="410"/>
      <c r="B5268" s="62"/>
      <c r="C5268" s="62"/>
      <c r="D5268" s="62"/>
      <c r="E5268" s="173"/>
    </row>
    <row r="5269" spans="1:5">
      <c r="A5269" s="410" t="s">
        <v>557</v>
      </c>
      <c r="B5269" s="62" t="s">
        <v>558</v>
      </c>
      <c r="C5269" s="62" t="s">
        <v>559</v>
      </c>
      <c r="D5269" s="62" t="s">
        <v>560</v>
      </c>
      <c r="E5269" s="173" t="s">
        <v>561</v>
      </c>
    </row>
    <row r="5270" spans="1:5">
      <c r="A5270" s="410" t="s">
        <v>3213</v>
      </c>
      <c r="B5270" s="62" t="s">
        <v>122</v>
      </c>
      <c r="C5270" s="62">
        <v>0.55350929999999998</v>
      </c>
      <c r="D5270" s="62">
        <v>13</v>
      </c>
      <c r="E5270" s="173">
        <f>TRUNC((C5270*D5270),2)</f>
        <v>7.19</v>
      </c>
    </row>
    <row r="5271" spans="1:5">
      <c r="A5271" s="410" t="s">
        <v>3063</v>
      </c>
      <c r="B5271" s="62" t="s">
        <v>122</v>
      </c>
      <c r="C5271" s="62">
        <v>0.27766829999999998</v>
      </c>
      <c r="D5271" s="62">
        <v>8.51</v>
      </c>
      <c r="E5271" s="173">
        <f>TRUNC((C5271*D5271),2)</f>
        <v>2.36</v>
      </c>
    </row>
    <row r="5272" spans="1:5">
      <c r="A5272" s="410" t="s">
        <v>562</v>
      </c>
      <c r="B5272" s="62" t="s">
        <v>563</v>
      </c>
      <c r="C5272" s="62" t="s">
        <v>563</v>
      </c>
      <c r="D5272" s="62" t="s">
        <v>563</v>
      </c>
      <c r="E5272" s="173">
        <f>SUM(E5270:E5271)</f>
        <v>9.5500000000000007</v>
      </c>
    </row>
    <row r="5273" spans="1:5">
      <c r="A5273" s="410"/>
      <c r="B5273" s="62"/>
      <c r="C5273" s="62"/>
      <c r="D5273" s="62"/>
      <c r="E5273" s="173"/>
    </row>
    <row r="5274" spans="1:5">
      <c r="A5274" s="410" t="s">
        <v>564</v>
      </c>
      <c r="B5274" s="62" t="s">
        <v>558</v>
      </c>
      <c r="C5274" s="62" t="s">
        <v>559</v>
      </c>
      <c r="D5274" s="62" t="s">
        <v>560</v>
      </c>
      <c r="E5274" s="173" t="s">
        <v>561</v>
      </c>
    </row>
    <row r="5275" spans="1:5">
      <c r="A5275" s="410" t="s">
        <v>3066</v>
      </c>
      <c r="B5275" s="62" t="s">
        <v>123</v>
      </c>
      <c r="C5275" s="62">
        <v>6.5741100000000002E-3</v>
      </c>
      <c r="D5275" s="62">
        <v>6.92</v>
      </c>
      <c r="E5275" s="173">
        <f t="shared" ref="E5275:E5300" si="114">TRUNC((C5275*D5275),2)</f>
        <v>0.04</v>
      </c>
    </row>
    <row r="5276" spans="1:5">
      <c r="A5276" s="410" t="s">
        <v>3046</v>
      </c>
      <c r="B5276" s="62" t="s">
        <v>131</v>
      </c>
      <c r="C5276" s="62">
        <v>1.3128199999999999E-3</v>
      </c>
      <c r="D5276" s="62">
        <v>50.4</v>
      </c>
      <c r="E5276" s="173">
        <f t="shared" si="114"/>
        <v>0.06</v>
      </c>
    </row>
    <row r="5277" spans="1:5">
      <c r="A5277" s="410" t="s">
        <v>3067</v>
      </c>
      <c r="B5277" s="62" t="s">
        <v>123</v>
      </c>
      <c r="C5277" s="62">
        <v>5.4498000000000003E-4</v>
      </c>
      <c r="D5277" s="62">
        <v>108.95</v>
      </c>
      <c r="E5277" s="173">
        <f t="shared" si="114"/>
        <v>0.05</v>
      </c>
    </row>
    <row r="5278" spans="1:5">
      <c r="A5278" s="410" t="s">
        <v>3069</v>
      </c>
      <c r="B5278" s="62" t="s">
        <v>123</v>
      </c>
      <c r="C5278" s="62">
        <v>7.4366600000000003E-3</v>
      </c>
      <c r="D5278" s="62">
        <v>6.21</v>
      </c>
      <c r="E5278" s="173">
        <f t="shared" si="114"/>
        <v>0.04</v>
      </c>
    </row>
    <row r="5279" spans="1:5">
      <c r="A5279" s="410" t="s">
        <v>3047</v>
      </c>
      <c r="B5279" s="62" t="s">
        <v>131</v>
      </c>
      <c r="C5279" s="62">
        <v>1.1262380000000001E-2</v>
      </c>
      <c r="D5279" s="62">
        <v>9.4499999999999993</v>
      </c>
      <c r="E5279" s="173">
        <f t="shared" si="114"/>
        <v>0.1</v>
      </c>
    </row>
    <row r="5280" spans="1:5">
      <c r="A5280" s="410" t="s">
        <v>3075</v>
      </c>
      <c r="B5280" s="62" t="s">
        <v>128</v>
      </c>
      <c r="C5280" s="62">
        <v>1.2394299999999999E-3</v>
      </c>
      <c r="D5280" s="62">
        <v>15.32</v>
      </c>
      <c r="E5280" s="173">
        <f t="shared" si="114"/>
        <v>0.01</v>
      </c>
    </row>
    <row r="5281" spans="1:5" ht="30">
      <c r="A5281" s="410" t="s">
        <v>3216</v>
      </c>
      <c r="B5281" s="62" t="s">
        <v>126</v>
      </c>
      <c r="C5281" s="62">
        <v>1</v>
      </c>
      <c r="D5281" s="62">
        <v>40.03</v>
      </c>
      <c r="E5281" s="173">
        <f t="shared" si="114"/>
        <v>40.03</v>
      </c>
    </row>
    <row r="5282" spans="1:5">
      <c r="A5282" s="410" t="s">
        <v>3204</v>
      </c>
      <c r="B5282" s="62" t="s">
        <v>127</v>
      </c>
      <c r="C5282" s="62">
        <v>1.3233333300000001</v>
      </c>
      <c r="D5282" s="62">
        <v>0.9</v>
      </c>
      <c r="E5282" s="173">
        <f t="shared" si="114"/>
        <v>1.19</v>
      </c>
    </row>
    <row r="5283" spans="1:5">
      <c r="A5283" s="410" t="s">
        <v>3196</v>
      </c>
      <c r="B5283" s="62" t="s">
        <v>127</v>
      </c>
      <c r="C5283" s="62">
        <v>6.7500000000000004E-2</v>
      </c>
      <c r="D5283" s="62">
        <v>2.86</v>
      </c>
      <c r="E5283" s="173">
        <f t="shared" si="114"/>
        <v>0.19</v>
      </c>
    </row>
    <row r="5284" spans="1:5">
      <c r="A5284" s="410" t="s">
        <v>3076</v>
      </c>
      <c r="B5284" s="62" t="s">
        <v>122</v>
      </c>
      <c r="C5284" s="62">
        <v>0.82</v>
      </c>
      <c r="D5284" s="62">
        <v>1.87</v>
      </c>
      <c r="E5284" s="173">
        <f t="shared" si="114"/>
        <v>1.53</v>
      </c>
    </row>
    <row r="5285" spans="1:5">
      <c r="A5285" s="410" t="s">
        <v>3077</v>
      </c>
      <c r="B5285" s="62" t="s">
        <v>122</v>
      </c>
      <c r="C5285" s="62">
        <v>0.82</v>
      </c>
      <c r="D5285" s="62">
        <v>0.71</v>
      </c>
      <c r="E5285" s="173">
        <f t="shared" si="114"/>
        <v>0.57999999999999996</v>
      </c>
    </row>
    <row r="5286" spans="1:5">
      <c r="A5286" s="410" t="s">
        <v>3078</v>
      </c>
      <c r="B5286" s="62" t="s">
        <v>122</v>
      </c>
      <c r="C5286" s="62">
        <v>0.82</v>
      </c>
      <c r="D5286" s="62">
        <v>0.34</v>
      </c>
      <c r="E5286" s="173">
        <f t="shared" si="114"/>
        <v>0.27</v>
      </c>
    </row>
    <row r="5287" spans="1:5">
      <c r="A5287" s="410" t="s">
        <v>3079</v>
      </c>
      <c r="B5287" s="62" t="s">
        <v>122</v>
      </c>
      <c r="C5287" s="62">
        <v>0.82</v>
      </c>
      <c r="D5287" s="62">
        <v>0.05</v>
      </c>
      <c r="E5287" s="173">
        <f t="shared" si="114"/>
        <v>0.04</v>
      </c>
    </row>
    <row r="5288" spans="1:5">
      <c r="A5288" s="410" t="s">
        <v>3048</v>
      </c>
      <c r="B5288" s="62" t="s">
        <v>123</v>
      </c>
      <c r="C5288" s="62">
        <v>2.1699699999999998E-3</v>
      </c>
      <c r="D5288" s="62">
        <v>31.18</v>
      </c>
      <c r="E5288" s="173">
        <f t="shared" si="114"/>
        <v>0.06</v>
      </c>
    </row>
    <row r="5289" spans="1:5">
      <c r="A5289" s="410" t="s">
        <v>3049</v>
      </c>
      <c r="B5289" s="62" t="s">
        <v>123</v>
      </c>
      <c r="C5289" s="62">
        <v>1.0170400000000001E-3</v>
      </c>
      <c r="D5289" s="62">
        <v>178.5</v>
      </c>
      <c r="E5289" s="173">
        <f t="shared" si="114"/>
        <v>0.18</v>
      </c>
    </row>
    <row r="5290" spans="1:5">
      <c r="A5290" s="410" t="s">
        <v>3050</v>
      </c>
      <c r="B5290" s="62" t="s">
        <v>123</v>
      </c>
      <c r="C5290" s="62">
        <v>9.1419509999999995E-2</v>
      </c>
      <c r="D5290" s="62">
        <v>1.17</v>
      </c>
      <c r="E5290" s="173">
        <f t="shared" si="114"/>
        <v>0.1</v>
      </c>
    </row>
    <row r="5291" spans="1:5" ht="30">
      <c r="A5291" s="410" t="s">
        <v>3051</v>
      </c>
      <c r="B5291" s="62" t="s">
        <v>123</v>
      </c>
      <c r="C5291" s="62">
        <v>8.8150999999999995E-4</v>
      </c>
      <c r="D5291" s="62">
        <v>140.43</v>
      </c>
      <c r="E5291" s="173">
        <f t="shared" si="114"/>
        <v>0.12</v>
      </c>
    </row>
    <row r="5292" spans="1:5" ht="30">
      <c r="A5292" s="410" t="s">
        <v>3052</v>
      </c>
      <c r="B5292" s="62" t="s">
        <v>123</v>
      </c>
      <c r="C5292" s="62">
        <v>5.9040000000000004E-4</v>
      </c>
      <c r="D5292" s="62">
        <v>123.37</v>
      </c>
      <c r="E5292" s="173">
        <f t="shared" si="114"/>
        <v>7.0000000000000007E-2</v>
      </c>
    </row>
    <row r="5293" spans="1:5" ht="30">
      <c r="A5293" s="410" t="s">
        <v>3080</v>
      </c>
      <c r="B5293" s="62" t="s">
        <v>123</v>
      </c>
      <c r="C5293" s="62">
        <v>3.6159999999999999E-5</v>
      </c>
      <c r="D5293" s="62">
        <v>593.85</v>
      </c>
      <c r="E5293" s="173">
        <f t="shared" si="114"/>
        <v>0.02</v>
      </c>
    </row>
    <row r="5294" spans="1:5">
      <c r="A5294" s="410" t="s">
        <v>3081</v>
      </c>
      <c r="B5294" s="62" t="s">
        <v>123</v>
      </c>
      <c r="C5294" s="62">
        <v>2.2206E-4</v>
      </c>
      <c r="D5294" s="62">
        <v>134.63</v>
      </c>
      <c r="E5294" s="173">
        <f t="shared" si="114"/>
        <v>0.02</v>
      </c>
    </row>
    <row r="5295" spans="1:5">
      <c r="A5295" s="410" t="s">
        <v>3082</v>
      </c>
      <c r="B5295" s="62" t="s">
        <v>123</v>
      </c>
      <c r="C5295" s="62">
        <v>1.6867999999999999E-4</v>
      </c>
      <c r="D5295" s="62">
        <v>202.84</v>
      </c>
      <c r="E5295" s="173">
        <f t="shared" si="114"/>
        <v>0.03</v>
      </c>
    </row>
    <row r="5296" spans="1:5">
      <c r="A5296" s="410" t="s">
        <v>3083</v>
      </c>
      <c r="B5296" s="62" t="s">
        <v>123</v>
      </c>
      <c r="C5296" s="62">
        <v>3.6159999999999999E-5</v>
      </c>
      <c r="D5296" s="62">
        <v>574.46</v>
      </c>
      <c r="E5296" s="173">
        <f t="shared" si="114"/>
        <v>0.02</v>
      </c>
    </row>
    <row r="5297" spans="1:5">
      <c r="A5297" s="410" t="s">
        <v>3084</v>
      </c>
      <c r="B5297" s="62" t="s">
        <v>123</v>
      </c>
      <c r="C5297" s="62">
        <v>4.4450000000000003E-5</v>
      </c>
      <c r="D5297" s="62">
        <v>276.64</v>
      </c>
      <c r="E5297" s="173">
        <f t="shared" si="114"/>
        <v>0.01</v>
      </c>
    </row>
    <row r="5298" spans="1:5">
      <c r="A5298" s="410" t="s">
        <v>3085</v>
      </c>
      <c r="B5298" s="62" t="s">
        <v>123</v>
      </c>
      <c r="C5298" s="62">
        <v>2.2385999999999999E-3</v>
      </c>
      <c r="D5298" s="62">
        <v>8.1</v>
      </c>
      <c r="E5298" s="173">
        <f t="shared" si="114"/>
        <v>0.01</v>
      </c>
    </row>
    <row r="5299" spans="1:5">
      <c r="A5299" s="410" t="s">
        <v>3086</v>
      </c>
      <c r="B5299" s="62" t="s">
        <v>123</v>
      </c>
      <c r="C5299" s="62">
        <v>1.2394299999999999E-3</v>
      </c>
      <c r="D5299" s="62">
        <v>11.01</v>
      </c>
      <c r="E5299" s="173">
        <f t="shared" si="114"/>
        <v>0.01</v>
      </c>
    </row>
    <row r="5300" spans="1:5">
      <c r="A5300" s="410" t="s">
        <v>3087</v>
      </c>
      <c r="B5300" s="62" t="s">
        <v>123</v>
      </c>
      <c r="C5300" s="62">
        <v>1.2394299999999999E-3</v>
      </c>
      <c r="D5300" s="62">
        <v>24.42</v>
      </c>
      <c r="E5300" s="173">
        <f t="shared" si="114"/>
        <v>0.03</v>
      </c>
    </row>
    <row r="5301" spans="1:5">
      <c r="A5301" s="410" t="s">
        <v>562</v>
      </c>
      <c r="B5301" s="62" t="s">
        <v>563</v>
      </c>
      <c r="C5301" s="62" t="s">
        <v>563</v>
      </c>
      <c r="D5301" s="62" t="s">
        <v>563</v>
      </c>
      <c r="E5301" s="173">
        <f>SUM(E5275:E5300)</f>
        <v>44.81</v>
      </c>
    </row>
    <row r="5302" spans="1:5">
      <c r="A5302" s="410"/>
      <c r="B5302" s="62"/>
      <c r="C5302" s="62"/>
      <c r="D5302" s="62"/>
      <c r="E5302" s="173"/>
    </row>
    <row r="5303" spans="1:5">
      <c r="A5303" s="410" t="s">
        <v>565</v>
      </c>
      <c r="B5303" s="62" t="s">
        <v>563</v>
      </c>
      <c r="C5303" s="62" t="s">
        <v>563</v>
      </c>
      <c r="D5303" s="62" t="s">
        <v>563</v>
      </c>
      <c r="E5303" s="173">
        <f>E5267+E5272+E5301</f>
        <v>54.39</v>
      </c>
    </row>
    <row r="5304" spans="1:5">
      <c r="A5304" s="410"/>
      <c r="B5304" s="62"/>
      <c r="C5304" s="62"/>
      <c r="D5304" s="413"/>
      <c r="E5304" s="173"/>
    </row>
    <row r="5305" spans="1:5">
      <c r="A5305" s="410"/>
      <c r="B5305" s="62"/>
      <c r="C5305" s="62"/>
      <c r="D5305" s="62"/>
      <c r="E5305" s="173"/>
    </row>
    <row r="5306" spans="1:5">
      <c r="A5306" s="410"/>
      <c r="B5306" s="62"/>
      <c r="C5306" s="62"/>
      <c r="D5306" s="62"/>
      <c r="E5306" s="173"/>
    </row>
    <row r="5307" spans="1:5">
      <c r="A5307" s="410" t="s">
        <v>1416</v>
      </c>
      <c r="B5307" s="62" t="s">
        <v>3547</v>
      </c>
      <c r="C5307" s="62"/>
      <c r="D5307" s="62"/>
      <c r="E5307" s="173"/>
    </row>
    <row r="5308" spans="1:5" ht="30">
      <c r="A5308" s="410" t="s">
        <v>676</v>
      </c>
      <c r="B5308" s="62"/>
      <c r="C5308" s="62"/>
      <c r="D5308" s="62"/>
      <c r="E5308" s="173"/>
    </row>
    <row r="5309" spans="1:5">
      <c r="A5309" s="410" t="s">
        <v>590</v>
      </c>
      <c r="B5309" s="62"/>
      <c r="C5309" s="62"/>
      <c r="D5309" s="62"/>
      <c r="E5309" s="173"/>
    </row>
    <row r="5310" spans="1:5">
      <c r="A5310" s="410"/>
      <c r="B5310" s="62"/>
      <c r="C5310" s="62"/>
      <c r="D5310" s="62"/>
      <c r="E5310" s="173"/>
    </row>
    <row r="5311" spans="1:5">
      <c r="A5311" s="410" t="s">
        <v>576</v>
      </c>
      <c r="B5311" s="62" t="s">
        <v>558</v>
      </c>
      <c r="C5311" s="62" t="s">
        <v>559</v>
      </c>
      <c r="D5311" s="62" t="s">
        <v>560</v>
      </c>
      <c r="E5311" s="173" t="s">
        <v>561</v>
      </c>
    </row>
    <row r="5312" spans="1:5" ht="30">
      <c r="A5312" s="410" t="s">
        <v>3061</v>
      </c>
      <c r="B5312" s="62" t="s">
        <v>123</v>
      </c>
      <c r="C5312" s="62">
        <v>8.1240000000000001E-5</v>
      </c>
      <c r="D5312" s="62">
        <v>576</v>
      </c>
      <c r="E5312" s="173">
        <f>TRUNC((C5312*D5312),2)</f>
        <v>0.04</v>
      </c>
    </row>
    <row r="5313" spans="1:5">
      <c r="A5313" s="410" t="s">
        <v>562</v>
      </c>
      <c r="B5313" s="62" t="s">
        <v>563</v>
      </c>
      <c r="C5313" s="62" t="s">
        <v>563</v>
      </c>
      <c r="D5313" s="62" t="s">
        <v>563</v>
      </c>
      <c r="E5313" s="173">
        <f>SUM(E5312:E5312)</f>
        <v>0.04</v>
      </c>
    </row>
    <row r="5314" spans="1:5">
      <c r="A5314" s="410"/>
      <c r="B5314" s="62"/>
      <c r="C5314" s="62"/>
      <c r="D5314" s="62"/>
      <c r="E5314" s="173"/>
    </row>
    <row r="5315" spans="1:5">
      <c r="A5315" s="410" t="s">
        <v>557</v>
      </c>
      <c r="B5315" s="62" t="s">
        <v>558</v>
      </c>
      <c r="C5315" s="62" t="s">
        <v>559</v>
      </c>
      <c r="D5315" s="62" t="s">
        <v>560</v>
      </c>
      <c r="E5315" s="173" t="s">
        <v>561</v>
      </c>
    </row>
    <row r="5316" spans="1:5">
      <c r="A5316" s="410" t="s">
        <v>3213</v>
      </c>
      <c r="B5316" s="62" t="s">
        <v>122</v>
      </c>
      <c r="C5316" s="62">
        <v>0.60714000000000001</v>
      </c>
      <c r="D5316" s="62">
        <v>13</v>
      </c>
      <c r="E5316" s="173">
        <f>TRUNC((C5316*D5316),2)</f>
        <v>7.89</v>
      </c>
    </row>
    <row r="5317" spans="1:5">
      <c r="A5317" s="410" t="s">
        <v>3063</v>
      </c>
      <c r="B5317" s="62" t="s">
        <v>122</v>
      </c>
      <c r="C5317" s="62">
        <v>0.61026000000000002</v>
      </c>
      <c r="D5317" s="62">
        <v>8.51</v>
      </c>
      <c r="E5317" s="173">
        <f>TRUNC((C5317*D5317),2)</f>
        <v>5.19</v>
      </c>
    </row>
    <row r="5318" spans="1:5">
      <c r="A5318" s="410" t="s">
        <v>562</v>
      </c>
      <c r="B5318" s="62" t="s">
        <v>563</v>
      </c>
      <c r="C5318" s="62" t="s">
        <v>563</v>
      </c>
      <c r="D5318" s="62" t="s">
        <v>563</v>
      </c>
      <c r="E5318" s="173">
        <f>SUM(E5316:E5317)</f>
        <v>13.08</v>
      </c>
    </row>
    <row r="5319" spans="1:5">
      <c r="A5319" s="410"/>
      <c r="B5319" s="62"/>
      <c r="C5319" s="62"/>
      <c r="D5319" s="62"/>
      <c r="E5319" s="173"/>
    </row>
    <row r="5320" spans="1:5">
      <c r="A5320" s="410" t="s">
        <v>564</v>
      </c>
      <c r="B5320" s="62" t="s">
        <v>558</v>
      </c>
      <c r="C5320" s="62" t="s">
        <v>559</v>
      </c>
      <c r="D5320" s="62" t="s">
        <v>560</v>
      </c>
      <c r="E5320" s="173" t="s">
        <v>561</v>
      </c>
    </row>
    <row r="5321" spans="1:5">
      <c r="A5321" s="410" t="s">
        <v>3066</v>
      </c>
      <c r="B5321" s="62" t="s">
        <v>123</v>
      </c>
      <c r="C5321" s="62">
        <v>9.6206399999999997E-3</v>
      </c>
      <c r="D5321" s="62">
        <v>6.92</v>
      </c>
      <c r="E5321" s="173">
        <f t="shared" ref="E5321:E5346" si="115">TRUNC((C5321*D5321),2)</f>
        <v>0.06</v>
      </c>
    </row>
    <row r="5322" spans="1:5">
      <c r="A5322" s="410" t="s">
        <v>3046</v>
      </c>
      <c r="B5322" s="62" t="s">
        <v>131</v>
      </c>
      <c r="C5322" s="62">
        <v>1.9212000000000001E-3</v>
      </c>
      <c r="D5322" s="62">
        <v>50.4</v>
      </c>
      <c r="E5322" s="173">
        <f t="shared" si="115"/>
        <v>0.09</v>
      </c>
    </row>
    <row r="5323" spans="1:5">
      <c r="A5323" s="410" t="s">
        <v>3067</v>
      </c>
      <c r="B5323" s="62" t="s">
        <v>123</v>
      </c>
      <c r="C5323" s="62">
        <v>7.9752000000000002E-4</v>
      </c>
      <c r="D5323" s="62">
        <v>108.95</v>
      </c>
      <c r="E5323" s="173">
        <f t="shared" si="115"/>
        <v>0.08</v>
      </c>
    </row>
    <row r="5324" spans="1:5">
      <c r="A5324" s="410" t="s">
        <v>3069</v>
      </c>
      <c r="B5324" s="62" t="s">
        <v>123</v>
      </c>
      <c r="C5324" s="62">
        <v>1.0882920000000001E-2</v>
      </c>
      <c r="D5324" s="62">
        <v>6.21</v>
      </c>
      <c r="E5324" s="173">
        <f t="shared" si="115"/>
        <v>0.06</v>
      </c>
    </row>
    <row r="5325" spans="1:5" ht="30">
      <c r="A5325" s="410" t="s">
        <v>3214</v>
      </c>
      <c r="B5325" s="62" t="s">
        <v>125</v>
      </c>
      <c r="C5325" s="62">
        <v>0.15</v>
      </c>
      <c r="D5325" s="62">
        <v>143.38999999999999</v>
      </c>
      <c r="E5325" s="173">
        <f t="shared" si="115"/>
        <v>21.5</v>
      </c>
    </row>
    <row r="5326" spans="1:5">
      <c r="A5326" s="410" t="s">
        <v>3047</v>
      </c>
      <c r="B5326" s="62" t="s">
        <v>131</v>
      </c>
      <c r="C5326" s="62">
        <v>1.648152E-2</v>
      </c>
      <c r="D5326" s="62">
        <v>9.4499999999999993</v>
      </c>
      <c r="E5326" s="173">
        <f t="shared" si="115"/>
        <v>0.15</v>
      </c>
    </row>
    <row r="5327" spans="1:5">
      <c r="A5327" s="410" t="s">
        <v>3075</v>
      </c>
      <c r="B5327" s="62" t="s">
        <v>128</v>
      </c>
      <c r="C5327" s="62">
        <v>1.8138E-3</v>
      </c>
      <c r="D5327" s="62">
        <v>15.32</v>
      </c>
      <c r="E5327" s="173">
        <f t="shared" si="115"/>
        <v>0.02</v>
      </c>
    </row>
    <row r="5328" spans="1:5">
      <c r="A5328" s="410" t="s">
        <v>3204</v>
      </c>
      <c r="B5328" s="62" t="s">
        <v>127</v>
      </c>
      <c r="C5328" s="62">
        <v>1.2</v>
      </c>
      <c r="D5328" s="62">
        <v>0.9</v>
      </c>
      <c r="E5328" s="173">
        <f t="shared" si="115"/>
        <v>1.08</v>
      </c>
    </row>
    <row r="5329" spans="1:5">
      <c r="A5329" s="410" t="s">
        <v>3196</v>
      </c>
      <c r="B5329" s="62" t="s">
        <v>127</v>
      </c>
      <c r="C5329" s="62">
        <v>6.7500000000000004E-2</v>
      </c>
      <c r="D5329" s="62">
        <v>2.86</v>
      </c>
      <c r="E5329" s="173">
        <f t="shared" si="115"/>
        <v>0.19</v>
      </c>
    </row>
    <row r="5330" spans="1:5">
      <c r="A5330" s="410" t="s">
        <v>3076</v>
      </c>
      <c r="B5330" s="62" t="s">
        <v>122</v>
      </c>
      <c r="C5330" s="62">
        <v>1.2</v>
      </c>
      <c r="D5330" s="62">
        <v>1.87</v>
      </c>
      <c r="E5330" s="173">
        <f t="shared" si="115"/>
        <v>2.2400000000000002</v>
      </c>
    </row>
    <row r="5331" spans="1:5">
      <c r="A5331" s="410" t="s">
        <v>3077</v>
      </c>
      <c r="B5331" s="62" t="s">
        <v>122</v>
      </c>
      <c r="C5331" s="62">
        <v>1.2</v>
      </c>
      <c r="D5331" s="62">
        <v>0.71</v>
      </c>
      <c r="E5331" s="173">
        <f t="shared" si="115"/>
        <v>0.85</v>
      </c>
    </row>
    <row r="5332" spans="1:5">
      <c r="A5332" s="410" t="s">
        <v>3078</v>
      </c>
      <c r="B5332" s="62" t="s">
        <v>122</v>
      </c>
      <c r="C5332" s="62">
        <v>1.2</v>
      </c>
      <c r="D5332" s="62">
        <v>0.34</v>
      </c>
      <c r="E5332" s="173">
        <f t="shared" si="115"/>
        <v>0.4</v>
      </c>
    </row>
    <row r="5333" spans="1:5">
      <c r="A5333" s="410" t="s">
        <v>3079</v>
      </c>
      <c r="B5333" s="62" t="s">
        <v>122</v>
      </c>
      <c r="C5333" s="62">
        <v>1.2</v>
      </c>
      <c r="D5333" s="62">
        <v>0.05</v>
      </c>
      <c r="E5333" s="173">
        <f t="shared" si="115"/>
        <v>0.06</v>
      </c>
    </row>
    <row r="5334" spans="1:5">
      <c r="A5334" s="410" t="s">
        <v>3048</v>
      </c>
      <c r="B5334" s="62" t="s">
        <v>123</v>
      </c>
      <c r="C5334" s="62">
        <v>3.17556E-3</v>
      </c>
      <c r="D5334" s="62">
        <v>31.18</v>
      </c>
      <c r="E5334" s="173">
        <f t="shared" si="115"/>
        <v>0.09</v>
      </c>
    </row>
    <row r="5335" spans="1:5">
      <c r="A5335" s="410" t="s">
        <v>3049</v>
      </c>
      <c r="B5335" s="62" t="s">
        <v>123</v>
      </c>
      <c r="C5335" s="62">
        <v>1.48836E-3</v>
      </c>
      <c r="D5335" s="62">
        <v>178.5</v>
      </c>
      <c r="E5335" s="173">
        <f t="shared" si="115"/>
        <v>0.26</v>
      </c>
    </row>
    <row r="5336" spans="1:5">
      <c r="A5336" s="410" t="s">
        <v>3050</v>
      </c>
      <c r="B5336" s="62" t="s">
        <v>123</v>
      </c>
      <c r="C5336" s="62">
        <v>0.13378464000000001</v>
      </c>
      <c r="D5336" s="62">
        <v>1.17</v>
      </c>
      <c r="E5336" s="173">
        <f t="shared" si="115"/>
        <v>0.15</v>
      </c>
    </row>
    <row r="5337" spans="1:5" ht="30">
      <c r="A5337" s="410" t="s">
        <v>3051</v>
      </c>
      <c r="B5337" s="62" t="s">
        <v>123</v>
      </c>
      <c r="C5337" s="62">
        <v>1.2899999999999999E-3</v>
      </c>
      <c r="D5337" s="62">
        <v>140.43</v>
      </c>
      <c r="E5337" s="173">
        <f t="shared" si="115"/>
        <v>0.18</v>
      </c>
    </row>
    <row r="5338" spans="1:5" ht="30">
      <c r="A5338" s="410" t="s">
        <v>3052</v>
      </c>
      <c r="B5338" s="62" t="s">
        <v>123</v>
      </c>
      <c r="C5338" s="62">
        <v>8.6399999999999997E-4</v>
      </c>
      <c r="D5338" s="62">
        <v>123.37</v>
      </c>
      <c r="E5338" s="173">
        <f t="shared" si="115"/>
        <v>0.1</v>
      </c>
    </row>
    <row r="5339" spans="1:5" ht="30">
      <c r="A5339" s="410" t="s">
        <v>3080</v>
      </c>
      <c r="B5339" s="62" t="s">
        <v>123</v>
      </c>
      <c r="C5339" s="62">
        <v>5.2920000000000002E-5</v>
      </c>
      <c r="D5339" s="62">
        <v>593.85</v>
      </c>
      <c r="E5339" s="173">
        <f t="shared" si="115"/>
        <v>0.03</v>
      </c>
    </row>
    <row r="5340" spans="1:5">
      <c r="A5340" s="410" t="s">
        <v>3081</v>
      </c>
      <c r="B5340" s="62" t="s">
        <v>123</v>
      </c>
      <c r="C5340" s="62">
        <v>3.2496000000000001E-4</v>
      </c>
      <c r="D5340" s="62">
        <v>134.63</v>
      </c>
      <c r="E5340" s="173">
        <f t="shared" si="115"/>
        <v>0.04</v>
      </c>
    </row>
    <row r="5341" spans="1:5">
      <c r="A5341" s="410" t="s">
        <v>3082</v>
      </c>
      <c r="B5341" s="62" t="s">
        <v>123</v>
      </c>
      <c r="C5341" s="62">
        <v>2.4684000000000002E-4</v>
      </c>
      <c r="D5341" s="62">
        <v>202.84</v>
      </c>
      <c r="E5341" s="173">
        <f t="shared" si="115"/>
        <v>0.05</v>
      </c>
    </row>
    <row r="5342" spans="1:5">
      <c r="A5342" s="410" t="s">
        <v>3083</v>
      </c>
      <c r="B5342" s="62" t="s">
        <v>123</v>
      </c>
      <c r="C5342" s="62">
        <v>5.2920000000000002E-5</v>
      </c>
      <c r="D5342" s="62">
        <v>574.46</v>
      </c>
      <c r="E5342" s="173">
        <f t="shared" si="115"/>
        <v>0.03</v>
      </c>
    </row>
    <row r="5343" spans="1:5">
      <c r="A5343" s="410" t="s">
        <v>3084</v>
      </c>
      <c r="B5343" s="62" t="s">
        <v>123</v>
      </c>
      <c r="C5343" s="62">
        <v>6.5040000000000001E-5</v>
      </c>
      <c r="D5343" s="62">
        <v>276.64</v>
      </c>
      <c r="E5343" s="173">
        <f t="shared" si="115"/>
        <v>0.01</v>
      </c>
    </row>
    <row r="5344" spans="1:5">
      <c r="A5344" s="410" t="s">
        <v>3085</v>
      </c>
      <c r="B5344" s="62" t="s">
        <v>123</v>
      </c>
      <c r="C5344" s="62">
        <v>3.2759999999999998E-3</v>
      </c>
      <c r="D5344" s="62">
        <v>8.1</v>
      </c>
      <c r="E5344" s="173">
        <f t="shared" si="115"/>
        <v>0.02</v>
      </c>
    </row>
    <row r="5345" spans="1:5">
      <c r="A5345" s="410" t="s">
        <v>3086</v>
      </c>
      <c r="B5345" s="62" t="s">
        <v>123</v>
      </c>
      <c r="C5345" s="62">
        <v>1.8138E-3</v>
      </c>
      <c r="D5345" s="62">
        <v>11.01</v>
      </c>
      <c r="E5345" s="173">
        <f t="shared" si="115"/>
        <v>0.01</v>
      </c>
    </row>
    <row r="5346" spans="1:5">
      <c r="A5346" s="410" t="s">
        <v>3087</v>
      </c>
      <c r="B5346" s="62" t="s">
        <v>123</v>
      </c>
      <c r="C5346" s="62">
        <v>1.8138E-3</v>
      </c>
      <c r="D5346" s="62">
        <v>24.42</v>
      </c>
      <c r="E5346" s="173">
        <f t="shared" si="115"/>
        <v>0.04</v>
      </c>
    </row>
    <row r="5347" spans="1:5">
      <c r="A5347" s="410" t="s">
        <v>562</v>
      </c>
      <c r="B5347" s="62" t="s">
        <v>563</v>
      </c>
      <c r="C5347" s="62" t="s">
        <v>563</v>
      </c>
      <c r="D5347" s="62" t="s">
        <v>563</v>
      </c>
      <c r="E5347" s="173">
        <f>SUM(E5321:E5346)</f>
        <v>27.790000000000003</v>
      </c>
    </row>
    <row r="5348" spans="1:5">
      <c r="A5348" s="410"/>
      <c r="B5348" s="62"/>
      <c r="C5348" s="62"/>
      <c r="D5348" s="62"/>
      <c r="E5348" s="173"/>
    </row>
    <row r="5349" spans="1:5">
      <c r="A5349" s="410" t="s">
        <v>565</v>
      </c>
      <c r="B5349" s="62" t="s">
        <v>563</v>
      </c>
      <c r="C5349" s="62" t="s">
        <v>563</v>
      </c>
      <c r="D5349" s="62" t="s">
        <v>563</v>
      </c>
      <c r="E5349" s="173">
        <f>E5313+E5318+E5347</f>
        <v>40.910000000000004</v>
      </c>
    </row>
    <row r="5350" spans="1:5">
      <c r="A5350" s="410"/>
      <c r="B5350" s="62"/>
      <c r="C5350" s="62"/>
      <c r="D5350" s="413"/>
      <c r="E5350" s="173"/>
    </row>
    <row r="5351" spans="1:5">
      <c r="A5351" s="410"/>
      <c r="B5351" s="62"/>
      <c r="C5351" s="62"/>
      <c r="D5351" s="62"/>
      <c r="E5351" s="173"/>
    </row>
    <row r="5352" spans="1:5">
      <c r="A5352" s="410"/>
      <c r="B5352" s="62"/>
      <c r="C5352" s="62"/>
      <c r="D5352" s="62"/>
      <c r="E5352" s="173"/>
    </row>
    <row r="5353" spans="1:5">
      <c r="A5353" s="410" t="s">
        <v>1417</v>
      </c>
      <c r="B5353" s="62" t="s">
        <v>3547</v>
      </c>
      <c r="C5353" s="62"/>
      <c r="D5353" s="62"/>
      <c r="E5353" s="173"/>
    </row>
    <row r="5354" spans="1:5" ht="30">
      <c r="A5354" s="410" t="s">
        <v>1171</v>
      </c>
      <c r="B5354" s="62"/>
      <c r="C5354" s="62"/>
      <c r="D5354" s="62"/>
      <c r="E5354" s="173"/>
    </row>
    <row r="5355" spans="1:5">
      <c r="A5355" s="410" t="s">
        <v>590</v>
      </c>
      <c r="B5355" s="62"/>
      <c r="C5355" s="62"/>
      <c r="D5355" s="62"/>
      <c r="E5355" s="173"/>
    </row>
    <row r="5356" spans="1:5">
      <c r="A5356" s="410"/>
      <c r="B5356" s="62"/>
      <c r="C5356" s="62"/>
      <c r="D5356" s="62"/>
      <c r="E5356" s="173"/>
    </row>
    <row r="5357" spans="1:5">
      <c r="A5357" s="410" t="s">
        <v>576</v>
      </c>
      <c r="B5357" s="62" t="s">
        <v>558</v>
      </c>
      <c r="C5357" s="62" t="s">
        <v>559</v>
      </c>
      <c r="D5357" s="62" t="s">
        <v>560</v>
      </c>
      <c r="E5357" s="173" t="s">
        <v>561</v>
      </c>
    </row>
    <row r="5358" spans="1:5" ht="30">
      <c r="A5358" s="410" t="s">
        <v>3061</v>
      </c>
      <c r="B5358" s="62" t="s">
        <v>123</v>
      </c>
      <c r="C5358" s="62">
        <v>7.8499999999999994E-6</v>
      </c>
      <c r="D5358" s="62">
        <v>576</v>
      </c>
      <c r="E5358" s="173">
        <f>TRUNC((C5358*D5358),2)</f>
        <v>0</v>
      </c>
    </row>
    <row r="5359" spans="1:5">
      <c r="A5359" s="410" t="s">
        <v>562</v>
      </c>
      <c r="B5359" s="62" t="s">
        <v>563</v>
      </c>
      <c r="C5359" s="62" t="s">
        <v>563</v>
      </c>
      <c r="D5359" s="62" t="s">
        <v>563</v>
      </c>
      <c r="E5359" s="173">
        <f>SUM(E5358:E5358)</f>
        <v>0</v>
      </c>
    </row>
    <row r="5360" spans="1:5">
      <c r="A5360" s="410"/>
      <c r="B5360" s="62"/>
      <c r="C5360" s="62"/>
      <c r="D5360" s="62"/>
      <c r="E5360" s="173"/>
    </row>
    <row r="5361" spans="1:5">
      <c r="A5361" s="410" t="s">
        <v>557</v>
      </c>
      <c r="B5361" s="62" t="s">
        <v>558</v>
      </c>
      <c r="C5361" s="62" t="s">
        <v>559</v>
      </c>
      <c r="D5361" s="62" t="s">
        <v>560</v>
      </c>
      <c r="E5361" s="173" t="s">
        <v>561</v>
      </c>
    </row>
    <row r="5362" spans="1:5">
      <c r="A5362" s="410" t="s">
        <v>3130</v>
      </c>
      <c r="B5362" s="62" t="s">
        <v>122</v>
      </c>
      <c r="C5362" s="62">
        <v>8.6011500000000005E-2</v>
      </c>
      <c r="D5362" s="62">
        <v>13.3</v>
      </c>
      <c r="E5362" s="173">
        <f>TRUNC((C5362*D5362),2)</f>
        <v>1.1399999999999999</v>
      </c>
    </row>
    <row r="5363" spans="1:5">
      <c r="A5363" s="410" t="s">
        <v>3063</v>
      </c>
      <c r="B5363" s="62" t="s">
        <v>122</v>
      </c>
      <c r="C5363" s="62">
        <v>3.1530099999999998E-2</v>
      </c>
      <c r="D5363" s="62">
        <v>8.51</v>
      </c>
      <c r="E5363" s="173">
        <f>TRUNC((C5363*D5363),2)</f>
        <v>0.26</v>
      </c>
    </row>
    <row r="5364" spans="1:5">
      <c r="A5364" s="410" t="s">
        <v>562</v>
      </c>
      <c r="B5364" s="62" t="s">
        <v>563</v>
      </c>
      <c r="C5364" s="62" t="s">
        <v>563</v>
      </c>
      <c r="D5364" s="62" t="s">
        <v>563</v>
      </c>
      <c r="E5364" s="173">
        <f>SUM(E5362:E5363)</f>
        <v>1.4</v>
      </c>
    </row>
    <row r="5365" spans="1:5">
      <c r="A5365" s="410"/>
      <c r="B5365" s="62"/>
      <c r="C5365" s="62"/>
      <c r="D5365" s="62"/>
      <c r="E5365" s="173"/>
    </row>
    <row r="5366" spans="1:5">
      <c r="A5366" s="410" t="s">
        <v>564</v>
      </c>
      <c r="B5366" s="62" t="s">
        <v>558</v>
      </c>
      <c r="C5366" s="62" t="s">
        <v>559</v>
      </c>
      <c r="D5366" s="62" t="s">
        <v>560</v>
      </c>
      <c r="E5366" s="173" t="s">
        <v>561</v>
      </c>
    </row>
    <row r="5367" spans="1:5">
      <c r="A5367" s="410" t="s">
        <v>3217</v>
      </c>
      <c r="B5367" s="62" t="s">
        <v>127</v>
      </c>
      <c r="C5367" s="62">
        <v>0.84744443999999997</v>
      </c>
      <c r="D5367" s="62">
        <v>0.45</v>
      </c>
      <c r="E5367" s="173">
        <f t="shared" ref="E5367:E5392" si="116">TRUNC((C5367*D5367),2)</f>
        <v>0.38</v>
      </c>
    </row>
    <row r="5368" spans="1:5">
      <c r="A5368" s="410" t="s">
        <v>3066</v>
      </c>
      <c r="B5368" s="62" t="s">
        <v>123</v>
      </c>
      <c r="C5368" s="62">
        <v>9.2999000000000001E-4</v>
      </c>
      <c r="D5368" s="62">
        <v>6.92</v>
      </c>
      <c r="E5368" s="173">
        <f t="shared" si="116"/>
        <v>0</v>
      </c>
    </row>
    <row r="5369" spans="1:5">
      <c r="A5369" s="410" t="s">
        <v>3046</v>
      </c>
      <c r="B5369" s="62" t="s">
        <v>131</v>
      </c>
      <c r="C5369" s="62">
        <v>1.8572E-4</v>
      </c>
      <c r="D5369" s="62">
        <v>50.4</v>
      </c>
      <c r="E5369" s="173">
        <f t="shared" si="116"/>
        <v>0</v>
      </c>
    </row>
    <row r="5370" spans="1:5">
      <c r="A5370" s="410" t="s">
        <v>3067</v>
      </c>
      <c r="B5370" s="62" t="s">
        <v>123</v>
      </c>
      <c r="C5370" s="62">
        <v>7.7089999999999995E-5</v>
      </c>
      <c r="D5370" s="62">
        <v>108.95</v>
      </c>
      <c r="E5370" s="173">
        <f t="shared" si="116"/>
        <v>0</v>
      </c>
    </row>
    <row r="5371" spans="1:5">
      <c r="A5371" s="410" t="s">
        <v>3069</v>
      </c>
      <c r="B5371" s="62" t="s">
        <v>123</v>
      </c>
      <c r="C5371" s="62">
        <v>1.0520099999999999E-3</v>
      </c>
      <c r="D5371" s="62">
        <v>6.21</v>
      </c>
      <c r="E5371" s="173">
        <f t="shared" si="116"/>
        <v>0</v>
      </c>
    </row>
    <row r="5372" spans="1:5">
      <c r="A5372" s="410" t="s">
        <v>3047</v>
      </c>
      <c r="B5372" s="62" t="s">
        <v>131</v>
      </c>
      <c r="C5372" s="62">
        <v>1.5932100000000001E-3</v>
      </c>
      <c r="D5372" s="62">
        <v>9.4499999999999993</v>
      </c>
      <c r="E5372" s="173">
        <f t="shared" si="116"/>
        <v>0.01</v>
      </c>
    </row>
    <row r="5373" spans="1:5">
      <c r="A5373" s="410" t="s">
        <v>3075</v>
      </c>
      <c r="B5373" s="62" t="s">
        <v>128</v>
      </c>
      <c r="C5373" s="62">
        <v>1.7534000000000001E-4</v>
      </c>
      <c r="D5373" s="62">
        <v>15.32</v>
      </c>
      <c r="E5373" s="173">
        <f t="shared" si="116"/>
        <v>0</v>
      </c>
    </row>
    <row r="5374" spans="1:5">
      <c r="A5374" s="410" t="s">
        <v>3196</v>
      </c>
      <c r="B5374" s="62" t="s">
        <v>127</v>
      </c>
      <c r="C5374" s="62">
        <v>8.4000000000000005E-2</v>
      </c>
      <c r="D5374" s="62">
        <v>2.86</v>
      </c>
      <c r="E5374" s="173">
        <f t="shared" si="116"/>
        <v>0.24</v>
      </c>
    </row>
    <row r="5375" spans="1:5">
      <c r="A5375" s="410" t="s">
        <v>3076</v>
      </c>
      <c r="B5375" s="62" t="s">
        <v>122</v>
      </c>
      <c r="C5375" s="62">
        <v>0.11600000000000001</v>
      </c>
      <c r="D5375" s="62">
        <v>1.87</v>
      </c>
      <c r="E5375" s="173">
        <f t="shared" si="116"/>
        <v>0.21</v>
      </c>
    </row>
    <row r="5376" spans="1:5">
      <c r="A5376" s="410" t="s">
        <v>3077</v>
      </c>
      <c r="B5376" s="62" t="s">
        <v>122</v>
      </c>
      <c r="C5376" s="62">
        <v>0.11600000000000001</v>
      </c>
      <c r="D5376" s="62">
        <v>0.71</v>
      </c>
      <c r="E5376" s="173">
        <f t="shared" si="116"/>
        <v>0.08</v>
      </c>
    </row>
    <row r="5377" spans="1:5">
      <c r="A5377" s="410" t="s">
        <v>3078</v>
      </c>
      <c r="B5377" s="62" t="s">
        <v>122</v>
      </c>
      <c r="C5377" s="62">
        <v>0.11600000000000001</v>
      </c>
      <c r="D5377" s="62">
        <v>0.34</v>
      </c>
      <c r="E5377" s="173">
        <f t="shared" si="116"/>
        <v>0.03</v>
      </c>
    </row>
    <row r="5378" spans="1:5">
      <c r="A5378" s="410" t="s">
        <v>3079</v>
      </c>
      <c r="B5378" s="62" t="s">
        <v>122</v>
      </c>
      <c r="C5378" s="62">
        <v>0.11600000000000001</v>
      </c>
      <c r="D5378" s="62">
        <v>0.05</v>
      </c>
      <c r="E5378" s="173">
        <f t="shared" si="116"/>
        <v>0</v>
      </c>
    </row>
    <row r="5379" spans="1:5">
      <c r="A5379" s="410" t="s">
        <v>3197</v>
      </c>
      <c r="B5379" s="62" t="s">
        <v>125</v>
      </c>
      <c r="C5379" s="62">
        <v>0.188</v>
      </c>
      <c r="D5379" s="62">
        <v>69.53</v>
      </c>
      <c r="E5379" s="173">
        <f t="shared" si="116"/>
        <v>13.07</v>
      </c>
    </row>
    <row r="5380" spans="1:5">
      <c r="A5380" s="410" t="s">
        <v>3048</v>
      </c>
      <c r="B5380" s="62" t="s">
        <v>123</v>
      </c>
      <c r="C5380" s="62">
        <v>3.0697999999999999E-4</v>
      </c>
      <c r="D5380" s="62">
        <v>31.18</v>
      </c>
      <c r="E5380" s="173">
        <f t="shared" si="116"/>
        <v>0</v>
      </c>
    </row>
    <row r="5381" spans="1:5">
      <c r="A5381" s="410" t="s">
        <v>3049</v>
      </c>
      <c r="B5381" s="62" t="s">
        <v>123</v>
      </c>
      <c r="C5381" s="62">
        <v>1.4388000000000001E-4</v>
      </c>
      <c r="D5381" s="62">
        <v>178.5</v>
      </c>
      <c r="E5381" s="173">
        <f t="shared" si="116"/>
        <v>0.02</v>
      </c>
    </row>
    <row r="5382" spans="1:5">
      <c r="A5382" s="410" t="s">
        <v>3050</v>
      </c>
      <c r="B5382" s="62" t="s">
        <v>123</v>
      </c>
      <c r="C5382" s="62">
        <v>1.2932509999999999E-2</v>
      </c>
      <c r="D5382" s="62">
        <v>1.17</v>
      </c>
      <c r="E5382" s="173">
        <f t="shared" si="116"/>
        <v>0.01</v>
      </c>
    </row>
    <row r="5383" spans="1:5" ht="30">
      <c r="A5383" s="410" t="s">
        <v>3051</v>
      </c>
      <c r="B5383" s="62" t="s">
        <v>123</v>
      </c>
      <c r="C5383" s="62">
        <v>1.2470999999999999E-4</v>
      </c>
      <c r="D5383" s="62">
        <v>140.43</v>
      </c>
      <c r="E5383" s="173">
        <f t="shared" si="116"/>
        <v>0.01</v>
      </c>
    </row>
    <row r="5384" spans="1:5" ht="30">
      <c r="A5384" s="410" t="s">
        <v>3052</v>
      </c>
      <c r="B5384" s="62" t="s">
        <v>123</v>
      </c>
      <c r="C5384" s="62">
        <v>8.352E-5</v>
      </c>
      <c r="D5384" s="62">
        <v>123.37</v>
      </c>
      <c r="E5384" s="173">
        <f t="shared" si="116"/>
        <v>0.01</v>
      </c>
    </row>
    <row r="5385" spans="1:5" ht="30">
      <c r="A5385" s="410" t="s">
        <v>3080</v>
      </c>
      <c r="B5385" s="62" t="s">
        <v>123</v>
      </c>
      <c r="C5385" s="62">
        <v>5.1200000000000001E-6</v>
      </c>
      <c r="D5385" s="62">
        <v>593.85</v>
      </c>
      <c r="E5385" s="173">
        <f t="shared" si="116"/>
        <v>0</v>
      </c>
    </row>
    <row r="5386" spans="1:5">
      <c r="A5386" s="410" t="s">
        <v>3081</v>
      </c>
      <c r="B5386" s="62" t="s">
        <v>123</v>
      </c>
      <c r="C5386" s="62">
        <v>3.1409999999999999E-5</v>
      </c>
      <c r="D5386" s="62">
        <v>134.63</v>
      </c>
      <c r="E5386" s="173">
        <f t="shared" si="116"/>
        <v>0</v>
      </c>
    </row>
    <row r="5387" spans="1:5">
      <c r="A5387" s="410" t="s">
        <v>3082</v>
      </c>
      <c r="B5387" s="62" t="s">
        <v>123</v>
      </c>
      <c r="C5387" s="62">
        <v>2.3859999999999999E-5</v>
      </c>
      <c r="D5387" s="62">
        <v>202.84</v>
      </c>
      <c r="E5387" s="173">
        <f t="shared" si="116"/>
        <v>0</v>
      </c>
    </row>
    <row r="5388" spans="1:5">
      <c r="A5388" s="410" t="s">
        <v>3083</v>
      </c>
      <c r="B5388" s="62" t="s">
        <v>123</v>
      </c>
      <c r="C5388" s="62">
        <v>5.1200000000000001E-6</v>
      </c>
      <c r="D5388" s="62">
        <v>574.46</v>
      </c>
      <c r="E5388" s="173">
        <f t="shared" si="116"/>
        <v>0</v>
      </c>
    </row>
    <row r="5389" spans="1:5">
      <c r="A5389" s="410" t="s">
        <v>3084</v>
      </c>
      <c r="B5389" s="62" t="s">
        <v>123</v>
      </c>
      <c r="C5389" s="62">
        <v>6.2899999999999999E-6</v>
      </c>
      <c r="D5389" s="62">
        <v>276.64</v>
      </c>
      <c r="E5389" s="173">
        <f t="shared" si="116"/>
        <v>0</v>
      </c>
    </row>
    <row r="5390" spans="1:5">
      <c r="A5390" s="410" t="s">
        <v>3085</v>
      </c>
      <c r="B5390" s="62" t="s">
        <v>123</v>
      </c>
      <c r="C5390" s="62">
        <v>3.1668000000000001E-4</v>
      </c>
      <c r="D5390" s="62">
        <v>8.1</v>
      </c>
      <c r="E5390" s="173">
        <f t="shared" si="116"/>
        <v>0</v>
      </c>
    </row>
    <row r="5391" spans="1:5">
      <c r="A5391" s="410" t="s">
        <v>3086</v>
      </c>
      <c r="B5391" s="62" t="s">
        <v>123</v>
      </c>
      <c r="C5391" s="62">
        <v>1.7534000000000001E-4</v>
      </c>
      <c r="D5391" s="62">
        <v>11.01</v>
      </c>
      <c r="E5391" s="173">
        <f t="shared" si="116"/>
        <v>0</v>
      </c>
    </row>
    <row r="5392" spans="1:5">
      <c r="A5392" s="410" t="s">
        <v>3087</v>
      </c>
      <c r="B5392" s="62" t="s">
        <v>123</v>
      </c>
      <c r="C5392" s="62">
        <v>1.7534000000000001E-4</v>
      </c>
      <c r="D5392" s="62">
        <v>24.42</v>
      </c>
      <c r="E5392" s="173">
        <f t="shared" si="116"/>
        <v>0</v>
      </c>
    </row>
    <row r="5393" spans="1:5">
      <c r="A5393" s="410" t="s">
        <v>562</v>
      </c>
      <c r="B5393" s="62" t="s">
        <v>563</v>
      </c>
      <c r="C5393" s="62" t="s">
        <v>563</v>
      </c>
      <c r="D5393" s="62" t="s">
        <v>563</v>
      </c>
      <c r="E5393" s="173">
        <f>SUM(E5367:E5392)</f>
        <v>14.069999999999999</v>
      </c>
    </row>
    <row r="5394" spans="1:5">
      <c r="A5394" s="410"/>
      <c r="B5394" s="62"/>
      <c r="C5394" s="62"/>
      <c r="D5394" s="62"/>
      <c r="E5394" s="173"/>
    </row>
    <row r="5395" spans="1:5">
      <c r="A5395" s="410" t="s">
        <v>565</v>
      </c>
      <c r="B5395" s="62" t="s">
        <v>563</v>
      </c>
      <c r="C5395" s="62" t="s">
        <v>563</v>
      </c>
      <c r="D5395" s="62" t="s">
        <v>563</v>
      </c>
      <c r="E5395" s="173">
        <f>E5359+E5364+E5393</f>
        <v>15.469999999999999</v>
      </c>
    </row>
    <row r="5396" spans="1:5">
      <c r="A5396" s="410"/>
      <c r="B5396" s="62"/>
      <c r="C5396" s="62"/>
      <c r="D5396" s="413"/>
      <c r="E5396" s="173"/>
    </row>
    <row r="5397" spans="1:5">
      <c r="A5397" s="410"/>
      <c r="B5397" s="62"/>
      <c r="C5397" s="62"/>
      <c r="D5397" s="62"/>
      <c r="E5397" s="173"/>
    </row>
    <row r="5398" spans="1:5">
      <c r="A5398" s="410"/>
      <c r="B5398" s="62"/>
      <c r="C5398" s="62"/>
      <c r="D5398" s="62"/>
      <c r="E5398" s="173"/>
    </row>
    <row r="5399" spans="1:5">
      <c r="A5399" s="410" t="s">
        <v>679</v>
      </c>
      <c r="B5399" s="62" t="s">
        <v>3547</v>
      </c>
      <c r="C5399" s="62"/>
      <c r="D5399" s="62"/>
      <c r="E5399" s="173"/>
    </row>
    <row r="5400" spans="1:5" ht="30">
      <c r="A5400" s="410" t="s">
        <v>1172</v>
      </c>
      <c r="B5400" s="62"/>
      <c r="C5400" s="62"/>
      <c r="D5400" s="62"/>
      <c r="E5400" s="173"/>
    </row>
    <row r="5401" spans="1:5">
      <c r="A5401" s="410" t="s">
        <v>570</v>
      </c>
      <c r="B5401" s="62"/>
      <c r="C5401" s="62"/>
      <c r="D5401" s="62"/>
      <c r="E5401" s="173"/>
    </row>
    <row r="5402" spans="1:5">
      <c r="A5402" s="410"/>
      <c r="B5402" s="62"/>
      <c r="C5402" s="62"/>
      <c r="D5402" s="62"/>
      <c r="E5402" s="173"/>
    </row>
    <row r="5403" spans="1:5">
      <c r="A5403" s="410" t="s">
        <v>576</v>
      </c>
      <c r="B5403" s="62" t="s">
        <v>558</v>
      </c>
      <c r="C5403" s="62" t="s">
        <v>559</v>
      </c>
      <c r="D5403" s="62" t="s">
        <v>560</v>
      </c>
      <c r="E5403" s="173" t="s">
        <v>561</v>
      </c>
    </row>
    <row r="5404" spans="1:5" ht="30">
      <c r="A5404" s="410" t="s">
        <v>3061</v>
      </c>
      <c r="B5404" s="62" t="s">
        <v>123</v>
      </c>
      <c r="C5404" s="62">
        <v>8.4814999999999999E-4</v>
      </c>
      <c r="D5404" s="62">
        <v>576</v>
      </c>
      <c r="E5404" s="173">
        <f>TRUNC((C5404*D5404),2)</f>
        <v>0.48</v>
      </c>
    </row>
    <row r="5405" spans="1:5">
      <c r="A5405" s="410" t="s">
        <v>562</v>
      </c>
      <c r="B5405" s="62" t="s">
        <v>563</v>
      </c>
      <c r="C5405" s="62" t="s">
        <v>563</v>
      </c>
      <c r="D5405" s="62" t="s">
        <v>563</v>
      </c>
      <c r="E5405" s="173">
        <f>SUM(E5404:E5404)</f>
        <v>0.48</v>
      </c>
    </row>
    <row r="5406" spans="1:5">
      <c r="A5406" s="410"/>
      <c r="B5406" s="62"/>
      <c r="C5406" s="62"/>
      <c r="D5406" s="62"/>
      <c r="E5406" s="173"/>
    </row>
    <row r="5407" spans="1:5">
      <c r="A5407" s="410" t="s">
        <v>557</v>
      </c>
      <c r="B5407" s="62" t="s">
        <v>558</v>
      </c>
      <c r="C5407" s="62" t="s">
        <v>559</v>
      </c>
      <c r="D5407" s="62" t="s">
        <v>560</v>
      </c>
      <c r="E5407" s="173" t="s">
        <v>561</v>
      </c>
    </row>
    <row r="5408" spans="1:5">
      <c r="A5408" s="410" t="s">
        <v>3090</v>
      </c>
      <c r="B5408" s="62" t="s">
        <v>122</v>
      </c>
      <c r="C5408" s="62">
        <v>8.4948192000000002</v>
      </c>
      <c r="D5408" s="62">
        <v>13.3</v>
      </c>
      <c r="E5408" s="173">
        <f>TRUNC((C5408*D5408),2)</f>
        <v>112.98</v>
      </c>
    </row>
    <row r="5409" spans="1:5">
      <c r="A5409" s="410" t="s">
        <v>3063</v>
      </c>
      <c r="B5409" s="62" t="s">
        <v>122</v>
      </c>
      <c r="C5409" s="62">
        <v>4.2474096000000001</v>
      </c>
      <c r="D5409" s="62">
        <v>8.51</v>
      </c>
      <c r="E5409" s="173">
        <f>TRUNC((C5409*D5409),2)</f>
        <v>36.14</v>
      </c>
    </row>
    <row r="5410" spans="1:5">
      <c r="A5410" s="410" t="s">
        <v>562</v>
      </c>
      <c r="B5410" s="62" t="s">
        <v>563</v>
      </c>
      <c r="C5410" s="62" t="s">
        <v>563</v>
      </c>
      <c r="D5410" s="62" t="s">
        <v>563</v>
      </c>
      <c r="E5410" s="173">
        <f>SUM(E5408:E5409)</f>
        <v>149.12</v>
      </c>
    </row>
    <row r="5411" spans="1:5">
      <c r="A5411" s="410"/>
      <c r="B5411" s="62"/>
      <c r="C5411" s="62"/>
      <c r="D5411" s="62"/>
      <c r="E5411" s="173"/>
    </row>
    <row r="5412" spans="1:5">
      <c r="A5412" s="410" t="s">
        <v>564</v>
      </c>
      <c r="B5412" s="62" t="s">
        <v>558</v>
      </c>
      <c r="C5412" s="62" t="s">
        <v>559</v>
      </c>
      <c r="D5412" s="62" t="s">
        <v>560</v>
      </c>
      <c r="E5412" s="173" t="s">
        <v>561</v>
      </c>
    </row>
    <row r="5413" spans="1:5">
      <c r="A5413" s="410" t="s">
        <v>3066</v>
      </c>
      <c r="B5413" s="62" t="s">
        <v>123</v>
      </c>
      <c r="C5413" s="62">
        <v>0.10043948</v>
      </c>
      <c r="D5413" s="62">
        <v>6.92</v>
      </c>
      <c r="E5413" s="173">
        <f t="shared" ref="E5413:E5438" si="117">TRUNC((C5413*D5413),2)</f>
        <v>0.69</v>
      </c>
    </row>
    <row r="5414" spans="1:5">
      <c r="A5414" s="410" t="s">
        <v>3046</v>
      </c>
      <c r="B5414" s="62" t="s">
        <v>131</v>
      </c>
      <c r="C5414" s="62">
        <v>2.0057330000000002E-2</v>
      </c>
      <c r="D5414" s="62">
        <v>50.4</v>
      </c>
      <c r="E5414" s="173">
        <f t="shared" si="117"/>
        <v>1.01</v>
      </c>
    </row>
    <row r="5415" spans="1:5" ht="30">
      <c r="A5415" s="410" t="s">
        <v>3218</v>
      </c>
      <c r="B5415" s="62" t="s">
        <v>123</v>
      </c>
      <c r="C5415" s="62">
        <v>88.610500000000002</v>
      </c>
      <c r="D5415" s="62">
        <v>0.16</v>
      </c>
      <c r="E5415" s="173">
        <f t="shared" si="117"/>
        <v>14.17</v>
      </c>
    </row>
    <row r="5416" spans="1:5" ht="30">
      <c r="A5416" s="410" t="s">
        <v>3219</v>
      </c>
      <c r="B5416" s="62" t="s">
        <v>125</v>
      </c>
      <c r="C5416" s="62">
        <v>10.44</v>
      </c>
      <c r="D5416" s="62">
        <v>407.5</v>
      </c>
      <c r="E5416" s="173">
        <f t="shared" si="117"/>
        <v>4254.3</v>
      </c>
    </row>
    <row r="5417" spans="1:5">
      <c r="A5417" s="410" t="s">
        <v>3067</v>
      </c>
      <c r="B5417" s="62" t="s">
        <v>123</v>
      </c>
      <c r="C5417" s="62">
        <v>8.3261099999999994E-3</v>
      </c>
      <c r="D5417" s="62">
        <v>108.95</v>
      </c>
      <c r="E5417" s="173">
        <f t="shared" si="117"/>
        <v>0.9</v>
      </c>
    </row>
    <row r="5418" spans="1:5">
      <c r="A5418" s="410" t="s">
        <v>3069</v>
      </c>
      <c r="B5418" s="62" t="s">
        <v>123</v>
      </c>
      <c r="C5418" s="62">
        <v>0.11361768</v>
      </c>
      <c r="D5418" s="62">
        <v>6.21</v>
      </c>
      <c r="E5418" s="173">
        <f t="shared" si="117"/>
        <v>0.7</v>
      </c>
    </row>
    <row r="5419" spans="1:5">
      <c r="A5419" s="410" t="s">
        <v>3047</v>
      </c>
      <c r="B5419" s="62" t="s">
        <v>131</v>
      </c>
      <c r="C5419" s="62">
        <v>0.17206706999999999</v>
      </c>
      <c r="D5419" s="62">
        <v>9.4499999999999993</v>
      </c>
      <c r="E5419" s="173">
        <f t="shared" si="117"/>
        <v>1.62</v>
      </c>
    </row>
    <row r="5420" spans="1:5">
      <c r="A5420" s="410" t="s">
        <v>3075</v>
      </c>
      <c r="B5420" s="62" t="s">
        <v>128</v>
      </c>
      <c r="C5420" s="62">
        <v>1.8936069999999999E-2</v>
      </c>
      <c r="D5420" s="62">
        <v>15.32</v>
      </c>
      <c r="E5420" s="173">
        <f t="shared" si="117"/>
        <v>0.28999999999999998</v>
      </c>
    </row>
    <row r="5421" spans="1:5">
      <c r="A5421" s="410" t="s">
        <v>3172</v>
      </c>
      <c r="B5421" s="62" t="s">
        <v>136</v>
      </c>
      <c r="C5421" s="62">
        <v>2.61</v>
      </c>
      <c r="D5421" s="62">
        <v>30.46</v>
      </c>
      <c r="E5421" s="173">
        <f t="shared" si="117"/>
        <v>79.5</v>
      </c>
    </row>
    <row r="5422" spans="1:5">
      <c r="A5422" s="410" t="s">
        <v>3076</v>
      </c>
      <c r="B5422" s="62" t="s">
        <v>122</v>
      </c>
      <c r="C5422" s="62">
        <v>12.528</v>
      </c>
      <c r="D5422" s="62">
        <v>1.87</v>
      </c>
      <c r="E5422" s="173">
        <f t="shared" si="117"/>
        <v>23.42</v>
      </c>
    </row>
    <row r="5423" spans="1:5">
      <c r="A5423" s="410" t="s">
        <v>3077</v>
      </c>
      <c r="B5423" s="62" t="s">
        <v>122</v>
      </c>
      <c r="C5423" s="62">
        <v>12.528</v>
      </c>
      <c r="D5423" s="62">
        <v>0.71</v>
      </c>
      <c r="E5423" s="173">
        <f t="shared" si="117"/>
        <v>8.89</v>
      </c>
    </row>
    <row r="5424" spans="1:5">
      <c r="A5424" s="410" t="s">
        <v>3078</v>
      </c>
      <c r="B5424" s="62" t="s">
        <v>122</v>
      </c>
      <c r="C5424" s="62">
        <v>12.528</v>
      </c>
      <c r="D5424" s="62">
        <v>0.34</v>
      </c>
      <c r="E5424" s="173">
        <f t="shared" si="117"/>
        <v>4.25</v>
      </c>
    </row>
    <row r="5425" spans="1:5">
      <c r="A5425" s="410" t="s">
        <v>3079</v>
      </c>
      <c r="B5425" s="62" t="s">
        <v>122</v>
      </c>
      <c r="C5425" s="62">
        <v>12.528</v>
      </c>
      <c r="D5425" s="62">
        <v>0.05</v>
      </c>
      <c r="E5425" s="173">
        <f t="shared" si="117"/>
        <v>0.62</v>
      </c>
    </row>
    <row r="5426" spans="1:5">
      <c r="A5426" s="410" t="s">
        <v>3048</v>
      </c>
      <c r="B5426" s="62" t="s">
        <v>123</v>
      </c>
      <c r="C5426" s="62">
        <v>3.3152849999999998E-2</v>
      </c>
      <c r="D5426" s="62">
        <v>31.18</v>
      </c>
      <c r="E5426" s="173">
        <f t="shared" si="117"/>
        <v>1.03</v>
      </c>
    </row>
    <row r="5427" spans="1:5">
      <c r="A5427" s="410" t="s">
        <v>3049</v>
      </c>
      <c r="B5427" s="62" t="s">
        <v>123</v>
      </c>
      <c r="C5427" s="62">
        <v>1.553848E-2</v>
      </c>
      <c r="D5427" s="62">
        <v>178.5</v>
      </c>
      <c r="E5427" s="173">
        <f t="shared" si="117"/>
        <v>2.77</v>
      </c>
    </row>
    <row r="5428" spans="1:5">
      <c r="A5428" s="410" t="s">
        <v>3050</v>
      </c>
      <c r="B5428" s="62" t="s">
        <v>123</v>
      </c>
      <c r="C5428" s="62">
        <v>1.3967116399999999</v>
      </c>
      <c r="D5428" s="62">
        <v>1.17</v>
      </c>
      <c r="E5428" s="173">
        <f t="shared" si="117"/>
        <v>1.63</v>
      </c>
    </row>
    <row r="5429" spans="1:5" ht="30">
      <c r="A5429" s="410" t="s">
        <v>3051</v>
      </c>
      <c r="B5429" s="62" t="s">
        <v>123</v>
      </c>
      <c r="C5429" s="62">
        <v>1.34676E-2</v>
      </c>
      <c r="D5429" s="62">
        <v>140.43</v>
      </c>
      <c r="E5429" s="173">
        <f t="shared" si="117"/>
        <v>1.89</v>
      </c>
    </row>
    <row r="5430" spans="1:5" ht="30">
      <c r="A5430" s="410" t="s">
        <v>3052</v>
      </c>
      <c r="B5430" s="62" t="s">
        <v>123</v>
      </c>
      <c r="C5430" s="62">
        <v>9.0201599999999993E-3</v>
      </c>
      <c r="D5430" s="62">
        <v>123.37</v>
      </c>
      <c r="E5430" s="173">
        <f t="shared" si="117"/>
        <v>1.1100000000000001</v>
      </c>
    </row>
    <row r="5431" spans="1:5" ht="30">
      <c r="A5431" s="410" t="s">
        <v>3080</v>
      </c>
      <c r="B5431" s="62" t="s">
        <v>123</v>
      </c>
      <c r="C5431" s="62">
        <v>5.5248000000000005E-4</v>
      </c>
      <c r="D5431" s="62">
        <v>593.85</v>
      </c>
      <c r="E5431" s="173">
        <f t="shared" si="117"/>
        <v>0.32</v>
      </c>
    </row>
    <row r="5432" spans="1:5">
      <c r="A5432" s="410" t="s">
        <v>3081</v>
      </c>
      <c r="B5432" s="62" t="s">
        <v>123</v>
      </c>
      <c r="C5432" s="62">
        <v>3.3925800000000001E-3</v>
      </c>
      <c r="D5432" s="62">
        <v>134.63</v>
      </c>
      <c r="E5432" s="173">
        <f t="shared" si="117"/>
        <v>0.45</v>
      </c>
    </row>
    <row r="5433" spans="1:5">
      <c r="A5433" s="410" t="s">
        <v>3082</v>
      </c>
      <c r="B5433" s="62" t="s">
        <v>123</v>
      </c>
      <c r="C5433" s="62">
        <v>2.5770099999999998E-3</v>
      </c>
      <c r="D5433" s="62">
        <v>202.84</v>
      </c>
      <c r="E5433" s="173">
        <f t="shared" si="117"/>
        <v>0.52</v>
      </c>
    </row>
    <row r="5434" spans="1:5">
      <c r="A5434" s="410" t="s">
        <v>3083</v>
      </c>
      <c r="B5434" s="62" t="s">
        <v>123</v>
      </c>
      <c r="C5434" s="62">
        <v>5.5248000000000005E-4</v>
      </c>
      <c r="D5434" s="62">
        <v>574.46</v>
      </c>
      <c r="E5434" s="173">
        <f t="shared" si="117"/>
        <v>0.31</v>
      </c>
    </row>
    <row r="5435" spans="1:5">
      <c r="A5435" s="410" t="s">
        <v>3084</v>
      </c>
      <c r="B5435" s="62" t="s">
        <v>123</v>
      </c>
      <c r="C5435" s="62">
        <v>6.7902000000000001E-4</v>
      </c>
      <c r="D5435" s="62">
        <v>276.64</v>
      </c>
      <c r="E5435" s="173">
        <f t="shared" si="117"/>
        <v>0.18</v>
      </c>
    </row>
    <row r="5436" spans="1:5">
      <c r="A5436" s="410" t="s">
        <v>3085</v>
      </c>
      <c r="B5436" s="62" t="s">
        <v>123</v>
      </c>
      <c r="C5436" s="62">
        <v>3.420144E-2</v>
      </c>
      <c r="D5436" s="62">
        <v>8.1</v>
      </c>
      <c r="E5436" s="173">
        <f t="shared" si="117"/>
        <v>0.27</v>
      </c>
    </row>
    <row r="5437" spans="1:5">
      <c r="A5437" s="410" t="s">
        <v>3086</v>
      </c>
      <c r="B5437" s="62" t="s">
        <v>123</v>
      </c>
      <c r="C5437" s="62">
        <v>1.8936069999999999E-2</v>
      </c>
      <c r="D5437" s="62">
        <v>11.01</v>
      </c>
      <c r="E5437" s="173">
        <f t="shared" si="117"/>
        <v>0.2</v>
      </c>
    </row>
    <row r="5438" spans="1:5">
      <c r="A5438" s="410" t="s">
        <v>3087</v>
      </c>
      <c r="B5438" s="62" t="s">
        <v>123</v>
      </c>
      <c r="C5438" s="62">
        <v>1.8936069999999999E-2</v>
      </c>
      <c r="D5438" s="62">
        <v>24.42</v>
      </c>
      <c r="E5438" s="173">
        <f t="shared" si="117"/>
        <v>0.46</v>
      </c>
    </row>
    <row r="5439" spans="1:5">
      <c r="A5439" s="410" t="s">
        <v>562</v>
      </c>
      <c r="B5439" s="62" t="s">
        <v>563</v>
      </c>
      <c r="C5439" s="62" t="s">
        <v>563</v>
      </c>
      <c r="D5439" s="62" t="s">
        <v>563</v>
      </c>
      <c r="E5439" s="173">
        <f>SUM(E5413:E5438)</f>
        <v>4401.5000000000009</v>
      </c>
    </row>
    <row r="5440" spans="1:5">
      <c r="A5440" s="410"/>
      <c r="B5440" s="62"/>
      <c r="C5440" s="62"/>
      <c r="D5440" s="62"/>
      <c r="E5440" s="173"/>
    </row>
    <row r="5441" spans="1:5">
      <c r="A5441" s="410" t="s">
        <v>565</v>
      </c>
      <c r="B5441" s="62" t="s">
        <v>563</v>
      </c>
      <c r="C5441" s="62" t="s">
        <v>563</v>
      </c>
      <c r="D5441" s="62" t="s">
        <v>563</v>
      </c>
      <c r="E5441" s="173">
        <f>E5405+E5410+E5439</f>
        <v>4551.1000000000013</v>
      </c>
    </row>
    <row r="5442" spans="1:5">
      <c r="A5442" s="410"/>
      <c r="B5442" s="62"/>
      <c r="C5442" s="62"/>
      <c r="D5442" s="413"/>
      <c r="E5442" s="173"/>
    </row>
    <row r="5443" spans="1:5">
      <c r="A5443" s="410"/>
      <c r="B5443" s="62"/>
      <c r="C5443" s="62"/>
      <c r="D5443" s="62"/>
      <c r="E5443" s="173"/>
    </row>
    <row r="5444" spans="1:5">
      <c r="A5444" s="410"/>
      <c r="B5444" s="62"/>
      <c r="C5444" s="62"/>
      <c r="D5444" s="62"/>
      <c r="E5444" s="173"/>
    </row>
    <row r="5445" spans="1:5">
      <c r="A5445" s="410" t="s">
        <v>680</v>
      </c>
      <c r="B5445" s="62" t="s">
        <v>3547</v>
      </c>
      <c r="C5445" s="62"/>
      <c r="D5445" s="62"/>
      <c r="E5445" s="173"/>
    </row>
    <row r="5446" spans="1:5" ht="30">
      <c r="A5446" s="410" t="s">
        <v>1173</v>
      </c>
      <c r="B5446" s="62"/>
      <c r="C5446" s="62"/>
      <c r="D5446" s="62"/>
      <c r="E5446" s="173"/>
    </row>
    <row r="5447" spans="1:5">
      <c r="A5447" s="410" t="s">
        <v>570</v>
      </c>
      <c r="B5447" s="62"/>
      <c r="C5447" s="62"/>
      <c r="D5447" s="62"/>
      <c r="E5447" s="173"/>
    </row>
    <row r="5448" spans="1:5">
      <c r="A5448" s="410"/>
      <c r="B5448" s="62"/>
      <c r="C5448" s="62"/>
      <c r="D5448" s="62"/>
      <c r="E5448" s="173"/>
    </row>
    <row r="5449" spans="1:5">
      <c r="A5449" s="410" t="s">
        <v>576</v>
      </c>
      <c r="B5449" s="62" t="s">
        <v>558</v>
      </c>
      <c r="C5449" s="62" t="s">
        <v>559</v>
      </c>
      <c r="D5449" s="62" t="s">
        <v>560</v>
      </c>
      <c r="E5449" s="173" t="s">
        <v>561</v>
      </c>
    </row>
    <row r="5450" spans="1:5" ht="30">
      <c r="A5450" s="410" t="s">
        <v>3061</v>
      </c>
      <c r="B5450" s="62" t="s">
        <v>123</v>
      </c>
      <c r="C5450" s="62">
        <v>2.8563999999999998E-4</v>
      </c>
      <c r="D5450" s="62">
        <v>576</v>
      </c>
      <c r="E5450" s="173">
        <f>TRUNC((C5450*D5450),2)</f>
        <v>0.16</v>
      </c>
    </row>
    <row r="5451" spans="1:5">
      <c r="A5451" s="410" t="s">
        <v>562</v>
      </c>
      <c r="B5451" s="62" t="s">
        <v>563</v>
      </c>
      <c r="C5451" s="62" t="s">
        <v>563</v>
      </c>
      <c r="D5451" s="62" t="s">
        <v>563</v>
      </c>
      <c r="E5451" s="173">
        <f>SUM(E5450:E5450)</f>
        <v>0.16</v>
      </c>
    </row>
    <row r="5452" spans="1:5">
      <c r="A5452" s="410"/>
      <c r="B5452" s="62"/>
      <c r="C5452" s="62"/>
      <c r="D5452" s="62"/>
      <c r="E5452" s="173"/>
    </row>
    <row r="5453" spans="1:5">
      <c r="A5453" s="410" t="s">
        <v>557</v>
      </c>
      <c r="B5453" s="62" t="s">
        <v>558</v>
      </c>
      <c r="C5453" s="62" t="s">
        <v>559</v>
      </c>
      <c r="D5453" s="62" t="s">
        <v>560</v>
      </c>
      <c r="E5453" s="173" t="s">
        <v>561</v>
      </c>
    </row>
    <row r="5454" spans="1:5">
      <c r="A5454" s="410" t="s">
        <v>3090</v>
      </c>
      <c r="B5454" s="62" t="s">
        <v>122</v>
      </c>
      <c r="C5454" s="62">
        <v>2.7640709600000002</v>
      </c>
      <c r="D5454" s="62">
        <v>13.3</v>
      </c>
      <c r="E5454" s="173">
        <f>TRUNC((C5454*D5454),2)</f>
        <v>36.76</v>
      </c>
    </row>
    <row r="5455" spans="1:5">
      <c r="A5455" s="410" t="s">
        <v>3063</v>
      </c>
      <c r="B5455" s="62" t="s">
        <v>122</v>
      </c>
      <c r="C5455" s="62">
        <v>1.5273424499999999</v>
      </c>
      <c r="D5455" s="62">
        <v>8.51</v>
      </c>
      <c r="E5455" s="173">
        <f>TRUNC((C5455*D5455),2)</f>
        <v>12.99</v>
      </c>
    </row>
    <row r="5456" spans="1:5">
      <c r="A5456" s="410" t="s">
        <v>562</v>
      </c>
      <c r="B5456" s="62" t="s">
        <v>563</v>
      </c>
      <c r="C5456" s="62" t="s">
        <v>563</v>
      </c>
      <c r="D5456" s="62" t="s">
        <v>563</v>
      </c>
      <c r="E5456" s="173">
        <f>SUM(E5454:E5455)</f>
        <v>49.75</v>
      </c>
    </row>
    <row r="5457" spans="1:5">
      <c r="A5457" s="410"/>
      <c r="B5457" s="62"/>
      <c r="C5457" s="62"/>
      <c r="D5457" s="62"/>
      <c r="E5457" s="173"/>
    </row>
    <row r="5458" spans="1:5">
      <c r="A5458" s="410" t="s">
        <v>564</v>
      </c>
      <c r="B5458" s="62" t="s">
        <v>558</v>
      </c>
      <c r="C5458" s="62" t="s">
        <v>559</v>
      </c>
      <c r="D5458" s="62" t="s">
        <v>560</v>
      </c>
      <c r="E5458" s="173" t="s">
        <v>561</v>
      </c>
    </row>
    <row r="5459" spans="1:5">
      <c r="A5459" s="410" t="s">
        <v>3065</v>
      </c>
      <c r="B5459" s="62" t="s">
        <v>124</v>
      </c>
      <c r="C5459" s="62">
        <v>1.932E-2</v>
      </c>
      <c r="D5459" s="62">
        <v>72.5</v>
      </c>
      <c r="E5459" s="173">
        <f t="shared" ref="E5459:E5484" si="118">TRUNC((C5459*D5459),2)</f>
        <v>1.4</v>
      </c>
    </row>
    <row r="5460" spans="1:5">
      <c r="A5460" s="410" t="s">
        <v>3066</v>
      </c>
      <c r="B5460" s="62" t="s">
        <v>123</v>
      </c>
      <c r="C5460" s="62">
        <v>3.3826679999999998E-2</v>
      </c>
      <c r="D5460" s="62">
        <v>6.92</v>
      </c>
      <c r="E5460" s="173">
        <f t="shared" si="118"/>
        <v>0.23</v>
      </c>
    </row>
    <row r="5461" spans="1:5">
      <c r="A5461" s="410" t="s">
        <v>3046</v>
      </c>
      <c r="B5461" s="62" t="s">
        <v>131</v>
      </c>
      <c r="C5461" s="62">
        <v>6.7550400000000003E-3</v>
      </c>
      <c r="D5461" s="62">
        <v>50.4</v>
      </c>
      <c r="E5461" s="173">
        <f t="shared" si="118"/>
        <v>0.34</v>
      </c>
    </row>
    <row r="5462" spans="1:5">
      <c r="A5462" s="410" t="s">
        <v>3067</v>
      </c>
      <c r="B5462" s="62" t="s">
        <v>123</v>
      </c>
      <c r="C5462" s="62">
        <v>2.8041199999999998E-3</v>
      </c>
      <c r="D5462" s="62">
        <v>108.95</v>
      </c>
      <c r="E5462" s="173">
        <f t="shared" si="118"/>
        <v>0.3</v>
      </c>
    </row>
    <row r="5463" spans="1:5">
      <c r="A5463" s="410" t="s">
        <v>3068</v>
      </c>
      <c r="B5463" s="62" t="s">
        <v>127</v>
      </c>
      <c r="C5463" s="62">
        <v>6.6792727599999999</v>
      </c>
      <c r="D5463" s="62">
        <v>0.42</v>
      </c>
      <c r="E5463" s="173">
        <f t="shared" si="118"/>
        <v>2.8</v>
      </c>
    </row>
    <row r="5464" spans="1:5">
      <c r="A5464" s="410" t="s">
        <v>3069</v>
      </c>
      <c r="B5464" s="62" t="s">
        <v>123</v>
      </c>
      <c r="C5464" s="62">
        <v>3.8264930000000003E-2</v>
      </c>
      <c r="D5464" s="62">
        <v>6.21</v>
      </c>
      <c r="E5464" s="173">
        <f t="shared" si="118"/>
        <v>0.23</v>
      </c>
    </row>
    <row r="5465" spans="1:5" ht="30">
      <c r="A5465" s="410" t="s">
        <v>3220</v>
      </c>
      <c r="B5465" s="62" t="s">
        <v>125</v>
      </c>
      <c r="C5465" s="62">
        <v>0.80008000000000001</v>
      </c>
      <c r="D5465" s="62">
        <v>549.72</v>
      </c>
      <c r="E5465" s="173">
        <f t="shared" si="118"/>
        <v>439.81</v>
      </c>
    </row>
    <row r="5466" spans="1:5">
      <c r="A5466" s="410" t="s">
        <v>3047</v>
      </c>
      <c r="B5466" s="62" t="s">
        <v>131</v>
      </c>
      <c r="C5466" s="62">
        <v>5.794991E-2</v>
      </c>
      <c r="D5466" s="62">
        <v>9.4499999999999993</v>
      </c>
      <c r="E5466" s="173">
        <f t="shared" si="118"/>
        <v>0.54</v>
      </c>
    </row>
    <row r="5467" spans="1:5">
      <c r="A5467" s="410" t="s">
        <v>3075</v>
      </c>
      <c r="B5467" s="62" t="s">
        <v>128</v>
      </c>
      <c r="C5467" s="62">
        <v>6.37741E-3</v>
      </c>
      <c r="D5467" s="62">
        <v>15.32</v>
      </c>
      <c r="E5467" s="173">
        <f t="shared" si="118"/>
        <v>0.09</v>
      </c>
    </row>
    <row r="5468" spans="1:5">
      <c r="A5468" s="410" t="s">
        <v>3076</v>
      </c>
      <c r="B5468" s="62" t="s">
        <v>122</v>
      </c>
      <c r="C5468" s="62">
        <v>4.2192639999999999</v>
      </c>
      <c r="D5468" s="62">
        <v>1.87</v>
      </c>
      <c r="E5468" s="173">
        <f t="shared" si="118"/>
        <v>7.89</v>
      </c>
    </row>
    <row r="5469" spans="1:5">
      <c r="A5469" s="410" t="s">
        <v>3077</v>
      </c>
      <c r="B5469" s="62" t="s">
        <v>122</v>
      </c>
      <c r="C5469" s="62">
        <v>4.2192639999999999</v>
      </c>
      <c r="D5469" s="62">
        <v>0.71</v>
      </c>
      <c r="E5469" s="173">
        <f t="shared" si="118"/>
        <v>2.99</v>
      </c>
    </row>
    <row r="5470" spans="1:5">
      <c r="A5470" s="410" t="s">
        <v>3078</v>
      </c>
      <c r="B5470" s="62" t="s">
        <v>122</v>
      </c>
      <c r="C5470" s="62">
        <v>4.2192639999999999</v>
      </c>
      <c r="D5470" s="62">
        <v>0.34</v>
      </c>
      <c r="E5470" s="173">
        <f t="shared" si="118"/>
        <v>1.43</v>
      </c>
    </row>
    <row r="5471" spans="1:5">
      <c r="A5471" s="410" t="s">
        <v>3079</v>
      </c>
      <c r="B5471" s="62" t="s">
        <v>122</v>
      </c>
      <c r="C5471" s="62">
        <v>4.2192639999999999</v>
      </c>
      <c r="D5471" s="62">
        <v>0.05</v>
      </c>
      <c r="E5471" s="173">
        <f t="shared" si="118"/>
        <v>0.21</v>
      </c>
    </row>
    <row r="5472" spans="1:5">
      <c r="A5472" s="410" t="s">
        <v>3048</v>
      </c>
      <c r="B5472" s="62" t="s">
        <v>123</v>
      </c>
      <c r="C5472" s="62">
        <v>1.116543E-2</v>
      </c>
      <c r="D5472" s="62">
        <v>31.18</v>
      </c>
      <c r="E5472" s="173">
        <f t="shared" si="118"/>
        <v>0.34</v>
      </c>
    </row>
    <row r="5473" spans="1:5">
      <c r="A5473" s="410" t="s">
        <v>3049</v>
      </c>
      <c r="B5473" s="62" t="s">
        <v>123</v>
      </c>
      <c r="C5473" s="62">
        <v>5.2331599999999997E-3</v>
      </c>
      <c r="D5473" s="62">
        <v>178.5</v>
      </c>
      <c r="E5473" s="173">
        <f t="shared" si="118"/>
        <v>0.93</v>
      </c>
    </row>
    <row r="5474" spans="1:5">
      <c r="A5474" s="410" t="s">
        <v>3050</v>
      </c>
      <c r="B5474" s="62" t="s">
        <v>123</v>
      </c>
      <c r="C5474" s="62">
        <v>0.47039392000000002</v>
      </c>
      <c r="D5474" s="62">
        <v>1.17</v>
      </c>
      <c r="E5474" s="173">
        <f t="shared" si="118"/>
        <v>0.55000000000000004</v>
      </c>
    </row>
    <row r="5475" spans="1:5" ht="30">
      <c r="A5475" s="410" t="s">
        <v>3051</v>
      </c>
      <c r="B5475" s="62" t="s">
        <v>123</v>
      </c>
      <c r="C5475" s="62">
        <v>4.5357100000000001E-3</v>
      </c>
      <c r="D5475" s="62">
        <v>140.43</v>
      </c>
      <c r="E5475" s="173">
        <f t="shared" si="118"/>
        <v>0.63</v>
      </c>
    </row>
    <row r="5476" spans="1:5" ht="30">
      <c r="A5476" s="410" t="s">
        <v>3052</v>
      </c>
      <c r="B5476" s="62" t="s">
        <v>123</v>
      </c>
      <c r="C5476" s="62">
        <v>3.0378599999999999E-3</v>
      </c>
      <c r="D5476" s="62">
        <v>123.37</v>
      </c>
      <c r="E5476" s="173">
        <f t="shared" si="118"/>
        <v>0.37</v>
      </c>
    </row>
    <row r="5477" spans="1:5" ht="30">
      <c r="A5477" s="410" t="s">
        <v>3080</v>
      </c>
      <c r="B5477" s="62" t="s">
        <v>123</v>
      </c>
      <c r="C5477" s="62">
        <v>1.8607000000000001E-4</v>
      </c>
      <c r="D5477" s="62">
        <v>593.85</v>
      </c>
      <c r="E5477" s="173">
        <f t="shared" si="118"/>
        <v>0.11</v>
      </c>
    </row>
    <row r="5478" spans="1:5">
      <c r="A5478" s="410" t="s">
        <v>3081</v>
      </c>
      <c r="B5478" s="62" t="s">
        <v>123</v>
      </c>
      <c r="C5478" s="62">
        <v>1.14258E-3</v>
      </c>
      <c r="D5478" s="62">
        <v>134.63</v>
      </c>
      <c r="E5478" s="173">
        <f t="shared" si="118"/>
        <v>0.15</v>
      </c>
    </row>
    <row r="5479" spans="1:5">
      <c r="A5479" s="410" t="s">
        <v>3082</v>
      </c>
      <c r="B5479" s="62" t="s">
        <v>123</v>
      </c>
      <c r="C5479" s="62">
        <v>8.6790000000000001E-4</v>
      </c>
      <c r="D5479" s="62">
        <v>202.84</v>
      </c>
      <c r="E5479" s="173">
        <f t="shared" si="118"/>
        <v>0.17</v>
      </c>
    </row>
    <row r="5480" spans="1:5">
      <c r="A5480" s="410" t="s">
        <v>3083</v>
      </c>
      <c r="B5480" s="62" t="s">
        <v>123</v>
      </c>
      <c r="C5480" s="62">
        <v>1.8607000000000001E-4</v>
      </c>
      <c r="D5480" s="62">
        <v>574.46</v>
      </c>
      <c r="E5480" s="173">
        <f t="shared" si="118"/>
        <v>0.1</v>
      </c>
    </row>
    <row r="5481" spans="1:5">
      <c r="A5481" s="410" t="s">
        <v>3084</v>
      </c>
      <c r="B5481" s="62" t="s">
        <v>123</v>
      </c>
      <c r="C5481" s="62">
        <v>2.2868000000000001E-4</v>
      </c>
      <c r="D5481" s="62">
        <v>276.64</v>
      </c>
      <c r="E5481" s="173">
        <f t="shared" si="118"/>
        <v>0.06</v>
      </c>
    </row>
    <row r="5482" spans="1:5">
      <c r="A5482" s="410" t="s">
        <v>3085</v>
      </c>
      <c r="B5482" s="62" t="s">
        <v>123</v>
      </c>
      <c r="C5482" s="62">
        <v>1.15186E-2</v>
      </c>
      <c r="D5482" s="62">
        <v>8.1</v>
      </c>
      <c r="E5482" s="173">
        <f t="shared" si="118"/>
        <v>0.09</v>
      </c>
    </row>
    <row r="5483" spans="1:5">
      <c r="A5483" s="410" t="s">
        <v>3086</v>
      </c>
      <c r="B5483" s="62" t="s">
        <v>123</v>
      </c>
      <c r="C5483" s="62">
        <v>6.37741E-3</v>
      </c>
      <c r="D5483" s="62">
        <v>11.01</v>
      </c>
      <c r="E5483" s="173">
        <f t="shared" si="118"/>
        <v>7.0000000000000007E-2</v>
      </c>
    </row>
    <row r="5484" spans="1:5">
      <c r="A5484" s="410" t="s">
        <v>3087</v>
      </c>
      <c r="B5484" s="62" t="s">
        <v>123</v>
      </c>
      <c r="C5484" s="62">
        <v>6.37741E-3</v>
      </c>
      <c r="D5484" s="62">
        <v>24.42</v>
      </c>
      <c r="E5484" s="173">
        <f t="shared" si="118"/>
        <v>0.15</v>
      </c>
    </row>
    <row r="5485" spans="1:5">
      <c r="A5485" s="410" t="s">
        <v>562</v>
      </c>
      <c r="B5485" s="62" t="s">
        <v>563</v>
      </c>
      <c r="C5485" s="62" t="s">
        <v>563</v>
      </c>
      <c r="D5485" s="62" t="s">
        <v>563</v>
      </c>
      <c r="E5485" s="173">
        <f>SUM(E5459:E5484)</f>
        <v>461.97999999999996</v>
      </c>
    </row>
    <row r="5486" spans="1:5">
      <c r="A5486" s="410"/>
      <c r="B5486" s="62"/>
      <c r="C5486" s="62"/>
      <c r="D5486" s="62"/>
      <c r="E5486" s="173"/>
    </row>
    <row r="5487" spans="1:5">
      <c r="A5487" s="410" t="s">
        <v>565</v>
      </c>
      <c r="B5487" s="62" t="s">
        <v>563</v>
      </c>
      <c r="C5487" s="62" t="s">
        <v>563</v>
      </c>
      <c r="D5487" s="62" t="s">
        <v>563</v>
      </c>
      <c r="E5487" s="173">
        <f>E5451+E5456+E5485</f>
        <v>511.89</v>
      </c>
    </row>
    <row r="5488" spans="1:5">
      <c r="A5488" s="410"/>
      <c r="B5488" s="62"/>
      <c r="C5488" s="62"/>
      <c r="D5488" s="413"/>
      <c r="E5488" s="173"/>
    </row>
    <row r="5489" spans="1:5">
      <c r="A5489" s="410"/>
      <c r="B5489" s="62"/>
      <c r="C5489" s="62"/>
      <c r="D5489" s="62"/>
      <c r="E5489" s="173"/>
    </row>
    <row r="5490" spans="1:5">
      <c r="A5490" s="410"/>
      <c r="B5490" s="62"/>
      <c r="C5490" s="62"/>
      <c r="D5490" s="62"/>
      <c r="E5490" s="173"/>
    </row>
    <row r="5491" spans="1:5">
      <c r="A5491" s="410" t="s">
        <v>681</v>
      </c>
      <c r="B5491" s="62" t="s">
        <v>3547</v>
      </c>
      <c r="C5491" s="62"/>
      <c r="D5491" s="62"/>
      <c r="E5491" s="173"/>
    </row>
    <row r="5492" spans="1:5" ht="30">
      <c r="A5492" s="410" t="s">
        <v>1174</v>
      </c>
      <c r="B5492" s="62"/>
      <c r="C5492" s="62"/>
      <c r="D5492" s="62"/>
      <c r="E5492" s="173"/>
    </row>
    <row r="5493" spans="1:5">
      <c r="A5493" s="410" t="s">
        <v>570</v>
      </c>
      <c r="B5493" s="62"/>
      <c r="C5493" s="62"/>
      <c r="D5493" s="62"/>
      <c r="E5493" s="173"/>
    </row>
    <row r="5494" spans="1:5">
      <c r="A5494" s="410"/>
      <c r="B5494" s="62"/>
      <c r="C5494" s="62"/>
      <c r="D5494" s="62"/>
      <c r="E5494" s="173"/>
    </row>
    <row r="5495" spans="1:5">
      <c r="A5495" s="410" t="s">
        <v>576</v>
      </c>
      <c r="B5495" s="62" t="s">
        <v>558</v>
      </c>
      <c r="C5495" s="62" t="s">
        <v>559</v>
      </c>
      <c r="D5495" s="62" t="s">
        <v>560</v>
      </c>
      <c r="E5495" s="173" t="s">
        <v>561</v>
      </c>
    </row>
    <row r="5496" spans="1:5" ht="30">
      <c r="A5496" s="410" t="s">
        <v>3061</v>
      </c>
      <c r="B5496" s="62" t="s">
        <v>123</v>
      </c>
      <c r="C5496" s="62">
        <v>3.6558000000000001E-4</v>
      </c>
      <c r="D5496" s="62">
        <v>576</v>
      </c>
      <c r="E5496" s="173">
        <f>TRUNC((C5496*D5496),2)</f>
        <v>0.21</v>
      </c>
    </row>
    <row r="5497" spans="1:5">
      <c r="A5497" s="410" t="s">
        <v>562</v>
      </c>
      <c r="B5497" s="62" t="s">
        <v>563</v>
      </c>
      <c r="C5497" s="62" t="s">
        <v>563</v>
      </c>
      <c r="D5497" s="62" t="s">
        <v>563</v>
      </c>
      <c r="E5497" s="173">
        <f>SUM(E5496:E5496)</f>
        <v>0.21</v>
      </c>
    </row>
    <row r="5498" spans="1:5">
      <c r="A5498" s="410"/>
      <c r="B5498" s="62"/>
      <c r="C5498" s="62"/>
      <c r="D5498" s="62"/>
      <c r="E5498" s="173"/>
    </row>
    <row r="5499" spans="1:5">
      <c r="A5499" s="410" t="s">
        <v>557</v>
      </c>
      <c r="B5499" s="62" t="s">
        <v>558</v>
      </c>
      <c r="C5499" s="62" t="s">
        <v>559</v>
      </c>
      <c r="D5499" s="62" t="s">
        <v>560</v>
      </c>
      <c r="E5499" s="173" t="s">
        <v>561</v>
      </c>
    </row>
    <row r="5500" spans="1:5">
      <c r="A5500" s="410" t="s">
        <v>3090</v>
      </c>
      <c r="B5500" s="62" t="s">
        <v>122</v>
      </c>
      <c r="C5500" s="62">
        <v>3.6615600000000001</v>
      </c>
      <c r="D5500" s="62">
        <v>13.3</v>
      </c>
      <c r="E5500" s="173">
        <f>TRUNC((C5500*D5500),2)</f>
        <v>48.69</v>
      </c>
    </row>
    <row r="5501" spans="1:5">
      <c r="A5501" s="410" t="s">
        <v>3063</v>
      </c>
      <c r="B5501" s="62" t="s">
        <v>122</v>
      </c>
      <c r="C5501" s="62">
        <v>1.8307800000000001</v>
      </c>
      <c r="D5501" s="62">
        <v>8.51</v>
      </c>
      <c r="E5501" s="173">
        <f>TRUNC((C5501*D5501),2)</f>
        <v>15.57</v>
      </c>
    </row>
    <row r="5502" spans="1:5">
      <c r="A5502" s="410" t="s">
        <v>562</v>
      </c>
      <c r="B5502" s="62" t="s">
        <v>563</v>
      </c>
      <c r="C5502" s="62" t="s">
        <v>563</v>
      </c>
      <c r="D5502" s="62" t="s">
        <v>563</v>
      </c>
      <c r="E5502" s="173">
        <f>SUM(E5500:E5501)</f>
        <v>64.259999999999991</v>
      </c>
    </row>
    <row r="5503" spans="1:5">
      <c r="A5503" s="410"/>
      <c r="B5503" s="62"/>
      <c r="C5503" s="62"/>
      <c r="D5503" s="62"/>
      <c r="E5503" s="173"/>
    </row>
    <row r="5504" spans="1:5">
      <c r="A5504" s="410" t="s">
        <v>564</v>
      </c>
      <c r="B5504" s="62" t="s">
        <v>558</v>
      </c>
      <c r="C5504" s="62" t="s">
        <v>559</v>
      </c>
      <c r="D5504" s="62" t="s">
        <v>560</v>
      </c>
      <c r="E5504" s="173" t="s">
        <v>561</v>
      </c>
    </row>
    <row r="5505" spans="1:5">
      <c r="A5505" s="410" t="s">
        <v>3066</v>
      </c>
      <c r="B5505" s="62" t="s">
        <v>123</v>
      </c>
      <c r="C5505" s="62">
        <v>4.3292879999999999E-2</v>
      </c>
      <c r="D5505" s="62">
        <v>6.92</v>
      </c>
      <c r="E5505" s="173">
        <f t="shared" ref="E5505:E5530" si="119">TRUNC((C5505*D5505),2)</f>
        <v>0.28999999999999998</v>
      </c>
    </row>
    <row r="5506" spans="1:5">
      <c r="A5506" s="410" t="s">
        <v>3046</v>
      </c>
      <c r="B5506" s="62" t="s">
        <v>131</v>
      </c>
      <c r="C5506" s="62">
        <v>8.6453999999999993E-3</v>
      </c>
      <c r="D5506" s="62">
        <v>50.4</v>
      </c>
      <c r="E5506" s="173">
        <f t="shared" si="119"/>
        <v>0.43</v>
      </c>
    </row>
    <row r="5507" spans="1:5" ht="30">
      <c r="A5507" s="410" t="s">
        <v>3218</v>
      </c>
      <c r="B5507" s="62" t="s">
        <v>123</v>
      </c>
      <c r="C5507" s="62">
        <v>38.774999999999999</v>
      </c>
      <c r="D5507" s="62">
        <v>0.16</v>
      </c>
      <c r="E5507" s="173">
        <f t="shared" si="119"/>
        <v>6.2</v>
      </c>
    </row>
    <row r="5508" spans="1:5">
      <c r="A5508" s="410" t="s">
        <v>3067</v>
      </c>
      <c r="B5508" s="62" t="s">
        <v>123</v>
      </c>
      <c r="C5508" s="62">
        <v>3.5888399999999998E-3</v>
      </c>
      <c r="D5508" s="62">
        <v>108.95</v>
      </c>
      <c r="E5508" s="173">
        <f t="shared" si="119"/>
        <v>0.39</v>
      </c>
    </row>
    <row r="5509" spans="1:5">
      <c r="A5509" s="410" t="s">
        <v>3069</v>
      </c>
      <c r="B5509" s="62" t="s">
        <v>123</v>
      </c>
      <c r="C5509" s="62">
        <v>4.8973139999999998E-2</v>
      </c>
      <c r="D5509" s="62">
        <v>6.21</v>
      </c>
      <c r="E5509" s="173">
        <f t="shared" si="119"/>
        <v>0.3</v>
      </c>
    </row>
    <row r="5510" spans="1:5" ht="30">
      <c r="A5510" s="410" t="s">
        <v>3221</v>
      </c>
      <c r="B5510" s="62" t="s">
        <v>125</v>
      </c>
      <c r="C5510" s="62">
        <v>4.5</v>
      </c>
      <c r="D5510" s="62">
        <v>480.76</v>
      </c>
      <c r="E5510" s="173">
        <f t="shared" si="119"/>
        <v>2163.42</v>
      </c>
    </row>
    <row r="5511" spans="1:5">
      <c r="A5511" s="410" t="s">
        <v>3047</v>
      </c>
      <c r="B5511" s="62" t="s">
        <v>131</v>
      </c>
      <c r="C5511" s="62">
        <v>7.4166839999999998E-2</v>
      </c>
      <c r="D5511" s="62">
        <v>9.4499999999999993</v>
      </c>
      <c r="E5511" s="173">
        <f t="shared" si="119"/>
        <v>0.7</v>
      </c>
    </row>
    <row r="5512" spans="1:5">
      <c r="A5512" s="410" t="s">
        <v>3075</v>
      </c>
      <c r="B5512" s="62" t="s">
        <v>128</v>
      </c>
      <c r="C5512" s="62">
        <v>8.1621000000000003E-3</v>
      </c>
      <c r="D5512" s="62">
        <v>15.32</v>
      </c>
      <c r="E5512" s="173">
        <f t="shared" si="119"/>
        <v>0.12</v>
      </c>
    </row>
    <row r="5513" spans="1:5">
      <c r="A5513" s="410" t="s">
        <v>3172</v>
      </c>
      <c r="B5513" s="62" t="s">
        <v>136</v>
      </c>
      <c r="C5513" s="62">
        <v>1.125</v>
      </c>
      <c r="D5513" s="62">
        <v>30.46</v>
      </c>
      <c r="E5513" s="173">
        <f t="shared" si="119"/>
        <v>34.26</v>
      </c>
    </row>
    <row r="5514" spans="1:5">
      <c r="A5514" s="410" t="s">
        <v>3076</v>
      </c>
      <c r="B5514" s="62" t="s">
        <v>122</v>
      </c>
      <c r="C5514" s="62">
        <v>5.4</v>
      </c>
      <c r="D5514" s="62">
        <v>1.87</v>
      </c>
      <c r="E5514" s="173">
        <f t="shared" si="119"/>
        <v>10.09</v>
      </c>
    </row>
    <row r="5515" spans="1:5">
      <c r="A5515" s="410" t="s">
        <v>3077</v>
      </c>
      <c r="B5515" s="62" t="s">
        <v>122</v>
      </c>
      <c r="C5515" s="62">
        <v>5.4</v>
      </c>
      <c r="D5515" s="62">
        <v>0.71</v>
      </c>
      <c r="E5515" s="173">
        <f t="shared" si="119"/>
        <v>3.83</v>
      </c>
    </row>
    <row r="5516" spans="1:5">
      <c r="A5516" s="410" t="s">
        <v>3078</v>
      </c>
      <c r="B5516" s="62" t="s">
        <v>122</v>
      </c>
      <c r="C5516" s="62">
        <v>5.4</v>
      </c>
      <c r="D5516" s="62">
        <v>0.34</v>
      </c>
      <c r="E5516" s="173">
        <f t="shared" si="119"/>
        <v>1.83</v>
      </c>
    </row>
    <row r="5517" spans="1:5">
      <c r="A5517" s="410" t="s">
        <v>3079</v>
      </c>
      <c r="B5517" s="62" t="s">
        <v>122</v>
      </c>
      <c r="C5517" s="62">
        <v>5.4</v>
      </c>
      <c r="D5517" s="62">
        <v>0.05</v>
      </c>
      <c r="E5517" s="173">
        <f t="shared" si="119"/>
        <v>0.27</v>
      </c>
    </row>
    <row r="5518" spans="1:5">
      <c r="A5518" s="410" t="s">
        <v>3048</v>
      </c>
      <c r="B5518" s="62" t="s">
        <v>123</v>
      </c>
      <c r="C5518" s="62">
        <v>1.429002E-2</v>
      </c>
      <c r="D5518" s="62">
        <v>31.18</v>
      </c>
      <c r="E5518" s="173">
        <f t="shared" si="119"/>
        <v>0.44</v>
      </c>
    </row>
    <row r="5519" spans="1:5">
      <c r="A5519" s="410" t="s">
        <v>3049</v>
      </c>
      <c r="B5519" s="62" t="s">
        <v>123</v>
      </c>
      <c r="C5519" s="62">
        <v>6.6976199999999996E-3</v>
      </c>
      <c r="D5519" s="62">
        <v>178.5</v>
      </c>
      <c r="E5519" s="173">
        <f t="shared" si="119"/>
        <v>1.19</v>
      </c>
    </row>
    <row r="5520" spans="1:5">
      <c r="A5520" s="410" t="s">
        <v>3050</v>
      </c>
      <c r="B5520" s="62" t="s">
        <v>123</v>
      </c>
      <c r="C5520" s="62">
        <v>0.60203088000000005</v>
      </c>
      <c r="D5520" s="62">
        <v>1.17</v>
      </c>
      <c r="E5520" s="173">
        <f t="shared" si="119"/>
        <v>0.7</v>
      </c>
    </row>
    <row r="5521" spans="1:5" ht="30">
      <c r="A5521" s="410" t="s">
        <v>3051</v>
      </c>
      <c r="B5521" s="62" t="s">
        <v>123</v>
      </c>
      <c r="C5521" s="62">
        <v>5.8050000000000003E-3</v>
      </c>
      <c r="D5521" s="62">
        <v>140.43</v>
      </c>
      <c r="E5521" s="173">
        <f t="shared" si="119"/>
        <v>0.81</v>
      </c>
    </row>
    <row r="5522" spans="1:5" ht="30">
      <c r="A5522" s="410" t="s">
        <v>3052</v>
      </c>
      <c r="B5522" s="62" t="s">
        <v>123</v>
      </c>
      <c r="C5522" s="62">
        <v>3.888E-3</v>
      </c>
      <c r="D5522" s="62">
        <v>123.37</v>
      </c>
      <c r="E5522" s="173">
        <f t="shared" si="119"/>
        <v>0.47</v>
      </c>
    </row>
    <row r="5523" spans="1:5" ht="30">
      <c r="A5523" s="410" t="s">
        <v>3080</v>
      </c>
      <c r="B5523" s="62" t="s">
        <v>123</v>
      </c>
      <c r="C5523" s="62">
        <v>2.3813999999999999E-4</v>
      </c>
      <c r="D5523" s="62">
        <v>593.85</v>
      </c>
      <c r="E5523" s="173">
        <f t="shared" si="119"/>
        <v>0.14000000000000001</v>
      </c>
    </row>
    <row r="5524" spans="1:5">
      <c r="A5524" s="410" t="s">
        <v>3081</v>
      </c>
      <c r="B5524" s="62" t="s">
        <v>123</v>
      </c>
      <c r="C5524" s="62">
        <v>1.46232E-3</v>
      </c>
      <c r="D5524" s="62">
        <v>134.63</v>
      </c>
      <c r="E5524" s="173">
        <f t="shared" si="119"/>
        <v>0.19</v>
      </c>
    </row>
    <row r="5525" spans="1:5">
      <c r="A5525" s="410" t="s">
        <v>3082</v>
      </c>
      <c r="B5525" s="62" t="s">
        <v>123</v>
      </c>
      <c r="C5525" s="62">
        <v>1.11078E-3</v>
      </c>
      <c r="D5525" s="62">
        <v>202.84</v>
      </c>
      <c r="E5525" s="173">
        <f t="shared" si="119"/>
        <v>0.22</v>
      </c>
    </row>
    <row r="5526" spans="1:5">
      <c r="A5526" s="410" t="s">
        <v>3083</v>
      </c>
      <c r="B5526" s="62" t="s">
        <v>123</v>
      </c>
      <c r="C5526" s="62">
        <v>2.3813999999999999E-4</v>
      </c>
      <c r="D5526" s="62">
        <v>574.46</v>
      </c>
      <c r="E5526" s="173">
        <f t="shared" si="119"/>
        <v>0.13</v>
      </c>
    </row>
    <row r="5527" spans="1:5">
      <c r="A5527" s="410" t="s">
        <v>3084</v>
      </c>
      <c r="B5527" s="62" t="s">
        <v>123</v>
      </c>
      <c r="C5527" s="62">
        <v>2.9268000000000002E-4</v>
      </c>
      <c r="D5527" s="62">
        <v>276.64</v>
      </c>
      <c r="E5527" s="173">
        <f t="shared" si="119"/>
        <v>0.08</v>
      </c>
    </row>
    <row r="5528" spans="1:5">
      <c r="A5528" s="410" t="s">
        <v>3085</v>
      </c>
      <c r="B5528" s="62" t="s">
        <v>123</v>
      </c>
      <c r="C5528" s="62">
        <v>1.4742E-2</v>
      </c>
      <c r="D5528" s="62">
        <v>8.1</v>
      </c>
      <c r="E5528" s="173">
        <f t="shared" si="119"/>
        <v>0.11</v>
      </c>
    </row>
    <row r="5529" spans="1:5">
      <c r="A5529" s="410" t="s">
        <v>3086</v>
      </c>
      <c r="B5529" s="62" t="s">
        <v>123</v>
      </c>
      <c r="C5529" s="62">
        <v>8.1621000000000003E-3</v>
      </c>
      <c r="D5529" s="62">
        <v>11.01</v>
      </c>
      <c r="E5529" s="173">
        <f t="shared" si="119"/>
        <v>0.08</v>
      </c>
    </row>
    <row r="5530" spans="1:5">
      <c r="A5530" s="410" t="s">
        <v>3087</v>
      </c>
      <c r="B5530" s="62" t="s">
        <v>123</v>
      </c>
      <c r="C5530" s="62">
        <v>8.1621000000000003E-3</v>
      </c>
      <c r="D5530" s="62">
        <v>24.42</v>
      </c>
      <c r="E5530" s="173">
        <f t="shared" si="119"/>
        <v>0.19</v>
      </c>
    </row>
    <row r="5531" spans="1:5">
      <c r="A5531" s="410" t="s">
        <v>562</v>
      </c>
      <c r="B5531" s="62" t="s">
        <v>563</v>
      </c>
      <c r="C5531" s="62" t="s">
        <v>563</v>
      </c>
      <c r="D5531" s="62" t="s">
        <v>563</v>
      </c>
      <c r="E5531" s="173">
        <f>SUM(E5505:E5530)</f>
        <v>2226.8799999999997</v>
      </c>
    </row>
    <row r="5532" spans="1:5">
      <c r="A5532" s="410"/>
      <c r="B5532" s="62"/>
      <c r="C5532" s="62"/>
      <c r="D5532" s="62"/>
      <c r="E5532" s="173"/>
    </row>
    <row r="5533" spans="1:5">
      <c r="A5533" s="410" t="s">
        <v>565</v>
      </c>
      <c r="B5533" s="62" t="s">
        <v>563</v>
      </c>
      <c r="C5533" s="62" t="s">
        <v>563</v>
      </c>
      <c r="D5533" s="62" t="s">
        <v>563</v>
      </c>
      <c r="E5533" s="173">
        <f>E5497+E5502+E5531</f>
        <v>2291.3499999999995</v>
      </c>
    </row>
    <row r="5534" spans="1:5">
      <c r="A5534" s="410"/>
      <c r="B5534" s="62"/>
      <c r="C5534" s="62"/>
      <c r="D5534" s="413"/>
      <c r="E5534" s="173"/>
    </row>
    <row r="5535" spans="1:5">
      <c r="A5535" s="410"/>
      <c r="B5535" s="62"/>
      <c r="C5535" s="62"/>
      <c r="D5535" s="62"/>
      <c r="E5535" s="173"/>
    </row>
    <row r="5536" spans="1:5">
      <c r="A5536" s="410"/>
      <c r="B5536" s="62"/>
      <c r="C5536" s="62"/>
      <c r="D5536" s="62"/>
      <c r="E5536" s="173"/>
    </row>
    <row r="5537" spans="1:5">
      <c r="A5537" s="410" t="s">
        <v>1418</v>
      </c>
      <c r="B5537" s="62" t="s">
        <v>3547</v>
      </c>
      <c r="C5537" s="62"/>
      <c r="D5537" s="62"/>
      <c r="E5537" s="173"/>
    </row>
    <row r="5538" spans="1:5" ht="30">
      <c r="A5538" s="410" t="s">
        <v>1175</v>
      </c>
      <c r="B5538" s="62"/>
      <c r="C5538" s="62"/>
      <c r="D5538" s="62"/>
      <c r="E5538" s="173"/>
    </row>
    <row r="5539" spans="1:5">
      <c r="A5539" s="410" t="s">
        <v>570</v>
      </c>
      <c r="B5539" s="62"/>
      <c r="C5539" s="62"/>
      <c r="D5539" s="62"/>
      <c r="E5539" s="173"/>
    </row>
    <row r="5540" spans="1:5">
      <c r="A5540" s="410"/>
      <c r="B5540" s="62"/>
      <c r="C5540" s="62"/>
      <c r="D5540" s="62"/>
      <c r="E5540" s="173"/>
    </row>
    <row r="5541" spans="1:5">
      <c r="A5541" s="410" t="s">
        <v>576</v>
      </c>
      <c r="B5541" s="62" t="s">
        <v>558</v>
      </c>
      <c r="C5541" s="62" t="s">
        <v>559</v>
      </c>
      <c r="D5541" s="62" t="s">
        <v>560</v>
      </c>
      <c r="E5541" s="173" t="s">
        <v>561</v>
      </c>
    </row>
    <row r="5542" spans="1:5" ht="30">
      <c r="A5542" s="410" t="s">
        <v>3061</v>
      </c>
      <c r="B5542" s="62" t="s">
        <v>123</v>
      </c>
      <c r="C5542" s="62">
        <v>2.4372E-4</v>
      </c>
      <c r="D5542" s="62">
        <v>576</v>
      </c>
      <c r="E5542" s="173">
        <f>TRUNC((C5542*D5542),2)</f>
        <v>0.14000000000000001</v>
      </c>
    </row>
    <row r="5543" spans="1:5">
      <c r="A5543" s="410" t="s">
        <v>562</v>
      </c>
      <c r="B5543" s="62" t="s">
        <v>563</v>
      </c>
      <c r="C5543" s="62" t="s">
        <v>563</v>
      </c>
      <c r="D5543" s="62" t="s">
        <v>563</v>
      </c>
      <c r="E5543" s="173">
        <f>SUM(E5542:E5542)</f>
        <v>0.14000000000000001</v>
      </c>
    </row>
    <row r="5544" spans="1:5">
      <c r="A5544" s="410"/>
      <c r="B5544" s="62"/>
      <c r="C5544" s="62"/>
      <c r="D5544" s="62"/>
      <c r="E5544" s="173"/>
    </row>
    <row r="5545" spans="1:5">
      <c r="A5545" s="410" t="s">
        <v>557</v>
      </c>
      <c r="B5545" s="62" t="s">
        <v>558</v>
      </c>
      <c r="C5545" s="62" t="s">
        <v>559</v>
      </c>
      <c r="D5545" s="62" t="s">
        <v>560</v>
      </c>
      <c r="E5545" s="173" t="s">
        <v>561</v>
      </c>
    </row>
    <row r="5546" spans="1:5">
      <c r="A5546" s="410" t="s">
        <v>3090</v>
      </c>
      <c r="B5546" s="62" t="s">
        <v>122</v>
      </c>
      <c r="C5546" s="62">
        <v>2.4410400000000001</v>
      </c>
      <c r="D5546" s="62">
        <v>13.3</v>
      </c>
      <c r="E5546" s="173">
        <f>TRUNC((C5546*D5546),2)</f>
        <v>32.46</v>
      </c>
    </row>
    <row r="5547" spans="1:5">
      <c r="A5547" s="410" t="s">
        <v>3063</v>
      </c>
      <c r="B5547" s="62" t="s">
        <v>122</v>
      </c>
      <c r="C5547" s="62">
        <v>1.22052</v>
      </c>
      <c r="D5547" s="62">
        <v>8.51</v>
      </c>
      <c r="E5547" s="173">
        <f>TRUNC((C5547*D5547),2)</f>
        <v>10.38</v>
      </c>
    </row>
    <row r="5548" spans="1:5">
      <c r="A5548" s="410" t="s">
        <v>562</v>
      </c>
      <c r="B5548" s="62" t="s">
        <v>563</v>
      </c>
      <c r="C5548" s="62" t="s">
        <v>563</v>
      </c>
      <c r="D5548" s="62" t="s">
        <v>563</v>
      </c>
      <c r="E5548" s="173">
        <f>SUM(E5546:E5547)</f>
        <v>42.84</v>
      </c>
    </row>
    <row r="5549" spans="1:5">
      <c r="A5549" s="410"/>
      <c r="B5549" s="62"/>
      <c r="C5549" s="62"/>
      <c r="D5549" s="62"/>
      <c r="E5549" s="173"/>
    </row>
    <row r="5550" spans="1:5">
      <c r="A5550" s="410" t="s">
        <v>564</v>
      </c>
      <c r="B5550" s="62" t="s">
        <v>558</v>
      </c>
      <c r="C5550" s="62" t="s">
        <v>559</v>
      </c>
      <c r="D5550" s="62" t="s">
        <v>560</v>
      </c>
      <c r="E5550" s="173" t="s">
        <v>561</v>
      </c>
    </row>
    <row r="5551" spans="1:5">
      <c r="A5551" s="410" t="s">
        <v>3066</v>
      </c>
      <c r="B5551" s="62" t="s">
        <v>123</v>
      </c>
      <c r="C5551" s="62">
        <v>2.8861919999999999E-2</v>
      </c>
      <c r="D5551" s="62">
        <v>6.92</v>
      </c>
      <c r="E5551" s="173">
        <f t="shared" ref="E5551:E5576" si="120">TRUNC((C5551*D5551),2)</f>
        <v>0.19</v>
      </c>
    </row>
    <row r="5552" spans="1:5">
      <c r="A5552" s="410" t="s">
        <v>3046</v>
      </c>
      <c r="B5552" s="62" t="s">
        <v>131</v>
      </c>
      <c r="C5552" s="62">
        <v>5.7635999999999998E-3</v>
      </c>
      <c r="D5552" s="62">
        <v>50.4</v>
      </c>
      <c r="E5552" s="173">
        <f t="shared" si="120"/>
        <v>0.28999999999999998</v>
      </c>
    </row>
    <row r="5553" spans="1:5" ht="30">
      <c r="A5553" s="410" t="s">
        <v>3218</v>
      </c>
      <c r="B5553" s="62" t="s">
        <v>123</v>
      </c>
      <c r="C5553" s="62">
        <v>26.037500000000001</v>
      </c>
      <c r="D5553" s="62">
        <v>0.16</v>
      </c>
      <c r="E5553" s="173">
        <f t="shared" si="120"/>
        <v>4.16</v>
      </c>
    </row>
    <row r="5554" spans="1:5">
      <c r="A5554" s="410" t="s">
        <v>3067</v>
      </c>
      <c r="B5554" s="62" t="s">
        <v>123</v>
      </c>
      <c r="C5554" s="62">
        <v>2.3925600000000002E-3</v>
      </c>
      <c r="D5554" s="62">
        <v>108.95</v>
      </c>
      <c r="E5554" s="173">
        <f t="shared" si="120"/>
        <v>0.26</v>
      </c>
    </row>
    <row r="5555" spans="1:5">
      <c r="A5555" s="410" t="s">
        <v>3069</v>
      </c>
      <c r="B5555" s="62" t="s">
        <v>123</v>
      </c>
      <c r="C5555" s="62">
        <v>3.2648759999999999E-2</v>
      </c>
      <c r="D5555" s="62">
        <v>6.21</v>
      </c>
      <c r="E5555" s="173">
        <f t="shared" si="120"/>
        <v>0.2</v>
      </c>
    </row>
    <row r="5556" spans="1:5" ht="30">
      <c r="A5556" s="410" t="s">
        <v>3221</v>
      </c>
      <c r="B5556" s="62" t="s">
        <v>125</v>
      </c>
      <c r="C5556" s="62">
        <v>3</v>
      </c>
      <c r="D5556" s="62">
        <v>480.76</v>
      </c>
      <c r="E5556" s="173">
        <f t="shared" si="120"/>
        <v>1442.28</v>
      </c>
    </row>
    <row r="5557" spans="1:5">
      <c r="A5557" s="410" t="s">
        <v>3047</v>
      </c>
      <c r="B5557" s="62" t="s">
        <v>131</v>
      </c>
      <c r="C5557" s="62">
        <v>4.9444559999999999E-2</v>
      </c>
      <c r="D5557" s="62">
        <v>9.4499999999999993</v>
      </c>
      <c r="E5557" s="173">
        <f t="shared" si="120"/>
        <v>0.46</v>
      </c>
    </row>
    <row r="5558" spans="1:5">
      <c r="A5558" s="410" t="s">
        <v>3075</v>
      </c>
      <c r="B5558" s="62" t="s">
        <v>128</v>
      </c>
      <c r="C5558" s="62">
        <v>5.4413999999999999E-3</v>
      </c>
      <c r="D5558" s="62">
        <v>15.32</v>
      </c>
      <c r="E5558" s="173">
        <f t="shared" si="120"/>
        <v>0.08</v>
      </c>
    </row>
    <row r="5559" spans="1:5">
      <c r="A5559" s="410" t="s">
        <v>3172</v>
      </c>
      <c r="B5559" s="62" t="s">
        <v>136</v>
      </c>
      <c r="C5559" s="62">
        <v>0.75</v>
      </c>
      <c r="D5559" s="62">
        <v>30.46</v>
      </c>
      <c r="E5559" s="173">
        <f t="shared" si="120"/>
        <v>22.84</v>
      </c>
    </row>
    <row r="5560" spans="1:5">
      <c r="A5560" s="410" t="s">
        <v>3076</v>
      </c>
      <c r="B5560" s="62" t="s">
        <v>122</v>
      </c>
      <c r="C5560" s="62">
        <v>3.6</v>
      </c>
      <c r="D5560" s="62">
        <v>1.87</v>
      </c>
      <c r="E5560" s="173">
        <f t="shared" si="120"/>
        <v>6.73</v>
      </c>
    </row>
    <row r="5561" spans="1:5">
      <c r="A5561" s="410" t="s">
        <v>3077</v>
      </c>
      <c r="B5561" s="62" t="s">
        <v>122</v>
      </c>
      <c r="C5561" s="62">
        <v>3.6</v>
      </c>
      <c r="D5561" s="62">
        <v>0.71</v>
      </c>
      <c r="E5561" s="173">
        <f t="shared" si="120"/>
        <v>2.5499999999999998</v>
      </c>
    </row>
    <row r="5562" spans="1:5">
      <c r="A5562" s="410" t="s">
        <v>3078</v>
      </c>
      <c r="B5562" s="62" t="s">
        <v>122</v>
      </c>
      <c r="C5562" s="62">
        <v>3.6</v>
      </c>
      <c r="D5562" s="62">
        <v>0.34</v>
      </c>
      <c r="E5562" s="173">
        <f t="shared" si="120"/>
        <v>1.22</v>
      </c>
    </row>
    <row r="5563" spans="1:5">
      <c r="A5563" s="410" t="s">
        <v>3079</v>
      </c>
      <c r="B5563" s="62" t="s">
        <v>122</v>
      </c>
      <c r="C5563" s="62">
        <v>3.6</v>
      </c>
      <c r="D5563" s="62">
        <v>0.05</v>
      </c>
      <c r="E5563" s="173">
        <f t="shared" si="120"/>
        <v>0.18</v>
      </c>
    </row>
    <row r="5564" spans="1:5">
      <c r="A5564" s="410" t="s">
        <v>3048</v>
      </c>
      <c r="B5564" s="62" t="s">
        <v>123</v>
      </c>
      <c r="C5564" s="62">
        <v>9.5266799999999992E-3</v>
      </c>
      <c r="D5564" s="62">
        <v>31.18</v>
      </c>
      <c r="E5564" s="173">
        <f t="shared" si="120"/>
        <v>0.28999999999999998</v>
      </c>
    </row>
    <row r="5565" spans="1:5">
      <c r="A5565" s="410" t="s">
        <v>3049</v>
      </c>
      <c r="B5565" s="62" t="s">
        <v>123</v>
      </c>
      <c r="C5565" s="62">
        <v>4.4650799999999997E-3</v>
      </c>
      <c r="D5565" s="62">
        <v>178.5</v>
      </c>
      <c r="E5565" s="173">
        <f t="shared" si="120"/>
        <v>0.79</v>
      </c>
    </row>
    <row r="5566" spans="1:5">
      <c r="A5566" s="410" t="s">
        <v>3050</v>
      </c>
      <c r="B5566" s="62" t="s">
        <v>123</v>
      </c>
      <c r="C5566" s="62">
        <v>0.40135391999999998</v>
      </c>
      <c r="D5566" s="62">
        <v>1.17</v>
      </c>
      <c r="E5566" s="173">
        <f t="shared" si="120"/>
        <v>0.46</v>
      </c>
    </row>
    <row r="5567" spans="1:5" ht="30">
      <c r="A5567" s="410" t="s">
        <v>3051</v>
      </c>
      <c r="B5567" s="62" t="s">
        <v>123</v>
      </c>
      <c r="C5567" s="62">
        <v>3.8700000000000002E-3</v>
      </c>
      <c r="D5567" s="62">
        <v>140.43</v>
      </c>
      <c r="E5567" s="173">
        <f t="shared" si="120"/>
        <v>0.54</v>
      </c>
    </row>
    <row r="5568" spans="1:5" ht="30">
      <c r="A5568" s="410" t="s">
        <v>3052</v>
      </c>
      <c r="B5568" s="62" t="s">
        <v>123</v>
      </c>
      <c r="C5568" s="62">
        <v>2.5920000000000001E-3</v>
      </c>
      <c r="D5568" s="62">
        <v>123.37</v>
      </c>
      <c r="E5568" s="173">
        <f t="shared" si="120"/>
        <v>0.31</v>
      </c>
    </row>
    <row r="5569" spans="1:5" ht="30">
      <c r="A5569" s="410" t="s">
        <v>3080</v>
      </c>
      <c r="B5569" s="62" t="s">
        <v>123</v>
      </c>
      <c r="C5569" s="62">
        <v>1.5876E-4</v>
      </c>
      <c r="D5569" s="62">
        <v>593.85</v>
      </c>
      <c r="E5569" s="173">
        <f t="shared" si="120"/>
        <v>0.09</v>
      </c>
    </row>
    <row r="5570" spans="1:5">
      <c r="A5570" s="410" t="s">
        <v>3081</v>
      </c>
      <c r="B5570" s="62" t="s">
        <v>123</v>
      </c>
      <c r="C5570" s="62">
        <v>9.7488000000000002E-4</v>
      </c>
      <c r="D5570" s="62">
        <v>134.63</v>
      </c>
      <c r="E5570" s="173">
        <f t="shared" si="120"/>
        <v>0.13</v>
      </c>
    </row>
    <row r="5571" spans="1:5">
      <c r="A5571" s="410" t="s">
        <v>3082</v>
      </c>
      <c r="B5571" s="62" t="s">
        <v>123</v>
      </c>
      <c r="C5571" s="62">
        <v>7.4052000000000005E-4</v>
      </c>
      <c r="D5571" s="62">
        <v>202.84</v>
      </c>
      <c r="E5571" s="173">
        <f t="shared" si="120"/>
        <v>0.15</v>
      </c>
    </row>
    <row r="5572" spans="1:5">
      <c r="A5572" s="410" t="s">
        <v>3083</v>
      </c>
      <c r="B5572" s="62" t="s">
        <v>123</v>
      </c>
      <c r="C5572" s="62">
        <v>1.5876E-4</v>
      </c>
      <c r="D5572" s="62">
        <v>574.46</v>
      </c>
      <c r="E5572" s="173">
        <f t="shared" si="120"/>
        <v>0.09</v>
      </c>
    </row>
    <row r="5573" spans="1:5">
      <c r="A5573" s="410" t="s">
        <v>3084</v>
      </c>
      <c r="B5573" s="62" t="s">
        <v>123</v>
      </c>
      <c r="C5573" s="62">
        <v>1.9511999999999999E-4</v>
      </c>
      <c r="D5573" s="62">
        <v>276.64</v>
      </c>
      <c r="E5573" s="173">
        <f t="shared" si="120"/>
        <v>0.05</v>
      </c>
    </row>
    <row r="5574" spans="1:5">
      <c r="A5574" s="410" t="s">
        <v>3085</v>
      </c>
      <c r="B5574" s="62" t="s">
        <v>123</v>
      </c>
      <c r="C5574" s="62">
        <v>9.8279999999999999E-3</v>
      </c>
      <c r="D5574" s="62">
        <v>8.1</v>
      </c>
      <c r="E5574" s="173">
        <f t="shared" si="120"/>
        <v>7.0000000000000007E-2</v>
      </c>
    </row>
    <row r="5575" spans="1:5">
      <c r="A5575" s="410" t="s">
        <v>3086</v>
      </c>
      <c r="B5575" s="62" t="s">
        <v>123</v>
      </c>
      <c r="C5575" s="62">
        <v>5.4413999999999999E-3</v>
      </c>
      <c r="D5575" s="62">
        <v>11.01</v>
      </c>
      <c r="E5575" s="173">
        <f t="shared" si="120"/>
        <v>0.05</v>
      </c>
    </row>
    <row r="5576" spans="1:5">
      <c r="A5576" s="410" t="s">
        <v>3087</v>
      </c>
      <c r="B5576" s="62" t="s">
        <v>123</v>
      </c>
      <c r="C5576" s="62">
        <v>5.4413999999999999E-3</v>
      </c>
      <c r="D5576" s="62">
        <v>24.42</v>
      </c>
      <c r="E5576" s="173">
        <f t="shared" si="120"/>
        <v>0.13</v>
      </c>
    </row>
    <row r="5577" spans="1:5">
      <c r="A5577" s="410" t="s">
        <v>562</v>
      </c>
      <c r="B5577" s="62" t="s">
        <v>563</v>
      </c>
      <c r="C5577" s="62" t="s">
        <v>563</v>
      </c>
      <c r="D5577" s="62" t="s">
        <v>563</v>
      </c>
      <c r="E5577" s="173">
        <f>SUM(E5551:E5576)</f>
        <v>1484.5899999999997</v>
      </c>
    </row>
    <row r="5578" spans="1:5">
      <c r="A5578" s="410"/>
      <c r="B5578" s="62"/>
      <c r="C5578" s="62"/>
      <c r="D5578" s="62"/>
      <c r="E5578" s="173"/>
    </row>
    <row r="5579" spans="1:5">
      <c r="A5579" s="410" t="s">
        <v>565</v>
      </c>
      <c r="B5579" s="62" t="s">
        <v>563</v>
      </c>
      <c r="C5579" s="62" t="s">
        <v>563</v>
      </c>
      <c r="D5579" s="62" t="s">
        <v>563</v>
      </c>
      <c r="E5579" s="173">
        <f>E5543+E5548+E5577</f>
        <v>1527.5699999999997</v>
      </c>
    </row>
    <row r="5580" spans="1:5">
      <c r="A5580" s="410"/>
      <c r="B5580" s="62"/>
      <c r="C5580" s="62"/>
      <c r="D5580" s="413"/>
      <c r="E5580" s="173"/>
    </row>
    <row r="5581" spans="1:5">
      <c r="A5581" s="410"/>
      <c r="B5581" s="62"/>
      <c r="C5581" s="62"/>
      <c r="D5581" s="62"/>
      <c r="E5581" s="173"/>
    </row>
    <row r="5582" spans="1:5">
      <c r="A5582" s="410"/>
      <c r="B5582" s="62"/>
      <c r="C5582" s="62"/>
      <c r="D5582" s="62"/>
      <c r="E5582" s="173"/>
    </row>
    <row r="5583" spans="1:5">
      <c r="A5583" s="410" t="s">
        <v>1419</v>
      </c>
      <c r="B5583" s="62" t="s">
        <v>3547</v>
      </c>
      <c r="C5583" s="62"/>
      <c r="D5583" s="62"/>
      <c r="E5583" s="173"/>
    </row>
    <row r="5584" spans="1:5" ht="30">
      <c r="A5584" s="410" t="s">
        <v>1176</v>
      </c>
      <c r="B5584" s="62"/>
      <c r="C5584" s="62"/>
      <c r="D5584" s="62"/>
      <c r="E5584" s="173"/>
    </row>
    <row r="5585" spans="1:5">
      <c r="A5585" s="410" t="s">
        <v>570</v>
      </c>
      <c r="B5585" s="62"/>
      <c r="C5585" s="62"/>
      <c r="D5585" s="62"/>
      <c r="E5585" s="173"/>
    </row>
    <row r="5586" spans="1:5">
      <c r="A5586" s="410"/>
      <c r="B5586" s="62"/>
      <c r="C5586" s="62"/>
      <c r="D5586" s="62"/>
      <c r="E5586" s="173"/>
    </row>
    <row r="5587" spans="1:5">
      <c r="A5587" s="410" t="s">
        <v>576</v>
      </c>
      <c r="B5587" s="62" t="s">
        <v>558</v>
      </c>
      <c r="C5587" s="62" t="s">
        <v>559</v>
      </c>
      <c r="D5587" s="62" t="s">
        <v>560</v>
      </c>
      <c r="E5587" s="173" t="s">
        <v>561</v>
      </c>
    </row>
    <row r="5588" spans="1:5" ht="30">
      <c r="A5588" s="410" t="s">
        <v>3061</v>
      </c>
      <c r="B5588" s="62" t="s">
        <v>123</v>
      </c>
      <c r="C5588" s="62">
        <v>8.4814999999999999E-4</v>
      </c>
      <c r="D5588" s="62">
        <v>576</v>
      </c>
      <c r="E5588" s="173">
        <f>TRUNC((C5588*D5588),2)</f>
        <v>0.48</v>
      </c>
    </row>
    <row r="5589" spans="1:5">
      <c r="A5589" s="410" t="s">
        <v>562</v>
      </c>
      <c r="B5589" s="62" t="s">
        <v>563</v>
      </c>
      <c r="C5589" s="62" t="s">
        <v>563</v>
      </c>
      <c r="D5589" s="62" t="s">
        <v>563</v>
      </c>
      <c r="E5589" s="173">
        <f>SUM(E5588:E5588)</f>
        <v>0.48</v>
      </c>
    </row>
    <row r="5590" spans="1:5">
      <c r="A5590" s="410"/>
      <c r="B5590" s="62"/>
      <c r="C5590" s="62"/>
      <c r="D5590" s="62"/>
      <c r="E5590" s="173"/>
    </row>
    <row r="5591" spans="1:5">
      <c r="A5591" s="410" t="s">
        <v>557</v>
      </c>
      <c r="B5591" s="62" t="s">
        <v>558</v>
      </c>
      <c r="C5591" s="62" t="s">
        <v>559</v>
      </c>
      <c r="D5591" s="62" t="s">
        <v>560</v>
      </c>
      <c r="E5591" s="173" t="s">
        <v>561</v>
      </c>
    </row>
    <row r="5592" spans="1:5">
      <c r="A5592" s="410" t="s">
        <v>3090</v>
      </c>
      <c r="B5592" s="62" t="s">
        <v>122</v>
      </c>
      <c r="C5592" s="62">
        <v>8.4948192000000002</v>
      </c>
      <c r="D5592" s="62">
        <v>13.3</v>
      </c>
      <c r="E5592" s="173">
        <f>TRUNC((C5592*D5592),2)</f>
        <v>112.98</v>
      </c>
    </row>
    <row r="5593" spans="1:5">
      <c r="A5593" s="410" t="s">
        <v>3063</v>
      </c>
      <c r="B5593" s="62" t="s">
        <v>122</v>
      </c>
      <c r="C5593" s="62">
        <v>4.2474096000000001</v>
      </c>
      <c r="D5593" s="62">
        <v>8.51</v>
      </c>
      <c r="E5593" s="173">
        <f>TRUNC((C5593*D5593),2)</f>
        <v>36.14</v>
      </c>
    </row>
    <row r="5594" spans="1:5">
      <c r="A5594" s="410" t="s">
        <v>562</v>
      </c>
      <c r="B5594" s="62" t="s">
        <v>563</v>
      </c>
      <c r="C5594" s="62" t="s">
        <v>563</v>
      </c>
      <c r="D5594" s="62" t="s">
        <v>563</v>
      </c>
      <c r="E5594" s="173">
        <f>SUM(E5592:E5593)</f>
        <v>149.12</v>
      </c>
    </row>
    <row r="5595" spans="1:5">
      <c r="A5595" s="410"/>
      <c r="B5595" s="62"/>
      <c r="C5595" s="62"/>
      <c r="D5595" s="62"/>
      <c r="E5595" s="173"/>
    </row>
    <row r="5596" spans="1:5">
      <c r="A5596" s="410" t="s">
        <v>564</v>
      </c>
      <c r="B5596" s="62" t="s">
        <v>558</v>
      </c>
      <c r="C5596" s="62" t="s">
        <v>559</v>
      </c>
      <c r="D5596" s="62" t="s">
        <v>560</v>
      </c>
      <c r="E5596" s="173" t="s">
        <v>561</v>
      </c>
    </row>
    <row r="5597" spans="1:5">
      <c r="A5597" s="410" t="s">
        <v>3066</v>
      </c>
      <c r="B5597" s="62" t="s">
        <v>123</v>
      </c>
      <c r="C5597" s="62">
        <v>0.10043948</v>
      </c>
      <c r="D5597" s="62">
        <v>6.92</v>
      </c>
      <c r="E5597" s="173">
        <f t="shared" ref="E5597:E5622" si="121">TRUNC((C5597*D5597),2)</f>
        <v>0.69</v>
      </c>
    </row>
    <row r="5598" spans="1:5">
      <c r="A5598" s="410" t="s">
        <v>3046</v>
      </c>
      <c r="B5598" s="62" t="s">
        <v>131</v>
      </c>
      <c r="C5598" s="62">
        <v>2.0057330000000002E-2</v>
      </c>
      <c r="D5598" s="62">
        <v>50.4</v>
      </c>
      <c r="E5598" s="173">
        <f t="shared" si="121"/>
        <v>1.01</v>
      </c>
    </row>
    <row r="5599" spans="1:5" ht="30">
      <c r="A5599" s="410" t="s">
        <v>3218</v>
      </c>
      <c r="B5599" s="62" t="s">
        <v>123</v>
      </c>
      <c r="C5599" s="62">
        <v>88.610500000000002</v>
      </c>
      <c r="D5599" s="62">
        <v>0.16</v>
      </c>
      <c r="E5599" s="173">
        <f t="shared" si="121"/>
        <v>14.17</v>
      </c>
    </row>
    <row r="5600" spans="1:5" ht="30">
      <c r="A5600" s="410" t="s">
        <v>3219</v>
      </c>
      <c r="B5600" s="62" t="s">
        <v>125</v>
      </c>
      <c r="C5600" s="62">
        <v>10.44</v>
      </c>
      <c r="D5600" s="62">
        <v>407.5</v>
      </c>
      <c r="E5600" s="173">
        <f t="shared" si="121"/>
        <v>4254.3</v>
      </c>
    </row>
    <row r="5601" spans="1:5">
      <c r="A5601" s="410" t="s">
        <v>3067</v>
      </c>
      <c r="B5601" s="62" t="s">
        <v>123</v>
      </c>
      <c r="C5601" s="62">
        <v>8.3261099999999994E-3</v>
      </c>
      <c r="D5601" s="62">
        <v>108.95</v>
      </c>
      <c r="E5601" s="173">
        <f t="shared" si="121"/>
        <v>0.9</v>
      </c>
    </row>
    <row r="5602" spans="1:5">
      <c r="A5602" s="410" t="s">
        <v>3069</v>
      </c>
      <c r="B5602" s="62" t="s">
        <v>123</v>
      </c>
      <c r="C5602" s="62">
        <v>0.11361768</v>
      </c>
      <c r="D5602" s="62">
        <v>6.21</v>
      </c>
      <c r="E5602" s="173">
        <f t="shared" si="121"/>
        <v>0.7</v>
      </c>
    </row>
    <row r="5603" spans="1:5">
      <c r="A5603" s="410" t="s">
        <v>3047</v>
      </c>
      <c r="B5603" s="62" t="s">
        <v>131</v>
      </c>
      <c r="C5603" s="62">
        <v>0.17206706999999999</v>
      </c>
      <c r="D5603" s="62">
        <v>9.4499999999999993</v>
      </c>
      <c r="E5603" s="173">
        <f t="shared" si="121"/>
        <v>1.62</v>
      </c>
    </row>
    <row r="5604" spans="1:5">
      <c r="A5604" s="410" t="s">
        <v>3075</v>
      </c>
      <c r="B5604" s="62" t="s">
        <v>128</v>
      </c>
      <c r="C5604" s="62">
        <v>1.8936069999999999E-2</v>
      </c>
      <c r="D5604" s="62">
        <v>15.32</v>
      </c>
      <c r="E5604" s="173">
        <f t="shared" si="121"/>
        <v>0.28999999999999998</v>
      </c>
    </row>
    <row r="5605" spans="1:5">
      <c r="A5605" s="410" t="s">
        <v>3172</v>
      </c>
      <c r="B5605" s="62" t="s">
        <v>136</v>
      </c>
      <c r="C5605" s="62">
        <v>2.61</v>
      </c>
      <c r="D5605" s="62">
        <v>30.46</v>
      </c>
      <c r="E5605" s="173">
        <f t="shared" si="121"/>
        <v>79.5</v>
      </c>
    </row>
    <row r="5606" spans="1:5">
      <c r="A5606" s="410" t="s">
        <v>3076</v>
      </c>
      <c r="B5606" s="62" t="s">
        <v>122</v>
      </c>
      <c r="C5606" s="62">
        <v>12.528</v>
      </c>
      <c r="D5606" s="62">
        <v>1.87</v>
      </c>
      <c r="E5606" s="173">
        <f t="shared" si="121"/>
        <v>23.42</v>
      </c>
    </row>
    <row r="5607" spans="1:5">
      <c r="A5607" s="410" t="s">
        <v>3077</v>
      </c>
      <c r="B5607" s="62" t="s">
        <v>122</v>
      </c>
      <c r="C5607" s="62">
        <v>12.528</v>
      </c>
      <c r="D5607" s="62">
        <v>0.71</v>
      </c>
      <c r="E5607" s="173">
        <f t="shared" si="121"/>
        <v>8.89</v>
      </c>
    </row>
    <row r="5608" spans="1:5">
      <c r="A5608" s="410" t="s">
        <v>3078</v>
      </c>
      <c r="B5608" s="62" t="s">
        <v>122</v>
      </c>
      <c r="C5608" s="62">
        <v>12.528</v>
      </c>
      <c r="D5608" s="62">
        <v>0.34</v>
      </c>
      <c r="E5608" s="173">
        <f t="shared" si="121"/>
        <v>4.25</v>
      </c>
    </row>
    <row r="5609" spans="1:5">
      <c r="A5609" s="410" t="s">
        <v>3079</v>
      </c>
      <c r="B5609" s="62" t="s">
        <v>122</v>
      </c>
      <c r="C5609" s="62">
        <v>12.528</v>
      </c>
      <c r="D5609" s="62">
        <v>0.05</v>
      </c>
      <c r="E5609" s="173">
        <f t="shared" si="121"/>
        <v>0.62</v>
      </c>
    </row>
    <row r="5610" spans="1:5">
      <c r="A5610" s="410" t="s">
        <v>3048</v>
      </c>
      <c r="B5610" s="62" t="s">
        <v>123</v>
      </c>
      <c r="C5610" s="62">
        <v>3.3152849999999998E-2</v>
      </c>
      <c r="D5610" s="62">
        <v>31.18</v>
      </c>
      <c r="E5610" s="173">
        <f t="shared" si="121"/>
        <v>1.03</v>
      </c>
    </row>
    <row r="5611" spans="1:5">
      <c r="A5611" s="410" t="s">
        <v>3049</v>
      </c>
      <c r="B5611" s="62" t="s">
        <v>123</v>
      </c>
      <c r="C5611" s="62">
        <v>1.553848E-2</v>
      </c>
      <c r="D5611" s="62">
        <v>178.5</v>
      </c>
      <c r="E5611" s="173">
        <f t="shared" si="121"/>
        <v>2.77</v>
      </c>
    </row>
    <row r="5612" spans="1:5">
      <c r="A5612" s="410" t="s">
        <v>3050</v>
      </c>
      <c r="B5612" s="62" t="s">
        <v>123</v>
      </c>
      <c r="C5612" s="62">
        <v>1.3967116399999999</v>
      </c>
      <c r="D5612" s="62">
        <v>1.17</v>
      </c>
      <c r="E5612" s="173">
        <f t="shared" si="121"/>
        <v>1.63</v>
      </c>
    </row>
    <row r="5613" spans="1:5" ht="30">
      <c r="A5613" s="410" t="s">
        <v>3051</v>
      </c>
      <c r="B5613" s="62" t="s">
        <v>123</v>
      </c>
      <c r="C5613" s="62">
        <v>1.34676E-2</v>
      </c>
      <c r="D5613" s="62">
        <v>140.43</v>
      </c>
      <c r="E5613" s="173">
        <f t="shared" si="121"/>
        <v>1.89</v>
      </c>
    </row>
    <row r="5614" spans="1:5" ht="30">
      <c r="A5614" s="410" t="s">
        <v>3052</v>
      </c>
      <c r="B5614" s="62" t="s">
        <v>123</v>
      </c>
      <c r="C5614" s="62">
        <v>9.0201599999999993E-3</v>
      </c>
      <c r="D5614" s="62">
        <v>123.37</v>
      </c>
      <c r="E5614" s="173">
        <f t="shared" si="121"/>
        <v>1.1100000000000001</v>
      </c>
    </row>
    <row r="5615" spans="1:5" ht="30">
      <c r="A5615" s="410" t="s">
        <v>3080</v>
      </c>
      <c r="B5615" s="62" t="s">
        <v>123</v>
      </c>
      <c r="C5615" s="62">
        <v>5.5248000000000005E-4</v>
      </c>
      <c r="D5615" s="62">
        <v>593.85</v>
      </c>
      <c r="E5615" s="173">
        <f t="shared" si="121"/>
        <v>0.32</v>
      </c>
    </row>
    <row r="5616" spans="1:5">
      <c r="A5616" s="410" t="s">
        <v>3081</v>
      </c>
      <c r="B5616" s="62" t="s">
        <v>123</v>
      </c>
      <c r="C5616" s="62">
        <v>3.3925800000000001E-3</v>
      </c>
      <c r="D5616" s="62">
        <v>134.63</v>
      </c>
      <c r="E5616" s="173">
        <f t="shared" si="121"/>
        <v>0.45</v>
      </c>
    </row>
    <row r="5617" spans="1:5">
      <c r="A5617" s="410" t="s">
        <v>3082</v>
      </c>
      <c r="B5617" s="62" t="s">
        <v>123</v>
      </c>
      <c r="C5617" s="62">
        <v>2.5770099999999998E-3</v>
      </c>
      <c r="D5617" s="62">
        <v>202.84</v>
      </c>
      <c r="E5617" s="173">
        <f t="shared" si="121"/>
        <v>0.52</v>
      </c>
    </row>
    <row r="5618" spans="1:5">
      <c r="A5618" s="410" t="s">
        <v>3083</v>
      </c>
      <c r="B5618" s="62" t="s">
        <v>123</v>
      </c>
      <c r="C5618" s="62">
        <v>5.5248000000000005E-4</v>
      </c>
      <c r="D5618" s="62">
        <v>574.46</v>
      </c>
      <c r="E5618" s="173">
        <f t="shared" si="121"/>
        <v>0.31</v>
      </c>
    </row>
    <row r="5619" spans="1:5">
      <c r="A5619" s="410" t="s">
        <v>3084</v>
      </c>
      <c r="B5619" s="62" t="s">
        <v>123</v>
      </c>
      <c r="C5619" s="62">
        <v>6.7902000000000001E-4</v>
      </c>
      <c r="D5619" s="62">
        <v>276.64</v>
      </c>
      <c r="E5619" s="173">
        <f t="shared" si="121"/>
        <v>0.18</v>
      </c>
    </row>
    <row r="5620" spans="1:5">
      <c r="A5620" s="410" t="s">
        <v>3085</v>
      </c>
      <c r="B5620" s="62" t="s">
        <v>123</v>
      </c>
      <c r="C5620" s="62">
        <v>3.420144E-2</v>
      </c>
      <c r="D5620" s="62">
        <v>8.1</v>
      </c>
      <c r="E5620" s="173">
        <f t="shared" si="121"/>
        <v>0.27</v>
      </c>
    </row>
    <row r="5621" spans="1:5">
      <c r="A5621" s="410" t="s">
        <v>3086</v>
      </c>
      <c r="B5621" s="62" t="s">
        <v>123</v>
      </c>
      <c r="C5621" s="62">
        <v>1.8936069999999999E-2</v>
      </c>
      <c r="D5621" s="62">
        <v>11.01</v>
      </c>
      <c r="E5621" s="173">
        <f t="shared" si="121"/>
        <v>0.2</v>
      </c>
    </row>
    <row r="5622" spans="1:5">
      <c r="A5622" s="410" t="s">
        <v>3087</v>
      </c>
      <c r="B5622" s="62" t="s">
        <v>123</v>
      </c>
      <c r="C5622" s="62">
        <v>1.8936069999999999E-2</v>
      </c>
      <c r="D5622" s="62">
        <v>24.42</v>
      </c>
      <c r="E5622" s="173">
        <f t="shared" si="121"/>
        <v>0.46</v>
      </c>
    </row>
    <row r="5623" spans="1:5">
      <c r="A5623" s="410" t="s">
        <v>562</v>
      </c>
      <c r="B5623" s="62" t="s">
        <v>563</v>
      </c>
      <c r="C5623" s="62" t="s">
        <v>563</v>
      </c>
      <c r="D5623" s="62" t="s">
        <v>563</v>
      </c>
      <c r="E5623" s="173">
        <f>SUM(E5597:E5622)</f>
        <v>4401.5000000000009</v>
      </c>
    </row>
    <row r="5624" spans="1:5">
      <c r="A5624" s="410"/>
      <c r="B5624" s="62"/>
      <c r="C5624" s="62"/>
      <c r="D5624" s="62"/>
      <c r="E5624" s="173"/>
    </row>
    <row r="5625" spans="1:5">
      <c r="A5625" s="410" t="s">
        <v>565</v>
      </c>
      <c r="B5625" s="62" t="s">
        <v>563</v>
      </c>
      <c r="C5625" s="62" t="s">
        <v>563</v>
      </c>
      <c r="D5625" s="62" t="s">
        <v>563</v>
      </c>
      <c r="E5625" s="173">
        <f>E5589+E5594+E5623</f>
        <v>4551.1000000000013</v>
      </c>
    </row>
    <row r="5626" spans="1:5">
      <c r="A5626" s="410"/>
      <c r="B5626" s="62"/>
      <c r="C5626" s="62"/>
      <c r="D5626" s="413"/>
      <c r="E5626" s="173"/>
    </row>
    <row r="5627" spans="1:5">
      <c r="A5627" s="410"/>
      <c r="B5627" s="62"/>
      <c r="C5627" s="62"/>
      <c r="D5627" s="62"/>
      <c r="E5627" s="173"/>
    </row>
    <row r="5628" spans="1:5">
      <c r="A5628" s="410"/>
      <c r="B5628" s="62"/>
      <c r="C5628" s="62"/>
      <c r="D5628" s="62"/>
      <c r="E5628" s="173"/>
    </row>
    <row r="5629" spans="1:5">
      <c r="A5629" s="410" t="s">
        <v>1420</v>
      </c>
      <c r="B5629" s="62" t="s">
        <v>3547</v>
      </c>
      <c r="C5629" s="62"/>
      <c r="D5629" s="62"/>
      <c r="E5629" s="173"/>
    </row>
    <row r="5630" spans="1:5" ht="30">
      <c r="A5630" s="410" t="s">
        <v>1177</v>
      </c>
      <c r="B5630" s="62"/>
      <c r="C5630" s="62"/>
      <c r="D5630" s="62"/>
      <c r="E5630" s="173"/>
    </row>
    <row r="5631" spans="1:5">
      <c r="A5631" s="410" t="s">
        <v>570</v>
      </c>
      <c r="B5631" s="62"/>
      <c r="C5631" s="62"/>
      <c r="D5631" s="62"/>
      <c r="E5631" s="173"/>
    </row>
    <row r="5632" spans="1:5">
      <c r="A5632" s="410"/>
      <c r="B5632" s="62"/>
      <c r="C5632" s="62"/>
      <c r="D5632" s="62"/>
      <c r="E5632" s="173"/>
    </row>
    <row r="5633" spans="1:5">
      <c r="A5633" s="410" t="s">
        <v>576</v>
      </c>
      <c r="B5633" s="62" t="s">
        <v>558</v>
      </c>
      <c r="C5633" s="62" t="s">
        <v>559</v>
      </c>
      <c r="D5633" s="62" t="s">
        <v>560</v>
      </c>
      <c r="E5633" s="173" t="s">
        <v>561</v>
      </c>
    </row>
    <row r="5634" spans="1:5" ht="30">
      <c r="A5634" s="410" t="s">
        <v>3061</v>
      </c>
      <c r="B5634" s="62" t="s">
        <v>123</v>
      </c>
      <c r="C5634" s="62">
        <v>4.4988999999999999E-4</v>
      </c>
      <c r="D5634" s="62">
        <v>576</v>
      </c>
      <c r="E5634" s="173">
        <f>TRUNC((C5634*D5634),2)</f>
        <v>0.25</v>
      </c>
    </row>
    <row r="5635" spans="1:5">
      <c r="A5635" s="410" t="s">
        <v>562</v>
      </c>
      <c r="B5635" s="62" t="s">
        <v>563</v>
      </c>
      <c r="C5635" s="62" t="s">
        <v>563</v>
      </c>
      <c r="D5635" s="62" t="s">
        <v>563</v>
      </c>
      <c r="E5635" s="173">
        <f>SUM(E5634:E5634)</f>
        <v>0.25</v>
      </c>
    </row>
    <row r="5636" spans="1:5">
      <c r="A5636" s="410"/>
      <c r="B5636" s="62"/>
      <c r="C5636" s="62"/>
      <c r="D5636" s="62"/>
      <c r="E5636" s="173"/>
    </row>
    <row r="5637" spans="1:5">
      <c r="A5637" s="410" t="s">
        <v>557</v>
      </c>
      <c r="B5637" s="62" t="s">
        <v>558</v>
      </c>
      <c r="C5637" s="62" t="s">
        <v>559</v>
      </c>
      <c r="D5637" s="62" t="s">
        <v>560</v>
      </c>
      <c r="E5637" s="173" t="s">
        <v>561</v>
      </c>
    </row>
    <row r="5638" spans="1:5">
      <c r="A5638" s="410" t="s">
        <v>3090</v>
      </c>
      <c r="B5638" s="62" t="s">
        <v>122</v>
      </c>
      <c r="C5638" s="62">
        <v>4.3534117600000002</v>
      </c>
      <c r="D5638" s="62">
        <v>13.3</v>
      </c>
      <c r="E5638" s="173">
        <f>TRUNC((C5638*D5638),2)</f>
        <v>57.9</v>
      </c>
    </row>
    <row r="5639" spans="1:5">
      <c r="A5639" s="410" t="s">
        <v>3063</v>
      </c>
      <c r="B5639" s="62" t="s">
        <v>122</v>
      </c>
      <c r="C5639" s="62">
        <v>2.4055643600000001</v>
      </c>
      <c r="D5639" s="62">
        <v>8.51</v>
      </c>
      <c r="E5639" s="173">
        <f>TRUNC((C5639*D5639),2)</f>
        <v>20.47</v>
      </c>
    </row>
    <row r="5640" spans="1:5">
      <c r="A5640" s="410" t="s">
        <v>562</v>
      </c>
      <c r="B5640" s="62" t="s">
        <v>563</v>
      </c>
      <c r="C5640" s="62" t="s">
        <v>563</v>
      </c>
      <c r="D5640" s="62" t="s">
        <v>563</v>
      </c>
      <c r="E5640" s="173">
        <f>SUM(E5638:E5639)</f>
        <v>78.37</v>
      </c>
    </row>
    <row r="5641" spans="1:5">
      <c r="A5641" s="410"/>
      <c r="B5641" s="62"/>
      <c r="C5641" s="62"/>
      <c r="D5641" s="62"/>
      <c r="E5641" s="173"/>
    </row>
    <row r="5642" spans="1:5">
      <c r="A5642" s="410" t="s">
        <v>564</v>
      </c>
      <c r="B5642" s="62" t="s">
        <v>558</v>
      </c>
      <c r="C5642" s="62" t="s">
        <v>559</v>
      </c>
      <c r="D5642" s="62" t="s">
        <v>560</v>
      </c>
      <c r="E5642" s="173" t="s">
        <v>561</v>
      </c>
    </row>
    <row r="5643" spans="1:5">
      <c r="A5643" s="410" t="s">
        <v>3065</v>
      </c>
      <c r="B5643" s="62" t="s">
        <v>124</v>
      </c>
      <c r="C5643" s="62">
        <v>3.0429000000000001E-2</v>
      </c>
      <c r="D5643" s="62">
        <v>72.5</v>
      </c>
      <c r="E5643" s="173">
        <f t="shared" ref="E5643:E5668" si="122">TRUNC((C5643*D5643),2)</f>
        <v>2.2000000000000002</v>
      </c>
    </row>
    <row r="5644" spans="1:5">
      <c r="A5644" s="410" t="s">
        <v>3066</v>
      </c>
      <c r="B5644" s="62" t="s">
        <v>123</v>
      </c>
      <c r="C5644" s="62">
        <v>5.3277030000000003E-2</v>
      </c>
      <c r="D5644" s="62">
        <v>6.92</v>
      </c>
      <c r="E5644" s="173">
        <f t="shared" si="122"/>
        <v>0.36</v>
      </c>
    </row>
    <row r="5645" spans="1:5">
      <c r="A5645" s="410" t="s">
        <v>3046</v>
      </c>
      <c r="B5645" s="62" t="s">
        <v>131</v>
      </c>
      <c r="C5645" s="62">
        <v>1.063918E-2</v>
      </c>
      <c r="D5645" s="62">
        <v>50.4</v>
      </c>
      <c r="E5645" s="173">
        <f t="shared" si="122"/>
        <v>0.53</v>
      </c>
    </row>
    <row r="5646" spans="1:5">
      <c r="A5646" s="410" t="s">
        <v>3067</v>
      </c>
      <c r="B5646" s="62" t="s">
        <v>123</v>
      </c>
      <c r="C5646" s="62">
        <v>4.4164900000000003E-3</v>
      </c>
      <c r="D5646" s="62">
        <v>108.95</v>
      </c>
      <c r="E5646" s="173">
        <f t="shared" si="122"/>
        <v>0.48</v>
      </c>
    </row>
    <row r="5647" spans="1:5">
      <c r="A5647" s="410" t="s">
        <v>3068</v>
      </c>
      <c r="B5647" s="62" t="s">
        <v>127</v>
      </c>
      <c r="C5647" s="62">
        <v>10.39664031</v>
      </c>
      <c r="D5647" s="62">
        <v>0.42</v>
      </c>
      <c r="E5647" s="173">
        <f t="shared" si="122"/>
        <v>4.3600000000000003</v>
      </c>
    </row>
    <row r="5648" spans="1:5">
      <c r="A5648" s="410" t="s">
        <v>3069</v>
      </c>
      <c r="B5648" s="62" t="s">
        <v>123</v>
      </c>
      <c r="C5648" s="62">
        <v>6.0267260000000003E-2</v>
      </c>
      <c r="D5648" s="62">
        <v>6.21</v>
      </c>
      <c r="E5648" s="173">
        <f t="shared" si="122"/>
        <v>0.37</v>
      </c>
    </row>
    <row r="5649" spans="1:5" ht="30">
      <c r="A5649" s="410" t="s">
        <v>3220</v>
      </c>
      <c r="B5649" s="62" t="s">
        <v>125</v>
      </c>
      <c r="C5649" s="62">
        <v>1.2601260000000001</v>
      </c>
      <c r="D5649" s="62">
        <v>549.72</v>
      </c>
      <c r="E5649" s="173">
        <f t="shared" si="122"/>
        <v>692.71</v>
      </c>
    </row>
    <row r="5650" spans="1:5">
      <c r="A5650" s="410" t="s">
        <v>3047</v>
      </c>
      <c r="B5650" s="62" t="s">
        <v>131</v>
      </c>
      <c r="C5650" s="62">
        <v>9.1271099999999994E-2</v>
      </c>
      <c r="D5650" s="62">
        <v>9.4499999999999993</v>
      </c>
      <c r="E5650" s="173">
        <f t="shared" si="122"/>
        <v>0.86</v>
      </c>
    </row>
    <row r="5651" spans="1:5">
      <c r="A5651" s="410" t="s">
        <v>3075</v>
      </c>
      <c r="B5651" s="62" t="s">
        <v>128</v>
      </c>
      <c r="C5651" s="62">
        <v>1.004443E-2</v>
      </c>
      <c r="D5651" s="62">
        <v>15.32</v>
      </c>
      <c r="E5651" s="173">
        <f t="shared" si="122"/>
        <v>0.15</v>
      </c>
    </row>
    <row r="5652" spans="1:5">
      <c r="A5652" s="410" t="s">
        <v>3076</v>
      </c>
      <c r="B5652" s="62" t="s">
        <v>122</v>
      </c>
      <c r="C5652" s="62">
        <v>6.6453407999999996</v>
      </c>
      <c r="D5652" s="62">
        <v>1.87</v>
      </c>
      <c r="E5652" s="173">
        <f t="shared" si="122"/>
        <v>12.42</v>
      </c>
    </row>
    <row r="5653" spans="1:5">
      <c r="A5653" s="410" t="s">
        <v>3077</v>
      </c>
      <c r="B5653" s="62" t="s">
        <v>122</v>
      </c>
      <c r="C5653" s="62">
        <v>6.6453407999999996</v>
      </c>
      <c r="D5653" s="62">
        <v>0.71</v>
      </c>
      <c r="E5653" s="173">
        <f t="shared" si="122"/>
        <v>4.71</v>
      </c>
    </row>
    <row r="5654" spans="1:5">
      <c r="A5654" s="410" t="s">
        <v>3078</v>
      </c>
      <c r="B5654" s="62" t="s">
        <v>122</v>
      </c>
      <c r="C5654" s="62">
        <v>6.6453407999999996</v>
      </c>
      <c r="D5654" s="62">
        <v>0.34</v>
      </c>
      <c r="E5654" s="173">
        <f t="shared" si="122"/>
        <v>2.25</v>
      </c>
    </row>
    <row r="5655" spans="1:5">
      <c r="A5655" s="410" t="s">
        <v>3079</v>
      </c>
      <c r="B5655" s="62" t="s">
        <v>122</v>
      </c>
      <c r="C5655" s="62">
        <v>6.6453407999999996</v>
      </c>
      <c r="D5655" s="62">
        <v>0.05</v>
      </c>
      <c r="E5655" s="173">
        <f t="shared" si="122"/>
        <v>0.33</v>
      </c>
    </row>
    <row r="5656" spans="1:5">
      <c r="A5656" s="410" t="s">
        <v>3048</v>
      </c>
      <c r="B5656" s="62" t="s">
        <v>123</v>
      </c>
      <c r="C5656" s="62">
        <v>1.7585569999999998E-2</v>
      </c>
      <c r="D5656" s="62">
        <v>31.18</v>
      </c>
      <c r="E5656" s="173">
        <f t="shared" si="122"/>
        <v>0.54</v>
      </c>
    </row>
    <row r="5657" spans="1:5">
      <c r="A5657" s="410" t="s">
        <v>3049</v>
      </c>
      <c r="B5657" s="62" t="s">
        <v>123</v>
      </c>
      <c r="C5657" s="62">
        <v>8.2422199999999998E-3</v>
      </c>
      <c r="D5657" s="62">
        <v>178.5</v>
      </c>
      <c r="E5657" s="173">
        <f t="shared" si="122"/>
        <v>1.47</v>
      </c>
    </row>
    <row r="5658" spans="1:5">
      <c r="A5658" s="410" t="s">
        <v>3050</v>
      </c>
      <c r="B5658" s="62" t="s">
        <v>123</v>
      </c>
      <c r="C5658" s="62">
        <v>0.74087044000000002</v>
      </c>
      <c r="D5658" s="62">
        <v>1.17</v>
      </c>
      <c r="E5658" s="173">
        <f t="shared" si="122"/>
        <v>0.86</v>
      </c>
    </row>
    <row r="5659" spans="1:5" ht="30">
      <c r="A5659" s="410" t="s">
        <v>3051</v>
      </c>
      <c r="B5659" s="62" t="s">
        <v>123</v>
      </c>
      <c r="C5659" s="62">
        <v>7.1437499999999999E-3</v>
      </c>
      <c r="D5659" s="62">
        <v>140.43</v>
      </c>
      <c r="E5659" s="173">
        <f t="shared" si="122"/>
        <v>1</v>
      </c>
    </row>
    <row r="5660" spans="1:5" ht="30">
      <c r="A5660" s="410" t="s">
        <v>3052</v>
      </c>
      <c r="B5660" s="62" t="s">
        <v>123</v>
      </c>
      <c r="C5660" s="62">
        <v>4.7846399999999997E-3</v>
      </c>
      <c r="D5660" s="62">
        <v>123.37</v>
      </c>
      <c r="E5660" s="173">
        <f t="shared" si="122"/>
        <v>0.59</v>
      </c>
    </row>
    <row r="5661" spans="1:5" ht="30">
      <c r="A5661" s="410" t="s">
        <v>3080</v>
      </c>
      <c r="B5661" s="62" t="s">
        <v>123</v>
      </c>
      <c r="C5661" s="62">
        <v>2.9306999999999998E-4</v>
      </c>
      <c r="D5661" s="62">
        <v>593.85</v>
      </c>
      <c r="E5661" s="173">
        <f t="shared" si="122"/>
        <v>0.17</v>
      </c>
    </row>
    <row r="5662" spans="1:5">
      <c r="A5662" s="410" t="s">
        <v>3081</v>
      </c>
      <c r="B5662" s="62" t="s">
        <v>123</v>
      </c>
      <c r="C5662" s="62">
        <v>1.79955E-3</v>
      </c>
      <c r="D5662" s="62">
        <v>134.63</v>
      </c>
      <c r="E5662" s="173">
        <f t="shared" si="122"/>
        <v>0.24</v>
      </c>
    </row>
    <row r="5663" spans="1:5">
      <c r="A5663" s="410" t="s">
        <v>3082</v>
      </c>
      <c r="B5663" s="62" t="s">
        <v>123</v>
      </c>
      <c r="C5663" s="62">
        <v>1.36695E-3</v>
      </c>
      <c r="D5663" s="62">
        <v>202.84</v>
      </c>
      <c r="E5663" s="173">
        <f t="shared" si="122"/>
        <v>0.27</v>
      </c>
    </row>
    <row r="5664" spans="1:5">
      <c r="A5664" s="410" t="s">
        <v>3083</v>
      </c>
      <c r="B5664" s="62" t="s">
        <v>123</v>
      </c>
      <c r="C5664" s="62">
        <v>2.9306999999999998E-4</v>
      </c>
      <c r="D5664" s="62">
        <v>574.46</v>
      </c>
      <c r="E5664" s="173">
        <f t="shared" si="122"/>
        <v>0.16</v>
      </c>
    </row>
    <row r="5665" spans="1:5">
      <c r="A5665" s="410" t="s">
        <v>3084</v>
      </c>
      <c r="B5665" s="62" t="s">
        <v>123</v>
      </c>
      <c r="C5665" s="62">
        <v>3.6017999999999998E-4</v>
      </c>
      <c r="D5665" s="62">
        <v>276.64</v>
      </c>
      <c r="E5665" s="173">
        <f t="shared" si="122"/>
        <v>0.09</v>
      </c>
    </row>
    <row r="5666" spans="1:5">
      <c r="A5666" s="410" t="s">
        <v>3085</v>
      </c>
      <c r="B5666" s="62" t="s">
        <v>123</v>
      </c>
      <c r="C5666" s="62">
        <v>1.814178E-2</v>
      </c>
      <c r="D5666" s="62">
        <v>8.1</v>
      </c>
      <c r="E5666" s="173">
        <f t="shared" si="122"/>
        <v>0.14000000000000001</v>
      </c>
    </row>
    <row r="5667" spans="1:5">
      <c r="A5667" s="410" t="s">
        <v>3086</v>
      </c>
      <c r="B5667" s="62" t="s">
        <v>123</v>
      </c>
      <c r="C5667" s="62">
        <v>1.004443E-2</v>
      </c>
      <c r="D5667" s="62">
        <v>11.01</v>
      </c>
      <c r="E5667" s="173">
        <f t="shared" si="122"/>
        <v>0.11</v>
      </c>
    </row>
    <row r="5668" spans="1:5">
      <c r="A5668" s="410" t="s">
        <v>3087</v>
      </c>
      <c r="B5668" s="62" t="s">
        <v>123</v>
      </c>
      <c r="C5668" s="62">
        <v>1.004443E-2</v>
      </c>
      <c r="D5668" s="62">
        <v>24.42</v>
      </c>
      <c r="E5668" s="173">
        <f t="shared" si="122"/>
        <v>0.24</v>
      </c>
    </row>
    <row r="5669" spans="1:5">
      <c r="A5669" s="410" t="s">
        <v>562</v>
      </c>
      <c r="B5669" s="62" t="s">
        <v>563</v>
      </c>
      <c r="C5669" s="62" t="s">
        <v>563</v>
      </c>
      <c r="D5669" s="62" t="s">
        <v>563</v>
      </c>
      <c r="E5669" s="173">
        <f>SUM(E5643:E5668)</f>
        <v>727.61</v>
      </c>
    </row>
    <row r="5670" spans="1:5">
      <c r="A5670" s="410"/>
      <c r="B5670" s="62"/>
      <c r="C5670" s="62"/>
      <c r="D5670" s="62"/>
      <c r="E5670" s="173"/>
    </row>
    <row r="5671" spans="1:5">
      <c r="A5671" s="410" t="s">
        <v>565</v>
      </c>
      <c r="B5671" s="62" t="s">
        <v>563</v>
      </c>
      <c r="C5671" s="62" t="s">
        <v>563</v>
      </c>
      <c r="D5671" s="62" t="s">
        <v>563</v>
      </c>
      <c r="E5671" s="173">
        <f>E5635+E5640+E5669</f>
        <v>806.23</v>
      </c>
    </row>
    <row r="5672" spans="1:5">
      <c r="A5672" s="410"/>
      <c r="B5672" s="62"/>
      <c r="C5672" s="62"/>
      <c r="D5672" s="413"/>
      <c r="E5672" s="173"/>
    </row>
    <row r="5673" spans="1:5">
      <c r="A5673" s="410"/>
      <c r="B5673" s="62"/>
      <c r="C5673" s="62"/>
      <c r="D5673" s="62"/>
      <c r="E5673" s="173"/>
    </row>
    <row r="5674" spans="1:5">
      <c r="A5674" s="410"/>
      <c r="B5674" s="62"/>
      <c r="C5674" s="62"/>
      <c r="D5674" s="62"/>
      <c r="E5674" s="173"/>
    </row>
    <row r="5675" spans="1:5">
      <c r="A5675" s="410" t="s">
        <v>1421</v>
      </c>
      <c r="B5675" s="62" t="s">
        <v>3547</v>
      </c>
      <c r="C5675" s="62"/>
      <c r="D5675" s="62"/>
      <c r="E5675" s="173"/>
    </row>
    <row r="5676" spans="1:5" ht="30">
      <c r="A5676" s="410" t="s">
        <v>1178</v>
      </c>
      <c r="B5676" s="62"/>
      <c r="C5676" s="62"/>
      <c r="D5676" s="62"/>
      <c r="E5676" s="173"/>
    </row>
    <row r="5677" spans="1:5">
      <c r="A5677" s="410" t="s">
        <v>570</v>
      </c>
      <c r="B5677" s="62"/>
      <c r="C5677" s="62"/>
      <c r="D5677" s="62"/>
      <c r="E5677" s="173"/>
    </row>
    <row r="5678" spans="1:5">
      <c r="A5678" s="410"/>
      <c r="B5678" s="62"/>
      <c r="C5678" s="62"/>
      <c r="D5678" s="62"/>
      <c r="E5678" s="173"/>
    </row>
    <row r="5679" spans="1:5">
      <c r="A5679" s="410" t="s">
        <v>576</v>
      </c>
      <c r="B5679" s="62" t="s">
        <v>558</v>
      </c>
      <c r="C5679" s="62" t="s">
        <v>559</v>
      </c>
      <c r="D5679" s="62" t="s">
        <v>560</v>
      </c>
      <c r="E5679" s="173" t="s">
        <v>561</v>
      </c>
    </row>
    <row r="5680" spans="1:5" ht="30">
      <c r="A5680" s="410" t="s">
        <v>3061</v>
      </c>
      <c r="B5680" s="62" t="s">
        <v>123</v>
      </c>
      <c r="C5680" s="62">
        <v>6.7265999999999995E-4</v>
      </c>
      <c r="D5680" s="62">
        <v>576</v>
      </c>
      <c r="E5680" s="173">
        <f>TRUNC((C5680*D5680),2)</f>
        <v>0.38</v>
      </c>
    </row>
    <row r="5681" spans="1:5">
      <c r="A5681" s="410" t="s">
        <v>562</v>
      </c>
      <c r="B5681" s="62" t="s">
        <v>563</v>
      </c>
      <c r="C5681" s="62" t="s">
        <v>563</v>
      </c>
      <c r="D5681" s="62" t="s">
        <v>563</v>
      </c>
      <c r="E5681" s="173">
        <f>SUM(E5680:E5680)</f>
        <v>0.38</v>
      </c>
    </row>
    <row r="5682" spans="1:5">
      <c r="A5682" s="410"/>
      <c r="B5682" s="62"/>
      <c r="C5682" s="62"/>
      <c r="D5682" s="62"/>
      <c r="E5682" s="173"/>
    </row>
    <row r="5683" spans="1:5">
      <c r="A5683" s="410" t="s">
        <v>557</v>
      </c>
      <c r="B5683" s="62" t="s">
        <v>558</v>
      </c>
      <c r="C5683" s="62" t="s">
        <v>559</v>
      </c>
      <c r="D5683" s="62" t="s">
        <v>560</v>
      </c>
      <c r="E5683" s="173" t="s">
        <v>561</v>
      </c>
    </row>
    <row r="5684" spans="1:5">
      <c r="A5684" s="410" t="s">
        <v>3090</v>
      </c>
      <c r="B5684" s="62" t="s">
        <v>122</v>
      </c>
      <c r="C5684" s="62">
        <v>6.7372703999999999</v>
      </c>
      <c r="D5684" s="62">
        <v>13.3</v>
      </c>
      <c r="E5684" s="173">
        <f>TRUNC((C5684*D5684),2)</f>
        <v>89.6</v>
      </c>
    </row>
    <row r="5685" spans="1:5">
      <c r="A5685" s="410" t="s">
        <v>3063</v>
      </c>
      <c r="B5685" s="62" t="s">
        <v>122</v>
      </c>
      <c r="C5685" s="62">
        <v>3.3686351999999999</v>
      </c>
      <c r="D5685" s="62">
        <v>8.51</v>
      </c>
      <c r="E5685" s="173">
        <f>TRUNC((C5685*D5685),2)</f>
        <v>28.66</v>
      </c>
    </row>
    <row r="5686" spans="1:5">
      <c r="A5686" s="410" t="s">
        <v>562</v>
      </c>
      <c r="B5686" s="62" t="s">
        <v>563</v>
      </c>
      <c r="C5686" s="62" t="s">
        <v>563</v>
      </c>
      <c r="D5686" s="62" t="s">
        <v>563</v>
      </c>
      <c r="E5686" s="173">
        <f>SUM(E5684:E5685)</f>
        <v>118.25999999999999</v>
      </c>
    </row>
    <row r="5687" spans="1:5">
      <c r="A5687" s="410"/>
      <c r="B5687" s="62"/>
      <c r="C5687" s="62"/>
      <c r="D5687" s="62"/>
      <c r="E5687" s="173"/>
    </row>
    <row r="5688" spans="1:5">
      <c r="A5688" s="410" t="s">
        <v>564</v>
      </c>
      <c r="B5688" s="62" t="s">
        <v>558</v>
      </c>
      <c r="C5688" s="62" t="s">
        <v>559</v>
      </c>
      <c r="D5688" s="62" t="s">
        <v>560</v>
      </c>
      <c r="E5688" s="173" t="s">
        <v>561</v>
      </c>
    </row>
    <row r="5689" spans="1:5">
      <c r="A5689" s="410" t="s">
        <v>3066</v>
      </c>
      <c r="B5689" s="62" t="s">
        <v>123</v>
      </c>
      <c r="C5689" s="62">
        <v>7.9658900000000005E-2</v>
      </c>
      <c r="D5689" s="62">
        <v>6.92</v>
      </c>
      <c r="E5689" s="173">
        <f t="shared" ref="E5689:E5714" si="123">TRUNC((C5689*D5689),2)</f>
        <v>0.55000000000000004</v>
      </c>
    </row>
    <row r="5690" spans="1:5">
      <c r="A5690" s="410" t="s">
        <v>3046</v>
      </c>
      <c r="B5690" s="62" t="s">
        <v>131</v>
      </c>
      <c r="C5690" s="62">
        <v>1.590753E-2</v>
      </c>
      <c r="D5690" s="62">
        <v>50.4</v>
      </c>
      <c r="E5690" s="173">
        <f t="shared" si="123"/>
        <v>0.8</v>
      </c>
    </row>
    <row r="5691" spans="1:5" ht="30">
      <c r="A5691" s="410" t="s">
        <v>3218</v>
      </c>
      <c r="B5691" s="62" t="s">
        <v>123</v>
      </c>
      <c r="C5691" s="62">
        <v>70.613500000000002</v>
      </c>
      <c r="D5691" s="62">
        <v>0.16</v>
      </c>
      <c r="E5691" s="173">
        <f t="shared" si="123"/>
        <v>11.29</v>
      </c>
    </row>
    <row r="5692" spans="1:5" ht="30">
      <c r="A5692" s="410" t="s">
        <v>3219</v>
      </c>
      <c r="B5692" s="62" t="s">
        <v>125</v>
      </c>
      <c r="C5692" s="62">
        <v>8.2799999999999994</v>
      </c>
      <c r="D5692" s="62">
        <v>407.5</v>
      </c>
      <c r="E5692" s="173">
        <f t="shared" si="123"/>
        <v>3374.1</v>
      </c>
    </row>
    <row r="5693" spans="1:5">
      <c r="A5693" s="410" t="s">
        <v>3067</v>
      </c>
      <c r="B5693" s="62" t="s">
        <v>123</v>
      </c>
      <c r="C5693" s="62">
        <v>6.6034700000000002E-3</v>
      </c>
      <c r="D5693" s="62">
        <v>108.95</v>
      </c>
      <c r="E5693" s="173">
        <f t="shared" si="123"/>
        <v>0.71</v>
      </c>
    </row>
    <row r="5694" spans="1:5">
      <c r="A5694" s="410" t="s">
        <v>3069</v>
      </c>
      <c r="B5694" s="62" t="s">
        <v>123</v>
      </c>
      <c r="C5694" s="62">
        <v>9.0110579999999996E-2</v>
      </c>
      <c r="D5694" s="62">
        <v>6.21</v>
      </c>
      <c r="E5694" s="173">
        <f t="shared" si="123"/>
        <v>0.55000000000000004</v>
      </c>
    </row>
    <row r="5695" spans="1:5">
      <c r="A5695" s="410" t="s">
        <v>3047</v>
      </c>
      <c r="B5695" s="62" t="s">
        <v>131</v>
      </c>
      <c r="C5695" s="62">
        <v>0.13646699000000001</v>
      </c>
      <c r="D5695" s="62">
        <v>9.4499999999999993</v>
      </c>
      <c r="E5695" s="173">
        <f t="shared" si="123"/>
        <v>1.28</v>
      </c>
    </row>
    <row r="5696" spans="1:5">
      <c r="A5696" s="410" t="s">
        <v>3075</v>
      </c>
      <c r="B5696" s="62" t="s">
        <v>128</v>
      </c>
      <c r="C5696" s="62">
        <v>1.501827E-2</v>
      </c>
      <c r="D5696" s="62">
        <v>15.32</v>
      </c>
      <c r="E5696" s="173">
        <f t="shared" si="123"/>
        <v>0.23</v>
      </c>
    </row>
    <row r="5697" spans="1:5">
      <c r="A5697" s="410" t="s">
        <v>3172</v>
      </c>
      <c r="B5697" s="62" t="s">
        <v>136</v>
      </c>
      <c r="C5697" s="62">
        <v>2.0699999999999998</v>
      </c>
      <c r="D5697" s="62">
        <v>30.46</v>
      </c>
      <c r="E5697" s="173">
        <f t="shared" si="123"/>
        <v>63.05</v>
      </c>
    </row>
    <row r="5698" spans="1:5">
      <c r="A5698" s="410" t="s">
        <v>3076</v>
      </c>
      <c r="B5698" s="62" t="s">
        <v>122</v>
      </c>
      <c r="C5698" s="62">
        <v>9.9359999999999999</v>
      </c>
      <c r="D5698" s="62">
        <v>1.87</v>
      </c>
      <c r="E5698" s="173">
        <f t="shared" si="123"/>
        <v>18.579999999999998</v>
      </c>
    </row>
    <row r="5699" spans="1:5">
      <c r="A5699" s="410" t="s">
        <v>3077</v>
      </c>
      <c r="B5699" s="62" t="s">
        <v>122</v>
      </c>
      <c r="C5699" s="62">
        <v>9.9359999999999999</v>
      </c>
      <c r="D5699" s="62">
        <v>0.71</v>
      </c>
      <c r="E5699" s="173">
        <f t="shared" si="123"/>
        <v>7.05</v>
      </c>
    </row>
    <row r="5700" spans="1:5">
      <c r="A5700" s="410" t="s">
        <v>3078</v>
      </c>
      <c r="B5700" s="62" t="s">
        <v>122</v>
      </c>
      <c r="C5700" s="62">
        <v>9.9359999999999999</v>
      </c>
      <c r="D5700" s="62">
        <v>0.34</v>
      </c>
      <c r="E5700" s="173">
        <f t="shared" si="123"/>
        <v>3.37</v>
      </c>
    </row>
    <row r="5701" spans="1:5">
      <c r="A5701" s="410" t="s">
        <v>3079</v>
      </c>
      <c r="B5701" s="62" t="s">
        <v>122</v>
      </c>
      <c r="C5701" s="62">
        <v>9.9359999999999999</v>
      </c>
      <c r="D5701" s="62">
        <v>0.05</v>
      </c>
      <c r="E5701" s="173">
        <f t="shared" si="123"/>
        <v>0.49</v>
      </c>
    </row>
    <row r="5702" spans="1:5">
      <c r="A5702" s="410" t="s">
        <v>3048</v>
      </c>
      <c r="B5702" s="62" t="s">
        <v>123</v>
      </c>
      <c r="C5702" s="62">
        <v>2.629364E-2</v>
      </c>
      <c r="D5702" s="62">
        <v>31.18</v>
      </c>
      <c r="E5702" s="173">
        <f t="shared" si="123"/>
        <v>0.81</v>
      </c>
    </row>
    <row r="5703" spans="1:5">
      <c r="A5703" s="410" t="s">
        <v>3049</v>
      </c>
      <c r="B5703" s="62" t="s">
        <v>123</v>
      </c>
      <c r="C5703" s="62">
        <v>1.232362E-2</v>
      </c>
      <c r="D5703" s="62">
        <v>178.5</v>
      </c>
      <c r="E5703" s="173">
        <f t="shared" si="123"/>
        <v>2.19</v>
      </c>
    </row>
    <row r="5704" spans="1:5">
      <c r="A5704" s="410" t="s">
        <v>3050</v>
      </c>
      <c r="B5704" s="62" t="s">
        <v>123</v>
      </c>
      <c r="C5704" s="62">
        <v>1.10773682</v>
      </c>
      <c r="D5704" s="62">
        <v>1.17</v>
      </c>
      <c r="E5704" s="173">
        <f t="shared" si="123"/>
        <v>1.29</v>
      </c>
    </row>
    <row r="5705" spans="1:5" ht="30">
      <c r="A5705" s="410" t="s">
        <v>3051</v>
      </c>
      <c r="B5705" s="62" t="s">
        <v>123</v>
      </c>
      <c r="C5705" s="62">
        <v>1.06812E-2</v>
      </c>
      <c r="D5705" s="62">
        <v>140.43</v>
      </c>
      <c r="E5705" s="173">
        <f t="shared" si="123"/>
        <v>1.49</v>
      </c>
    </row>
    <row r="5706" spans="1:5" ht="30">
      <c r="A5706" s="410" t="s">
        <v>3052</v>
      </c>
      <c r="B5706" s="62" t="s">
        <v>123</v>
      </c>
      <c r="C5706" s="62">
        <v>7.1539200000000002E-3</v>
      </c>
      <c r="D5706" s="62">
        <v>123.37</v>
      </c>
      <c r="E5706" s="173">
        <f t="shared" si="123"/>
        <v>0.88</v>
      </c>
    </row>
    <row r="5707" spans="1:5" ht="30">
      <c r="A5707" s="410" t="s">
        <v>3080</v>
      </c>
      <c r="B5707" s="62" t="s">
        <v>123</v>
      </c>
      <c r="C5707" s="62">
        <v>4.3817999999999998E-4</v>
      </c>
      <c r="D5707" s="62">
        <v>593.85</v>
      </c>
      <c r="E5707" s="173">
        <f t="shared" si="123"/>
        <v>0.26</v>
      </c>
    </row>
    <row r="5708" spans="1:5">
      <c r="A5708" s="410" t="s">
        <v>3081</v>
      </c>
      <c r="B5708" s="62" t="s">
        <v>123</v>
      </c>
      <c r="C5708" s="62">
        <v>2.69067E-3</v>
      </c>
      <c r="D5708" s="62">
        <v>134.63</v>
      </c>
      <c r="E5708" s="173">
        <f t="shared" si="123"/>
        <v>0.36</v>
      </c>
    </row>
    <row r="5709" spans="1:5">
      <c r="A5709" s="410" t="s">
        <v>3082</v>
      </c>
      <c r="B5709" s="62" t="s">
        <v>123</v>
      </c>
      <c r="C5709" s="62">
        <v>2.0438399999999999E-3</v>
      </c>
      <c r="D5709" s="62">
        <v>202.84</v>
      </c>
      <c r="E5709" s="173">
        <f t="shared" si="123"/>
        <v>0.41</v>
      </c>
    </row>
    <row r="5710" spans="1:5">
      <c r="A5710" s="410" t="s">
        <v>3083</v>
      </c>
      <c r="B5710" s="62" t="s">
        <v>123</v>
      </c>
      <c r="C5710" s="62">
        <v>4.3817999999999998E-4</v>
      </c>
      <c r="D5710" s="62">
        <v>574.46</v>
      </c>
      <c r="E5710" s="173">
        <f t="shared" si="123"/>
        <v>0.25</v>
      </c>
    </row>
    <row r="5711" spans="1:5">
      <c r="A5711" s="410" t="s">
        <v>3084</v>
      </c>
      <c r="B5711" s="62" t="s">
        <v>123</v>
      </c>
      <c r="C5711" s="62">
        <v>5.3852999999999995E-4</v>
      </c>
      <c r="D5711" s="62">
        <v>276.64</v>
      </c>
      <c r="E5711" s="173">
        <f t="shared" si="123"/>
        <v>0.14000000000000001</v>
      </c>
    </row>
    <row r="5712" spans="1:5">
      <c r="A5712" s="410" t="s">
        <v>3085</v>
      </c>
      <c r="B5712" s="62" t="s">
        <v>123</v>
      </c>
      <c r="C5712" s="62">
        <v>2.7125280000000002E-2</v>
      </c>
      <c r="D5712" s="62">
        <v>8.1</v>
      </c>
      <c r="E5712" s="173">
        <f t="shared" si="123"/>
        <v>0.21</v>
      </c>
    </row>
    <row r="5713" spans="1:5">
      <c r="A5713" s="410" t="s">
        <v>3086</v>
      </c>
      <c r="B5713" s="62" t="s">
        <v>123</v>
      </c>
      <c r="C5713" s="62">
        <v>1.501827E-2</v>
      </c>
      <c r="D5713" s="62">
        <v>11.01</v>
      </c>
      <c r="E5713" s="173">
        <f t="shared" si="123"/>
        <v>0.16</v>
      </c>
    </row>
    <row r="5714" spans="1:5">
      <c r="A5714" s="410" t="s">
        <v>3087</v>
      </c>
      <c r="B5714" s="62" t="s">
        <v>123</v>
      </c>
      <c r="C5714" s="62">
        <v>1.501827E-2</v>
      </c>
      <c r="D5714" s="62">
        <v>24.42</v>
      </c>
      <c r="E5714" s="173">
        <f t="shared" si="123"/>
        <v>0.36</v>
      </c>
    </row>
    <row r="5715" spans="1:5">
      <c r="A5715" s="410" t="s">
        <v>562</v>
      </c>
      <c r="B5715" s="62" t="s">
        <v>563</v>
      </c>
      <c r="C5715" s="62" t="s">
        <v>563</v>
      </c>
      <c r="D5715" s="62" t="s">
        <v>563</v>
      </c>
      <c r="E5715" s="173">
        <f>SUM(E5689:E5714)</f>
        <v>3490.86</v>
      </c>
    </row>
    <row r="5716" spans="1:5">
      <c r="A5716" s="410"/>
      <c r="B5716" s="62"/>
      <c r="C5716" s="62"/>
      <c r="D5716" s="62"/>
      <c r="E5716" s="173"/>
    </row>
    <row r="5717" spans="1:5">
      <c r="A5717" s="410" t="s">
        <v>565</v>
      </c>
      <c r="B5717" s="62" t="s">
        <v>563</v>
      </c>
      <c r="C5717" s="62" t="s">
        <v>563</v>
      </c>
      <c r="D5717" s="62" t="s">
        <v>563</v>
      </c>
      <c r="E5717" s="173">
        <f>E5681+E5686+E5715</f>
        <v>3609.5</v>
      </c>
    </row>
    <row r="5718" spans="1:5">
      <c r="A5718" s="410"/>
      <c r="B5718" s="62"/>
      <c r="C5718" s="62"/>
      <c r="D5718" s="413"/>
      <c r="E5718" s="173"/>
    </row>
    <row r="5719" spans="1:5">
      <c r="A5719" s="410"/>
      <c r="B5719" s="62"/>
      <c r="C5719" s="62"/>
      <c r="D5719" s="62"/>
      <c r="E5719" s="173"/>
    </row>
    <row r="5720" spans="1:5">
      <c r="A5720" s="410"/>
      <c r="B5720" s="62"/>
      <c r="C5720" s="62"/>
      <c r="D5720" s="62"/>
      <c r="E5720" s="173"/>
    </row>
    <row r="5721" spans="1:5">
      <c r="A5721" s="410" t="s">
        <v>1422</v>
      </c>
      <c r="B5721" s="62" t="s">
        <v>3547</v>
      </c>
      <c r="C5721" s="62"/>
      <c r="D5721" s="62"/>
      <c r="E5721" s="173"/>
    </row>
    <row r="5722" spans="1:5" ht="30">
      <c r="A5722" s="410" t="s">
        <v>1179</v>
      </c>
      <c r="B5722" s="62"/>
      <c r="C5722" s="62"/>
      <c r="D5722" s="62"/>
      <c r="E5722" s="173"/>
    </row>
    <row r="5723" spans="1:5">
      <c r="A5723" s="410" t="s">
        <v>570</v>
      </c>
      <c r="B5723" s="62"/>
      <c r="C5723" s="62"/>
      <c r="D5723" s="62"/>
      <c r="E5723" s="173"/>
    </row>
    <row r="5724" spans="1:5">
      <c r="A5724" s="410"/>
      <c r="B5724" s="62"/>
      <c r="C5724" s="62"/>
      <c r="D5724" s="62"/>
      <c r="E5724" s="173"/>
    </row>
    <row r="5725" spans="1:5">
      <c r="A5725" s="410" t="s">
        <v>576</v>
      </c>
      <c r="B5725" s="62" t="s">
        <v>558</v>
      </c>
      <c r="C5725" s="62" t="s">
        <v>559</v>
      </c>
      <c r="D5725" s="62" t="s">
        <v>560</v>
      </c>
      <c r="E5725" s="173" t="s">
        <v>561</v>
      </c>
    </row>
    <row r="5726" spans="1:5" ht="30">
      <c r="A5726" s="410" t="s">
        <v>3061</v>
      </c>
      <c r="B5726" s="62" t="s">
        <v>123</v>
      </c>
      <c r="C5726" s="62">
        <v>9.7490000000000003E-5</v>
      </c>
      <c r="D5726" s="62">
        <v>576</v>
      </c>
      <c r="E5726" s="173">
        <f>TRUNC((C5726*D5726),2)</f>
        <v>0.05</v>
      </c>
    </row>
    <row r="5727" spans="1:5">
      <c r="A5727" s="410" t="s">
        <v>562</v>
      </c>
      <c r="B5727" s="62" t="s">
        <v>563</v>
      </c>
      <c r="C5727" s="62" t="s">
        <v>563</v>
      </c>
      <c r="D5727" s="62" t="s">
        <v>563</v>
      </c>
      <c r="E5727" s="173">
        <f>SUM(E5726:E5726)</f>
        <v>0.05</v>
      </c>
    </row>
    <row r="5728" spans="1:5">
      <c r="A5728" s="410"/>
      <c r="B5728" s="62"/>
      <c r="C5728" s="62"/>
      <c r="D5728" s="62"/>
      <c r="E5728" s="173"/>
    </row>
    <row r="5729" spans="1:5">
      <c r="A5729" s="410" t="s">
        <v>557</v>
      </c>
      <c r="B5729" s="62" t="s">
        <v>558</v>
      </c>
      <c r="C5729" s="62" t="s">
        <v>559</v>
      </c>
      <c r="D5729" s="62" t="s">
        <v>560</v>
      </c>
      <c r="E5729" s="173" t="s">
        <v>561</v>
      </c>
    </row>
    <row r="5730" spans="1:5">
      <c r="A5730" s="410" t="s">
        <v>3090</v>
      </c>
      <c r="B5730" s="62" t="s">
        <v>122</v>
      </c>
      <c r="C5730" s="62">
        <v>0.97641599999999995</v>
      </c>
      <c r="D5730" s="62">
        <v>13.3</v>
      </c>
      <c r="E5730" s="173">
        <f>TRUNC((C5730*D5730),2)</f>
        <v>12.98</v>
      </c>
    </row>
    <row r="5731" spans="1:5">
      <c r="A5731" s="410" t="s">
        <v>3063</v>
      </c>
      <c r="B5731" s="62" t="s">
        <v>122</v>
      </c>
      <c r="C5731" s="62">
        <v>0.48820799999999998</v>
      </c>
      <c r="D5731" s="62">
        <v>8.51</v>
      </c>
      <c r="E5731" s="173">
        <f>TRUNC((C5731*D5731),2)</f>
        <v>4.1500000000000004</v>
      </c>
    </row>
    <row r="5732" spans="1:5">
      <c r="A5732" s="410" t="s">
        <v>562</v>
      </c>
      <c r="B5732" s="62" t="s">
        <v>563</v>
      </c>
      <c r="C5732" s="62" t="s">
        <v>563</v>
      </c>
      <c r="D5732" s="62" t="s">
        <v>563</v>
      </c>
      <c r="E5732" s="173">
        <f>SUM(E5730:E5731)</f>
        <v>17.130000000000003</v>
      </c>
    </row>
    <row r="5733" spans="1:5">
      <c r="A5733" s="410"/>
      <c r="B5733" s="62"/>
      <c r="C5733" s="62"/>
      <c r="D5733" s="62"/>
      <c r="E5733" s="173"/>
    </row>
    <row r="5734" spans="1:5">
      <c r="A5734" s="410" t="s">
        <v>564</v>
      </c>
      <c r="B5734" s="62" t="s">
        <v>558</v>
      </c>
      <c r="C5734" s="62" t="s">
        <v>559</v>
      </c>
      <c r="D5734" s="62" t="s">
        <v>560</v>
      </c>
      <c r="E5734" s="173" t="s">
        <v>561</v>
      </c>
    </row>
    <row r="5735" spans="1:5">
      <c r="A5735" s="410" t="s">
        <v>3066</v>
      </c>
      <c r="B5735" s="62" t="s">
        <v>123</v>
      </c>
      <c r="C5735" s="62">
        <v>1.1544769999999999E-2</v>
      </c>
      <c r="D5735" s="62">
        <v>6.92</v>
      </c>
      <c r="E5735" s="173">
        <f t="shared" ref="E5735:E5760" si="124">TRUNC((C5735*D5735),2)</f>
        <v>7.0000000000000007E-2</v>
      </c>
    </row>
    <row r="5736" spans="1:5">
      <c r="A5736" s="410" t="s">
        <v>3046</v>
      </c>
      <c r="B5736" s="62" t="s">
        <v>131</v>
      </c>
      <c r="C5736" s="62">
        <v>2.3054400000000002E-3</v>
      </c>
      <c r="D5736" s="62">
        <v>50.4</v>
      </c>
      <c r="E5736" s="173">
        <f t="shared" si="124"/>
        <v>0.11</v>
      </c>
    </row>
    <row r="5737" spans="1:5" ht="30">
      <c r="A5737" s="410" t="s">
        <v>3218</v>
      </c>
      <c r="B5737" s="62" t="s">
        <v>123</v>
      </c>
      <c r="C5737" s="62">
        <v>10.977499999999999</v>
      </c>
      <c r="D5737" s="62">
        <v>0.16</v>
      </c>
      <c r="E5737" s="173">
        <f t="shared" si="124"/>
        <v>1.75</v>
      </c>
    </row>
    <row r="5738" spans="1:5" ht="30">
      <c r="A5738" s="410" t="s">
        <v>3219</v>
      </c>
      <c r="B5738" s="62" t="s">
        <v>125</v>
      </c>
      <c r="C5738" s="62">
        <v>1.2</v>
      </c>
      <c r="D5738" s="62">
        <v>407.5</v>
      </c>
      <c r="E5738" s="173">
        <f t="shared" si="124"/>
        <v>489</v>
      </c>
    </row>
    <row r="5739" spans="1:5">
      <c r="A5739" s="410" t="s">
        <v>3067</v>
      </c>
      <c r="B5739" s="62" t="s">
        <v>123</v>
      </c>
      <c r="C5739" s="62">
        <v>9.5702999999999999E-4</v>
      </c>
      <c r="D5739" s="62">
        <v>108.95</v>
      </c>
      <c r="E5739" s="173">
        <f t="shared" si="124"/>
        <v>0.1</v>
      </c>
    </row>
    <row r="5740" spans="1:5">
      <c r="A5740" s="410" t="s">
        <v>3069</v>
      </c>
      <c r="B5740" s="62" t="s">
        <v>123</v>
      </c>
      <c r="C5740" s="62">
        <v>1.305951E-2</v>
      </c>
      <c r="D5740" s="62">
        <v>6.21</v>
      </c>
      <c r="E5740" s="173">
        <f t="shared" si="124"/>
        <v>0.08</v>
      </c>
    </row>
    <row r="5741" spans="1:5">
      <c r="A5741" s="410" t="s">
        <v>3047</v>
      </c>
      <c r="B5741" s="62" t="s">
        <v>131</v>
      </c>
      <c r="C5741" s="62">
        <v>1.977783E-2</v>
      </c>
      <c r="D5741" s="62">
        <v>9.4499999999999993</v>
      </c>
      <c r="E5741" s="173">
        <f t="shared" si="124"/>
        <v>0.18</v>
      </c>
    </row>
    <row r="5742" spans="1:5">
      <c r="A5742" s="410" t="s">
        <v>3075</v>
      </c>
      <c r="B5742" s="62" t="s">
        <v>128</v>
      </c>
      <c r="C5742" s="62">
        <v>2.1765600000000001E-3</v>
      </c>
      <c r="D5742" s="62">
        <v>15.32</v>
      </c>
      <c r="E5742" s="173">
        <f t="shared" si="124"/>
        <v>0.03</v>
      </c>
    </row>
    <row r="5743" spans="1:5">
      <c r="A5743" s="410" t="s">
        <v>3172</v>
      </c>
      <c r="B5743" s="62" t="s">
        <v>136</v>
      </c>
      <c r="C5743" s="62">
        <v>0.3</v>
      </c>
      <c r="D5743" s="62">
        <v>30.46</v>
      </c>
      <c r="E5743" s="173">
        <f t="shared" si="124"/>
        <v>9.1300000000000008</v>
      </c>
    </row>
    <row r="5744" spans="1:5">
      <c r="A5744" s="410" t="s">
        <v>3076</v>
      </c>
      <c r="B5744" s="62" t="s">
        <v>122</v>
      </c>
      <c r="C5744" s="62">
        <v>1.44</v>
      </c>
      <c r="D5744" s="62">
        <v>1.87</v>
      </c>
      <c r="E5744" s="173">
        <f t="shared" si="124"/>
        <v>2.69</v>
      </c>
    </row>
    <row r="5745" spans="1:5">
      <c r="A5745" s="410" t="s">
        <v>3077</v>
      </c>
      <c r="B5745" s="62" t="s">
        <v>122</v>
      </c>
      <c r="C5745" s="62">
        <v>1.44</v>
      </c>
      <c r="D5745" s="62">
        <v>0.71</v>
      </c>
      <c r="E5745" s="173">
        <f t="shared" si="124"/>
        <v>1.02</v>
      </c>
    </row>
    <row r="5746" spans="1:5">
      <c r="A5746" s="410" t="s">
        <v>3078</v>
      </c>
      <c r="B5746" s="62" t="s">
        <v>122</v>
      </c>
      <c r="C5746" s="62">
        <v>1.44</v>
      </c>
      <c r="D5746" s="62">
        <v>0.34</v>
      </c>
      <c r="E5746" s="173">
        <f t="shared" si="124"/>
        <v>0.48</v>
      </c>
    </row>
    <row r="5747" spans="1:5">
      <c r="A5747" s="410" t="s">
        <v>3079</v>
      </c>
      <c r="B5747" s="62" t="s">
        <v>122</v>
      </c>
      <c r="C5747" s="62">
        <v>1.44</v>
      </c>
      <c r="D5747" s="62">
        <v>0.05</v>
      </c>
      <c r="E5747" s="173">
        <f t="shared" si="124"/>
        <v>7.0000000000000007E-2</v>
      </c>
    </row>
    <row r="5748" spans="1:5">
      <c r="A5748" s="410" t="s">
        <v>3048</v>
      </c>
      <c r="B5748" s="62" t="s">
        <v>123</v>
      </c>
      <c r="C5748" s="62">
        <v>3.8106699999999999E-3</v>
      </c>
      <c r="D5748" s="62">
        <v>31.18</v>
      </c>
      <c r="E5748" s="173">
        <f t="shared" si="124"/>
        <v>0.11</v>
      </c>
    </row>
    <row r="5749" spans="1:5">
      <c r="A5749" s="410" t="s">
        <v>3049</v>
      </c>
      <c r="B5749" s="62" t="s">
        <v>123</v>
      </c>
      <c r="C5749" s="62">
        <v>1.7860300000000001E-3</v>
      </c>
      <c r="D5749" s="62">
        <v>178.5</v>
      </c>
      <c r="E5749" s="173">
        <f t="shared" si="124"/>
        <v>0.31</v>
      </c>
    </row>
    <row r="5750" spans="1:5">
      <c r="A5750" s="410" t="s">
        <v>3050</v>
      </c>
      <c r="B5750" s="62" t="s">
        <v>123</v>
      </c>
      <c r="C5750" s="62">
        <v>0.16054156999999999</v>
      </c>
      <c r="D5750" s="62">
        <v>1.17</v>
      </c>
      <c r="E5750" s="173">
        <f t="shared" si="124"/>
        <v>0.18</v>
      </c>
    </row>
    <row r="5751" spans="1:5" ht="30">
      <c r="A5751" s="410" t="s">
        <v>3051</v>
      </c>
      <c r="B5751" s="62" t="s">
        <v>123</v>
      </c>
      <c r="C5751" s="62">
        <v>1.5479999999999999E-3</v>
      </c>
      <c r="D5751" s="62">
        <v>140.43</v>
      </c>
      <c r="E5751" s="173">
        <f t="shared" si="124"/>
        <v>0.21</v>
      </c>
    </row>
    <row r="5752" spans="1:5" ht="30">
      <c r="A5752" s="410" t="s">
        <v>3052</v>
      </c>
      <c r="B5752" s="62" t="s">
        <v>123</v>
      </c>
      <c r="C5752" s="62">
        <v>1.0368E-3</v>
      </c>
      <c r="D5752" s="62">
        <v>123.37</v>
      </c>
      <c r="E5752" s="173">
        <f t="shared" si="124"/>
        <v>0.12</v>
      </c>
    </row>
    <row r="5753" spans="1:5" ht="30">
      <c r="A5753" s="410" t="s">
        <v>3080</v>
      </c>
      <c r="B5753" s="62" t="s">
        <v>123</v>
      </c>
      <c r="C5753" s="62">
        <v>6.3509999999999993E-5</v>
      </c>
      <c r="D5753" s="62">
        <v>593.85</v>
      </c>
      <c r="E5753" s="173">
        <f t="shared" si="124"/>
        <v>0.03</v>
      </c>
    </row>
    <row r="5754" spans="1:5">
      <c r="A5754" s="410" t="s">
        <v>3081</v>
      </c>
      <c r="B5754" s="62" t="s">
        <v>123</v>
      </c>
      <c r="C5754" s="62">
        <v>3.8995000000000002E-4</v>
      </c>
      <c r="D5754" s="62">
        <v>134.63</v>
      </c>
      <c r="E5754" s="173">
        <f t="shared" si="124"/>
        <v>0.05</v>
      </c>
    </row>
    <row r="5755" spans="1:5">
      <c r="A5755" s="410" t="s">
        <v>3082</v>
      </c>
      <c r="B5755" s="62" t="s">
        <v>123</v>
      </c>
      <c r="C5755" s="62">
        <v>2.9620999999999998E-4</v>
      </c>
      <c r="D5755" s="62">
        <v>202.84</v>
      </c>
      <c r="E5755" s="173">
        <f t="shared" si="124"/>
        <v>0.06</v>
      </c>
    </row>
    <row r="5756" spans="1:5">
      <c r="A5756" s="410" t="s">
        <v>3083</v>
      </c>
      <c r="B5756" s="62" t="s">
        <v>123</v>
      </c>
      <c r="C5756" s="62">
        <v>6.3509999999999993E-5</v>
      </c>
      <c r="D5756" s="62">
        <v>574.46</v>
      </c>
      <c r="E5756" s="173">
        <f t="shared" si="124"/>
        <v>0.03</v>
      </c>
    </row>
    <row r="5757" spans="1:5">
      <c r="A5757" s="410" t="s">
        <v>3084</v>
      </c>
      <c r="B5757" s="62" t="s">
        <v>123</v>
      </c>
      <c r="C5757" s="62">
        <v>7.805E-5</v>
      </c>
      <c r="D5757" s="62">
        <v>276.64</v>
      </c>
      <c r="E5757" s="173">
        <f t="shared" si="124"/>
        <v>0.02</v>
      </c>
    </row>
    <row r="5758" spans="1:5">
      <c r="A5758" s="410" t="s">
        <v>3085</v>
      </c>
      <c r="B5758" s="62" t="s">
        <v>123</v>
      </c>
      <c r="C5758" s="62">
        <v>3.9312000000000001E-3</v>
      </c>
      <c r="D5758" s="62">
        <v>8.1</v>
      </c>
      <c r="E5758" s="173">
        <f t="shared" si="124"/>
        <v>0.03</v>
      </c>
    </row>
    <row r="5759" spans="1:5">
      <c r="A5759" s="410" t="s">
        <v>3086</v>
      </c>
      <c r="B5759" s="62" t="s">
        <v>123</v>
      </c>
      <c r="C5759" s="62">
        <v>2.1765600000000001E-3</v>
      </c>
      <c r="D5759" s="62">
        <v>11.01</v>
      </c>
      <c r="E5759" s="173">
        <f t="shared" si="124"/>
        <v>0.02</v>
      </c>
    </row>
    <row r="5760" spans="1:5">
      <c r="A5760" s="410" t="s">
        <v>3087</v>
      </c>
      <c r="B5760" s="62" t="s">
        <v>123</v>
      </c>
      <c r="C5760" s="62">
        <v>2.1765600000000001E-3</v>
      </c>
      <c r="D5760" s="62">
        <v>24.42</v>
      </c>
      <c r="E5760" s="173">
        <f t="shared" si="124"/>
        <v>0.05</v>
      </c>
    </row>
    <row r="5761" spans="1:5">
      <c r="A5761" s="410" t="s">
        <v>562</v>
      </c>
      <c r="B5761" s="62" t="s">
        <v>563</v>
      </c>
      <c r="C5761" s="62" t="s">
        <v>563</v>
      </c>
      <c r="D5761" s="62" t="s">
        <v>563</v>
      </c>
      <c r="E5761" s="173">
        <f>SUM(E5735:E5760)</f>
        <v>505.92999999999989</v>
      </c>
    </row>
    <row r="5762" spans="1:5">
      <c r="A5762" s="410"/>
      <c r="B5762" s="62"/>
      <c r="C5762" s="62"/>
      <c r="D5762" s="62"/>
      <c r="E5762" s="173"/>
    </row>
    <row r="5763" spans="1:5">
      <c r="A5763" s="410" t="s">
        <v>565</v>
      </c>
      <c r="B5763" s="62" t="s">
        <v>563</v>
      </c>
      <c r="C5763" s="62" t="s">
        <v>563</v>
      </c>
      <c r="D5763" s="62" t="s">
        <v>563</v>
      </c>
      <c r="E5763" s="173">
        <f>E5727+E5732+E5761</f>
        <v>523.1099999999999</v>
      </c>
    </row>
    <row r="5764" spans="1:5">
      <c r="A5764" s="410"/>
      <c r="B5764" s="62"/>
      <c r="C5764" s="62"/>
      <c r="D5764" s="413"/>
      <c r="E5764" s="173"/>
    </row>
    <row r="5765" spans="1:5">
      <c r="A5765" s="410"/>
      <c r="B5765" s="62"/>
      <c r="C5765" s="62"/>
      <c r="D5765" s="62"/>
      <c r="E5765" s="173"/>
    </row>
    <row r="5766" spans="1:5">
      <c r="A5766" s="410"/>
      <c r="B5766" s="62"/>
      <c r="C5766" s="62"/>
      <c r="D5766" s="62"/>
      <c r="E5766" s="173"/>
    </row>
    <row r="5767" spans="1:5">
      <c r="A5767" s="410" t="s">
        <v>1423</v>
      </c>
      <c r="B5767" s="62" t="s">
        <v>3547</v>
      </c>
      <c r="C5767" s="62"/>
      <c r="D5767" s="62"/>
      <c r="E5767" s="173"/>
    </row>
    <row r="5768" spans="1:5" ht="30">
      <c r="A5768" s="410" t="s">
        <v>1180</v>
      </c>
      <c r="B5768" s="62"/>
      <c r="C5768" s="62"/>
      <c r="D5768" s="62"/>
      <c r="E5768" s="173"/>
    </row>
    <row r="5769" spans="1:5">
      <c r="A5769" s="410" t="s">
        <v>570</v>
      </c>
      <c r="B5769" s="62"/>
      <c r="C5769" s="62"/>
      <c r="D5769" s="62"/>
      <c r="E5769" s="173"/>
    </row>
    <row r="5770" spans="1:5">
      <c r="A5770" s="410"/>
      <c r="B5770" s="62"/>
      <c r="C5770" s="62"/>
      <c r="D5770" s="62"/>
      <c r="E5770" s="173"/>
    </row>
    <row r="5771" spans="1:5">
      <c r="A5771" s="410" t="s">
        <v>576</v>
      </c>
      <c r="B5771" s="62" t="s">
        <v>558</v>
      </c>
      <c r="C5771" s="62" t="s">
        <v>559</v>
      </c>
      <c r="D5771" s="62" t="s">
        <v>560</v>
      </c>
      <c r="E5771" s="173" t="s">
        <v>561</v>
      </c>
    </row>
    <row r="5772" spans="1:5" ht="30">
      <c r="A5772" s="410" t="s">
        <v>3061</v>
      </c>
      <c r="B5772" s="62" t="s">
        <v>123</v>
      </c>
      <c r="C5772" s="62">
        <v>1.0967999999999999E-4</v>
      </c>
      <c r="D5772" s="62">
        <v>576</v>
      </c>
      <c r="E5772" s="173">
        <f>TRUNC((C5772*D5772),2)</f>
        <v>0.06</v>
      </c>
    </row>
    <row r="5773" spans="1:5">
      <c r="A5773" s="410" t="s">
        <v>562</v>
      </c>
      <c r="B5773" s="62" t="s">
        <v>563</v>
      </c>
      <c r="C5773" s="62" t="s">
        <v>563</v>
      </c>
      <c r="D5773" s="62" t="s">
        <v>563</v>
      </c>
      <c r="E5773" s="173">
        <f>SUM(E5772:E5772)</f>
        <v>0.06</v>
      </c>
    </row>
    <row r="5774" spans="1:5">
      <c r="A5774" s="410"/>
      <c r="B5774" s="62"/>
      <c r="C5774" s="62"/>
      <c r="D5774" s="62"/>
      <c r="E5774" s="173"/>
    </row>
    <row r="5775" spans="1:5">
      <c r="A5775" s="410" t="s">
        <v>557</v>
      </c>
      <c r="B5775" s="62" t="s">
        <v>558</v>
      </c>
      <c r="C5775" s="62" t="s">
        <v>559</v>
      </c>
      <c r="D5775" s="62" t="s">
        <v>560</v>
      </c>
      <c r="E5775" s="173" t="s">
        <v>561</v>
      </c>
    </row>
    <row r="5776" spans="1:5">
      <c r="A5776" s="410" t="s">
        <v>3090</v>
      </c>
      <c r="B5776" s="62" t="s">
        <v>122</v>
      </c>
      <c r="C5776" s="62">
        <v>1.098468</v>
      </c>
      <c r="D5776" s="62">
        <v>13.3</v>
      </c>
      <c r="E5776" s="173">
        <f>TRUNC((C5776*D5776),2)</f>
        <v>14.6</v>
      </c>
    </row>
    <row r="5777" spans="1:5">
      <c r="A5777" s="410" t="s">
        <v>3063</v>
      </c>
      <c r="B5777" s="62" t="s">
        <v>122</v>
      </c>
      <c r="C5777" s="62">
        <v>0.549234</v>
      </c>
      <c r="D5777" s="62">
        <v>8.51</v>
      </c>
      <c r="E5777" s="173">
        <f>TRUNC((C5777*D5777),2)</f>
        <v>4.67</v>
      </c>
    </row>
    <row r="5778" spans="1:5">
      <c r="A5778" s="410" t="s">
        <v>562</v>
      </c>
      <c r="B5778" s="62" t="s">
        <v>563</v>
      </c>
      <c r="C5778" s="62" t="s">
        <v>563</v>
      </c>
      <c r="D5778" s="62" t="s">
        <v>563</v>
      </c>
      <c r="E5778" s="173">
        <f>SUM(E5776:E5777)</f>
        <v>19.27</v>
      </c>
    </row>
    <row r="5779" spans="1:5">
      <c r="A5779" s="410"/>
      <c r="B5779" s="62"/>
      <c r="C5779" s="62"/>
      <c r="D5779" s="62"/>
      <c r="E5779" s="173"/>
    </row>
    <row r="5780" spans="1:5">
      <c r="A5780" s="410" t="s">
        <v>564</v>
      </c>
      <c r="B5780" s="62" t="s">
        <v>558</v>
      </c>
      <c r="C5780" s="62" t="s">
        <v>559</v>
      </c>
      <c r="D5780" s="62" t="s">
        <v>560</v>
      </c>
      <c r="E5780" s="173" t="s">
        <v>561</v>
      </c>
    </row>
    <row r="5781" spans="1:5">
      <c r="A5781" s="410" t="s">
        <v>3066</v>
      </c>
      <c r="B5781" s="62" t="s">
        <v>123</v>
      </c>
      <c r="C5781" s="62">
        <v>1.298787E-2</v>
      </c>
      <c r="D5781" s="62">
        <v>6.92</v>
      </c>
      <c r="E5781" s="173">
        <f t="shared" ref="E5781:E5806" si="125">TRUNC((C5781*D5781),2)</f>
        <v>0.08</v>
      </c>
    </row>
    <row r="5782" spans="1:5">
      <c r="A5782" s="410" t="s">
        <v>3046</v>
      </c>
      <c r="B5782" s="62" t="s">
        <v>131</v>
      </c>
      <c r="C5782" s="62">
        <v>2.59362E-3</v>
      </c>
      <c r="D5782" s="62">
        <v>50.4</v>
      </c>
      <c r="E5782" s="173">
        <f t="shared" si="125"/>
        <v>0.13</v>
      </c>
    </row>
    <row r="5783" spans="1:5" ht="30">
      <c r="A5783" s="410" t="s">
        <v>3218</v>
      </c>
      <c r="B5783" s="62" t="s">
        <v>123</v>
      </c>
      <c r="C5783" s="62">
        <v>12.17</v>
      </c>
      <c r="D5783" s="62">
        <v>0.16</v>
      </c>
      <c r="E5783" s="173">
        <f t="shared" si="125"/>
        <v>1.94</v>
      </c>
    </row>
    <row r="5784" spans="1:5" ht="30">
      <c r="A5784" s="410" t="s">
        <v>3219</v>
      </c>
      <c r="B5784" s="62" t="s">
        <v>125</v>
      </c>
      <c r="C5784" s="62">
        <v>1.35</v>
      </c>
      <c r="D5784" s="62">
        <v>407.5</v>
      </c>
      <c r="E5784" s="173">
        <f t="shared" si="125"/>
        <v>550.12</v>
      </c>
    </row>
    <row r="5785" spans="1:5">
      <c r="A5785" s="410" t="s">
        <v>3067</v>
      </c>
      <c r="B5785" s="62" t="s">
        <v>123</v>
      </c>
      <c r="C5785" s="62">
        <v>1.07665E-3</v>
      </c>
      <c r="D5785" s="62">
        <v>108.95</v>
      </c>
      <c r="E5785" s="173">
        <f t="shared" si="125"/>
        <v>0.11</v>
      </c>
    </row>
    <row r="5786" spans="1:5">
      <c r="A5786" s="410" t="s">
        <v>3069</v>
      </c>
      <c r="B5786" s="62" t="s">
        <v>123</v>
      </c>
      <c r="C5786" s="62">
        <v>1.4691940000000001E-2</v>
      </c>
      <c r="D5786" s="62">
        <v>6.21</v>
      </c>
      <c r="E5786" s="173">
        <f t="shared" si="125"/>
        <v>0.09</v>
      </c>
    </row>
    <row r="5787" spans="1:5">
      <c r="A5787" s="410" t="s">
        <v>3047</v>
      </c>
      <c r="B5787" s="62" t="s">
        <v>131</v>
      </c>
      <c r="C5787" s="62">
        <v>2.225005E-2</v>
      </c>
      <c r="D5787" s="62">
        <v>9.4499999999999993</v>
      </c>
      <c r="E5787" s="173">
        <f t="shared" si="125"/>
        <v>0.21</v>
      </c>
    </row>
    <row r="5788" spans="1:5">
      <c r="A5788" s="410" t="s">
        <v>3075</v>
      </c>
      <c r="B5788" s="62" t="s">
        <v>128</v>
      </c>
      <c r="C5788" s="62">
        <v>2.4486299999999998E-3</v>
      </c>
      <c r="D5788" s="62">
        <v>15.32</v>
      </c>
      <c r="E5788" s="173">
        <f t="shared" si="125"/>
        <v>0.03</v>
      </c>
    </row>
    <row r="5789" spans="1:5">
      <c r="A5789" s="410" t="s">
        <v>3172</v>
      </c>
      <c r="B5789" s="62" t="s">
        <v>136</v>
      </c>
      <c r="C5789" s="62">
        <v>0.33750000000000002</v>
      </c>
      <c r="D5789" s="62">
        <v>30.46</v>
      </c>
      <c r="E5789" s="173">
        <f t="shared" si="125"/>
        <v>10.28</v>
      </c>
    </row>
    <row r="5790" spans="1:5">
      <c r="A5790" s="410" t="s">
        <v>3076</v>
      </c>
      <c r="B5790" s="62" t="s">
        <v>122</v>
      </c>
      <c r="C5790" s="62">
        <v>1.62</v>
      </c>
      <c r="D5790" s="62">
        <v>1.87</v>
      </c>
      <c r="E5790" s="173">
        <f t="shared" si="125"/>
        <v>3.02</v>
      </c>
    </row>
    <row r="5791" spans="1:5">
      <c r="A5791" s="410" t="s">
        <v>3077</v>
      </c>
      <c r="B5791" s="62" t="s">
        <v>122</v>
      </c>
      <c r="C5791" s="62">
        <v>1.62</v>
      </c>
      <c r="D5791" s="62">
        <v>0.71</v>
      </c>
      <c r="E5791" s="173">
        <f t="shared" si="125"/>
        <v>1.1499999999999999</v>
      </c>
    </row>
    <row r="5792" spans="1:5">
      <c r="A5792" s="410" t="s">
        <v>3078</v>
      </c>
      <c r="B5792" s="62" t="s">
        <v>122</v>
      </c>
      <c r="C5792" s="62">
        <v>1.62</v>
      </c>
      <c r="D5792" s="62">
        <v>0.34</v>
      </c>
      <c r="E5792" s="173">
        <f t="shared" si="125"/>
        <v>0.55000000000000004</v>
      </c>
    </row>
    <row r="5793" spans="1:5">
      <c r="A5793" s="410" t="s">
        <v>3079</v>
      </c>
      <c r="B5793" s="62" t="s">
        <v>122</v>
      </c>
      <c r="C5793" s="62">
        <v>1.62</v>
      </c>
      <c r="D5793" s="62">
        <v>0.05</v>
      </c>
      <c r="E5793" s="173">
        <f t="shared" si="125"/>
        <v>0.08</v>
      </c>
    </row>
    <row r="5794" spans="1:5">
      <c r="A5794" s="410" t="s">
        <v>3048</v>
      </c>
      <c r="B5794" s="62" t="s">
        <v>123</v>
      </c>
      <c r="C5794" s="62">
        <v>4.287E-3</v>
      </c>
      <c r="D5794" s="62">
        <v>31.18</v>
      </c>
      <c r="E5794" s="173">
        <f t="shared" si="125"/>
        <v>0.13</v>
      </c>
    </row>
    <row r="5795" spans="1:5">
      <c r="A5795" s="410" t="s">
        <v>3049</v>
      </c>
      <c r="B5795" s="62" t="s">
        <v>123</v>
      </c>
      <c r="C5795" s="62">
        <v>2.00928E-3</v>
      </c>
      <c r="D5795" s="62">
        <v>178.5</v>
      </c>
      <c r="E5795" s="173">
        <f t="shared" si="125"/>
        <v>0.35</v>
      </c>
    </row>
    <row r="5796" spans="1:5">
      <c r="A5796" s="410" t="s">
        <v>3050</v>
      </c>
      <c r="B5796" s="62" t="s">
        <v>123</v>
      </c>
      <c r="C5796" s="62">
        <v>0.18060926999999999</v>
      </c>
      <c r="D5796" s="62">
        <v>1.17</v>
      </c>
      <c r="E5796" s="173">
        <f t="shared" si="125"/>
        <v>0.21</v>
      </c>
    </row>
    <row r="5797" spans="1:5" ht="30">
      <c r="A5797" s="410" t="s">
        <v>3051</v>
      </c>
      <c r="B5797" s="62" t="s">
        <v>123</v>
      </c>
      <c r="C5797" s="62">
        <v>1.7415E-3</v>
      </c>
      <c r="D5797" s="62">
        <v>140.43</v>
      </c>
      <c r="E5797" s="173">
        <f t="shared" si="125"/>
        <v>0.24</v>
      </c>
    </row>
    <row r="5798" spans="1:5" ht="30">
      <c r="A5798" s="410" t="s">
        <v>3052</v>
      </c>
      <c r="B5798" s="62" t="s">
        <v>123</v>
      </c>
      <c r="C5798" s="62">
        <v>1.1663999999999999E-3</v>
      </c>
      <c r="D5798" s="62">
        <v>123.37</v>
      </c>
      <c r="E5798" s="173">
        <f t="shared" si="125"/>
        <v>0.14000000000000001</v>
      </c>
    </row>
    <row r="5799" spans="1:5" ht="30">
      <c r="A5799" s="410" t="s">
        <v>3080</v>
      </c>
      <c r="B5799" s="62" t="s">
        <v>123</v>
      </c>
      <c r="C5799" s="62">
        <v>7.1439999999999994E-5</v>
      </c>
      <c r="D5799" s="62">
        <v>593.85</v>
      </c>
      <c r="E5799" s="173">
        <f t="shared" si="125"/>
        <v>0.04</v>
      </c>
    </row>
    <row r="5800" spans="1:5">
      <c r="A5800" s="410" t="s">
        <v>3081</v>
      </c>
      <c r="B5800" s="62" t="s">
        <v>123</v>
      </c>
      <c r="C5800" s="62">
        <v>4.3868999999999999E-4</v>
      </c>
      <c r="D5800" s="62">
        <v>134.63</v>
      </c>
      <c r="E5800" s="173">
        <f t="shared" si="125"/>
        <v>0.05</v>
      </c>
    </row>
    <row r="5801" spans="1:5">
      <c r="A5801" s="410" t="s">
        <v>3082</v>
      </c>
      <c r="B5801" s="62" t="s">
        <v>123</v>
      </c>
      <c r="C5801" s="62">
        <v>3.3324E-4</v>
      </c>
      <c r="D5801" s="62">
        <v>202.84</v>
      </c>
      <c r="E5801" s="173">
        <f t="shared" si="125"/>
        <v>0.06</v>
      </c>
    </row>
    <row r="5802" spans="1:5">
      <c r="A5802" s="410" t="s">
        <v>3083</v>
      </c>
      <c r="B5802" s="62" t="s">
        <v>123</v>
      </c>
      <c r="C5802" s="62">
        <v>7.1439999999999994E-5</v>
      </c>
      <c r="D5802" s="62">
        <v>574.46</v>
      </c>
      <c r="E5802" s="173">
        <f t="shared" si="125"/>
        <v>0.04</v>
      </c>
    </row>
    <row r="5803" spans="1:5">
      <c r="A5803" s="410" t="s">
        <v>3084</v>
      </c>
      <c r="B5803" s="62" t="s">
        <v>123</v>
      </c>
      <c r="C5803" s="62">
        <v>8.7810000000000001E-5</v>
      </c>
      <c r="D5803" s="62">
        <v>276.64</v>
      </c>
      <c r="E5803" s="173">
        <f t="shared" si="125"/>
        <v>0.02</v>
      </c>
    </row>
    <row r="5804" spans="1:5">
      <c r="A5804" s="410" t="s">
        <v>3085</v>
      </c>
      <c r="B5804" s="62" t="s">
        <v>123</v>
      </c>
      <c r="C5804" s="62">
        <v>4.4225999999999996E-3</v>
      </c>
      <c r="D5804" s="62">
        <v>8.1</v>
      </c>
      <c r="E5804" s="173">
        <f t="shared" si="125"/>
        <v>0.03</v>
      </c>
    </row>
    <row r="5805" spans="1:5">
      <c r="A5805" s="410" t="s">
        <v>3086</v>
      </c>
      <c r="B5805" s="62" t="s">
        <v>123</v>
      </c>
      <c r="C5805" s="62">
        <v>2.4486299999999998E-3</v>
      </c>
      <c r="D5805" s="62">
        <v>11.01</v>
      </c>
      <c r="E5805" s="173">
        <f t="shared" si="125"/>
        <v>0.02</v>
      </c>
    </row>
    <row r="5806" spans="1:5">
      <c r="A5806" s="410" t="s">
        <v>3087</v>
      </c>
      <c r="B5806" s="62" t="s">
        <v>123</v>
      </c>
      <c r="C5806" s="62">
        <v>2.4486299999999998E-3</v>
      </c>
      <c r="D5806" s="62">
        <v>24.42</v>
      </c>
      <c r="E5806" s="173">
        <f t="shared" si="125"/>
        <v>0.05</v>
      </c>
    </row>
    <row r="5807" spans="1:5">
      <c r="A5807" s="410" t="s">
        <v>562</v>
      </c>
      <c r="B5807" s="62" t="s">
        <v>563</v>
      </c>
      <c r="C5807" s="62" t="s">
        <v>563</v>
      </c>
      <c r="D5807" s="62" t="s">
        <v>563</v>
      </c>
      <c r="E5807" s="173">
        <f>SUM(E5781:E5806)</f>
        <v>569.16999999999973</v>
      </c>
    </row>
    <row r="5808" spans="1:5">
      <c r="A5808" s="410"/>
      <c r="B5808" s="62"/>
      <c r="C5808" s="62"/>
      <c r="D5808" s="62"/>
      <c r="E5808" s="173"/>
    </row>
    <row r="5809" spans="1:5">
      <c r="A5809" s="410" t="s">
        <v>565</v>
      </c>
      <c r="B5809" s="62" t="s">
        <v>563</v>
      </c>
      <c r="C5809" s="62" t="s">
        <v>563</v>
      </c>
      <c r="D5809" s="62" t="s">
        <v>563</v>
      </c>
      <c r="E5809" s="173">
        <f>E5773+E5778+E5807</f>
        <v>588.49999999999977</v>
      </c>
    </row>
    <row r="5810" spans="1:5">
      <c r="A5810" s="410"/>
      <c r="B5810" s="62"/>
      <c r="C5810" s="62"/>
      <c r="D5810" s="413"/>
      <c r="E5810" s="173"/>
    </row>
    <row r="5811" spans="1:5">
      <c r="A5811" s="410"/>
      <c r="B5811" s="62"/>
      <c r="C5811" s="62"/>
      <c r="D5811" s="62"/>
      <c r="E5811" s="173"/>
    </row>
    <row r="5812" spans="1:5">
      <c r="A5812" s="410"/>
      <c r="B5812" s="62"/>
      <c r="C5812" s="62"/>
      <c r="D5812" s="62"/>
      <c r="E5812" s="173"/>
    </row>
    <row r="5813" spans="1:5">
      <c r="A5813" s="410" t="s">
        <v>1424</v>
      </c>
      <c r="B5813" s="62" t="s">
        <v>3547</v>
      </c>
      <c r="C5813" s="62"/>
      <c r="D5813" s="62"/>
      <c r="E5813" s="173"/>
    </row>
    <row r="5814" spans="1:5" ht="30">
      <c r="A5814" s="410" t="s">
        <v>1181</v>
      </c>
      <c r="B5814" s="62"/>
      <c r="C5814" s="62"/>
      <c r="D5814" s="62"/>
      <c r="E5814" s="173"/>
    </row>
    <row r="5815" spans="1:5">
      <c r="A5815" s="410" t="s">
        <v>570</v>
      </c>
      <c r="B5815" s="62"/>
      <c r="C5815" s="62"/>
      <c r="D5815" s="62"/>
      <c r="E5815" s="173"/>
    </row>
    <row r="5816" spans="1:5">
      <c r="A5816" s="410"/>
      <c r="B5816" s="62"/>
      <c r="C5816" s="62"/>
      <c r="D5816" s="62"/>
      <c r="E5816" s="173"/>
    </row>
    <row r="5817" spans="1:5">
      <c r="A5817" s="410" t="s">
        <v>576</v>
      </c>
      <c r="B5817" s="62" t="s">
        <v>558</v>
      </c>
      <c r="C5817" s="62" t="s">
        <v>559</v>
      </c>
      <c r="D5817" s="62" t="s">
        <v>560</v>
      </c>
      <c r="E5817" s="173" t="s">
        <v>561</v>
      </c>
    </row>
    <row r="5818" spans="1:5" ht="30">
      <c r="A5818" s="410" t="s">
        <v>3061</v>
      </c>
      <c r="B5818" s="62" t="s">
        <v>123</v>
      </c>
      <c r="C5818" s="62">
        <v>1.4281999999999999E-4</v>
      </c>
      <c r="D5818" s="62">
        <v>576</v>
      </c>
      <c r="E5818" s="173">
        <f>TRUNC((C5818*D5818),2)</f>
        <v>0.08</v>
      </c>
    </row>
    <row r="5819" spans="1:5">
      <c r="A5819" s="410" t="s">
        <v>562</v>
      </c>
      <c r="B5819" s="62" t="s">
        <v>563</v>
      </c>
      <c r="C5819" s="62" t="s">
        <v>563</v>
      </c>
      <c r="D5819" s="62" t="s">
        <v>563</v>
      </c>
      <c r="E5819" s="173">
        <f>SUM(E5818:E5818)</f>
        <v>0.08</v>
      </c>
    </row>
    <row r="5820" spans="1:5">
      <c r="A5820" s="410"/>
      <c r="B5820" s="62"/>
      <c r="C5820" s="62"/>
      <c r="D5820" s="62"/>
      <c r="E5820" s="173"/>
    </row>
    <row r="5821" spans="1:5">
      <c r="A5821" s="410" t="s">
        <v>557</v>
      </c>
      <c r="B5821" s="62" t="s">
        <v>558</v>
      </c>
      <c r="C5821" s="62" t="s">
        <v>559</v>
      </c>
      <c r="D5821" s="62" t="s">
        <v>560</v>
      </c>
      <c r="E5821" s="173" t="s">
        <v>561</v>
      </c>
    </row>
    <row r="5822" spans="1:5">
      <c r="A5822" s="410" t="s">
        <v>3090</v>
      </c>
      <c r="B5822" s="62" t="s">
        <v>122</v>
      </c>
      <c r="C5822" s="62">
        <v>1.3820354800000001</v>
      </c>
      <c r="D5822" s="62">
        <v>13.3</v>
      </c>
      <c r="E5822" s="173">
        <f>TRUNC((C5822*D5822),2)</f>
        <v>18.38</v>
      </c>
    </row>
    <row r="5823" spans="1:5">
      <c r="A5823" s="410" t="s">
        <v>3063</v>
      </c>
      <c r="B5823" s="62" t="s">
        <v>122</v>
      </c>
      <c r="C5823" s="62">
        <v>0.76367123000000003</v>
      </c>
      <c r="D5823" s="62">
        <v>8.51</v>
      </c>
      <c r="E5823" s="173">
        <f>TRUNC((C5823*D5823),2)</f>
        <v>6.49</v>
      </c>
    </row>
    <row r="5824" spans="1:5">
      <c r="A5824" s="410" t="s">
        <v>562</v>
      </c>
      <c r="B5824" s="62" t="s">
        <v>563</v>
      </c>
      <c r="C5824" s="62" t="s">
        <v>563</v>
      </c>
      <c r="D5824" s="62" t="s">
        <v>563</v>
      </c>
      <c r="E5824" s="173">
        <f>SUM(E5822:E5823)</f>
        <v>24.869999999999997</v>
      </c>
    </row>
    <row r="5825" spans="1:5">
      <c r="A5825" s="410"/>
      <c r="B5825" s="62"/>
      <c r="C5825" s="62"/>
      <c r="D5825" s="62"/>
      <c r="E5825" s="173"/>
    </row>
    <row r="5826" spans="1:5">
      <c r="A5826" s="410" t="s">
        <v>564</v>
      </c>
      <c r="B5826" s="62" t="s">
        <v>558</v>
      </c>
      <c r="C5826" s="62" t="s">
        <v>559</v>
      </c>
      <c r="D5826" s="62" t="s">
        <v>560</v>
      </c>
      <c r="E5826" s="173" t="s">
        <v>561</v>
      </c>
    </row>
    <row r="5827" spans="1:5">
      <c r="A5827" s="410" t="s">
        <v>3065</v>
      </c>
      <c r="B5827" s="62" t="s">
        <v>124</v>
      </c>
      <c r="C5827" s="62">
        <v>9.6600000000000002E-3</v>
      </c>
      <c r="D5827" s="62">
        <v>72.5</v>
      </c>
      <c r="E5827" s="173">
        <f t="shared" ref="E5827:E5852" si="126">TRUNC((C5827*D5827),2)</f>
        <v>0.7</v>
      </c>
    </row>
    <row r="5828" spans="1:5">
      <c r="A5828" s="410" t="s">
        <v>3066</v>
      </c>
      <c r="B5828" s="62" t="s">
        <v>123</v>
      </c>
      <c r="C5828" s="62">
        <v>1.6913339999999999E-2</v>
      </c>
      <c r="D5828" s="62">
        <v>6.92</v>
      </c>
      <c r="E5828" s="173">
        <f t="shared" si="126"/>
        <v>0.11</v>
      </c>
    </row>
    <row r="5829" spans="1:5">
      <c r="A5829" s="410" t="s">
        <v>3046</v>
      </c>
      <c r="B5829" s="62" t="s">
        <v>131</v>
      </c>
      <c r="C5829" s="62">
        <v>3.3775200000000002E-3</v>
      </c>
      <c r="D5829" s="62">
        <v>50.4</v>
      </c>
      <c r="E5829" s="173">
        <f t="shared" si="126"/>
        <v>0.17</v>
      </c>
    </row>
    <row r="5830" spans="1:5">
      <c r="A5830" s="410" t="s">
        <v>3067</v>
      </c>
      <c r="B5830" s="62" t="s">
        <v>123</v>
      </c>
      <c r="C5830" s="62">
        <v>1.4020599999999999E-3</v>
      </c>
      <c r="D5830" s="62">
        <v>108.95</v>
      </c>
      <c r="E5830" s="173">
        <f t="shared" si="126"/>
        <v>0.15</v>
      </c>
    </row>
    <row r="5831" spans="1:5">
      <c r="A5831" s="410" t="s">
        <v>3068</v>
      </c>
      <c r="B5831" s="62" t="s">
        <v>127</v>
      </c>
      <c r="C5831" s="62">
        <v>3.56582686</v>
      </c>
      <c r="D5831" s="62">
        <v>0.42</v>
      </c>
      <c r="E5831" s="173">
        <f t="shared" si="126"/>
        <v>1.49</v>
      </c>
    </row>
    <row r="5832" spans="1:5">
      <c r="A5832" s="410" t="s">
        <v>3069</v>
      </c>
      <c r="B5832" s="62" t="s">
        <v>123</v>
      </c>
      <c r="C5832" s="62">
        <v>1.913246E-2</v>
      </c>
      <c r="D5832" s="62">
        <v>6.21</v>
      </c>
      <c r="E5832" s="173">
        <f t="shared" si="126"/>
        <v>0.11</v>
      </c>
    </row>
    <row r="5833" spans="1:5" ht="30">
      <c r="A5833" s="410" t="s">
        <v>3220</v>
      </c>
      <c r="B5833" s="62" t="s">
        <v>125</v>
      </c>
      <c r="C5833" s="62">
        <v>0.40004000000000001</v>
      </c>
      <c r="D5833" s="62">
        <v>549.72</v>
      </c>
      <c r="E5833" s="173">
        <f t="shared" si="126"/>
        <v>219.9</v>
      </c>
    </row>
    <row r="5834" spans="1:5">
      <c r="A5834" s="410" t="s">
        <v>3047</v>
      </c>
      <c r="B5834" s="62" t="s">
        <v>131</v>
      </c>
      <c r="C5834" s="62">
        <v>2.8974940000000001E-2</v>
      </c>
      <c r="D5834" s="62">
        <v>9.4499999999999993</v>
      </c>
      <c r="E5834" s="173">
        <f t="shared" si="126"/>
        <v>0.27</v>
      </c>
    </row>
    <row r="5835" spans="1:5">
      <c r="A5835" s="410" t="s">
        <v>3075</v>
      </c>
      <c r="B5835" s="62" t="s">
        <v>128</v>
      </c>
      <c r="C5835" s="62">
        <v>3.1887199999999999E-3</v>
      </c>
      <c r="D5835" s="62">
        <v>15.32</v>
      </c>
      <c r="E5835" s="173">
        <f t="shared" si="126"/>
        <v>0.04</v>
      </c>
    </row>
    <row r="5836" spans="1:5">
      <c r="A5836" s="410" t="s">
        <v>3076</v>
      </c>
      <c r="B5836" s="62" t="s">
        <v>122</v>
      </c>
      <c r="C5836" s="62">
        <v>2.109632</v>
      </c>
      <c r="D5836" s="62">
        <v>1.87</v>
      </c>
      <c r="E5836" s="173">
        <f t="shared" si="126"/>
        <v>3.94</v>
      </c>
    </row>
    <row r="5837" spans="1:5">
      <c r="A5837" s="410" t="s">
        <v>3077</v>
      </c>
      <c r="B5837" s="62" t="s">
        <v>122</v>
      </c>
      <c r="C5837" s="62">
        <v>2.109632</v>
      </c>
      <c r="D5837" s="62">
        <v>0.71</v>
      </c>
      <c r="E5837" s="173">
        <f t="shared" si="126"/>
        <v>1.49</v>
      </c>
    </row>
    <row r="5838" spans="1:5">
      <c r="A5838" s="410" t="s">
        <v>3078</v>
      </c>
      <c r="B5838" s="62" t="s">
        <v>122</v>
      </c>
      <c r="C5838" s="62">
        <v>2.109632</v>
      </c>
      <c r="D5838" s="62">
        <v>0.34</v>
      </c>
      <c r="E5838" s="173">
        <f t="shared" si="126"/>
        <v>0.71</v>
      </c>
    </row>
    <row r="5839" spans="1:5">
      <c r="A5839" s="410" t="s">
        <v>3079</v>
      </c>
      <c r="B5839" s="62" t="s">
        <v>122</v>
      </c>
      <c r="C5839" s="62">
        <v>2.109632</v>
      </c>
      <c r="D5839" s="62">
        <v>0.05</v>
      </c>
      <c r="E5839" s="173">
        <f t="shared" si="126"/>
        <v>0.1</v>
      </c>
    </row>
    <row r="5840" spans="1:5">
      <c r="A5840" s="410" t="s">
        <v>3048</v>
      </c>
      <c r="B5840" s="62" t="s">
        <v>123</v>
      </c>
      <c r="C5840" s="62">
        <v>5.5827200000000002E-3</v>
      </c>
      <c r="D5840" s="62">
        <v>31.18</v>
      </c>
      <c r="E5840" s="173">
        <f t="shared" si="126"/>
        <v>0.17</v>
      </c>
    </row>
    <row r="5841" spans="1:5">
      <c r="A5841" s="410" t="s">
        <v>3049</v>
      </c>
      <c r="B5841" s="62" t="s">
        <v>123</v>
      </c>
      <c r="C5841" s="62">
        <v>2.6165799999999999E-3</v>
      </c>
      <c r="D5841" s="62">
        <v>178.5</v>
      </c>
      <c r="E5841" s="173">
        <f t="shared" si="126"/>
        <v>0.46</v>
      </c>
    </row>
    <row r="5842" spans="1:5">
      <c r="A5842" s="410" t="s">
        <v>3050</v>
      </c>
      <c r="B5842" s="62" t="s">
        <v>123</v>
      </c>
      <c r="C5842" s="62">
        <v>0.23519697000000001</v>
      </c>
      <c r="D5842" s="62">
        <v>1.17</v>
      </c>
      <c r="E5842" s="173">
        <f t="shared" si="126"/>
        <v>0.27</v>
      </c>
    </row>
    <row r="5843" spans="1:5" ht="30">
      <c r="A5843" s="410" t="s">
        <v>3051</v>
      </c>
      <c r="B5843" s="62" t="s">
        <v>123</v>
      </c>
      <c r="C5843" s="62">
        <v>2.2678500000000001E-3</v>
      </c>
      <c r="D5843" s="62">
        <v>140.43</v>
      </c>
      <c r="E5843" s="173">
        <f t="shared" si="126"/>
        <v>0.31</v>
      </c>
    </row>
    <row r="5844" spans="1:5" ht="30">
      <c r="A5844" s="410" t="s">
        <v>3052</v>
      </c>
      <c r="B5844" s="62" t="s">
        <v>123</v>
      </c>
      <c r="C5844" s="62">
        <v>1.5189400000000001E-3</v>
      </c>
      <c r="D5844" s="62">
        <v>123.37</v>
      </c>
      <c r="E5844" s="173">
        <f t="shared" si="126"/>
        <v>0.18</v>
      </c>
    </row>
    <row r="5845" spans="1:5" ht="30">
      <c r="A5845" s="410" t="s">
        <v>3080</v>
      </c>
      <c r="B5845" s="62" t="s">
        <v>123</v>
      </c>
      <c r="C5845" s="62">
        <v>9.3029999999999995E-5</v>
      </c>
      <c r="D5845" s="62">
        <v>593.85</v>
      </c>
      <c r="E5845" s="173">
        <f t="shared" si="126"/>
        <v>0.05</v>
      </c>
    </row>
    <row r="5846" spans="1:5">
      <c r="A5846" s="410" t="s">
        <v>3081</v>
      </c>
      <c r="B5846" s="62" t="s">
        <v>123</v>
      </c>
      <c r="C5846" s="62">
        <v>5.7129000000000001E-4</v>
      </c>
      <c r="D5846" s="62">
        <v>134.63</v>
      </c>
      <c r="E5846" s="173">
        <f t="shared" si="126"/>
        <v>7.0000000000000007E-2</v>
      </c>
    </row>
    <row r="5847" spans="1:5">
      <c r="A5847" s="410" t="s">
        <v>3082</v>
      </c>
      <c r="B5847" s="62" t="s">
        <v>123</v>
      </c>
      <c r="C5847" s="62">
        <v>4.3395E-4</v>
      </c>
      <c r="D5847" s="62">
        <v>202.84</v>
      </c>
      <c r="E5847" s="173">
        <f t="shared" si="126"/>
        <v>0.08</v>
      </c>
    </row>
    <row r="5848" spans="1:5">
      <c r="A5848" s="410" t="s">
        <v>3083</v>
      </c>
      <c r="B5848" s="62" t="s">
        <v>123</v>
      </c>
      <c r="C5848" s="62">
        <v>9.3029999999999995E-5</v>
      </c>
      <c r="D5848" s="62">
        <v>574.46</v>
      </c>
      <c r="E5848" s="173">
        <f t="shared" si="126"/>
        <v>0.05</v>
      </c>
    </row>
    <row r="5849" spans="1:5">
      <c r="A5849" s="410" t="s">
        <v>3084</v>
      </c>
      <c r="B5849" s="62" t="s">
        <v>123</v>
      </c>
      <c r="C5849" s="62">
        <v>1.1434000000000001E-4</v>
      </c>
      <c r="D5849" s="62">
        <v>276.64</v>
      </c>
      <c r="E5849" s="173">
        <f t="shared" si="126"/>
        <v>0.03</v>
      </c>
    </row>
    <row r="5850" spans="1:5">
      <c r="A5850" s="410" t="s">
        <v>3085</v>
      </c>
      <c r="B5850" s="62" t="s">
        <v>123</v>
      </c>
      <c r="C5850" s="62">
        <v>5.7592900000000002E-3</v>
      </c>
      <c r="D5850" s="62">
        <v>8.1</v>
      </c>
      <c r="E5850" s="173">
        <f t="shared" si="126"/>
        <v>0.04</v>
      </c>
    </row>
    <row r="5851" spans="1:5">
      <c r="A5851" s="410" t="s">
        <v>3086</v>
      </c>
      <c r="B5851" s="62" t="s">
        <v>123</v>
      </c>
      <c r="C5851" s="62">
        <v>3.1887199999999999E-3</v>
      </c>
      <c r="D5851" s="62">
        <v>11.01</v>
      </c>
      <c r="E5851" s="173">
        <f t="shared" si="126"/>
        <v>0.03</v>
      </c>
    </row>
    <row r="5852" spans="1:5">
      <c r="A5852" s="410" t="s">
        <v>3087</v>
      </c>
      <c r="B5852" s="62" t="s">
        <v>123</v>
      </c>
      <c r="C5852" s="62">
        <v>3.1887199999999999E-3</v>
      </c>
      <c r="D5852" s="62">
        <v>24.42</v>
      </c>
      <c r="E5852" s="173">
        <f t="shared" si="126"/>
        <v>7.0000000000000007E-2</v>
      </c>
    </row>
    <row r="5853" spans="1:5">
      <c r="A5853" s="410" t="s">
        <v>562</v>
      </c>
      <c r="B5853" s="62" t="s">
        <v>563</v>
      </c>
      <c r="C5853" s="62" t="s">
        <v>563</v>
      </c>
      <c r="D5853" s="62" t="s">
        <v>563</v>
      </c>
      <c r="E5853" s="173">
        <f>SUM(E5827:E5852)</f>
        <v>230.99000000000004</v>
      </c>
    </row>
    <row r="5854" spans="1:5">
      <c r="A5854" s="410"/>
      <c r="B5854" s="62"/>
      <c r="C5854" s="62"/>
      <c r="D5854" s="62"/>
      <c r="E5854" s="173"/>
    </row>
    <row r="5855" spans="1:5">
      <c r="A5855" s="410" t="s">
        <v>565</v>
      </c>
      <c r="B5855" s="62" t="s">
        <v>563</v>
      </c>
      <c r="C5855" s="62" t="s">
        <v>563</v>
      </c>
      <c r="D5855" s="62" t="s">
        <v>563</v>
      </c>
      <c r="E5855" s="173">
        <f>E5819+E5824+E5853</f>
        <v>255.94000000000003</v>
      </c>
    </row>
    <row r="5856" spans="1:5">
      <c r="A5856" s="410"/>
      <c r="B5856" s="62"/>
      <c r="C5856" s="62"/>
      <c r="D5856" s="413"/>
      <c r="E5856" s="173"/>
    </row>
    <row r="5857" spans="1:5">
      <c r="A5857" s="410"/>
      <c r="B5857" s="62"/>
      <c r="C5857" s="62"/>
      <c r="D5857" s="62"/>
      <c r="E5857" s="173"/>
    </row>
    <row r="5858" spans="1:5">
      <c r="A5858" s="410"/>
      <c r="B5858" s="62"/>
      <c r="C5858" s="62"/>
      <c r="D5858" s="62"/>
      <c r="E5858" s="173"/>
    </row>
    <row r="5859" spans="1:5">
      <c r="A5859" s="410" t="s">
        <v>1425</v>
      </c>
      <c r="B5859" s="62" t="s">
        <v>3547</v>
      </c>
      <c r="C5859" s="62"/>
      <c r="D5859" s="62"/>
      <c r="E5859" s="173"/>
    </row>
    <row r="5860" spans="1:5" ht="30">
      <c r="A5860" s="410" t="s">
        <v>1182</v>
      </c>
      <c r="B5860" s="62"/>
      <c r="C5860" s="62"/>
      <c r="D5860" s="62"/>
      <c r="E5860" s="173"/>
    </row>
    <row r="5861" spans="1:5">
      <c r="A5861" s="410" t="s">
        <v>570</v>
      </c>
      <c r="B5861" s="62"/>
      <c r="C5861" s="62"/>
      <c r="D5861" s="62"/>
      <c r="E5861" s="173"/>
    </row>
    <row r="5862" spans="1:5">
      <c r="A5862" s="410"/>
      <c r="B5862" s="62"/>
      <c r="C5862" s="62"/>
      <c r="D5862" s="62"/>
      <c r="E5862" s="173"/>
    </row>
    <row r="5863" spans="1:5">
      <c r="A5863" s="410" t="s">
        <v>576</v>
      </c>
      <c r="B5863" s="62" t="s">
        <v>558</v>
      </c>
      <c r="C5863" s="62" t="s">
        <v>559</v>
      </c>
      <c r="D5863" s="62" t="s">
        <v>560</v>
      </c>
      <c r="E5863" s="173" t="s">
        <v>561</v>
      </c>
    </row>
    <row r="5864" spans="1:5" ht="30">
      <c r="A5864" s="410" t="s">
        <v>3061</v>
      </c>
      <c r="B5864" s="62" t="s">
        <v>123</v>
      </c>
      <c r="C5864" s="62">
        <v>2.1422999999999999E-4</v>
      </c>
      <c r="D5864" s="62">
        <v>576</v>
      </c>
      <c r="E5864" s="173">
        <f>TRUNC((C5864*D5864),2)</f>
        <v>0.12</v>
      </c>
    </row>
    <row r="5865" spans="1:5">
      <c r="A5865" s="410" t="s">
        <v>562</v>
      </c>
      <c r="B5865" s="62" t="s">
        <v>563</v>
      </c>
      <c r="C5865" s="62" t="s">
        <v>563</v>
      </c>
      <c r="D5865" s="62" t="s">
        <v>563</v>
      </c>
      <c r="E5865" s="173">
        <f>SUM(E5864:E5864)</f>
        <v>0.12</v>
      </c>
    </row>
    <row r="5866" spans="1:5">
      <c r="A5866" s="410"/>
      <c r="B5866" s="62"/>
      <c r="C5866" s="62"/>
      <c r="D5866" s="62"/>
      <c r="E5866" s="173"/>
    </row>
    <row r="5867" spans="1:5">
      <c r="A5867" s="410" t="s">
        <v>557</v>
      </c>
      <c r="B5867" s="62" t="s">
        <v>558</v>
      </c>
      <c r="C5867" s="62" t="s">
        <v>559</v>
      </c>
      <c r="D5867" s="62" t="s">
        <v>560</v>
      </c>
      <c r="E5867" s="173" t="s">
        <v>561</v>
      </c>
    </row>
    <row r="5868" spans="1:5">
      <c r="A5868" s="410" t="s">
        <v>3090</v>
      </c>
      <c r="B5868" s="62" t="s">
        <v>122</v>
      </c>
      <c r="C5868" s="62">
        <v>2.0730532199999998</v>
      </c>
      <c r="D5868" s="62">
        <v>13.3</v>
      </c>
      <c r="E5868" s="173">
        <f>TRUNC((C5868*D5868),2)</f>
        <v>27.57</v>
      </c>
    </row>
    <row r="5869" spans="1:5">
      <c r="A5869" s="410" t="s">
        <v>3063</v>
      </c>
      <c r="B5869" s="62" t="s">
        <v>122</v>
      </c>
      <c r="C5869" s="62">
        <v>1.1455068399999999</v>
      </c>
      <c r="D5869" s="62">
        <v>8.51</v>
      </c>
      <c r="E5869" s="173">
        <f>TRUNC((C5869*D5869),2)</f>
        <v>9.74</v>
      </c>
    </row>
    <row r="5870" spans="1:5">
      <c r="A5870" s="410" t="s">
        <v>562</v>
      </c>
      <c r="B5870" s="62" t="s">
        <v>563</v>
      </c>
      <c r="C5870" s="62" t="s">
        <v>563</v>
      </c>
      <c r="D5870" s="62" t="s">
        <v>563</v>
      </c>
      <c r="E5870" s="173">
        <f>SUM(E5868:E5869)</f>
        <v>37.31</v>
      </c>
    </row>
    <row r="5871" spans="1:5">
      <c r="A5871" s="410"/>
      <c r="B5871" s="62"/>
      <c r="C5871" s="62"/>
      <c r="D5871" s="62"/>
      <c r="E5871" s="173"/>
    </row>
    <row r="5872" spans="1:5">
      <c r="A5872" s="410" t="s">
        <v>564</v>
      </c>
      <c r="B5872" s="62" t="s">
        <v>558</v>
      </c>
      <c r="C5872" s="62" t="s">
        <v>559</v>
      </c>
      <c r="D5872" s="62" t="s">
        <v>560</v>
      </c>
      <c r="E5872" s="173" t="s">
        <v>561</v>
      </c>
    </row>
    <row r="5873" spans="1:5">
      <c r="A5873" s="410" t="s">
        <v>3065</v>
      </c>
      <c r="B5873" s="62" t="s">
        <v>124</v>
      </c>
      <c r="C5873" s="62">
        <v>1.4489999999999999E-2</v>
      </c>
      <c r="D5873" s="62">
        <v>72.5</v>
      </c>
      <c r="E5873" s="173">
        <f t="shared" ref="E5873:E5898" si="127">TRUNC((C5873*D5873),2)</f>
        <v>1.05</v>
      </c>
    </row>
    <row r="5874" spans="1:5">
      <c r="A5874" s="410" t="s">
        <v>3066</v>
      </c>
      <c r="B5874" s="62" t="s">
        <v>123</v>
      </c>
      <c r="C5874" s="62">
        <v>2.5370009999999998E-2</v>
      </c>
      <c r="D5874" s="62">
        <v>6.92</v>
      </c>
      <c r="E5874" s="173">
        <f t="shared" si="127"/>
        <v>0.17</v>
      </c>
    </row>
    <row r="5875" spans="1:5">
      <c r="A5875" s="410" t="s">
        <v>3046</v>
      </c>
      <c r="B5875" s="62" t="s">
        <v>131</v>
      </c>
      <c r="C5875" s="62">
        <v>5.0662800000000003E-3</v>
      </c>
      <c r="D5875" s="62">
        <v>50.4</v>
      </c>
      <c r="E5875" s="173">
        <f t="shared" si="127"/>
        <v>0.25</v>
      </c>
    </row>
    <row r="5876" spans="1:5">
      <c r="A5876" s="410" t="s">
        <v>3067</v>
      </c>
      <c r="B5876" s="62" t="s">
        <v>123</v>
      </c>
      <c r="C5876" s="62">
        <v>2.1030900000000002E-3</v>
      </c>
      <c r="D5876" s="62">
        <v>108.95</v>
      </c>
      <c r="E5876" s="173">
        <f t="shared" si="127"/>
        <v>0.22</v>
      </c>
    </row>
    <row r="5877" spans="1:5">
      <c r="A5877" s="410" t="s">
        <v>3068</v>
      </c>
      <c r="B5877" s="62" t="s">
        <v>127</v>
      </c>
      <c r="C5877" s="62">
        <v>5.1106450499999996</v>
      </c>
      <c r="D5877" s="62">
        <v>0.42</v>
      </c>
      <c r="E5877" s="173">
        <f t="shared" si="127"/>
        <v>2.14</v>
      </c>
    </row>
    <row r="5878" spans="1:5">
      <c r="A5878" s="410" t="s">
        <v>3069</v>
      </c>
      <c r="B5878" s="62" t="s">
        <v>123</v>
      </c>
      <c r="C5878" s="62">
        <v>2.8698700000000001E-2</v>
      </c>
      <c r="D5878" s="62">
        <v>6.21</v>
      </c>
      <c r="E5878" s="173">
        <f t="shared" si="127"/>
        <v>0.17</v>
      </c>
    </row>
    <row r="5879" spans="1:5" ht="30">
      <c r="A5879" s="410" t="s">
        <v>3220</v>
      </c>
      <c r="B5879" s="62" t="s">
        <v>125</v>
      </c>
      <c r="C5879" s="62">
        <v>0.60006000000000004</v>
      </c>
      <c r="D5879" s="62">
        <v>549.72</v>
      </c>
      <c r="E5879" s="173">
        <f t="shared" si="127"/>
        <v>329.86</v>
      </c>
    </row>
    <row r="5880" spans="1:5">
      <c r="A5880" s="410" t="s">
        <v>3047</v>
      </c>
      <c r="B5880" s="62" t="s">
        <v>131</v>
      </c>
      <c r="C5880" s="62">
        <v>4.3462420000000002E-2</v>
      </c>
      <c r="D5880" s="62">
        <v>9.4499999999999993</v>
      </c>
      <c r="E5880" s="173">
        <f t="shared" si="127"/>
        <v>0.41</v>
      </c>
    </row>
    <row r="5881" spans="1:5">
      <c r="A5881" s="410" t="s">
        <v>3075</v>
      </c>
      <c r="B5881" s="62" t="s">
        <v>128</v>
      </c>
      <c r="C5881" s="62">
        <v>4.7830599999999996E-3</v>
      </c>
      <c r="D5881" s="62">
        <v>15.32</v>
      </c>
      <c r="E5881" s="173">
        <f t="shared" si="127"/>
        <v>7.0000000000000007E-2</v>
      </c>
    </row>
    <row r="5882" spans="1:5">
      <c r="A5882" s="410" t="s">
        <v>3076</v>
      </c>
      <c r="B5882" s="62" t="s">
        <v>122</v>
      </c>
      <c r="C5882" s="62">
        <v>3.1644480000000001</v>
      </c>
      <c r="D5882" s="62">
        <v>1.87</v>
      </c>
      <c r="E5882" s="173">
        <f t="shared" si="127"/>
        <v>5.91</v>
      </c>
    </row>
    <row r="5883" spans="1:5">
      <c r="A5883" s="410" t="s">
        <v>3077</v>
      </c>
      <c r="B5883" s="62" t="s">
        <v>122</v>
      </c>
      <c r="C5883" s="62">
        <v>3.1644480000000001</v>
      </c>
      <c r="D5883" s="62">
        <v>0.71</v>
      </c>
      <c r="E5883" s="173">
        <f t="shared" si="127"/>
        <v>2.2400000000000002</v>
      </c>
    </row>
    <row r="5884" spans="1:5">
      <c r="A5884" s="410" t="s">
        <v>3078</v>
      </c>
      <c r="B5884" s="62" t="s">
        <v>122</v>
      </c>
      <c r="C5884" s="62">
        <v>3.1644480000000001</v>
      </c>
      <c r="D5884" s="62">
        <v>0.34</v>
      </c>
      <c r="E5884" s="173">
        <f t="shared" si="127"/>
        <v>1.07</v>
      </c>
    </row>
    <row r="5885" spans="1:5">
      <c r="A5885" s="410" t="s">
        <v>3079</v>
      </c>
      <c r="B5885" s="62" t="s">
        <v>122</v>
      </c>
      <c r="C5885" s="62">
        <v>3.1644480000000001</v>
      </c>
      <c r="D5885" s="62">
        <v>0.05</v>
      </c>
      <c r="E5885" s="173">
        <f t="shared" si="127"/>
        <v>0.15</v>
      </c>
    </row>
    <row r="5886" spans="1:5">
      <c r="A5886" s="410" t="s">
        <v>3048</v>
      </c>
      <c r="B5886" s="62" t="s">
        <v>123</v>
      </c>
      <c r="C5886" s="62">
        <v>8.3740800000000008E-3</v>
      </c>
      <c r="D5886" s="62">
        <v>31.18</v>
      </c>
      <c r="E5886" s="173">
        <f t="shared" si="127"/>
        <v>0.26</v>
      </c>
    </row>
    <row r="5887" spans="1:5">
      <c r="A5887" s="410" t="s">
        <v>3049</v>
      </c>
      <c r="B5887" s="62" t="s">
        <v>123</v>
      </c>
      <c r="C5887" s="62">
        <v>3.9248599999999996E-3</v>
      </c>
      <c r="D5887" s="62">
        <v>178.5</v>
      </c>
      <c r="E5887" s="173">
        <f t="shared" si="127"/>
        <v>0.7</v>
      </c>
    </row>
    <row r="5888" spans="1:5">
      <c r="A5888" s="410" t="s">
        <v>3050</v>
      </c>
      <c r="B5888" s="62" t="s">
        <v>123</v>
      </c>
      <c r="C5888" s="62">
        <v>0.35279544000000002</v>
      </c>
      <c r="D5888" s="62">
        <v>1.17</v>
      </c>
      <c r="E5888" s="173">
        <f t="shared" si="127"/>
        <v>0.41</v>
      </c>
    </row>
    <row r="5889" spans="1:5" ht="30">
      <c r="A5889" s="410" t="s">
        <v>3051</v>
      </c>
      <c r="B5889" s="62" t="s">
        <v>123</v>
      </c>
      <c r="C5889" s="62">
        <v>3.40179E-3</v>
      </c>
      <c r="D5889" s="62">
        <v>140.43</v>
      </c>
      <c r="E5889" s="173">
        <f t="shared" si="127"/>
        <v>0.47</v>
      </c>
    </row>
    <row r="5890" spans="1:5" ht="30">
      <c r="A5890" s="410" t="s">
        <v>3052</v>
      </c>
      <c r="B5890" s="62" t="s">
        <v>123</v>
      </c>
      <c r="C5890" s="62">
        <v>2.2783999999999999E-3</v>
      </c>
      <c r="D5890" s="62">
        <v>123.37</v>
      </c>
      <c r="E5890" s="173">
        <f t="shared" si="127"/>
        <v>0.28000000000000003</v>
      </c>
    </row>
    <row r="5891" spans="1:5" ht="30">
      <c r="A5891" s="410" t="s">
        <v>3080</v>
      </c>
      <c r="B5891" s="62" t="s">
        <v>123</v>
      </c>
      <c r="C5891" s="62">
        <v>1.3955E-4</v>
      </c>
      <c r="D5891" s="62">
        <v>593.85</v>
      </c>
      <c r="E5891" s="173">
        <f t="shared" si="127"/>
        <v>0.08</v>
      </c>
    </row>
    <row r="5892" spans="1:5">
      <c r="A5892" s="410" t="s">
        <v>3081</v>
      </c>
      <c r="B5892" s="62" t="s">
        <v>123</v>
      </c>
      <c r="C5892" s="62">
        <v>8.5691999999999995E-4</v>
      </c>
      <c r="D5892" s="62">
        <v>134.63</v>
      </c>
      <c r="E5892" s="173">
        <f t="shared" si="127"/>
        <v>0.11</v>
      </c>
    </row>
    <row r="5893" spans="1:5">
      <c r="A5893" s="410" t="s">
        <v>3082</v>
      </c>
      <c r="B5893" s="62" t="s">
        <v>123</v>
      </c>
      <c r="C5893" s="62">
        <v>6.5092999999999998E-4</v>
      </c>
      <c r="D5893" s="62">
        <v>202.84</v>
      </c>
      <c r="E5893" s="173">
        <f t="shared" si="127"/>
        <v>0.13</v>
      </c>
    </row>
    <row r="5894" spans="1:5">
      <c r="A5894" s="410" t="s">
        <v>3083</v>
      </c>
      <c r="B5894" s="62" t="s">
        <v>123</v>
      </c>
      <c r="C5894" s="62">
        <v>1.3955E-4</v>
      </c>
      <c r="D5894" s="62">
        <v>574.46</v>
      </c>
      <c r="E5894" s="173">
        <f t="shared" si="127"/>
        <v>0.08</v>
      </c>
    </row>
    <row r="5895" spans="1:5">
      <c r="A5895" s="410" t="s">
        <v>3084</v>
      </c>
      <c r="B5895" s="62" t="s">
        <v>123</v>
      </c>
      <c r="C5895" s="62">
        <v>1.7150999999999999E-4</v>
      </c>
      <c r="D5895" s="62">
        <v>276.64</v>
      </c>
      <c r="E5895" s="173">
        <f t="shared" si="127"/>
        <v>0.04</v>
      </c>
    </row>
    <row r="5896" spans="1:5">
      <c r="A5896" s="410" t="s">
        <v>3085</v>
      </c>
      <c r="B5896" s="62" t="s">
        <v>123</v>
      </c>
      <c r="C5896" s="62">
        <v>8.6389499999999994E-3</v>
      </c>
      <c r="D5896" s="62">
        <v>8.1</v>
      </c>
      <c r="E5896" s="173">
        <f t="shared" si="127"/>
        <v>0.06</v>
      </c>
    </row>
    <row r="5897" spans="1:5">
      <c r="A5897" s="410" t="s">
        <v>3086</v>
      </c>
      <c r="B5897" s="62" t="s">
        <v>123</v>
      </c>
      <c r="C5897" s="62">
        <v>4.7830599999999996E-3</v>
      </c>
      <c r="D5897" s="62">
        <v>11.01</v>
      </c>
      <c r="E5897" s="173">
        <f t="shared" si="127"/>
        <v>0.05</v>
      </c>
    </row>
    <row r="5898" spans="1:5">
      <c r="A5898" s="410" t="s">
        <v>3087</v>
      </c>
      <c r="B5898" s="62" t="s">
        <v>123</v>
      </c>
      <c r="C5898" s="62">
        <v>4.7830599999999996E-3</v>
      </c>
      <c r="D5898" s="62">
        <v>24.42</v>
      </c>
      <c r="E5898" s="173">
        <f t="shared" si="127"/>
        <v>0.11</v>
      </c>
    </row>
    <row r="5899" spans="1:5">
      <c r="A5899" s="410" t="s">
        <v>562</v>
      </c>
      <c r="B5899" s="62" t="s">
        <v>563</v>
      </c>
      <c r="C5899" s="62" t="s">
        <v>563</v>
      </c>
      <c r="D5899" s="62" t="s">
        <v>563</v>
      </c>
      <c r="E5899" s="173">
        <f>SUM(E5873:E5898)</f>
        <v>346.49000000000007</v>
      </c>
    </row>
    <row r="5900" spans="1:5">
      <c r="A5900" s="410"/>
      <c r="B5900" s="62"/>
      <c r="C5900" s="62"/>
      <c r="D5900" s="62"/>
      <c r="E5900" s="173"/>
    </row>
    <row r="5901" spans="1:5">
      <c r="A5901" s="410" t="s">
        <v>565</v>
      </c>
      <c r="B5901" s="62" t="s">
        <v>563</v>
      </c>
      <c r="C5901" s="62" t="s">
        <v>563</v>
      </c>
      <c r="D5901" s="62" t="s">
        <v>563</v>
      </c>
      <c r="E5901" s="173">
        <f>E5865+E5870+E5899</f>
        <v>383.92000000000007</v>
      </c>
    </row>
    <row r="5902" spans="1:5">
      <c r="A5902" s="410"/>
      <c r="B5902" s="62"/>
      <c r="C5902" s="62"/>
      <c r="D5902" s="413"/>
      <c r="E5902" s="173"/>
    </row>
    <row r="5903" spans="1:5">
      <c r="A5903" s="410"/>
      <c r="B5903" s="62"/>
      <c r="C5903" s="62"/>
      <c r="D5903" s="62"/>
      <c r="E5903" s="173"/>
    </row>
    <row r="5904" spans="1:5">
      <c r="A5904" s="410"/>
      <c r="B5904" s="62"/>
      <c r="C5904" s="62"/>
      <c r="D5904" s="62"/>
      <c r="E5904" s="173"/>
    </row>
    <row r="5905" spans="1:5">
      <c r="A5905" s="410" t="s">
        <v>1426</v>
      </c>
      <c r="B5905" s="62" t="s">
        <v>3547</v>
      </c>
      <c r="C5905" s="62"/>
      <c r="D5905" s="62"/>
      <c r="E5905" s="173"/>
    </row>
    <row r="5906" spans="1:5" ht="30">
      <c r="A5906" s="410" t="s">
        <v>1183</v>
      </c>
      <c r="B5906" s="62"/>
      <c r="C5906" s="62"/>
      <c r="D5906" s="62"/>
      <c r="E5906" s="173"/>
    </row>
    <row r="5907" spans="1:5">
      <c r="A5907" s="410" t="s">
        <v>570</v>
      </c>
      <c r="B5907" s="62"/>
      <c r="C5907" s="62"/>
      <c r="D5907" s="62"/>
      <c r="E5907" s="173"/>
    </row>
    <row r="5908" spans="1:5">
      <c r="A5908" s="410"/>
      <c r="B5908" s="62"/>
      <c r="C5908" s="62"/>
      <c r="D5908" s="62"/>
      <c r="E5908" s="173"/>
    </row>
    <row r="5909" spans="1:5">
      <c r="A5909" s="410" t="s">
        <v>576</v>
      </c>
      <c r="B5909" s="62" t="s">
        <v>558</v>
      </c>
      <c r="C5909" s="62" t="s">
        <v>559</v>
      </c>
      <c r="D5909" s="62" t="s">
        <v>560</v>
      </c>
      <c r="E5909" s="173" t="s">
        <v>561</v>
      </c>
    </row>
    <row r="5910" spans="1:5" ht="30">
      <c r="A5910" s="410" t="s">
        <v>3061</v>
      </c>
      <c r="B5910" s="62" t="s">
        <v>123</v>
      </c>
      <c r="C5910" s="62">
        <v>4.0620000000000001E-4</v>
      </c>
      <c r="D5910" s="62">
        <v>576</v>
      </c>
      <c r="E5910" s="173">
        <f>TRUNC((C5910*D5910),2)</f>
        <v>0.23</v>
      </c>
    </row>
    <row r="5911" spans="1:5">
      <c r="A5911" s="410" t="s">
        <v>562</v>
      </c>
      <c r="B5911" s="62" t="s">
        <v>563</v>
      </c>
      <c r="C5911" s="62" t="s">
        <v>563</v>
      </c>
      <c r="D5911" s="62" t="s">
        <v>563</v>
      </c>
      <c r="E5911" s="173">
        <f>SUM(E5910:E5910)</f>
        <v>0.23</v>
      </c>
    </row>
    <row r="5912" spans="1:5">
      <c r="A5912" s="410"/>
      <c r="B5912" s="62"/>
      <c r="C5912" s="62"/>
      <c r="D5912" s="62"/>
      <c r="E5912" s="173"/>
    </row>
    <row r="5913" spans="1:5">
      <c r="A5913" s="410" t="s">
        <v>557</v>
      </c>
      <c r="B5913" s="62" t="s">
        <v>558</v>
      </c>
      <c r="C5913" s="62" t="s">
        <v>559</v>
      </c>
      <c r="D5913" s="62" t="s">
        <v>560</v>
      </c>
      <c r="E5913" s="173" t="s">
        <v>561</v>
      </c>
    </row>
    <row r="5914" spans="1:5">
      <c r="A5914" s="410" t="s">
        <v>3063</v>
      </c>
      <c r="B5914" s="62" t="s">
        <v>122</v>
      </c>
      <c r="C5914" s="62">
        <v>3.0512999999999999</v>
      </c>
      <c r="D5914" s="62">
        <v>8.51</v>
      </c>
      <c r="E5914" s="173">
        <f>TRUNC((C5914*D5914),2)</f>
        <v>25.96</v>
      </c>
    </row>
    <row r="5915" spans="1:5">
      <c r="A5915" s="410" t="s">
        <v>3222</v>
      </c>
      <c r="B5915" s="62" t="s">
        <v>122</v>
      </c>
      <c r="C5915" s="62">
        <v>3.0356999999999998</v>
      </c>
      <c r="D5915" s="62">
        <v>12.19</v>
      </c>
      <c r="E5915" s="173">
        <f>TRUNC((C5915*D5915),2)</f>
        <v>37</v>
      </c>
    </row>
    <row r="5916" spans="1:5">
      <c r="A5916" s="410" t="s">
        <v>562</v>
      </c>
      <c r="B5916" s="62" t="s">
        <v>563</v>
      </c>
      <c r="C5916" s="62" t="s">
        <v>563</v>
      </c>
      <c r="D5916" s="62" t="s">
        <v>563</v>
      </c>
      <c r="E5916" s="173">
        <f>SUM(E5914:E5915)</f>
        <v>62.96</v>
      </c>
    </row>
    <row r="5917" spans="1:5">
      <c r="A5917" s="410"/>
      <c r="B5917" s="62"/>
      <c r="C5917" s="62"/>
      <c r="D5917" s="62"/>
      <c r="E5917" s="173"/>
    </row>
    <row r="5918" spans="1:5">
      <c r="A5918" s="410" t="s">
        <v>564</v>
      </c>
      <c r="B5918" s="62" t="s">
        <v>558</v>
      </c>
      <c r="C5918" s="62" t="s">
        <v>559</v>
      </c>
      <c r="D5918" s="62" t="s">
        <v>560</v>
      </c>
      <c r="E5918" s="173" t="s">
        <v>561</v>
      </c>
    </row>
    <row r="5919" spans="1:5">
      <c r="A5919" s="410" t="s">
        <v>3066</v>
      </c>
      <c r="B5919" s="62" t="s">
        <v>123</v>
      </c>
      <c r="C5919" s="62">
        <v>4.8103199999999999E-2</v>
      </c>
      <c r="D5919" s="62">
        <v>6.92</v>
      </c>
      <c r="E5919" s="173">
        <f t="shared" ref="E5919:E5946" si="128">TRUNC((C5919*D5919),2)</f>
        <v>0.33</v>
      </c>
    </row>
    <row r="5920" spans="1:5">
      <c r="A5920" s="410" t="s">
        <v>3046</v>
      </c>
      <c r="B5920" s="62" t="s">
        <v>131</v>
      </c>
      <c r="C5920" s="62">
        <v>9.606E-3</v>
      </c>
      <c r="D5920" s="62">
        <v>50.4</v>
      </c>
      <c r="E5920" s="173">
        <f t="shared" si="128"/>
        <v>0.48</v>
      </c>
    </row>
    <row r="5921" spans="1:5">
      <c r="A5921" s="410" t="s">
        <v>3067</v>
      </c>
      <c r="B5921" s="62" t="s">
        <v>123</v>
      </c>
      <c r="C5921" s="62">
        <v>3.9876E-3</v>
      </c>
      <c r="D5921" s="62">
        <v>108.95</v>
      </c>
      <c r="E5921" s="173">
        <f t="shared" si="128"/>
        <v>0.43</v>
      </c>
    </row>
    <row r="5922" spans="1:5">
      <c r="A5922" s="410" t="s">
        <v>3223</v>
      </c>
      <c r="B5922" s="62" t="s">
        <v>123</v>
      </c>
      <c r="C5922" s="62">
        <v>1</v>
      </c>
      <c r="D5922" s="62">
        <v>54.85</v>
      </c>
      <c r="E5922" s="173">
        <f t="shared" si="128"/>
        <v>54.85</v>
      </c>
    </row>
    <row r="5923" spans="1:5">
      <c r="A5923" s="410" t="s">
        <v>3069</v>
      </c>
      <c r="B5923" s="62" t="s">
        <v>123</v>
      </c>
      <c r="C5923" s="62">
        <v>5.44146E-2</v>
      </c>
      <c r="D5923" s="62">
        <v>6.21</v>
      </c>
      <c r="E5923" s="173">
        <f t="shared" si="128"/>
        <v>0.33</v>
      </c>
    </row>
    <row r="5924" spans="1:5">
      <c r="A5924" s="410" t="s">
        <v>3047</v>
      </c>
      <c r="B5924" s="62" t="s">
        <v>131</v>
      </c>
      <c r="C5924" s="62">
        <v>8.2407599999999998E-2</v>
      </c>
      <c r="D5924" s="62">
        <v>9.4499999999999993</v>
      </c>
      <c r="E5924" s="173">
        <f t="shared" si="128"/>
        <v>0.77</v>
      </c>
    </row>
    <row r="5925" spans="1:5" ht="30">
      <c r="A5925" s="410" t="s">
        <v>3224</v>
      </c>
      <c r="B5925" s="62" t="s">
        <v>125</v>
      </c>
      <c r="C5925" s="62">
        <v>4.5999999999999996</v>
      </c>
      <c r="D5925" s="62">
        <v>183.92</v>
      </c>
      <c r="E5925" s="173">
        <f t="shared" si="128"/>
        <v>846.03</v>
      </c>
    </row>
    <row r="5926" spans="1:5">
      <c r="A5926" s="410" t="s">
        <v>3075</v>
      </c>
      <c r="B5926" s="62" t="s">
        <v>128</v>
      </c>
      <c r="C5926" s="62">
        <v>9.0690000000000007E-3</v>
      </c>
      <c r="D5926" s="62">
        <v>15.32</v>
      </c>
      <c r="E5926" s="173">
        <f t="shared" si="128"/>
        <v>0.13</v>
      </c>
    </row>
    <row r="5927" spans="1:5">
      <c r="A5927" s="410" t="s">
        <v>3076</v>
      </c>
      <c r="B5927" s="62" t="s">
        <v>122</v>
      </c>
      <c r="C5927" s="62">
        <v>5.7540107000000003</v>
      </c>
      <c r="D5927" s="62">
        <v>1.87</v>
      </c>
      <c r="E5927" s="173">
        <f t="shared" si="128"/>
        <v>10.76</v>
      </c>
    </row>
    <row r="5928" spans="1:5">
      <c r="A5928" s="410" t="s">
        <v>3077</v>
      </c>
      <c r="B5928" s="62" t="s">
        <v>122</v>
      </c>
      <c r="C5928" s="62">
        <v>6</v>
      </c>
      <c r="D5928" s="62">
        <v>0.71</v>
      </c>
      <c r="E5928" s="173">
        <f t="shared" si="128"/>
        <v>4.26</v>
      </c>
    </row>
    <row r="5929" spans="1:5">
      <c r="A5929" s="410" t="s">
        <v>3078</v>
      </c>
      <c r="B5929" s="62" t="s">
        <v>122</v>
      </c>
      <c r="C5929" s="62">
        <v>6</v>
      </c>
      <c r="D5929" s="62">
        <v>0.34</v>
      </c>
      <c r="E5929" s="173">
        <f t="shared" si="128"/>
        <v>2.04</v>
      </c>
    </row>
    <row r="5930" spans="1:5">
      <c r="A5930" s="410" t="s">
        <v>3079</v>
      </c>
      <c r="B5930" s="62" t="s">
        <v>122</v>
      </c>
      <c r="C5930" s="62">
        <v>6</v>
      </c>
      <c r="D5930" s="62">
        <v>0.05</v>
      </c>
      <c r="E5930" s="173">
        <f t="shared" si="128"/>
        <v>0.3</v>
      </c>
    </row>
    <row r="5931" spans="1:5">
      <c r="A5931" s="410" t="s">
        <v>3048</v>
      </c>
      <c r="B5931" s="62" t="s">
        <v>123</v>
      </c>
      <c r="C5931" s="62">
        <v>1.5877800000000001E-2</v>
      </c>
      <c r="D5931" s="62">
        <v>31.18</v>
      </c>
      <c r="E5931" s="173">
        <f t="shared" si="128"/>
        <v>0.49</v>
      </c>
    </row>
    <row r="5932" spans="1:5">
      <c r="A5932" s="410" t="s">
        <v>3049</v>
      </c>
      <c r="B5932" s="62" t="s">
        <v>123</v>
      </c>
      <c r="C5932" s="62">
        <v>7.4418000000000002E-3</v>
      </c>
      <c r="D5932" s="62">
        <v>178.5</v>
      </c>
      <c r="E5932" s="173">
        <f t="shared" si="128"/>
        <v>1.32</v>
      </c>
    </row>
    <row r="5933" spans="1:5">
      <c r="A5933" s="410" t="s">
        <v>3050</v>
      </c>
      <c r="B5933" s="62" t="s">
        <v>123</v>
      </c>
      <c r="C5933" s="62">
        <v>0.66892320000000005</v>
      </c>
      <c r="D5933" s="62">
        <v>1.17</v>
      </c>
      <c r="E5933" s="173">
        <f t="shared" si="128"/>
        <v>0.78</v>
      </c>
    </row>
    <row r="5934" spans="1:5" ht="30">
      <c r="A5934" s="410" t="s">
        <v>3051</v>
      </c>
      <c r="B5934" s="62" t="s">
        <v>123</v>
      </c>
      <c r="C5934" s="62">
        <v>6.45E-3</v>
      </c>
      <c r="D5934" s="62">
        <v>140.43</v>
      </c>
      <c r="E5934" s="173">
        <f t="shared" si="128"/>
        <v>0.9</v>
      </c>
    </row>
    <row r="5935" spans="1:5" ht="30">
      <c r="A5935" s="410" t="s">
        <v>3052</v>
      </c>
      <c r="B5935" s="62" t="s">
        <v>123</v>
      </c>
      <c r="C5935" s="62">
        <v>4.3200000000000001E-3</v>
      </c>
      <c r="D5935" s="62">
        <v>123.37</v>
      </c>
      <c r="E5935" s="173">
        <f t="shared" si="128"/>
        <v>0.53</v>
      </c>
    </row>
    <row r="5936" spans="1:5" ht="30">
      <c r="A5936" s="410" t="s">
        <v>3080</v>
      </c>
      <c r="B5936" s="62" t="s">
        <v>123</v>
      </c>
      <c r="C5936" s="62">
        <v>2.6459999999999998E-4</v>
      </c>
      <c r="D5936" s="62">
        <v>593.85</v>
      </c>
      <c r="E5936" s="173">
        <f t="shared" si="128"/>
        <v>0.15</v>
      </c>
    </row>
    <row r="5937" spans="1:5">
      <c r="A5937" s="410" t="s">
        <v>3081</v>
      </c>
      <c r="B5937" s="62" t="s">
        <v>123</v>
      </c>
      <c r="C5937" s="62">
        <v>1.6248E-3</v>
      </c>
      <c r="D5937" s="62">
        <v>134.63</v>
      </c>
      <c r="E5937" s="173">
        <f t="shared" si="128"/>
        <v>0.21</v>
      </c>
    </row>
    <row r="5938" spans="1:5">
      <c r="A5938" s="410" t="s">
        <v>3082</v>
      </c>
      <c r="B5938" s="62" t="s">
        <v>123</v>
      </c>
      <c r="C5938" s="62">
        <v>1.2342E-3</v>
      </c>
      <c r="D5938" s="62">
        <v>202.84</v>
      </c>
      <c r="E5938" s="173">
        <f t="shared" si="128"/>
        <v>0.25</v>
      </c>
    </row>
    <row r="5939" spans="1:5">
      <c r="A5939" s="410" t="s">
        <v>3083</v>
      </c>
      <c r="B5939" s="62" t="s">
        <v>123</v>
      </c>
      <c r="C5939" s="62">
        <v>2.6459999999999998E-4</v>
      </c>
      <c r="D5939" s="62">
        <v>574.46</v>
      </c>
      <c r="E5939" s="173">
        <f t="shared" si="128"/>
        <v>0.15</v>
      </c>
    </row>
    <row r="5940" spans="1:5">
      <c r="A5940" s="410" t="s">
        <v>3084</v>
      </c>
      <c r="B5940" s="62" t="s">
        <v>123</v>
      </c>
      <c r="C5940" s="62">
        <v>3.2519999999999999E-4</v>
      </c>
      <c r="D5940" s="62">
        <v>276.64</v>
      </c>
      <c r="E5940" s="173">
        <f t="shared" si="128"/>
        <v>0.08</v>
      </c>
    </row>
    <row r="5941" spans="1:5" ht="30">
      <c r="A5941" s="410" t="s">
        <v>3225</v>
      </c>
      <c r="B5941" s="62" t="s">
        <v>1148</v>
      </c>
      <c r="C5941" s="62">
        <v>2</v>
      </c>
      <c r="D5941" s="62">
        <v>56.67</v>
      </c>
      <c r="E5941" s="173">
        <f t="shared" si="128"/>
        <v>113.34</v>
      </c>
    </row>
    <row r="5942" spans="1:5">
      <c r="A5942" s="410" t="s">
        <v>3085</v>
      </c>
      <c r="B5942" s="62" t="s">
        <v>123</v>
      </c>
      <c r="C5942" s="62">
        <v>1.6379999999999999E-2</v>
      </c>
      <c r="D5942" s="62">
        <v>8.1</v>
      </c>
      <c r="E5942" s="173">
        <f t="shared" si="128"/>
        <v>0.13</v>
      </c>
    </row>
    <row r="5943" spans="1:5">
      <c r="A5943" s="410" t="s">
        <v>3086</v>
      </c>
      <c r="B5943" s="62" t="s">
        <v>123</v>
      </c>
      <c r="C5943" s="62">
        <v>9.0690000000000007E-3</v>
      </c>
      <c r="D5943" s="62">
        <v>11.01</v>
      </c>
      <c r="E5943" s="173">
        <f t="shared" si="128"/>
        <v>0.09</v>
      </c>
    </row>
    <row r="5944" spans="1:5">
      <c r="A5944" s="410" t="s">
        <v>3087</v>
      </c>
      <c r="B5944" s="62" t="s">
        <v>123</v>
      </c>
      <c r="C5944" s="62">
        <v>9.0690000000000007E-3</v>
      </c>
      <c r="D5944" s="62">
        <v>24.42</v>
      </c>
      <c r="E5944" s="173">
        <f t="shared" si="128"/>
        <v>0.22</v>
      </c>
    </row>
    <row r="5945" spans="1:5" ht="30">
      <c r="A5945" s="410" t="s">
        <v>3226</v>
      </c>
      <c r="B5945" s="62" t="s">
        <v>126</v>
      </c>
      <c r="C5945" s="62">
        <v>4.5999999999999996</v>
      </c>
      <c r="D5945" s="62">
        <v>11.91</v>
      </c>
      <c r="E5945" s="173">
        <f t="shared" si="128"/>
        <v>54.78</v>
      </c>
    </row>
    <row r="5946" spans="1:5">
      <c r="A5946" s="410" t="s">
        <v>3227</v>
      </c>
      <c r="B5946" s="62" t="s">
        <v>1148</v>
      </c>
      <c r="C5946" s="62">
        <v>2</v>
      </c>
      <c r="D5946" s="62">
        <v>262.20999999999998</v>
      </c>
      <c r="E5946" s="173">
        <f t="shared" si="128"/>
        <v>524.41999999999996</v>
      </c>
    </row>
    <row r="5947" spans="1:5">
      <c r="A5947" s="410" t="s">
        <v>562</v>
      </c>
      <c r="B5947" s="62" t="s">
        <v>563</v>
      </c>
      <c r="C5947" s="62" t="s">
        <v>563</v>
      </c>
      <c r="D5947" s="62" t="s">
        <v>563</v>
      </c>
      <c r="E5947" s="173">
        <f>SUM(E5919:E5946)</f>
        <v>1618.5499999999997</v>
      </c>
    </row>
    <row r="5948" spans="1:5">
      <c r="A5948" s="410"/>
      <c r="B5948" s="62"/>
      <c r="C5948" s="62"/>
      <c r="D5948" s="62"/>
      <c r="E5948" s="173"/>
    </row>
    <row r="5949" spans="1:5">
      <c r="A5949" s="410" t="s">
        <v>565</v>
      </c>
      <c r="B5949" s="62" t="s">
        <v>563</v>
      </c>
      <c r="C5949" s="62" t="s">
        <v>563</v>
      </c>
      <c r="D5949" s="62" t="s">
        <v>563</v>
      </c>
      <c r="E5949" s="173">
        <f>E5911+E5916+E5947</f>
        <v>1681.7399999999998</v>
      </c>
    </row>
    <row r="5950" spans="1:5">
      <c r="A5950" s="410"/>
      <c r="B5950" s="62"/>
      <c r="C5950" s="62"/>
      <c r="D5950" s="413"/>
      <c r="E5950" s="173"/>
    </row>
    <row r="5951" spans="1:5">
      <c r="A5951" s="410"/>
      <c r="B5951" s="62"/>
      <c r="C5951" s="62"/>
      <c r="D5951" s="62"/>
      <c r="E5951" s="173"/>
    </row>
    <row r="5952" spans="1:5">
      <c r="A5952" s="410"/>
      <c r="B5952" s="62"/>
      <c r="C5952" s="62"/>
      <c r="D5952" s="62"/>
      <c r="E5952" s="173"/>
    </row>
    <row r="5953" spans="1:5">
      <c r="A5953" s="410" t="s">
        <v>1427</v>
      </c>
      <c r="B5953" s="62" t="s">
        <v>3618</v>
      </c>
      <c r="C5953" s="62"/>
      <c r="D5953" s="62"/>
      <c r="E5953" s="173"/>
    </row>
    <row r="5954" spans="1:5">
      <c r="A5954" s="410" t="s">
        <v>1184</v>
      </c>
      <c r="B5954" s="62"/>
      <c r="C5954" s="62"/>
      <c r="D5954" s="62"/>
      <c r="E5954" s="173"/>
    </row>
    <row r="5955" spans="1:5">
      <c r="A5955" s="410" t="s">
        <v>575</v>
      </c>
      <c r="B5955" s="62"/>
      <c r="C5955" s="62"/>
      <c r="D5955" s="62"/>
      <c r="E5955" s="173"/>
    </row>
    <row r="5956" spans="1:5">
      <c r="A5956" s="410"/>
      <c r="B5956" s="62"/>
      <c r="C5956" s="62"/>
      <c r="D5956" s="62"/>
      <c r="E5956" s="173"/>
    </row>
    <row r="5957" spans="1:5">
      <c r="A5957" s="410" t="s">
        <v>576</v>
      </c>
      <c r="B5957" s="62" t="s">
        <v>558</v>
      </c>
      <c r="C5957" s="62" t="s">
        <v>559</v>
      </c>
      <c r="D5957" s="62" t="s">
        <v>560</v>
      </c>
      <c r="E5957" s="173" t="s">
        <v>561</v>
      </c>
    </row>
    <row r="5958" spans="1:5" ht="30">
      <c r="A5958" s="410" t="s">
        <v>3061</v>
      </c>
      <c r="B5958" s="62" t="s">
        <v>123</v>
      </c>
      <c r="C5958" s="62">
        <v>6.7700000000000006E-5</v>
      </c>
      <c r="D5958" s="62">
        <v>576</v>
      </c>
      <c r="E5958" s="173">
        <f>TRUNC((C5958*D5958),2)</f>
        <v>0.03</v>
      </c>
    </row>
    <row r="5959" spans="1:5">
      <c r="A5959" s="410" t="s">
        <v>562</v>
      </c>
      <c r="B5959" s="62" t="s">
        <v>563</v>
      </c>
      <c r="C5959" s="62" t="s">
        <v>563</v>
      </c>
      <c r="D5959" s="62" t="s">
        <v>563</v>
      </c>
      <c r="E5959" s="173">
        <f>SUM(E5958:E5958)</f>
        <v>0.03</v>
      </c>
    </row>
    <row r="5960" spans="1:5">
      <c r="A5960" s="410"/>
      <c r="B5960" s="62"/>
      <c r="C5960" s="62"/>
      <c r="D5960" s="62"/>
      <c r="E5960" s="173"/>
    </row>
    <row r="5961" spans="1:5">
      <c r="A5961" s="410" t="s">
        <v>557</v>
      </c>
      <c r="B5961" s="62" t="s">
        <v>558</v>
      </c>
      <c r="C5961" s="62" t="s">
        <v>559</v>
      </c>
      <c r="D5961" s="62" t="s">
        <v>560</v>
      </c>
      <c r="E5961" s="173" t="s">
        <v>561</v>
      </c>
    </row>
    <row r="5962" spans="1:5">
      <c r="A5962" s="410" t="s">
        <v>3063</v>
      </c>
      <c r="B5962" s="62" t="s">
        <v>122</v>
      </c>
      <c r="C5962" s="62">
        <v>0.50854999999999995</v>
      </c>
      <c r="D5962" s="62">
        <v>8.51</v>
      </c>
      <c r="E5962" s="173">
        <f>TRUNC((C5962*D5962),2)</f>
        <v>4.32</v>
      </c>
    </row>
    <row r="5963" spans="1:5">
      <c r="A5963" s="410" t="s">
        <v>3222</v>
      </c>
      <c r="B5963" s="62" t="s">
        <v>122</v>
      </c>
      <c r="C5963" s="62">
        <v>0.50595000000000001</v>
      </c>
      <c r="D5963" s="62">
        <v>12.19</v>
      </c>
      <c r="E5963" s="173">
        <f>TRUNC((C5963*D5963),2)</f>
        <v>6.16</v>
      </c>
    </row>
    <row r="5964" spans="1:5">
      <c r="A5964" s="410" t="s">
        <v>562</v>
      </c>
      <c r="B5964" s="62" t="s">
        <v>563</v>
      </c>
      <c r="C5964" s="62" t="s">
        <v>563</v>
      </c>
      <c r="D5964" s="62" t="s">
        <v>563</v>
      </c>
      <c r="E5964" s="173">
        <f>SUM(E5962:E5963)</f>
        <v>10.48</v>
      </c>
    </row>
    <row r="5965" spans="1:5">
      <c r="A5965" s="410"/>
      <c r="B5965" s="62"/>
      <c r="C5965" s="62"/>
      <c r="D5965" s="62"/>
      <c r="E5965" s="173"/>
    </row>
    <row r="5966" spans="1:5">
      <c r="A5966" s="410" t="s">
        <v>564</v>
      </c>
      <c r="B5966" s="62" t="s">
        <v>558</v>
      </c>
      <c r="C5966" s="62" t="s">
        <v>559</v>
      </c>
      <c r="D5966" s="62" t="s">
        <v>560</v>
      </c>
      <c r="E5966" s="173" t="s">
        <v>561</v>
      </c>
    </row>
    <row r="5967" spans="1:5">
      <c r="A5967" s="410" t="s">
        <v>3066</v>
      </c>
      <c r="B5967" s="62" t="s">
        <v>123</v>
      </c>
      <c r="C5967" s="62">
        <v>8.0172000000000004E-3</v>
      </c>
      <c r="D5967" s="62">
        <v>6.92</v>
      </c>
      <c r="E5967" s="173">
        <f t="shared" ref="E5967:E5992" si="129">TRUNC((C5967*D5967),2)</f>
        <v>0.05</v>
      </c>
    </row>
    <row r="5968" spans="1:5">
      <c r="A5968" s="410" t="s">
        <v>3046</v>
      </c>
      <c r="B5968" s="62" t="s">
        <v>131</v>
      </c>
      <c r="C5968" s="62">
        <v>1.601E-3</v>
      </c>
      <c r="D5968" s="62">
        <v>50.4</v>
      </c>
      <c r="E5968" s="173">
        <f t="shared" si="129"/>
        <v>0.08</v>
      </c>
    </row>
    <row r="5969" spans="1:5">
      <c r="A5969" s="410" t="s">
        <v>3067</v>
      </c>
      <c r="B5969" s="62" t="s">
        <v>123</v>
      </c>
      <c r="C5969" s="62">
        <v>6.646E-4</v>
      </c>
      <c r="D5969" s="62">
        <v>108.95</v>
      </c>
      <c r="E5969" s="173">
        <f t="shared" si="129"/>
        <v>7.0000000000000007E-2</v>
      </c>
    </row>
    <row r="5970" spans="1:5">
      <c r="A5970" s="410" t="s">
        <v>3069</v>
      </c>
      <c r="B5970" s="62" t="s">
        <v>123</v>
      </c>
      <c r="C5970" s="62">
        <v>9.0691000000000001E-3</v>
      </c>
      <c r="D5970" s="62">
        <v>6.21</v>
      </c>
      <c r="E5970" s="173">
        <f t="shared" si="129"/>
        <v>0.05</v>
      </c>
    </row>
    <row r="5971" spans="1:5">
      <c r="A5971" s="410" t="s">
        <v>3047</v>
      </c>
      <c r="B5971" s="62" t="s">
        <v>131</v>
      </c>
      <c r="C5971" s="62">
        <v>1.37346E-2</v>
      </c>
      <c r="D5971" s="62">
        <v>9.4499999999999993</v>
      </c>
      <c r="E5971" s="173">
        <f t="shared" si="129"/>
        <v>0.12</v>
      </c>
    </row>
    <row r="5972" spans="1:5">
      <c r="A5972" s="410" t="s">
        <v>3228</v>
      </c>
      <c r="B5972" s="62" t="s">
        <v>127</v>
      </c>
      <c r="C5972" s="62">
        <v>1.50168634</v>
      </c>
      <c r="D5972" s="62">
        <v>5.93</v>
      </c>
      <c r="E5972" s="173">
        <f t="shared" si="129"/>
        <v>8.9</v>
      </c>
    </row>
    <row r="5973" spans="1:5">
      <c r="A5973" s="410" t="s">
        <v>3075</v>
      </c>
      <c r="B5973" s="62" t="s">
        <v>128</v>
      </c>
      <c r="C5973" s="62">
        <v>1.5115E-3</v>
      </c>
      <c r="D5973" s="62">
        <v>15.32</v>
      </c>
      <c r="E5973" s="173">
        <f t="shared" si="129"/>
        <v>0.02</v>
      </c>
    </row>
    <row r="5974" spans="1:5">
      <c r="A5974" s="410" t="s">
        <v>3229</v>
      </c>
      <c r="B5974" s="62" t="s">
        <v>125</v>
      </c>
      <c r="C5974" s="62">
        <v>1</v>
      </c>
      <c r="D5974" s="62">
        <v>170.04</v>
      </c>
      <c r="E5974" s="173">
        <f t="shared" si="129"/>
        <v>170.04</v>
      </c>
    </row>
    <row r="5975" spans="1:5">
      <c r="A5975" s="410" t="s">
        <v>3076</v>
      </c>
      <c r="B5975" s="62" t="s">
        <v>122</v>
      </c>
      <c r="C5975" s="62">
        <v>1</v>
      </c>
      <c r="D5975" s="62">
        <v>1.87</v>
      </c>
      <c r="E5975" s="173">
        <f t="shared" si="129"/>
        <v>1.87</v>
      </c>
    </row>
    <row r="5976" spans="1:5">
      <c r="A5976" s="410" t="s">
        <v>3077</v>
      </c>
      <c r="B5976" s="62" t="s">
        <v>122</v>
      </c>
      <c r="C5976" s="62">
        <v>1</v>
      </c>
      <c r="D5976" s="62">
        <v>0.71</v>
      </c>
      <c r="E5976" s="173">
        <f t="shared" si="129"/>
        <v>0.71</v>
      </c>
    </row>
    <row r="5977" spans="1:5">
      <c r="A5977" s="410" t="s">
        <v>3078</v>
      </c>
      <c r="B5977" s="62" t="s">
        <v>122</v>
      </c>
      <c r="C5977" s="62">
        <v>1</v>
      </c>
      <c r="D5977" s="62">
        <v>0.34</v>
      </c>
      <c r="E5977" s="173">
        <f t="shared" si="129"/>
        <v>0.34</v>
      </c>
    </row>
    <row r="5978" spans="1:5">
      <c r="A5978" s="410" t="s">
        <v>3079</v>
      </c>
      <c r="B5978" s="62" t="s">
        <v>122</v>
      </c>
      <c r="C5978" s="62">
        <v>1</v>
      </c>
      <c r="D5978" s="62">
        <v>0.05</v>
      </c>
      <c r="E5978" s="173">
        <f t="shared" si="129"/>
        <v>0.05</v>
      </c>
    </row>
    <row r="5979" spans="1:5">
      <c r="A5979" s="410" t="s">
        <v>3048</v>
      </c>
      <c r="B5979" s="62" t="s">
        <v>123</v>
      </c>
      <c r="C5979" s="62">
        <v>2.6462999999999999E-3</v>
      </c>
      <c r="D5979" s="62">
        <v>31.18</v>
      </c>
      <c r="E5979" s="173">
        <f t="shared" si="129"/>
        <v>0.08</v>
      </c>
    </row>
    <row r="5980" spans="1:5">
      <c r="A5980" s="410" t="s">
        <v>3049</v>
      </c>
      <c r="B5980" s="62" t="s">
        <v>123</v>
      </c>
      <c r="C5980" s="62">
        <v>1.2403E-3</v>
      </c>
      <c r="D5980" s="62">
        <v>178.5</v>
      </c>
      <c r="E5980" s="173">
        <f t="shared" si="129"/>
        <v>0.22</v>
      </c>
    </row>
    <row r="5981" spans="1:5">
      <c r="A5981" s="410" t="s">
        <v>3050</v>
      </c>
      <c r="B5981" s="62" t="s">
        <v>123</v>
      </c>
      <c r="C5981" s="62">
        <v>0.11148719999999999</v>
      </c>
      <c r="D5981" s="62">
        <v>1.17</v>
      </c>
      <c r="E5981" s="173">
        <f t="shared" si="129"/>
        <v>0.13</v>
      </c>
    </row>
    <row r="5982" spans="1:5" ht="30">
      <c r="A5982" s="410" t="s">
        <v>3051</v>
      </c>
      <c r="B5982" s="62" t="s">
        <v>123</v>
      </c>
      <c r="C5982" s="62">
        <v>1.075E-3</v>
      </c>
      <c r="D5982" s="62">
        <v>140.43</v>
      </c>
      <c r="E5982" s="173">
        <f t="shared" si="129"/>
        <v>0.15</v>
      </c>
    </row>
    <row r="5983" spans="1:5" ht="30">
      <c r="A5983" s="410" t="s">
        <v>3052</v>
      </c>
      <c r="B5983" s="62" t="s">
        <v>123</v>
      </c>
      <c r="C5983" s="62">
        <v>7.2000000000000005E-4</v>
      </c>
      <c r="D5983" s="62">
        <v>123.37</v>
      </c>
      <c r="E5983" s="173">
        <f t="shared" si="129"/>
        <v>0.08</v>
      </c>
    </row>
    <row r="5984" spans="1:5" ht="30">
      <c r="A5984" s="410" t="s">
        <v>3080</v>
      </c>
      <c r="B5984" s="62" t="s">
        <v>123</v>
      </c>
      <c r="C5984" s="62">
        <v>4.4100000000000001E-5</v>
      </c>
      <c r="D5984" s="62">
        <v>593.85</v>
      </c>
      <c r="E5984" s="173">
        <f t="shared" si="129"/>
        <v>0.02</v>
      </c>
    </row>
    <row r="5985" spans="1:5">
      <c r="A5985" s="410" t="s">
        <v>3081</v>
      </c>
      <c r="B5985" s="62" t="s">
        <v>123</v>
      </c>
      <c r="C5985" s="62">
        <v>2.7080000000000002E-4</v>
      </c>
      <c r="D5985" s="62">
        <v>134.63</v>
      </c>
      <c r="E5985" s="173">
        <f t="shared" si="129"/>
        <v>0.03</v>
      </c>
    </row>
    <row r="5986" spans="1:5">
      <c r="A5986" s="410" t="s">
        <v>3082</v>
      </c>
      <c r="B5986" s="62" t="s">
        <v>123</v>
      </c>
      <c r="C5986" s="62">
        <v>2.0570000000000001E-4</v>
      </c>
      <c r="D5986" s="62">
        <v>202.84</v>
      </c>
      <c r="E5986" s="173">
        <f t="shared" si="129"/>
        <v>0.04</v>
      </c>
    </row>
    <row r="5987" spans="1:5">
      <c r="A5987" s="410" t="s">
        <v>3083</v>
      </c>
      <c r="B5987" s="62" t="s">
        <v>123</v>
      </c>
      <c r="C5987" s="62">
        <v>4.4100000000000001E-5</v>
      </c>
      <c r="D5987" s="62">
        <v>574.46</v>
      </c>
      <c r="E5987" s="173">
        <f t="shared" si="129"/>
        <v>0.02</v>
      </c>
    </row>
    <row r="5988" spans="1:5">
      <c r="A5988" s="410" t="s">
        <v>3084</v>
      </c>
      <c r="B5988" s="62" t="s">
        <v>123</v>
      </c>
      <c r="C5988" s="62">
        <v>5.4200000000000003E-5</v>
      </c>
      <c r="D5988" s="62">
        <v>276.64</v>
      </c>
      <c r="E5988" s="173">
        <f t="shared" si="129"/>
        <v>0.01</v>
      </c>
    </row>
    <row r="5989" spans="1:5">
      <c r="A5989" s="410" t="s">
        <v>3085</v>
      </c>
      <c r="B5989" s="62" t="s">
        <v>123</v>
      </c>
      <c r="C5989" s="62">
        <v>2.7299999999999998E-3</v>
      </c>
      <c r="D5989" s="62">
        <v>8.1</v>
      </c>
      <c r="E5989" s="173">
        <f t="shared" si="129"/>
        <v>0.02</v>
      </c>
    </row>
    <row r="5990" spans="1:5">
      <c r="A5990" s="410" t="s">
        <v>3086</v>
      </c>
      <c r="B5990" s="62" t="s">
        <v>123</v>
      </c>
      <c r="C5990" s="62">
        <v>1.5115E-3</v>
      </c>
      <c r="D5990" s="62">
        <v>11.01</v>
      </c>
      <c r="E5990" s="173">
        <f t="shared" si="129"/>
        <v>0.01</v>
      </c>
    </row>
    <row r="5991" spans="1:5">
      <c r="A5991" s="410" t="s">
        <v>3087</v>
      </c>
      <c r="B5991" s="62" t="s">
        <v>123</v>
      </c>
      <c r="C5991" s="62">
        <v>1.5115E-3</v>
      </c>
      <c r="D5991" s="62">
        <v>24.42</v>
      </c>
      <c r="E5991" s="173">
        <f t="shared" si="129"/>
        <v>0.03</v>
      </c>
    </row>
    <row r="5992" spans="1:5" ht="30">
      <c r="A5992" s="410" t="s">
        <v>3226</v>
      </c>
      <c r="B5992" s="62" t="s">
        <v>126</v>
      </c>
      <c r="C5992" s="62">
        <v>0.68</v>
      </c>
      <c r="D5992" s="62">
        <v>11.91</v>
      </c>
      <c r="E5992" s="173">
        <f t="shared" si="129"/>
        <v>8.09</v>
      </c>
    </row>
    <row r="5993" spans="1:5">
      <c r="A5993" s="410" t="s">
        <v>562</v>
      </c>
      <c r="B5993" s="62" t="s">
        <v>563</v>
      </c>
      <c r="C5993" s="62" t="s">
        <v>563</v>
      </c>
      <c r="D5993" s="62" t="s">
        <v>563</v>
      </c>
      <c r="E5993" s="173">
        <f>SUM(E5967:E5992)</f>
        <v>191.23000000000005</v>
      </c>
    </row>
    <row r="5994" spans="1:5">
      <c r="A5994" s="410"/>
      <c r="B5994" s="62"/>
      <c r="C5994" s="62"/>
      <c r="D5994" s="62"/>
      <c r="E5994" s="173"/>
    </row>
    <row r="5995" spans="1:5">
      <c r="A5995" s="410" t="s">
        <v>565</v>
      </c>
      <c r="B5995" s="62" t="s">
        <v>563</v>
      </c>
      <c r="C5995" s="62" t="s">
        <v>563</v>
      </c>
      <c r="D5995" s="62" t="s">
        <v>563</v>
      </c>
      <c r="E5995" s="173">
        <f>E5959+E5964+E5993</f>
        <v>201.74000000000004</v>
      </c>
    </row>
    <row r="5996" spans="1:5">
      <c r="A5996" s="410"/>
      <c r="B5996" s="62"/>
      <c r="C5996" s="62"/>
      <c r="D5996" s="413"/>
      <c r="E5996" s="173"/>
    </row>
    <row r="5997" spans="1:5">
      <c r="A5997" s="410"/>
      <c r="B5997" s="62"/>
      <c r="C5997" s="62"/>
      <c r="D5997" s="62"/>
      <c r="E5997" s="173"/>
    </row>
    <row r="5998" spans="1:5">
      <c r="A5998" s="410"/>
      <c r="B5998" s="62"/>
      <c r="C5998" s="62"/>
      <c r="D5998" s="62"/>
      <c r="E5998" s="173"/>
    </row>
    <row r="5999" spans="1:5">
      <c r="A5999" s="410" t="s">
        <v>1428</v>
      </c>
      <c r="B5999" s="62" t="s">
        <v>3547</v>
      </c>
      <c r="C5999" s="62"/>
      <c r="D5999" s="62"/>
      <c r="E5999" s="173"/>
    </row>
    <row r="6000" spans="1:5" ht="30">
      <c r="A6000" s="410" t="s">
        <v>1185</v>
      </c>
      <c r="B6000" s="62"/>
      <c r="C6000" s="62"/>
      <c r="D6000" s="62"/>
      <c r="E6000" s="173"/>
    </row>
    <row r="6001" spans="1:5">
      <c r="A6001" s="410" t="s">
        <v>570</v>
      </c>
      <c r="B6001" s="62"/>
      <c r="C6001" s="62"/>
      <c r="D6001" s="62"/>
      <c r="E6001" s="173"/>
    </row>
    <row r="6002" spans="1:5">
      <c r="A6002" s="410"/>
      <c r="B6002" s="62"/>
      <c r="C6002" s="62"/>
      <c r="D6002" s="62"/>
      <c r="E6002" s="173"/>
    </row>
    <row r="6003" spans="1:5">
      <c r="A6003" s="410" t="s">
        <v>576</v>
      </c>
      <c r="B6003" s="62" t="s">
        <v>558</v>
      </c>
      <c r="C6003" s="62" t="s">
        <v>559</v>
      </c>
      <c r="D6003" s="62" t="s">
        <v>560</v>
      </c>
      <c r="E6003" s="173" t="s">
        <v>561</v>
      </c>
    </row>
    <row r="6004" spans="1:5" ht="30">
      <c r="A6004" s="410" t="s">
        <v>3061</v>
      </c>
      <c r="B6004" s="62" t="s">
        <v>123</v>
      </c>
      <c r="C6004" s="62">
        <v>2.7080000000000002E-4</v>
      </c>
      <c r="D6004" s="62">
        <v>576</v>
      </c>
      <c r="E6004" s="173">
        <f>TRUNC((C6004*D6004),2)</f>
        <v>0.15</v>
      </c>
    </row>
    <row r="6005" spans="1:5">
      <c r="A6005" s="410" t="s">
        <v>562</v>
      </c>
      <c r="B6005" s="62" t="s">
        <v>563</v>
      </c>
      <c r="C6005" s="62" t="s">
        <v>563</v>
      </c>
      <c r="D6005" s="62" t="s">
        <v>563</v>
      </c>
      <c r="E6005" s="173">
        <f>SUM(E6004:E6004)</f>
        <v>0.15</v>
      </c>
    </row>
    <row r="6006" spans="1:5">
      <c r="A6006" s="410"/>
      <c r="B6006" s="62"/>
      <c r="C6006" s="62"/>
      <c r="D6006" s="62"/>
      <c r="E6006" s="173"/>
    </row>
    <row r="6007" spans="1:5">
      <c r="A6007" s="410" t="s">
        <v>557</v>
      </c>
      <c r="B6007" s="62" t="s">
        <v>558</v>
      </c>
      <c r="C6007" s="62" t="s">
        <v>559</v>
      </c>
      <c r="D6007" s="62" t="s">
        <v>560</v>
      </c>
      <c r="E6007" s="173" t="s">
        <v>561</v>
      </c>
    </row>
    <row r="6008" spans="1:5">
      <c r="A6008" s="410" t="s">
        <v>3063</v>
      </c>
      <c r="B6008" s="62" t="s">
        <v>122</v>
      </c>
      <c r="C6008" s="62">
        <v>2.0341999999999998</v>
      </c>
      <c r="D6008" s="62">
        <v>8.51</v>
      </c>
      <c r="E6008" s="173">
        <f>TRUNC((C6008*D6008),2)</f>
        <v>17.309999999999999</v>
      </c>
    </row>
    <row r="6009" spans="1:5">
      <c r="A6009" s="410" t="s">
        <v>3222</v>
      </c>
      <c r="B6009" s="62" t="s">
        <v>122</v>
      </c>
      <c r="C6009" s="62">
        <v>2.0238</v>
      </c>
      <c r="D6009" s="62">
        <v>12.19</v>
      </c>
      <c r="E6009" s="173">
        <f>TRUNC((C6009*D6009),2)</f>
        <v>24.67</v>
      </c>
    </row>
    <row r="6010" spans="1:5">
      <c r="A6010" s="410" t="s">
        <v>562</v>
      </c>
      <c r="B6010" s="62" t="s">
        <v>563</v>
      </c>
      <c r="C6010" s="62" t="s">
        <v>563</v>
      </c>
      <c r="D6010" s="62" t="s">
        <v>563</v>
      </c>
      <c r="E6010" s="173">
        <f>SUM(E6008:E6009)</f>
        <v>41.980000000000004</v>
      </c>
    </row>
    <row r="6011" spans="1:5">
      <c r="A6011" s="410"/>
      <c r="B6011" s="62"/>
      <c r="C6011" s="62"/>
      <c r="D6011" s="62"/>
      <c r="E6011" s="173"/>
    </row>
    <row r="6012" spans="1:5">
      <c r="A6012" s="410" t="s">
        <v>564</v>
      </c>
      <c r="B6012" s="62" t="s">
        <v>558</v>
      </c>
      <c r="C6012" s="62" t="s">
        <v>559</v>
      </c>
      <c r="D6012" s="62" t="s">
        <v>560</v>
      </c>
      <c r="E6012" s="173" t="s">
        <v>561</v>
      </c>
    </row>
    <row r="6013" spans="1:5">
      <c r="A6013" s="410" t="s">
        <v>3066</v>
      </c>
      <c r="B6013" s="62" t="s">
        <v>123</v>
      </c>
      <c r="C6013" s="62">
        <v>3.2068800000000001E-2</v>
      </c>
      <c r="D6013" s="62">
        <v>6.92</v>
      </c>
      <c r="E6013" s="173">
        <f t="shared" ref="E6013:E6040" si="130">TRUNC((C6013*D6013),2)</f>
        <v>0.22</v>
      </c>
    </row>
    <row r="6014" spans="1:5">
      <c r="A6014" s="410" t="s">
        <v>3046</v>
      </c>
      <c r="B6014" s="62" t="s">
        <v>131</v>
      </c>
      <c r="C6014" s="62">
        <v>6.404E-3</v>
      </c>
      <c r="D6014" s="62">
        <v>50.4</v>
      </c>
      <c r="E6014" s="173">
        <f t="shared" si="130"/>
        <v>0.32</v>
      </c>
    </row>
    <row r="6015" spans="1:5">
      <c r="A6015" s="410" t="s">
        <v>3067</v>
      </c>
      <c r="B6015" s="62" t="s">
        <v>123</v>
      </c>
      <c r="C6015" s="62">
        <v>2.6584E-3</v>
      </c>
      <c r="D6015" s="62">
        <v>108.95</v>
      </c>
      <c r="E6015" s="173">
        <f t="shared" si="130"/>
        <v>0.28000000000000003</v>
      </c>
    </row>
    <row r="6016" spans="1:5">
      <c r="A6016" s="410" t="s">
        <v>3223</v>
      </c>
      <c r="B6016" s="62" t="s">
        <v>123</v>
      </c>
      <c r="C6016" s="62">
        <v>1</v>
      </c>
      <c r="D6016" s="62">
        <v>54.85</v>
      </c>
      <c r="E6016" s="173">
        <f t="shared" si="130"/>
        <v>54.85</v>
      </c>
    </row>
    <row r="6017" spans="1:5">
      <c r="A6017" s="410" t="s">
        <v>3069</v>
      </c>
      <c r="B6017" s="62" t="s">
        <v>123</v>
      </c>
      <c r="C6017" s="62">
        <v>3.62764E-2</v>
      </c>
      <c r="D6017" s="62">
        <v>6.21</v>
      </c>
      <c r="E6017" s="173">
        <f t="shared" si="130"/>
        <v>0.22</v>
      </c>
    </row>
    <row r="6018" spans="1:5">
      <c r="A6018" s="410" t="s">
        <v>3047</v>
      </c>
      <c r="B6018" s="62" t="s">
        <v>131</v>
      </c>
      <c r="C6018" s="62">
        <v>5.4938399999999998E-2</v>
      </c>
      <c r="D6018" s="62">
        <v>9.4499999999999993</v>
      </c>
      <c r="E6018" s="173">
        <f t="shared" si="130"/>
        <v>0.51</v>
      </c>
    </row>
    <row r="6019" spans="1:5" ht="30">
      <c r="A6019" s="410" t="s">
        <v>3224</v>
      </c>
      <c r="B6019" s="62" t="s">
        <v>125</v>
      </c>
      <c r="C6019" s="62">
        <v>2.42</v>
      </c>
      <c r="D6019" s="62">
        <v>183.92</v>
      </c>
      <c r="E6019" s="173">
        <f t="shared" si="130"/>
        <v>445.08</v>
      </c>
    </row>
    <row r="6020" spans="1:5">
      <c r="A6020" s="410" t="s">
        <v>3075</v>
      </c>
      <c r="B6020" s="62" t="s">
        <v>128</v>
      </c>
      <c r="C6020" s="62">
        <v>6.0460000000000002E-3</v>
      </c>
      <c r="D6020" s="62">
        <v>15.32</v>
      </c>
      <c r="E6020" s="173">
        <f t="shared" si="130"/>
        <v>0.09</v>
      </c>
    </row>
    <row r="6021" spans="1:5">
      <c r="A6021" s="410" t="s">
        <v>3076</v>
      </c>
      <c r="B6021" s="62" t="s">
        <v>122</v>
      </c>
      <c r="C6021" s="62">
        <v>4</v>
      </c>
      <c r="D6021" s="62">
        <v>1.87</v>
      </c>
      <c r="E6021" s="173">
        <f t="shared" si="130"/>
        <v>7.48</v>
      </c>
    </row>
    <row r="6022" spans="1:5">
      <c r="A6022" s="410" t="s">
        <v>3077</v>
      </c>
      <c r="B6022" s="62" t="s">
        <v>122</v>
      </c>
      <c r="C6022" s="62">
        <v>4</v>
      </c>
      <c r="D6022" s="62">
        <v>0.71</v>
      </c>
      <c r="E6022" s="173">
        <f t="shared" si="130"/>
        <v>2.84</v>
      </c>
    </row>
    <row r="6023" spans="1:5">
      <c r="A6023" s="410" t="s">
        <v>3078</v>
      </c>
      <c r="B6023" s="62" t="s">
        <v>122</v>
      </c>
      <c r="C6023" s="62">
        <v>4</v>
      </c>
      <c r="D6023" s="62">
        <v>0.34</v>
      </c>
      <c r="E6023" s="173">
        <f t="shared" si="130"/>
        <v>1.36</v>
      </c>
    </row>
    <row r="6024" spans="1:5">
      <c r="A6024" s="410" t="s">
        <v>3079</v>
      </c>
      <c r="B6024" s="62" t="s">
        <v>122</v>
      </c>
      <c r="C6024" s="62">
        <v>4</v>
      </c>
      <c r="D6024" s="62">
        <v>0.05</v>
      </c>
      <c r="E6024" s="173">
        <f t="shared" si="130"/>
        <v>0.2</v>
      </c>
    </row>
    <row r="6025" spans="1:5">
      <c r="A6025" s="410" t="s">
        <v>3048</v>
      </c>
      <c r="B6025" s="62" t="s">
        <v>123</v>
      </c>
      <c r="C6025" s="62">
        <v>1.0585199999999999E-2</v>
      </c>
      <c r="D6025" s="62">
        <v>31.18</v>
      </c>
      <c r="E6025" s="173">
        <f t="shared" si="130"/>
        <v>0.33</v>
      </c>
    </row>
    <row r="6026" spans="1:5">
      <c r="A6026" s="410" t="s">
        <v>3049</v>
      </c>
      <c r="B6026" s="62" t="s">
        <v>123</v>
      </c>
      <c r="C6026" s="62">
        <v>4.9611999999999998E-3</v>
      </c>
      <c r="D6026" s="62">
        <v>178.5</v>
      </c>
      <c r="E6026" s="173">
        <f t="shared" si="130"/>
        <v>0.88</v>
      </c>
    </row>
    <row r="6027" spans="1:5">
      <c r="A6027" s="410" t="s">
        <v>3050</v>
      </c>
      <c r="B6027" s="62" t="s">
        <v>123</v>
      </c>
      <c r="C6027" s="62">
        <v>0.44594879999999998</v>
      </c>
      <c r="D6027" s="62">
        <v>1.17</v>
      </c>
      <c r="E6027" s="173">
        <f t="shared" si="130"/>
        <v>0.52</v>
      </c>
    </row>
    <row r="6028" spans="1:5" ht="30">
      <c r="A6028" s="410" t="s">
        <v>3051</v>
      </c>
      <c r="B6028" s="62" t="s">
        <v>123</v>
      </c>
      <c r="C6028" s="62">
        <v>4.3E-3</v>
      </c>
      <c r="D6028" s="62">
        <v>140.43</v>
      </c>
      <c r="E6028" s="173">
        <f t="shared" si="130"/>
        <v>0.6</v>
      </c>
    </row>
    <row r="6029" spans="1:5" ht="30">
      <c r="A6029" s="410" t="s">
        <v>3052</v>
      </c>
      <c r="B6029" s="62" t="s">
        <v>123</v>
      </c>
      <c r="C6029" s="62">
        <v>2.8800000000000002E-3</v>
      </c>
      <c r="D6029" s="62">
        <v>123.37</v>
      </c>
      <c r="E6029" s="173">
        <f t="shared" si="130"/>
        <v>0.35</v>
      </c>
    </row>
    <row r="6030" spans="1:5" ht="30">
      <c r="A6030" s="410" t="s">
        <v>3080</v>
      </c>
      <c r="B6030" s="62" t="s">
        <v>123</v>
      </c>
      <c r="C6030" s="62">
        <v>1.7640000000000001E-4</v>
      </c>
      <c r="D6030" s="62">
        <v>593.85</v>
      </c>
      <c r="E6030" s="173">
        <f t="shared" si="130"/>
        <v>0.1</v>
      </c>
    </row>
    <row r="6031" spans="1:5">
      <c r="A6031" s="410" t="s">
        <v>3081</v>
      </c>
      <c r="B6031" s="62" t="s">
        <v>123</v>
      </c>
      <c r="C6031" s="62">
        <v>1.0832000000000001E-3</v>
      </c>
      <c r="D6031" s="62">
        <v>134.63</v>
      </c>
      <c r="E6031" s="173">
        <f t="shared" si="130"/>
        <v>0.14000000000000001</v>
      </c>
    </row>
    <row r="6032" spans="1:5">
      <c r="A6032" s="410" t="s">
        <v>3082</v>
      </c>
      <c r="B6032" s="62" t="s">
        <v>123</v>
      </c>
      <c r="C6032" s="62">
        <v>8.2280000000000005E-4</v>
      </c>
      <c r="D6032" s="62">
        <v>202.84</v>
      </c>
      <c r="E6032" s="173">
        <f t="shared" si="130"/>
        <v>0.16</v>
      </c>
    </row>
    <row r="6033" spans="1:5">
      <c r="A6033" s="410" t="s">
        <v>3083</v>
      </c>
      <c r="B6033" s="62" t="s">
        <v>123</v>
      </c>
      <c r="C6033" s="62">
        <v>1.7640000000000001E-4</v>
      </c>
      <c r="D6033" s="62">
        <v>574.46</v>
      </c>
      <c r="E6033" s="173">
        <f t="shared" si="130"/>
        <v>0.1</v>
      </c>
    </row>
    <row r="6034" spans="1:5">
      <c r="A6034" s="410" t="s">
        <v>3084</v>
      </c>
      <c r="B6034" s="62" t="s">
        <v>123</v>
      </c>
      <c r="C6034" s="62">
        <v>2.1680000000000001E-4</v>
      </c>
      <c r="D6034" s="62">
        <v>276.64</v>
      </c>
      <c r="E6034" s="173">
        <f t="shared" si="130"/>
        <v>0.05</v>
      </c>
    </row>
    <row r="6035" spans="1:5" ht="30">
      <c r="A6035" s="410" t="s">
        <v>3225</v>
      </c>
      <c r="B6035" s="62" t="s">
        <v>1148</v>
      </c>
      <c r="C6035" s="62">
        <v>1</v>
      </c>
      <c r="D6035" s="62">
        <v>56.67</v>
      </c>
      <c r="E6035" s="173">
        <f t="shared" si="130"/>
        <v>56.67</v>
      </c>
    </row>
    <row r="6036" spans="1:5">
      <c r="A6036" s="410" t="s">
        <v>3085</v>
      </c>
      <c r="B6036" s="62" t="s">
        <v>123</v>
      </c>
      <c r="C6036" s="62">
        <v>1.0919999999999999E-2</v>
      </c>
      <c r="D6036" s="62">
        <v>8.1</v>
      </c>
      <c r="E6036" s="173">
        <f t="shared" si="130"/>
        <v>0.08</v>
      </c>
    </row>
    <row r="6037" spans="1:5">
      <c r="A6037" s="410" t="s">
        <v>3086</v>
      </c>
      <c r="B6037" s="62" t="s">
        <v>123</v>
      </c>
      <c r="C6037" s="62">
        <v>6.0460000000000002E-3</v>
      </c>
      <c r="D6037" s="62">
        <v>11.01</v>
      </c>
      <c r="E6037" s="173">
        <f t="shared" si="130"/>
        <v>0.06</v>
      </c>
    </row>
    <row r="6038" spans="1:5">
      <c r="A6038" s="410" t="s">
        <v>3087</v>
      </c>
      <c r="B6038" s="62" t="s">
        <v>123</v>
      </c>
      <c r="C6038" s="62">
        <v>6.0460000000000002E-3</v>
      </c>
      <c r="D6038" s="62">
        <v>24.42</v>
      </c>
      <c r="E6038" s="173">
        <f t="shared" si="130"/>
        <v>0.14000000000000001</v>
      </c>
    </row>
    <row r="6039" spans="1:5" ht="30">
      <c r="A6039" s="410" t="s">
        <v>3226</v>
      </c>
      <c r="B6039" s="62" t="s">
        <v>126</v>
      </c>
      <c r="C6039" s="62">
        <v>4.5764903400000003</v>
      </c>
      <c r="D6039" s="62">
        <v>11.91</v>
      </c>
      <c r="E6039" s="173">
        <f t="shared" si="130"/>
        <v>54.5</v>
      </c>
    </row>
    <row r="6040" spans="1:5">
      <c r="A6040" s="410" t="s">
        <v>3227</v>
      </c>
      <c r="B6040" s="62" t="s">
        <v>1148</v>
      </c>
      <c r="C6040" s="62">
        <v>1</v>
      </c>
      <c r="D6040" s="62">
        <v>262.20999999999998</v>
      </c>
      <c r="E6040" s="173">
        <f t="shared" si="130"/>
        <v>262.20999999999998</v>
      </c>
    </row>
    <row r="6041" spans="1:5">
      <c r="A6041" s="410" t="s">
        <v>562</v>
      </c>
      <c r="B6041" s="62" t="s">
        <v>563</v>
      </c>
      <c r="C6041" s="62" t="s">
        <v>563</v>
      </c>
      <c r="D6041" s="62" t="s">
        <v>563</v>
      </c>
      <c r="E6041" s="173">
        <f>SUM(E6013:E6040)</f>
        <v>890.33999999999992</v>
      </c>
    </row>
    <row r="6042" spans="1:5">
      <c r="A6042" s="410"/>
      <c r="B6042" s="62"/>
      <c r="C6042" s="62"/>
      <c r="D6042" s="62"/>
      <c r="E6042" s="173"/>
    </row>
    <row r="6043" spans="1:5">
      <c r="A6043" s="410" t="s">
        <v>565</v>
      </c>
      <c r="B6043" s="62" t="s">
        <v>563</v>
      </c>
      <c r="C6043" s="62" t="s">
        <v>563</v>
      </c>
      <c r="D6043" s="62" t="s">
        <v>563</v>
      </c>
      <c r="E6043" s="173">
        <f>E6005+E6010+E6041</f>
        <v>932.46999999999991</v>
      </c>
    </row>
    <row r="6044" spans="1:5">
      <c r="A6044" s="410"/>
      <c r="B6044" s="62"/>
      <c r="C6044" s="62"/>
      <c r="D6044" s="413"/>
      <c r="E6044" s="173"/>
    </row>
    <row r="6045" spans="1:5">
      <c r="A6045" s="410"/>
      <c r="B6045" s="62"/>
      <c r="C6045" s="62"/>
      <c r="D6045" s="62"/>
      <c r="E6045" s="173"/>
    </row>
    <row r="6046" spans="1:5">
      <c r="A6046" s="410"/>
      <c r="B6046" s="62"/>
      <c r="C6046" s="62"/>
      <c r="D6046" s="62"/>
      <c r="E6046" s="173"/>
    </row>
    <row r="6047" spans="1:5">
      <c r="A6047" s="410" t="s">
        <v>1429</v>
      </c>
      <c r="B6047" s="62" t="s">
        <v>3547</v>
      </c>
      <c r="C6047" s="62"/>
      <c r="D6047" s="62"/>
      <c r="E6047" s="173"/>
    </row>
    <row r="6048" spans="1:5" ht="75">
      <c r="A6048" s="410" t="s">
        <v>1186</v>
      </c>
      <c r="B6048" s="62"/>
      <c r="C6048" s="62"/>
      <c r="D6048" s="62"/>
      <c r="E6048" s="173"/>
    </row>
    <row r="6049" spans="1:5">
      <c r="A6049" s="410" t="s">
        <v>570</v>
      </c>
      <c r="B6049" s="62"/>
      <c r="C6049" s="62"/>
      <c r="D6049" s="62"/>
      <c r="E6049" s="173"/>
    </row>
    <row r="6050" spans="1:5">
      <c r="A6050" s="410"/>
      <c r="B6050" s="62"/>
      <c r="C6050" s="62"/>
      <c r="D6050" s="62"/>
      <c r="E6050" s="173"/>
    </row>
    <row r="6051" spans="1:5">
      <c r="A6051" s="410" t="s">
        <v>576</v>
      </c>
      <c r="B6051" s="62" t="s">
        <v>558</v>
      </c>
      <c r="C6051" s="62" t="s">
        <v>559</v>
      </c>
      <c r="D6051" s="62" t="s">
        <v>560</v>
      </c>
      <c r="E6051" s="173" t="s">
        <v>561</v>
      </c>
    </row>
    <row r="6052" spans="1:5" ht="30">
      <c r="A6052" s="410" t="s">
        <v>3061</v>
      </c>
      <c r="B6052" s="62" t="s">
        <v>123</v>
      </c>
      <c r="C6052" s="62">
        <v>1.00387E-3</v>
      </c>
      <c r="D6052" s="62">
        <v>576</v>
      </c>
      <c r="E6052" s="173">
        <f>TRUNC((C6052*D6052),2)</f>
        <v>0.56999999999999995</v>
      </c>
    </row>
    <row r="6053" spans="1:5">
      <c r="A6053" s="410" t="s">
        <v>562</v>
      </c>
      <c r="B6053" s="62" t="s">
        <v>563</v>
      </c>
      <c r="C6053" s="62" t="s">
        <v>563</v>
      </c>
      <c r="D6053" s="62" t="s">
        <v>563</v>
      </c>
      <c r="E6053" s="173">
        <f>SUM(E6052:E6052)</f>
        <v>0.56999999999999995</v>
      </c>
    </row>
    <row r="6054" spans="1:5">
      <c r="A6054" s="410"/>
      <c r="B6054" s="62"/>
      <c r="C6054" s="62"/>
      <c r="D6054" s="62"/>
      <c r="E6054" s="173"/>
    </row>
    <row r="6055" spans="1:5">
      <c r="A6055" s="410" t="s">
        <v>557</v>
      </c>
      <c r="B6055" s="62" t="s">
        <v>558</v>
      </c>
      <c r="C6055" s="62" t="s">
        <v>559</v>
      </c>
      <c r="D6055" s="62" t="s">
        <v>560</v>
      </c>
      <c r="E6055" s="173" t="s">
        <v>561</v>
      </c>
    </row>
    <row r="6056" spans="1:5">
      <c r="A6056" s="410" t="s">
        <v>3117</v>
      </c>
      <c r="B6056" s="62" t="s">
        <v>122</v>
      </c>
      <c r="C6056" s="62">
        <v>7.5275240999999999</v>
      </c>
      <c r="D6056" s="62">
        <v>17.7</v>
      </c>
      <c r="E6056" s="173">
        <f>TRUNC((C6056*D6056),2)</f>
        <v>133.22999999999999</v>
      </c>
    </row>
    <row r="6057" spans="1:5">
      <c r="A6057" s="410" t="s">
        <v>3090</v>
      </c>
      <c r="B6057" s="62" t="s">
        <v>122</v>
      </c>
      <c r="C6057" s="62">
        <v>2.8651707000000002</v>
      </c>
      <c r="D6057" s="62">
        <v>13.3</v>
      </c>
      <c r="E6057" s="173">
        <f>TRUNC((C6057*D6057),2)</f>
        <v>38.1</v>
      </c>
    </row>
    <row r="6058" spans="1:5">
      <c r="A6058" s="410" t="s">
        <v>3063</v>
      </c>
      <c r="B6058" s="62" t="s">
        <v>122</v>
      </c>
      <c r="C6058" s="62">
        <v>4.6503764800000003</v>
      </c>
      <c r="D6058" s="62">
        <v>8.51</v>
      </c>
      <c r="E6058" s="173">
        <f>TRUNC((C6058*D6058),2)</f>
        <v>39.57</v>
      </c>
    </row>
    <row r="6059" spans="1:5">
      <c r="A6059" s="410" t="s">
        <v>562</v>
      </c>
      <c r="B6059" s="62" t="s">
        <v>563</v>
      </c>
      <c r="C6059" s="62" t="s">
        <v>563</v>
      </c>
      <c r="D6059" s="62" t="s">
        <v>563</v>
      </c>
      <c r="E6059" s="173">
        <f>SUM(E6056:E6058)</f>
        <v>210.89999999999998</v>
      </c>
    </row>
    <row r="6060" spans="1:5">
      <c r="A6060" s="410"/>
      <c r="B6060" s="62"/>
      <c r="C6060" s="62"/>
      <c r="D6060" s="62"/>
      <c r="E6060" s="173"/>
    </row>
    <row r="6061" spans="1:5">
      <c r="A6061" s="410" t="s">
        <v>564</v>
      </c>
      <c r="B6061" s="62" t="s">
        <v>558</v>
      </c>
      <c r="C6061" s="62" t="s">
        <v>559</v>
      </c>
      <c r="D6061" s="62" t="s">
        <v>560</v>
      </c>
      <c r="E6061" s="173" t="s">
        <v>561</v>
      </c>
    </row>
    <row r="6062" spans="1:5" ht="45">
      <c r="A6062" s="410" t="s">
        <v>3230</v>
      </c>
      <c r="B6062" s="62" t="s">
        <v>1187</v>
      </c>
      <c r="C6062" s="62">
        <v>1</v>
      </c>
      <c r="D6062" s="62">
        <v>110</v>
      </c>
      <c r="E6062" s="173">
        <f t="shared" ref="E6062:E6099" si="131">TRUNC((C6062*D6062),2)</f>
        <v>110</v>
      </c>
    </row>
    <row r="6063" spans="1:5" ht="30">
      <c r="A6063" s="410" t="s">
        <v>3231</v>
      </c>
      <c r="B6063" s="62" t="s">
        <v>126</v>
      </c>
      <c r="C6063" s="62">
        <v>11.8</v>
      </c>
      <c r="D6063" s="62">
        <v>3.33</v>
      </c>
      <c r="E6063" s="173">
        <f t="shared" si="131"/>
        <v>39.29</v>
      </c>
    </row>
    <row r="6064" spans="1:5">
      <c r="A6064" s="410" t="s">
        <v>3065</v>
      </c>
      <c r="B6064" s="62" t="s">
        <v>124</v>
      </c>
      <c r="C6064" s="62">
        <v>2.6335000000000001E-2</v>
      </c>
      <c r="D6064" s="62">
        <v>72.5</v>
      </c>
      <c r="E6064" s="173">
        <f t="shared" si="131"/>
        <v>1.9</v>
      </c>
    </row>
    <row r="6065" spans="1:5">
      <c r="A6065" s="410" t="s">
        <v>3066</v>
      </c>
      <c r="B6065" s="62" t="s">
        <v>123</v>
      </c>
      <c r="C6065" s="62">
        <v>0.11888058</v>
      </c>
      <c r="D6065" s="62">
        <v>6.92</v>
      </c>
      <c r="E6065" s="173">
        <f t="shared" si="131"/>
        <v>0.82</v>
      </c>
    </row>
    <row r="6066" spans="1:5">
      <c r="A6066" s="410" t="s">
        <v>3046</v>
      </c>
      <c r="B6066" s="62" t="s">
        <v>131</v>
      </c>
      <c r="C6066" s="62">
        <v>2.3739949999999999E-2</v>
      </c>
      <c r="D6066" s="62">
        <v>50.4</v>
      </c>
      <c r="E6066" s="173">
        <f t="shared" si="131"/>
        <v>1.19</v>
      </c>
    </row>
    <row r="6067" spans="1:5">
      <c r="A6067" s="410" t="s">
        <v>3067</v>
      </c>
      <c r="B6067" s="62" t="s">
        <v>123</v>
      </c>
      <c r="C6067" s="62">
        <v>9.8548300000000002E-3</v>
      </c>
      <c r="D6067" s="62">
        <v>108.95</v>
      </c>
      <c r="E6067" s="173">
        <f t="shared" si="131"/>
        <v>1.07</v>
      </c>
    </row>
    <row r="6068" spans="1:5">
      <c r="A6068" s="410" t="s">
        <v>3068</v>
      </c>
      <c r="B6068" s="62" t="s">
        <v>127</v>
      </c>
      <c r="C6068" s="62">
        <v>10.110579</v>
      </c>
      <c r="D6068" s="62">
        <v>0.42</v>
      </c>
      <c r="E6068" s="173">
        <f t="shared" si="131"/>
        <v>4.24</v>
      </c>
    </row>
    <row r="6069" spans="1:5" ht="30">
      <c r="A6069" s="410" t="s">
        <v>3232</v>
      </c>
      <c r="B6069" s="62" t="s">
        <v>123</v>
      </c>
      <c r="C6069" s="62">
        <v>3</v>
      </c>
      <c r="D6069" s="62">
        <v>12.98</v>
      </c>
      <c r="E6069" s="173">
        <f t="shared" si="131"/>
        <v>38.94</v>
      </c>
    </row>
    <row r="6070" spans="1:5" ht="45">
      <c r="A6070" s="410" t="s">
        <v>3233</v>
      </c>
      <c r="B6070" s="62" t="s">
        <v>1148</v>
      </c>
      <c r="C6070" s="62">
        <v>1</v>
      </c>
      <c r="D6070" s="62">
        <v>54.37</v>
      </c>
      <c r="E6070" s="173">
        <f t="shared" si="131"/>
        <v>54.37</v>
      </c>
    </row>
    <row r="6071" spans="1:5">
      <c r="A6071" s="410" t="s">
        <v>3069</v>
      </c>
      <c r="B6071" s="62" t="s">
        <v>123</v>
      </c>
      <c r="C6071" s="62">
        <v>0.13447834</v>
      </c>
      <c r="D6071" s="62">
        <v>6.21</v>
      </c>
      <c r="E6071" s="173">
        <f t="shared" si="131"/>
        <v>0.83</v>
      </c>
    </row>
    <row r="6072" spans="1:5">
      <c r="A6072" s="410" t="s">
        <v>3047</v>
      </c>
      <c r="B6072" s="62" t="s">
        <v>131</v>
      </c>
      <c r="C6072" s="62">
        <v>0.20365929999999999</v>
      </c>
      <c r="D6072" s="62">
        <v>9.4499999999999993</v>
      </c>
      <c r="E6072" s="173">
        <f t="shared" si="131"/>
        <v>1.92</v>
      </c>
    </row>
    <row r="6073" spans="1:5">
      <c r="A6073" s="410" t="s">
        <v>3234</v>
      </c>
      <c r="B6073" s="62" t="s">
        <v>123</v>
      </c>
      <c r="C6073" s="62">
        <v>13.2</v>
      </c>
      <c r="D6073" s="62">
        <v>0.04</v>
      </c>
      <c r="E6073" s="173">
        <f t="shared" si="131"/>
        <v>0.52</v>
      </c>
    </row>
    <row r="6074" spans="1:5" ht="30">
      <c r="A6074" s="410" t="s">
        <v>3235</v>
      </c>
      <c r="B6074" s="62" t="s">
        <v>123</v>
      </c>
      <c r="C6074" s="62">
        <v>1</v>
      </c>
      <c r="D6074" s="62">
        <v>186.89</v>
      </c>
      <c r="E6074" s="173">
        <f t="shared" si="131"/>
        <v>186.89</v>
      </c>
    </row>
    <row r="6075" spans="1:5">
      <c r="A6075" s="410" t="s">
        <v>3236</v>
      </c>
      <c r="B6075" s="62" t="s">
        <v>127</v>
      </c>
      <c r="C6075" s="62">
        <v>1.0800000000000001E-2</v>
      </c>
      <c r="D6075" s="62">
        <v>15.34</v>
      </c>
      <c r="E6075" s="173">
        <f t="shared" si="131"/>
        <v>0.16</v>
      </c>
    </row>
    <row r="6076" spans="1:5">
      <c r="A6076" s="410" t="s">
        <v>3110</v>
      </c>
      <c r="B6076" s="62" t="s">
        <v>127</v>
      </c>
      <c r="C6076" s="62">
        <v>0.2</v>
      </c>
      <c r="D6076" s="62">
        <v>11.45</v>
      </c>
      <c r="E6076" s="173">
        <f t="shared" si="131"/>
        <v>2.29</v>
      </c>
    </row>
    <row r="6077" spans="1:5">
      <c r="A6077" s="410" t="s">
        <v>3074</v>
      </c>
      <c r="B6077" s="62" t="s">
        <v>127</v>
      </c>
      <c r="C6077" s="62">
        <v>2.35E-2</v>
      </c>
      <c r="D6077" s="62">
        <v>11.65</v>
      </c>
      <c r="E6077" s="173">
        <f t="shared" si="131"/>
        <v>0.27</v>
      </c>
    </row>
    <row r="6078" spans="1:5">
      <c r="A6078" s="410" t="s">
        <v>3075</v>
      </c>
      <c r="B6078" s="62" t="s">
        <v>128</v>
      </c>
      <c r="C6078" s="62">
        <v>2.241282E-2</v>
      </c>
      <c r="D6078" s="62">
        <v>15.32</v>
      </c>
      <c r="E6078" s="173">
        <f t="shared" si="131"/>
        <v>0.34</v>
      </c>
    </row>
    <row r="6079" spans="1:5">
      <c r="A6079" s="410" t="s">
        <v>3181</v>
      </c>
      <c r="B6079" s="62" t="s">
        <v>128</v>
      </c>
      <c r="C6079" s="62">
        <v>0.17369999999999999</v>
      </c>
      <c r="D6079" s="62">
        <v>6.7</v>
      </c>
      <c r="E6079" s="173">
        <f t="shared" si="131"/>
        <v>1.1599999999999999</v>
      </c>
    </row>
    <row r="6080" spans="1:5">
      <c r="A6080" s="410" t="s">
        <v>3076</v>
      </c>
      <c r="B6080" s="62" t="s">
        <v>122</v>
      </c>
      <c r="C6080" s="62">
        <v>14.26669467</v>
      </c>
      <c r="D6080" s="62">
        <v>1.87</v>
      </c>
      <c r="E6080" s="173">
        <f t="shared" si="131"/>
        <v>26.67</v>
      </c>
    </row>
    <row r="6081" spans="1:5">
      <c r="A6081" s="410" t="s">
        <v>3077</v>
      </c>
      <c r="B6081" s="62" t="s">
        <v>122</v>
      </c>
      <c r="C6081" s="62">
        <v>14.828192</v>
      </c>
      <c r="D6081" s="62">
        <v>0.71</v>
      </c>
      <c r="E6081" s="173">
        <f t="shared" si="131"/>
        <v>10.52</v>
      </c>
    </row>
    <row r="6082" spans="1:5">
      <c r="A6082" s="410" t="s">
        <v>3078</v>
      </c>
      <c r="B6082" s="62" t="s">
        <v>122</v>
      </c>
      <c r="C6082" s="62">
        <v>14.828192</v>
      </c>
      <c r="D6082" s="62">
        <v>0.34</v>
      </c>
      <c r="E6082" s="173">
        <f t="shared" si="131"/>
        <v>5.04</v>
      </c>
    </row>
    <row r="6083" spans="1:5">
      <c r="A6083" s="410" t="s">
        <v>3079</v>
      </c>
      <c r="B6083" s="62" t="s">
        <v>122</v>
      </c>
      <c r="C6083" s="62">
        <v>14.828192</v>
      </c>
      <c r="D6083" s="62">
        <v>0.05</v>
      </c>
      <c r="E6083" s="173">
        <f t="shared" si="131"/>
        <v>0.74</v>
      </c>
    </row>
    <row r="6084" spans="1:5">
      <c r="A6084" s="410" t="s">
        <v>3048</v>
      </c>
      <c r="B6084" s="62" t="s">
        <v>123</v>
      </c>
      <c r="C6084" s="62">
        <v>3.923985E-2</v>
      </c>
      <c r="D6084" s="62">
        <v>31.18</v>
      </c>
      <c r="E6084" s="173">
        <f t="shared" si="131"/>
        <v>1.22</v>
      </c>
    </row>
    <row r="6085" spans="1:5">
      <c r="A6085" s="410" t="s">
        <v>3049</v>
      </c>
      <c r="B6085" s="62" t="s">
        <v>123</v>
      </c>
      <c r="C6085" s="62">
        <v>1.8391419999999999E-2</v>
      </c>
      <c r="D6085" s="62">
        <v>178.5</v>
      </c>
      <c r="E6085" s="173">
        <f t="shared" si="131"/>
        <v>3.28</v>
      </c>
    </row>
    <row r="6086" spans="1:5">
      <c r="A6086" s="410" t="s">
        <v>3050</v>
      </c>
      <c r="B6086" s="62" t="s">
        <v>123</v>
      </c>
      <c r="C6086" s="62">
        <v>1.6531536</v>
      </c>
      <c r="D6086" s="62">
        <v>1.17</v>
      </c>
      <c r="E6086" s="173">
        <f t="shared" si="131"/>
        <v>1.93</v>
      </c>
    </row>
    <row r="6087" spans="1:5" ht="30">
      <c r="A6087" s="410" t="s">
        <v>3051</v>
      </c>
      <c r="B6087" s="62" t="s">
        <v>123</v>
      </c>
      <c r="C6087" s="62">
        <v>1.5940340000000001E-2</v>
      </c>
      <c r="D6087" s="62">
        <v>140.43</v>
      </c>
      <c r="E6087" s="173">
        <f t="shared" si="131"/>
        <v>2.23</v>
      </c>
    </row>
    <row r="6088" spans="1:5" ht="30">
      <c r="A6088" s="410" t="s">
        <v>3052</v>
      </c>
      <c r="B6088" s="62" t="s">
        <v>123</v>
      </c>
      <c r="C6088" s="62">
        <v>1.06763E-2</v>
      </c>
      <c r="D6088" s="62">
        <v>123.37</v>
      </c>
      <c r="E6088" s="173">
        <f t="shared" si="131"/>
        <v>1.31</v>
      </c>
    </row>
    <row r="6089" spans="1:5" ht="30">
      <c r="A6089" s="410" t="s">
        <v>3080</v>
      </c>
      <c r="B6089" s="62" t="s">
        <v>123</v>
      </c>
      <c r="C6089" s="62">
        <v>6.5392E-4</v>
      </c>
      <c r="D6089" s="62">
        <v>593.85</v>
      </c>
      <c r="E6089" s="173">
        <f t="shared" si="131"/>
        <v>0.38</v>
      </c>
    </row>
    <row r="6090" spans="1:5">
      <c r="A6090" s="410" t="s">
        <v>3081</v>
      </c>
      <c r="B6090" s="62" t="s">
        <v>123</v>
      </c>
      <c r="C6090" s="62">
        <v>4.0154700000000002E-3</v>
      </c>
      <c r="D6090" s="62">
        <v>134.63</v>
      </c>
      <c r="E6090" s="173">
        <f t="shared" si="131"/>
        <v>0.54</v>
      </c>
    </row>
    <row r="6091" spans="1:5">
      <c r="A6091" s="410" t="s">
        <v>3082</v>
      </c>
      <c r="B6091" s="62" t="s">
        <v>123</v>
      </c>
      <c r="C6091" s="62">
        <v>3.0501600000000001E-3</v>
      </c>
      <c r="D6091" s="62">
        <v>202.84</v>
      </c>
      <c r="E6091" s="173">
        <f t="shared" si="131"/>
        <v>0.61</v>
      </c>
    </row>
    <row r="6092" spans="1:5">
      <c r="A6092" s="410" t="s">
        <v>3083</v>
      </c>
      <c r="B6092" s="62" t="s">
        <v>123</v>
      </c>
      <c r="C6092" s="62">
        <v>6.5392E-4</v>
      </c>
      <c r="D6092" s="62">
        <v>574.46</v>
      </c>
      <c r="E6092" s="173">
        <f t="shared" si="131"/>
        <v>0.37</v>
      </c>
    </row>
    <row r="6093" spans="1:5">
      <c r="A6093" s="410" t="s">
        <v>3084</v>
      </c>
      <c r="B6093" s="62" t="s">
        <v>123</v>
      </c>
      <c r="C6093" s="62">
        <v>8.0369000000000003E-4</v>
      </c>
      <c r="D6093" s="62">
        <v>276.64</v>
      </c>
      <c r="E6093" s="173">
        <f t="shared" si="131"/>
        <v>0.22</v>
      </c>
    </row>
    <row r="6094" spans="1:5">
      <c r="A6094" s="410" t="s">
        <v>3237</v>
      </c>
      <c r="B6094" s="62" t="s">
        <v>127</v>
      </c>
      <c r="C6094" s="62">
        <v>0.06</v>
      </c>
      <c r="D6094" s="62">
        <v>13.09</v>
      </c>
      <c r="E6094" s="173">
        <f t="shared" si="131"/>
        <v>0.78</v>
      </c>
    </row>
    <row r="6095" spans="1:5">
      <c r="A6095" s="410" t="s">
        <v>3085</v>
      </c>
      <c r="B6095" s="62" t="s">
        <v>123</v>
      </c>
      <c r="C6095" s="62">
        <v>4.0480960000000003E-2</v>
      </c>
      <c r="D6095" s="62">
        <v>8.1</v>
      </c>
      <c r="E6095" s="173">
        <f t="shared" si="131"/>
        <v>0.32</v>
      </c>
    </row>
    <row r="6096" spans="1:5">
      <c r="A6096" s="410" t="s">
        <v>3086</v>
      </c>
      <c r="B6096" s="62" t="s">
        <v>123</v>
      </c>
      <c r="C6096" s="62">
        <v>2.241282E-2</v>
      </c>
      <c r="D6096" s="62">
        <v>11.01</v>
      </c>
      <c r="E6096" s="173">
        <f t="shared" si="131"/>
        <v>0.24</v>
      </c>
    </row>
    <row r="6097" spans="1:5">
      <c r="A6097" s="410" t="s">
        <v>3087</v>
      </c>
      <c r="B6097" s="62" t="s">
        <v>123</v>
      </c>
      <c r="C6097" s="62">
        <v>2.241282E-2</v>
      </c>
      <c r="D6097" s="62">
        <v>24.42</v>
      </c>
      <c r="E6097" s="173">
        <f t="shared" si="131"/>
        <v>0.54</v>
      </c>
    </row>
    <row r="6098" spans="1:5">
      <c r="A6098" s="410" t="s">
        <v>3238</v>
      </c>
      <c r="B6098" s="62" t="s">
        <v>123</v>
      </c>
      <c r="C6098" s="62">
        <v>2</v>
      </c>
      <c r="D6098" s="62">
        <v>159.94</v>
      </c>
      <c r="E6098" s="173">
        <f t="shared" si="131"/>
        <v>319.88</v>
      </c>
    </row>
    <row r="6099" spans="1:5">
      <c r="A6099" s="410" t="s">
        <v>3239</v>
      </c>
      <c r="B6099" s="62" t="s">
        <v>123</v>
      </c>
      <c r="C6099" s="62">
        <v>2</v>
      </c>
      <c r="D6099" s="62">
        <v>220.15</v>
      </c>
      <c r="E6099" s="173">
        <f t="shared" si="131"/>
        <v>440.3</v>
      </c>
    </row>
    <row r="6100" spans="1:5">
      <c r="A6100" s="410" t="s">
        <v>562</v>
      </c>
      <c r="B6100" s="62" t="s">
        <v>563</v>
      </c>
      <c r="C6100" s="62" t="s">
        <v>563</v>
      </c>
      <c r="D6100" s="62" t="s">
        <v>563</v>
      </c>
      <c r="E6100" s="173">
        <f>SUM(E6062:E6099)</f>
        <v>1263.3200000000002</v>
      </c>
    </row>
    <row r="6101" spans="1:5">
      <c r="A6101" s="410"/>
      <c r="B6101" s="62"/>
      <c r="C6101" s="62"/>
      <c r="D6101" s="62"/>
      <c r="E6101" s="173"/>
    </row>
    <row r="6102" spans="1:5">
      <c r="A6102" s="410" t="s">
        <v>565</v>
      </c>
      <c r="B6102" s="62" t="s">
        <v>563</v>
      </c>
      <c r="C6102" s="62" t="s">
        <v>563</v>
      </c>
      <c r="D6102" s="62" t="s">
        <v>563</v>
      </c>
      <c r="E6102" s="173">
        <f>E6053+E6059+E6100</f>
        <v>1474.7900000000002</v>
      </c>
    </row>
    <row r="6103" spans="1:5">
      <c r="A6103" s="410"/>
      <c r="B6103" s="62"/>
      <c r="C6103" s="62"/>
      <c r="D6103" s="413"/>
      <c r="E6103" s="173"/>
    </row>
    <row r="6104" spans="1:5">
      <c r="A6104" s="410"/>
      <c r="B6104" s="62"/>
      <c r="C6104" s="62"/>
      <c r="D6104" s="62"/>
      <c r="E6104" s="173"/>
    </row>
    <row r="6105" spans="1:5">
      <c r="A6105" s="410"/>
      <c r="B6105" s="62"/>
      <c r="C6105" s="62"/>
      <c r="D6105" s="62"/>
      <c r="E6105" s="173"/>
    </row>
    <row r="6106" spans="1:5">
      <c r="A6106" s="410" t="s">
        <v>1430</v>
      </c>
      <c r="B6106" s="62" t="s">
        <v>3547</v>
      </c>
      <c r="C6106" s="62"/>
      <c r="D6106" s="62"/>
      <c r="E6106" s="173"/>
    </row>
    <row r="6107" spans="1:5" ht="45">
      <c r="A6107" s="410" t="s">
        <v>1188</v>
      </c>
      <c r="B6107" s="62"/>
      <c r="C6107" s="62"/>
      <c r="D6107" s="62"/>
      <c r="E6107" s="173"/>
    </row>
    <row r="6108" spans="1:5">
      <c r="A6108" s="410" t="s">
        <v>570</v>
      </c>
      <c r="B6108" s="62"/>
      <c r="C6108" s="62"/>
      <c r="D6108" s="62"/>
      <c r="E6108" s="173"/>
    </row>
    <row r="6109" spans="1:5">
      <c r="A6109" s="410"/>
      <c r="B6109" s="62"/>
      <c r="C6109" s="62"/>
      <c r="D6109" s="62"/>
      <c r="E6109" s="173"/>
    </row>
    <row r="6110" spans="1:5">
      <c r="A6110" s="410" t="s">
        <v>576</v>
      </c>
      <c r="B6110" s="62" t="s">
        <v>558</v>
      </c>
      <c r="C6110" s="62" t="s">
        <v>559</v>
      </c>
      <c r="D6110" s="62" t="s">
        <v>560</v>
      </c>
      <c r="E6110" s="173" t="s">
        <v>561</v>
      </c>
    </row>
    <row r="6111" spans="1:5" ht="30">
      <c r="A6111" s="410" t="s">
        <v>3061</v>
      </c>
      <c r="B6111" s="62" t="s">
        <v>123</v>
      </c>
      <c r="C6111" s="62">
        <v>3.8829999999999999E-5</v>
      </c>
      <c r="D6111" s="62">
        <v>576</v>
      </c>
      <c r="E6111" s="173">
        <f>TRUNC((C6111*D6111),2)</f>
        <v>0.02</v>
      </c>
    </row>
    <row r="6112" spans="1:5">
      <c r="A6112" s="410" t="s">
        <v>562</v>
      </c>
      <c r="B6112" s="62" t="s">
        <v>563</v>
      </c>
      <c r="C6112" s="62" t="s">
        <v>563</v>
      </c>
      <c r="D6112" s="62" t="s">
        <v>563</v>
      </c>
      <c r="E6112" s="173">
        <f>SUM(E6111:E6111)</f>
        <v>0.02</v>
      </c>
    </row>
    <row r="6113" spans="1:5">
      <c r="A6113" s="410"/>
      <c r="B6113" s="62"/>
      <c r="C6113" s="62"/>
      <c r="D6113" s="62"/>
      <c r="E6113" s="173"/>
    </row>
    <row r="6114" spans="1:5">
      <c r="A6114" s="410" t="s">
        <v>557</v>
      </c>
      <c r="B6114" s="62" t="s">
        <v>558</v>
      </c>
      <c r="C6114" s="62" t="s">
        <v>559</v>
      </c>
      <c r="D6114" s="62" t="s">
        <v>560</v>
      </c>
      <c r="E6114" s="173" t="s">
        <v>561</v>
      </c>
    </row>
    <row r="6115" spans="1:5">
      <c r="A6115" s="410" t="s">
        <v>3090</v>
      </c>
      <c r="B6115" s="62" t="s">
        <v>122</v>
      </c>
      <c r="C6115" s="62">
        <v>0.38914246000000002</v>
      </c>
      <c r="D6115" s="62">
        <v>13.3</v>
      </c>
      <c r="E6115" s="173">
        <f>TRUNC((C6115*D6115),2)</f>
        <v>5.17</v>
      </c>
    </row>
    <row r="6116" spans="1:5">
      <c r="A6116" s="410" t="s">
        <v>3063</v>
      </c>
      <c r="B6116" s="62" t="s">
        <v>122</v>
      </c>
      <c r="C6116" s="62">
        <v>0.1942661</v>
      </c>
      <c r="D6116" s="62">
        <v>8.51</v>
      </c>
      <c r="E6116" s="173">
        <f>TRUNC((C6116*D6116),2)</f>
        <v>1.65</v>
      </c>
    </row>
    <row r="6117" spans="1:5">
      <c r="A6117" s="410" t="s">
        <v>562</v>
      </c>
      <c r="B6117" s="62" t="s">
        <v>563</v>
      </c>
      <c r="C6117" s="62" t="s">
        <v>563</v>
      </c>
      <c r="D6117" s="62" t="s">
        <v>563</v>
      </c>
      <c r="E6117" s="173">
        <f>SUM(E6115:E6116)</f>
        <v>6.82</v>
      </c>
    </row>
    <row r="6118" spans="1:5">
      <c r="A6118" s="410"/>
      <c r="B6118" s="62"/>
      <c r="C6118" s="62"/>
      <c r="D6118" s="62"/>
      <c r="E6118" s="173"/>
    </row>
    <row r="6119" spans="1:5">
      <c r="A6119" s="410" t="s">
        <v>564</v>
      </c>
      <c r="B6119" s="62" t="s">
        <v>558</v>
      </c>
      <c r="C6119" s="62" t="s">
        <v>559</v>
      </c>
      <c r="D6119" s="62" t="s">
        <v>560</v>
      </c>
      <c r="E6119" s="173" t="s">
        <v>561</v>
      </c>
    </row>
    <row r="6120" spans="1:5">
      <c r="A6120" s="410" t="s">
        <v>3066</v>
      </c>
      <c r="B6120" s="62" t="s">
        <v>123</v>
      </c>
      <c r="C6120" s="62">
        <v>4.59867E-3</v>
      </c>
      <c r="D6120" s="62">
        <v>6.92</v>
      </c>
      <c r="E6120" s="173">
        <f t="shared" ref="E6120:E6146" si="132">TRUNC((C6120*D6120),2)</f>
        <v>0.03</v>
      </c>
    </row>
    <row r="6121" spans="1:5">
      <c r="A6121" s="410" t="s">
        <v>3046</v>
      </c>
      <c r="B6121" s="62" t="s">
        <v>131</v>
      </c>
      <c r="C6121" s="62">
        <v>9.1832999999999997E-4</v>
      </c>
      <c r="D6121" s="62">
        <v>50.4</v>
      </c>
      <c r="E6121" s="173">
        <f t="shared" si="132"/>
        <v>0.04</v>
      </c>
    </row>
    <row r="6122" spans="1:5" ht="30">
      <c r="A6122" s="410" t="s">
        <v>3240</v>
      </c>
      <c r="B6122" s="62" t="s">
        <v>123</v>
      </c>
      <c r="C6122" s="62">
        <v>4.8166000000000002</v>
      </c>
      <c r="D6122" s="62">
        <v>0.49</v>
      </c>
      <c r="E6122" s="173">
        <f t="shared" si="132"/>
        <v>2.36</v>
      </c>
    </row>
    <row r="6123" spans="1:5">
      <c r="A6123" s="410" t="s">
        <v>3067</v>
      </c>
      <c r="B6123" s="62" t="s">
        <v>123</v>
      </c>
      <c r="C6123" s="62">
        <v>3.8121999999999999E-4</v>
      </c>
      <c r="D6123" s="62">
        <v>108.95</v>
      </c>
      <c r="E6123" s="173">
        <f t="shared" si="132"/>
        <v>0.04</v>
      </c>
    </row>
    <row r="6124" spans="1:5">
      <c r="A6124" s="410" t="s">
        <v>3069</v>
      </c>
      <c r="B6124" s="62" t="s">
        <v>123</v>
      </c>
      <c r="C6124" s="62">
        <v>5.2020399999999998E-3</v>
      </c>
      <c r="D6124" s="62">
        <v>6.21</v>
      </c>
      <c r="E6124" s="173">
        <f t="shared" si="132"/>
        <v>0.03</v>
      </c>
    </row>
    <row r="6125" spans="1:5">
      <c r="A6125" s="410" t="s">
        <v>3047</v>
      </c>
      <c r="B6125" s="62" t="s">
        <v>131</v>
      </c>
      <c r="C6125" s="62">
        <v>7.8781700000000003E-3</v>
      </c>
      <c r="D6125" s="62">
        <v>9.4499999999999993</v>
      </c>
      <c r="E6125" s="173">
        <f t="shared" si="132"/>
        <v>7.0000000000000007E-2</v>
      </c>
    </row>
    <row r="6126" spans="1:5" ht="30">
      <c r="A6126" s="410" t="s">
        <v>3241</v>
      </c>
      <c r="B6126" s="62" t="s">
        <v>125</v>
      </c>
      <c r="C6126" s="62">
        <v>1.89</v>
      </c>
      <c r="D6126" s="62">
        <v>466.39</v>
      </c>
      <c r="E6126" s="173">
        <f t="shared" si="132"/>
        <v>881.47</v>
      </c>
    </row>
    <row r="6127" spans="1:5">
      <c r="A6127" s="410" t="s">
        <v>3075</v>
      </c>
      <c r="B6127" s="62" t="s">
        <v>128</v>
      </c>
      <c r="C6127" s="62">
        <v>8.6700000000000004E-4</v>
      </c>
      <c r="D6127" s="62">
        <v>15.32</v>
      </c>
      <c r="E6127" s="173">
        <f t="shared" si="132"/>
        <v>0.01</v>
      </c>
    </row>
    <row r="6128" spans="1:5">
      <c r="A6128" s="410" t="s">
        <v>3172</v>
      </c>
      <c r="B6128" s="62" t="s">
        <v>136</v>
      </c>
      <c r="C6128" s="62">
        <v>0.88290000000000002</v>
      </c>
      <c r="D6128" s="62">
        <v>30.46</v>
      </c>
      <c r="E6128" s="173">
        <f t="shared" si="132"/>
        <v>26.89</v>
      </c>
    </row>
    <row r="6129" spans="1:5">
      <c r="A6129" s="410" t="s">
        <v>3076</v>
      </c>
      <c r="B6129" s="62" t="s">
        <v>122</v>
      </c>
      <c r="C6129" s="62">
        <v>0.5736</v>
      </c>
      <c r="D6129" s="62">
        <v>1.87</v>
      </c>
      <c r="E6129" s="173">
        <f t="shared" si="132"/>
        <v>1.07</v>
      </c>
    </row>
    <row r="6130" spans="1:5">
      <c r="A6130" s="410" t="s">
        <v>3077</v>
      </c>
      <c r="B6130" s="62" t="s">
        <v>122</v>
      </c>
      <c r="C6130" s="62">
        <v>0.5736</v>
      </c>
      <c r="D6130" s="62">
        <v>0.71</v>
      </c>
      <c r="E6130" s="173">
        <f t="shared" si="132"/>
        <v>0.4</v>
      </c>
    </row>
    <row r="6131" spans="1:5">
      <c r="A6131" s="410" t="s">
        <v>3078</v>
      </c>
      <c r="B6131" s="62" t="s">
        <v>122</v>
      </c>
      <c r="C6131" s="62">
        <v>0.5736</v>
      </c>
      <c r="D6131" s="62">
        <v>0.34</v>
      </c>
      <c r="E6131" s="173">
        <f t="shared" si="132"/>
        <v>0.19</v>
      </c>
    </row>
    <row r="6132" spans="1:5">
      <c r="A6132" s="410" t="s">
        <v>3079</v>
      </c>
      <c r="B6132" s="62" t="s">
        <v>122</v>
      </c>
      <c r="C6132" s="62">
        <v>0.5736</v>
      </c>
      <c r="D6132" s="62">
        <v>0.05</v>
      </c>
      <c r="E6132" s="173">
        <f t="shared" si="132"/>
        <v>0.02</v>
      </c>
    </row>
    <row r="6133" spans="1:5">
      <c r="A6133" s="410" t="s">
        <v>3048</v>
      </c>
      <c r="B6133" s="62" t="s">
        <v>123</v>
      </c>
      <c r="C6133" s="62">
        <v>1.5179099999999999E-3</v>
      </c>
      <c r="D6133" s="62">
        <v>31.18</v>
      </c>
      <c r="E6133" s="173">
        <f t="shared" si="132"/>
        <v>0.04</v>
      </c>
    </row>
    <row r="6134" spans="1:5">
      <c r="A6134" s="410" t="s">
        <v>3049</v>
      </c>
      <c r="B6134" s="62" t="s">
        <v>123</v>
      </c>
      <c r="C6134" s="62">
        <v>7.1144000000000003E-4</v>
      </c>
      <c r="D6134" s="62">
        <v>178.5</v>
      </c>
      <c r="E6134" s="173">
        <f t="shared" si="132"/>
        <v>0.12</v>
      </c>
    </row>
    <row r="6135" spans="1:5">
      <c r="A6135" s="410" t="s">
        <v>3050</v>
      </c>
      <c r="B6135" s="62" t="s">
        <v>123</v>
      </c>
      <c r="C6135" s="62">
        <v>6.3949060000000002E-2</v>
      </c>
      <c r="D6135" s="62">
        <v>1.17</v>
      </c>
      <c r="E6135" s="173">
        <f t="shared" si="132"/>
        <v>7.0000000000000007E-2</v>
      </c>
    </row>
    <row r="6136" spans="1:5" ht="30">
      <c r="A6136" s="410" t="s">
        <v>3051</v>
      </c>
      <c r="B6136" s="62" t="s">
        <v>123</v>
      </c>
      <c r="C6136" s="62">
        <v>6.1662999999999996E-4</v>
      </c>
      <c r="D6136" s="62">
        <v>140.43</v>
      </c>
      <c r="E6136" s="173">
        <f t="shared" si="132"/>
        <v>0.08</v>
      </c>
    </row>
    <row r="6137" spans="1:5" ht="30">
      <c r="A6137" s="410" t="s">
        <v>3052</v>
      </c>
      <c r="B6137" s="62" t="s">
        <v>123</v>
      </c>
      <c r="C6137" s="62">
        <v>4.1299000000000002E-4</v>
      </c>
      <c r="D6137" s="62">
        <v>123.37</v>
      </c>
      <c r="E6137" s="173">
        <f t="shared" si="132"/>
        <v>0.05</v>
      </c>
    </row>
    <row r="6138" spans="1:5" ht="30">
      <c r="A6138" s="410" t="s">
        <v>3080</v>
      </c>
      <c r="B6138" s="62" t="s">
        <v>123</v>
      </c>
      <c r="C6138" s="62">
        <v>2.529E-5</v>
      </c>
      <c r="D6138" s="62">
        <v>593.85</v>
      </c>
      <c r="E6138" s="173">
        <f t="shared" si="132"/>
        <v>0.01</v>
      </c>
    </row>
    <row r="6139" spans="1:5">
      <c r="A6139" s="410" t="s">
        <v>3081</v>
      </c>
      <c r="B6139" s="62" t="s">
        <v>123</v>
      </c>
      <c r="C6139" s="62">
        <v>1.5532999999999999E-4</v>
      </c>
      <c r="D6139" s="62">
        <v>134.63</v>
      </c>
      <c r="E6139" s="173">
        <f t="shared" si="132"/>
        <v>0.02</v>
      </c>
    </row>
    <row r="6140" spans="1:5">
      <c r="A6140" s="410" t="s">
        <v>3082</v>
      </c>
      <c r="B6140" s="62" t="s">
        <v>123</v>
      </c>
      <c r="C6140" s="62">
        <v>1.1799E-4</v>
      </c>
      <c r="D6140" s="62">
        <v>202.84</v>
      </c>
      <c r="E6140" s="173">
        <f t="shared" si="132"/>
        <v>0.02</v>
      </c>
    </row>
    <row r="6141" spans="1:5">
      <c r="A6141" s="410" t="s">
        <v>3083</v>
      </c>
      <c r="B6141" s="62" t="s">
        <v>123</v>
      </c>
      <c r="C6141" s="62">
        <v>2.529E-5</v>
      </c>
      <c r="D6141" s="62">
        <v>574.46</v>
      </c>
      <c r="E6141" s="173">
        <f t="shared" si="132"/>
        <v>0.01</v>
      </c>
    </row>
    <row r="6142" spans="1:5">
      <c r="A6142" s="410" t="s">
        <v>3084</v>
      </c>
      <c r="B6142" s="62" t="s">
        <v>123</v>
      </c>
      <c r="C6142" s="62">
        <v>3.1090000000000002E-5</v>
      </c>
      <c r="D6142" s="62">
        <v>276.64</v>
      </c>
      <c r="E6142" s="173">
        <f t="shared" si="132"/>
        <v>0</v>
      </c>
    </row>
    <row r="6143" spans="1:5">
      <c r="A6143" s="410" t="s">
        <v>3085</v>
      </c>
      <c r="B6143" s="62" t="s">
        <v>123</v>
      </c>
      <c r="C6143" s="62">
        <v>1.5659300000000001E-3</v>
      </c>
      <c r="D6143" s="62">
        <v>8.1</v>
      </c>
      <c r="E6143" s="173">
        <f t="shared" si="132"/>
        <v>0.01</v>
      </c>
    </row>
    <row r="6144" spans="1:5">
      <c r="A6144" s="410" t="s">
        <v>3086</v>
      </c>
      <c r="B6144" s="62" t="s">
        <v>123</v>
      </c>
      <c r="C6144" s="62">
        <v>8.6700000000000004E-4</v>
      </c>
      <c r="D6144" s="62">
        <v>11.01</v>
      </c>
      <c r="E6144" s="173">
        <f t="shared" si="132"/>
        <v>0</v>
      </c>
    </row>
    <row r="6145" spans="1:5">
      <c r="A6145" s="410" t="s">
        <v>3087</v>
      </c>
      <c r="B6145" s="62" t="s">
        <v>123</v>
      </c>
      <c r="C6145" s="62">
        <v>8.6700000000000004E-4</v>
      </c>
      <c r="D6145" s="62">
        <v>24.42</v>
      </c>
      <c r="E6145" s="173">
        <f t="shared" si="132"/>
        <v>0.02</v>
      </c>
    </row>
    <row r="6146" spans="1:5" ht="30">
      <c r="A6146" s="410" t="s">
        <v>3226</v>
      </c>
      <c r="B6146" s="62" t="s">
        <v>126</v>
      </c>
      <c r="C6146" s="62">
        <v>6.8554377799999999</v>
      </c>
      <c r="D6146" s="62">
        <v>11.91</v>
      </c>
      <c r="E6146" s="173">
        <f t="shared" si="132"/>
        <v>81.64</v>
      </c>
    </row>
    <row r="6147" spans="1:5">
      <c r="A6147" s="410" t="s">
        <v>562</v>
      </c>
      <c r="B6147" s="62" t="s">
        <v>563</v>
      </c>
      <c r="C6147" s="62" t="s">
        <v>563</v>
      </c>
      <c r="D6147" s="62" t="s">
        <v>563</v>
      </c>
      <c r="E6147" s="173">
        <f>SUM(E6120:E6146)</f>
        <v>994.71</v>
      </c>
    </row>
    <row r="6148" spans="1:5">
      <c r="A6148" s="410"/>
      <c r="B6148" s="62"/>
      <c r="C6148" s="62"/>
      <c r="D6148" s="62"/>
      <c r="E6148" s="173"/>
    </row>
    <row r="6149" spans="1:5">
      <c r="A6149" s="410" t="s">
        <v>565</v>
      </c>
      <c r="B6149" s="62" t="s">
        <v>563</v>
      </c>
      <c r="C6149" s="62" t="s">
        <v>563</v>
      </c>
      <c r="D6149" s="62" t="s">
        <v>563</v>
      </c>
      <c r="E6149" s="173">
        <f>E6112+E6117+E6147</f>
        <v>1001.5500000000001</v>
      </c>
    </row>
    <row r="6150" spans="1:5">
      <c r="A6150" s="410"/>
      <c r="B6150" s="62"/>
      <c r="C6150" s="62"/>
      <c r="D6150" s="413"/>
      <c r="E6150" s="173"/>
    </row>
    <row r="6151" spans="1:5">
      <c r="A6151" s="410"/>
      <c r="B6151" s="62"/>
      <c r="C6151" s="62"/>
      <c r="D6151" s="62"/>
      <c r="E6151" s="173"/>
    </row>
    <row r="6152" spans="1:5">
      <c r="A6152" s="410"/>
      <c r="B6152" s="62"/>
      <c r="C6152" s="62"/>
      <c r="D6152" s="62"/>
      <c r="E6152" s="173"/>
    </row>
    <row r="6153" spans="1:5">
      <c r="A6153" s="410" t="s">
        <v>1431</v>
      </c>
      <c r="B6153" s="62" t="s">
        <v>3547</v>
      </c>
      <c r="C6153" s="62"/>
      <c r="D6153" s="62"/>
      <c r="E6153" s="173"/>
    </row>
    <row r="6154" spans="1:5" ht="45">
      <c r="A6154" s="410" t="s">
        <v>1189</v>
      </c>
      <c r="B6154" s="62"/>
      <c r="C6154" s="62"/>
      <c r="D6154" s="62"/>
      <c r="E6154" s="173"/>
    </row>
    <row r="6155" spans="1:5">
      <c r="A6155" s="410" t="s">
        <v>570</v>
      </c>
      <c r="B6155" s="62"/>
      <c r="C6155" s="62"/>
      <c r="D6155" s="62"/>
      <c r="E6155" s="173"/>
    </row>
    <row r="6156" spans="1:5">
      <c r="A6156" s="410"/>
      <c r="B6156" s="62"/>
      <c r="C6156" s="62"/>
      <c r="D6156" s="62"/>
      <c r="E6156" s="173"/>
    </row>
    <row r="6157" spans="1:5">
      <c r="A6157" s="410" t="s">
        <v>576</v>
      </c>
      <c r="B6157" s="62" t="s">
        <v>558</v>
      </c>
      <c r="C6157" s="62" t="s">
        <v>559</v>
      </c>
      <c r="D6157" s="62" t="s">
        <v>560</v>
      </c>
      <c r="E6157" s="173" t="s">
        <v>561</v>
      </c>
    </row>
    <row r="6158" spans="1:5" ht="30">
      <c r="A6158" s="410" t="s">
        <v>3061</v>
      </c>
      <c r="B6158" s="62" t="s">
        <v>123</v>
      </c>
      <c r="C6158" s="62">
        <v>8.8102000000000005E-4</v>
      </c>
      <c r="D6158" s="62">
        <v>576</v>
      </c>
      <c r="E6158" s="173">
        <f>TRUNC((C6158*D6158),2)</f>
        <v>0.5</v>
      </c>
    </row>
    <row r="6159" spans="1:5">
      <c r="A6159" s="410" t="s">
        <v>562</v>
      </c>
      <c r="B6159" s="62" t="s">
        <v>563</v>
      </c>
      <c r="C6159" s="62" t="s">
        <v>563</v>
      </c>
      <c r="D6159" s="62" t="s">
        <v>563</v>
      </c>
      <c r="E6159" s="173">
        <f>SUM(E6158:E6158)</f>
        <v>0.5</v>
      </c>
    </row>
    <row r="6160" spans="1:5">
      <c r="A6160" s="410"/>
      <c r="B6160" s="62"/>
      <c r="C6160" s="62"/>
      <c r="D6160" s="62"/>
      <c r="E6160" s="173"/>
    </row>
    <row r="6161" spans="1:5">
      <c r="A6161" s="410" t="s">
        <v>557</v>
      </c>
      <c r="B6161" s="62" t="s">
        <v>558</v>
      </c>
      <c r="C6161" s="62" t="s">
        <v>559</v>
      </c>
      <c r="D6161" s="62" t="s">
        <v>560</v>
      </c>
      <c r="E6161" s="173" t="s">
        <v>561</v>
      </c>
    </row>
    <row r="6162" spans="1:5">
      <c r="A6162" s="410" t="s">
        <v>3117</v>
      </c>
      <c r="B6162" s="62" t="s">
        <v>122</v>
      </c>
      <c r="C6162" s="62">
        <v>7.2441921000000002</v>
      </c>
      <c r="D6162" s="62">
        <v>17.7</v>
      </c>
      <c r="E6162" s="173">
        <f>TRUNC((C6162*D6162),2)</f>
        <v>128.22</v>
      </c>
    </row>
    <row r="6163" spans="1:5">
      <c r="A6163" s="410" t="s">
        <v>3090</v>
      </c>
      <c r="B6163" s="62" t="s">
        <v>122</v>
      </c>
      <c r="C6163" s="62">
        <v>1.5144618999999999</v>
      </c>
      <c r="D6163" s="62">
        <v>13.3</v>
      </c>
      <c r="E6163" s="173">
        <f>TRUNC((C6163*D6163),2)</f>
        <v>20.14</v>
      </c>
    </row>
    <row r="6164" spans="1:5">
      <c r="A6164" s="410" t="s">
        <v>3063</v>
      </c>
      <c r="B6164" s="62" t="s">
        <v>122</v>
      </c>
      <c r="C6164" s="62">
        <v>4.4403005799999997</v>
      </c>
      <c r="D6164" s="62">
        <v>8.51</v>
      </c>
      <c r="E6164" s="173">
        <f>TRUNC((C6164*D6164),2)</f>
        <v>37.78</v>
      </c>
    </row>
    <row r="6165" spans="1:5">
      <c r="A6165" s="410" t="s">
        <v>562</v>
      </c>
      <c r="B6165" s="62" t="s">
        <v>563</v>
      </c>
      <c r="C6165" s="62" t="s">
        <v>563</v>
      </c>
      <c r="D6165" s="62" t="s">
        <v>563</v>
      </c>
      <c r="E6165" s="173">
        <f>SUM(E6162:E6164)</f>
        <v>186.14000000000001</v>
      </c>
    </row>
    <row r="6166" spans="1:5">
      <c r="A6166" s="410"/>
      <c r="B6166" s="62"/>
      <c r="C6166" s="62"/>
      <c r="D6166" s="62"/>
      <c r="E6166" s="173"/>
    </row>
    <row r="6167" spans="1:5">
      <c r="A6167" s="410" t="s">
        <v>564</v>
      </c>
      <c r="B6167" s="62" t="s">
        <v>558</v>
      </c>
      <c r="C6167" s="62" t="s">
        <v>559</v>
      </c>
      <c r="D6167" s="62" t="s">
        <v>560</v>
      </c>
      <c r="E6167" s="173" t="s">
        <v>561</v>
      </c>
    </row>
    <row r="6168" spans="1:5" ht="45">
      <c r="A6168" s="410" t="s">
        <v>3230</v>
      </c>
      <c r="B6168" s="62" t="s">
        <v>1187</v>
      </c>
      <c r="C6168" s="62">
        <v>1</v>
      </c>
      <c r="D6168" s="62">
        <v>110</v>
      </c>
      <c r="E6168" s="173">
        <f t="shared" ref="E6168:E6203" si="133">TRUNC((C6168*D6168),2)</f>
        <v>110</v>
      </c>
    </row>
    <row r="6169" spans="1:5" ht="30">
      <c r="A6169" s="410" t="s">
        <v>3231</v>
      </c>
      <c r="B6169" s="62" t="s">
        <v>126</v>
      </c>
      <c r="C6169" s="62">
        <v>11.6</v>
      </c>
      <c r="D6169" s="62">
        <v>3.33</v>
      </c>
      <c r="E6169" s="173">
        <f t="shared" si="133"/>
        <v>38.619999999999997</v>
      </c>
    </row>
    <row r="6170" spans="1:5">
      <c r="A6170" s="410" t="s">
        <v>3065</v>
      </c>
      <c r="B6170" s="62" t="s">
        <v>124</v>
      </c>
      <c r="C6170" s="62">
        <v>2.5989999999999999E-2</v>
      </c>
      <c r="D6170" s="62">
        <v>72.5</v>
      </c>
      <c r="E6170" s="173">
        <f t="shared" si="133"/>
        <v>1.88</v>
      </c>
    </row>
    <row r="6171" spans="1:5">
      <c r="A6171" s="410" t="s">
        <v>3066</v>
      </c>
      <c r="B6171" s="62" t="s">
        <v>123</v>
      </c>
      <c r="C6171" s="62">
        <v>0.10433301</v>
      </c>
      <c r="D6171" s="62">
        <v>6.92</v>
      </c>
      <c r="E6171" s="173">
        <f t="shared" si="133"/>
        <v>0.72</v>
      </c>
    </row>
    <row r="6172" spans="1:5">
      <c r="A6172" s="410" t="s">
        <v>3046</v>
      </c>
      <c r="B6172" s="62" t="s">
        <v>131</v>
      </c>
      <c r="C6172" s="62">
        <v>2.0834849999999999E-2</v>
      </c>
      <c r="D6172" s="62">
        <v>50.4</v>
      </c>
      <c r="E6172" s="173">
        <f t="shared" si="133"/>
        <v>1.05</v>
      </c>
    </row>
    <row r="6173" spans="1:5">
      <c r="A6173" s="410" t="s">
        <v>3067</v>
      </c>
      <c r="B6173" s="62" t="s">
        <v>123</v>
      </c>
      <c r="C6173" s="62">
        <v>8.6488599999999995E-3</v>
      </c>
      <c r="D6173" s="62">
        <v>108.95</v>
      </c>
      <c r="E6173" s="173">
        <f t="shared" si="133"/>
        <v>0.94</v>
      </c>
    </row>
    <row r="6174" spans="1:5">
      <c r="A6174" s="410" t="s">
        <v>3068</v>
      </c>
      <c r="B6174" s="62" t="s">
        <v>127</v>
      </c>
      <c r="C6174" s="62">
        <v>9.9781259999999996</v>
      </c>
      <c r="D6174" s="62">
        <v>0.42</v>
      </c>
      <c r="E6174" s="173">
        <f t="shared" si="133"/>
        <v>4.1900000000000004</v>
      </c>
    </row>
    <row r="6175" spans="1:5" ht="30">
      <c r="A6175" s="410" t="s">
        <v>3232</v>
      </c>
      <c r="B6175" s="62" t="s">
        <v>123</v>
      </c>
      <c r="C6175" s="62">
        <v>3</v>
      </c>
      <c r="D6175" s="62">
        <v>12.98</v>
      </c>
      <c r="E6175" s="173">
        <f t="shared" si="133"/>
        <v>38.94</v>
      </c>
    </row>
    <row r="6176" spans="1:5" ht="45">
      <c r="A6176" s="410" t="s">
        <v>3242</v>
      </c>
      <c r="B6176" s="62" t="s">
        <v>1148</v>
      </c>
      <c r="C6176" s="62">
        <v>1</v>
      </c>
      <c r="D6176" s="62">
        <v>68.75</v>
      </c>
      <c r="E6176" s="173">
        <f t="shared" si="133"/>
        <v>68.75</v>
      </c>
    </row>
    <row r="6177" spans="1:5">
      <c r="A6177" s="410" t="s">
        <v>3069</v>
      </c>
      <c r="B6177" s="62" t="s">
        <v>123</v>
      </c>
      <c r="C6177" s="62">
        <v>0.11802207000000001</v>
      </c>
      <c r="D6177" s="62">
        <v>6.21</v>
      </c>
      <c r="E6177" s="173">
        <f t="shared" si="133"/>
        <v>0.73</v>
      </c>
    </row>
    <row r="6178" spans="1:5">
      <c r="A6178" s="410" t="s">
        <v>3047</v>
      </c>
      <c r="B6178" s="62" t="s">
        <v>131</v>
      </c>
      <c r="C6178" s="62">
        <v>0.17873723999999999</v>
      </c>
      <c r="D6178" s="62">
        <v>9.4499999999999993</v>
      </c>
      <c r="E6178" s="173">
        <f t="shared" si="133"/>
        <v>1.68</v>
      </c>
    </row>
    <row r="6179" spans="1:5">
      <c r="A6179" s="410" t="s">
        <v>3234</v>
      </c>
      <c r="B6179" s="62" t="s">
        <v>123</v>
      </c>
      <c r="C6179" s="62">
        <v>9.1999999999999993</v>
      </c>
      <c r="D6179" s="62">
        <v>0.04</v>
      </c>
      <c r="E6179" s="173">
        <f t="shared" si="133"/>
        <v>0.36</v>
      </c>
    </row>
    <row r="6180" spans="1:5" ht="30">
      <c r="A6180" s="410" t="s">
        <v>3243</v>
      </c>
      <c r="B6180" s="62" t="s">
        <v>123</v>
      </c>
      <c r="C6180" s="62">
        <v>1</v>
      </c>
      <c r="D6180" s="62">
        <v>180.38</v>
      </c>
      <c r="E6180" s="173">
        <f t="shared" si="133"/>
        <v>180.38</v>
      </c>
    </row>
    <row r="6181" spans="1:5">
      <c r="A6181" s="410" t="s">
        <v>3236</v>
      </c>
      <c r="B6181" s="62" t="s">
        <v>127</v>
      </c>
      <c r="C6181" s="62">
        <v>1.0800000000000001E-2</v>
      </c>
      <c r="D6181" s="62">
        <v>15.34</v>
      </c>
      <c r="E6181" s="173">
        <f t="shared" si="133"/>
        <v>0.16</v>
      </c>
    </row>
    <row r="6182" spans="1:5">
      <c r="A6182" s="410" t="s">
        <v>3110</v>
      </c>
      <c r="B6182" s="62" t="s">
        <v>127</v>
      </c>
      <c r="C6182" s="62">
        <v>0.2</v>
      </c>
      <c r="D6182" s="62">
        <v>11.45</v>
      </c>
      <c r="E6182" s="173">
        <f t="shared" si="133"/>
        <v>2.29</v>
      </c>
    </row>
    <row r="6183" spans="1:5">
      <c r="A6183" s="410" t="s">
        <v>3074</v>
      </c>
      <c r="B6183" s="62" t="s">
        <v>127</v>
      </c>
      <c r="C6183" s="62">
        <v>2.35E-2</v>
      </c>
      <c r="D6183" s="62">
        <v>11.65</v>
      </c>
      <c r="E6183" s="173">
        <f t="shared" si="133"/>
        <v>0.27</v>
      </c>
    </row>
    <row r="6184" spans="1:5">
      <c r="A6184" s="410" t="s">
        <v>3075</v>
      </c>
      <c r="B6184" s="62" t="s">
        <v>128</v>
      </c>
      <c r="C6184" s="62">
        <v>1.9670130000000001E-2</v>
      </c>
      <c r="D6184" s="62">
        <v>15.32</v>
      </c>
      <c r="E6184" s="173">
        <f t="shared" si="133"/>
        <v>0.3</v>
      </c>
    </row>
    <row r="6185" spans="1:5">
      <c r="A6185" s="410" t="s">
        <v>3181</v>
      </c>
      <c r="B6185" s="62" t="s">
        <v>128</v>
      </c>
      <c r="C6185" s="62">
        <v>0.1704</v>
      </c>
      <c r="D6185" s="62">
        <v>6.7</v>
      </c>
      <c r="E6185" s="173">
        <f t="shared" si="133"/>
        <v>1.1399999999999999</v>
      </c>
    </row>
    <row r="6186" spans="1:5">
      <c r="A6186" s="410" t="s">
        <v>3076</v>
      </c>
      <c r="B6186" s="62" t="s">
        <v>122</v>
      </c>
      <c r="C6186" s="62">
        <v>12.62327367</v>
      </c>
      <c r="D6186" s="62">
        <v>1.87</v>
      </c>
      <c r="E6186" s="173">
        <f t="shared" si="133"/>
        <v>23.6</v>
      </c>
    </row>
    <row r="6187" spans="1:5">
      <c r="A6187" s="410" t="s">
        <v>3077</v>
      </c>
      <c r="B6187" s="62" t="s">
        <v>122</v>
      </c>
      <c r="C6187" s="62">
        <v>13.013648</v>
      </c>
      <c r="D6187" s="62">
        <v>0.71</v>
      </c>
      <c r="E6187" s="173">
        <f t="shared" si="133"/>
        <v>9.23</v>
      </c>
    </row>
    <row r="6188" spans="1:5">
      <c r="A6188" s="410" t="s">
        <v>3078</v>
      </c>
      <c r="B6188" s="62" t="s">
        <v>122</v>
      </c>
      <c r="C6188" s="62">
        <v>13.013648</v>
      </c>
      <c r="D6188" s="62">
        <v>0.34</v>
      </c>
      <c r="E6188" s="173">
        <f t="shared" si="133"/>
        <v>4.42</v>
      </c>
    </row>
    <row r="6189" spans="1:5">
      <c r="A6189" s="410" t="s">
        <v>3079</v>
      </c>
      <c r="B6189" s="62" t="s">
        <v>122</v>
      </c>
      <c r="C6189" s="62">
        <v>13.013648</v>
      </c>
      <c r="D6189" s="62">
        <v>0.05</v>
      </c>
      <c r="E6189" s="173">
        <f t="shared" si="133"/>
        <v>0.65</v>
      </c>
    </row>
    <row r="6190" spans="1:5">
      <c r="A6190" s="410" t="s">
        <v>3048</v>
      </c>
      <c r="B6190" s="62" t="s">
        <v>123</v>
      </c>
      <c r="C6190" s="62">
        <v>3.443802E-2</v>
      </c>
      <c r="D6190" s="62">
        <v>31.18</v>
      </c>
      <c r="E6190" s="173">
        <f t="shared" si="133"/>
        <v>1.07</v>
      </c>
    </row>
    <row r="6191" spans="1:5">
      <c r="A6191" s="410" t="s">
        <v>3049</v>
      </c>
      <c r="B6191" s="62" t="s">
        <v>123</v>
      </c>
      <c r="C6191" s="62">
        <v>1.614082E-2</v>
      </c>
      <c r="D6191" s="62">
        <v>178.5</v>
      </c>
      <c r="E6191" s="173">
        <f t="shared" si="133"/>
        <v>2.88</v>
      </c>
    </row>
    <row r="6192" spans="1:5">
      <c r="A6192" s="410" t="s">
        <v>3050</v>
      </c>
      <c r="B6192" s="62" t="s">
        <v>123</v>
      </c>
      <c r="C6192" s="62">
        <v>1.4508551700000001</v>
      </c>
      <c r="D6192" s="62">
        <v>1.17</v>
      </c>
      <c r="E6192" s="173">
        <f t="shared" si="133"/>
        <v>1.69</v>
      </c>
    </row>
    <row r="6193" spans="1:5" ht="30">
      <c r="A6193" s="410" t="s">
        <v>3051</v>
      </c>
      <c r="B6193" s="62" t="s">
        <v>123</v>
      </c>
      <c r="C6193" s="62">
        <v>1.3989690000000001E-2</v>
      </c>
      <c r="D6193" s="62">
        <v>140.43</v>
      </c>
      <c r="E6193" s="173">
        <f t="shared" si="133"/>
        <v>1.96</v>
      </c>
    </row>
    <row r="6194" spans="1:5" ht="30">
      <c r="A6194" s="410" t="s">
        <v>3052</v>
      </c>
      <c r="B6194" s="62" t="s">
        <v>123</v>
      </c>
      <c r="C6194" s="62">
        <v>9.3698300000000009E-3</v>
      </c>
      <c r="D6194" s="62">
        <v>123.37</v>
      </c>
      <c r="E6194" s="173">
        <f t="shared" si="133"/>
        <v>1.1499999999999999</v>
      </c>
    </row>
    <row r="6195" spans="1:5" ht="30">
      <c r="A6195" s="410" t="s">
        <v>3080</v>
      </c>
      <c r="B6195" s="62" t="s">
        <v>123</v>
      </c>
      <c r="C6195" s="62">
        <v>5.7388999999999997E-4</v>
      </c>
      <c r="D6195" s="62">
        <v>593.85</v>
      </c>
      <c r="E6195" s="173">
        <f t="shared" si="133"/>
        <v>0.34</v>
      </c>
    </row>
    <row r="6196" spans="1:5">
      <c r="A6196" s="410" t="s">
        <v>3081</v>
      </c>
      <c r="B6196" s="62" t="s">
        <v>123</v>
      </c>
      <c r="C6196" s="62">
        <v>3.5241000000000001E-3</v>
      </c>
      <c r="D6196" s="62">
        <v>134.63</v>
      </c>
      <c r="E6196" s="173">
        <f t="shared" si="133"/>
        <v>0.47</v>
      </c>
    </row>
    <row r="6197" spans="1:5">
      <c r="A6197" s="410" t="s">
        <v>3082</v>
      </c>
      <c r="B6197" s="62" t="s">
        <v>123</v>
      </c>
      <c r="C6197" s="62">
        <v>2.6769200000000002E-3</v>
      </c>
      <c r="D6197" s="62">
        <v>202.84</v>
      </c>
      <c r="E6197" s="173">
        <f t="shared" si="133"/>
        <v>0.54</v>
      </c>
    </row>
    <row r="6198" spans="1:5">
      <c r="A6198" s="410" t="s">
        <v>3083</v>
      </c>
      <c r="B6198" s="62" t="s">
        <v>123</v>
      </c>
      <c r="C6198" s="62">
        <v>5.7388999999999997E-4</v>
      </c>
      <c r="D6198" s="62">
        <v>574.46</v>
      </c>
      <c r="E6198" s="173">
        <f t="shared" si="133"/>
        <v>0.32</v>
      </c>
    </row>
    <row r="6199" spans="1:5">
      <c r="A6199" s="410" t="s">
        <v>3084</v>
      </c>
      <c r="B6199" s="62" t="s">
        <v>123</v>
      </c>
      <c r="C6199" s="62">
        <v>7.0533E-4</v>
      </c>
      <c r="D6199" s="62">
        <v>276.64</v>
      </c>
      <c r="E6199" s="173">
        <f t="shared" si="133"/>
        <v>0.19</v>
      </c>
    </row>
    <row r="6200" spans="1:5">
      <c r="A6200" s="410" t="s">
        <v>3237</v>
      </c>
      <c r="B6200" s="62" t="s">
        <v>127</v>
      </c>
      <c r="C6200" s="62">
        <v>5.8000000000000003E-2</v>
      </c>
      <c r="D6200" s="62">
        <v>13.09</v>
      </c>
      <c r="E6200" s="173">
        <f t="shared" si="133"/>
        <v>0.75</v>
      </c>
    </row>
    <row r="6201" spans="1:5">
      <c r="A6201" s="410" t="s">
        <v>3085</v>
      </c>
      <c r="B6201" s="62" t="s">
        <v>123</v>
      </c>
      <c r="C6201" s="62">
        <v>3.5527259999999998E-2</v>
      </c>
      <c r="D6201" s="62">
        <v>8.1</v>
      </c>
      <c r="E6201" s="173">
        <f t="shared" si="133"/>
        <v>0.28000000000000003</v>
      </c>
    </row>
    <row r="6202" spans="1:5">
      <c r="A6202" s="410" t="s">
        <v>3086</v>
      </c>
      <c r="B6202" s="62" t="s">
        <v>123</v>
      </c>
      <c r="C6202" s="62">
        <v>1.9670130000000001E-2</v>
      </c>
      <c r="D6202" s="62">
        <v>11.01</v>
      </c>
      <c r="E6202" s="173">
        <f t="shared" si="133"/>
        <v>0.21</v>
      </c>
    </row>
    <row r="6203" spans="1:5">
      <c r="A6203" s="410" t="s">
        <v>3087</v>
      </c>
      <c r="B6203" s="62" t="s">
        <v>123</v>
      </c>
      <c r="C6203" s="62">
        <v>1.9670130000000001E-2</v>
      </c>
      <c r="D6203" s="62">
        <v>24.42</v>
      </c>
      <c r="E6203" s="173">
        <f t="shared" si="133"/>
        <v>0.48</v>
      </c>
    </row>
    <row r="6204" spans="1:5">
      <c r="A6204" s="410" t="s">
        <v>562</v>
      </c>
      <c r="B6204" s="62" t="s">
        <v>563</v>
      </c>
      <c r="C6204" s="62" t="s">
        <v>563</v>
      </c>
      <c r="D6204" s="62" t="s">
        <v>563</v>
      </c>
      <c r="E6204" s="173">
        <f>SUM(E6168:E6203)</f>
        <v>502.63000000000005</v>
      </c>
    </row>
    <row r="6205" spans="1:5">
      <c r="A6205" s="410"/>
      <c r="B6205" s="62"/>
      <c r="C6205" s="62"/>
      <c r="D6205" s="62"/>
      <c r="E6205" s="173"/>
    </row>
    <row r="6206" spans="1:5">
      <c r="A6206" s="410" t="s">
        <v>565</v>
      </c>
      <c r="B6206" s="62" t="s">
        <v>563</v>
      </c>
      <c r="C6206" s="62" t="s">
        <v>563</v>
      </c>
      <c r="D6206" s="62" t="s">
        <v>563</v>
      </c>
      <c r="E6206" s="173">
        <f>E6159+E6165+E6204</f>
        <v>689.2700000000001</v>
      </c>
    </row>
    <row r="6207" spans="1:5">
      <c r="A6207" s="410"/>
      <c r="B6207" s="62"/>
      <c r="C6207" s="62"/>
      <c r="D6207" s="413"/>
      <c r="E6207" s="173"/>
    </row>
    <row r="6208" spans="1:5">
      <c r="A6208" s="410"/>
      <c r="B6208" s="62"/>
      <c r="C6208" s="62"/>
      <c r="D6208" s="62"/>
      <c r="E6208" s="173"/>
    </row>
    <row r="6209" spans="1:5">
      <c r="A6209" s="410"/>
      <c r="B6209" s="62"/>
      <c r="C6209" s="62"/>
      <c r="D6209" s="62"/>
      <c r="E6209" s="173"/>
    </row>
    <row r="6210" spans="1:5">
      <c r="A6210" s="410" t="s">
        <v>1432</v>
      </c>
      <c r="B6210" s="62" t="s">
        <v>3547</v>
      </c>
      <c r="C6210" s="62"/>
      <c r="D6210" s="62"/>
      <c r="E6210" s="173"/>
    </row>
    <row r="6211" spans="1:5" ht="45">
      <c r="A6211" s="410" t="s">
        <v>1190</v>
      </c>
      <c r="B6211" s="62"/>
      <c r="C6211" s="62"/>
      <c r="D6211" s="62"/>
      <c r="E6211" s="173"/>
    </row>
    <row r="6212" spans="1:5">
      <c r="A6212" s="410" t="s">
        <v>570</v>
      </c>
      <c r="B6212" s="62"/>
      <c r="C6212" s="62"/>
      <c r="D6212" s="62"/>
      <c r="E6212" s="173"/>
    </row>
    <row r="6213" spans="1:5">
      <c r="A6213" s="410"/>
      <c r="B6213" s="62"/>
      <c r="C6213" s="62"/>
      <c r="D6213" s="62"/>
      <c r="E6213" s="173"/>
    </row>
    <row r="6214" spans="1:5">
      <c r="A6214" s="410" t="s">
        <v>576</v>
      </c>
      <c r="B6214" s="62" t="s">
        <v>558</v>
      </c>
      <c r="C6214" s="62" t="s">
        <v>559</v>
      </c>
      <c r="D6214" s="62" t="s">
        <v>560</v>
      </c>
      <c r="E6214" s="173" t="s">
        <v>561</v>
      </c>
    </row>
    <row r="6215" spans="1:5" ht="30">
      <c r="A6215" s="410" t="s">
        <v>3061</v>
      </c>
      <c r="B6215" s="62" t="s">
        <v>123</v>
      </c>
      <c r="C6215" s="62">
        <v>1.09633E-3</v>
      </c>
      <c r="D6215" s="62">
        <v>576</v>
      </c>
      <c r="E6215" s="173">
        <f>TRUNC((C6215*D6215),2)</f>
        <v>0.63</v>
      </c>
    </row>
    <row r="6216" spans="1:5">
      <c r="A6216" s="410" t="s">
        <v>562</v>
      </c>
      <c r="B6216" s="62" t="s">
        <v>563</v>
      </c>
      <c r="C6216" s="62" t="s">
        <v>563</v>
      </c>
      <c r="D6216" s="62" t="s">
        <v>563</v>
      </c>
      <c r="E6216" s="173">
        <f>SUM(E6215:E6215)</f>
        <v>0.63</v>
      </c>
    </row>
    <row r="6217" spans="1:5">
      <c r="A6217" s="410"/>
      <c r="B6217" s="62"/>
      <c r="C6217" s="62"/>
      <c r="D6217" s="62"/>
      <c r="E6217" s="173"/>
    </row>
    <row r="6218" spans="1:5">
      <c r="A6218" s="410" t="s">
        <v>557</v>
      </c>
      <c r="B6218" s="62" t="s">
        <v>558</v>
      </c>
      <c r="C6218" s="62" t="s">
        <v>559</v>
      </c>
      <c r="D6218" s="62" t="s">
        <v>560</v>
      </c>
      <c r="E6218" s="173" t="s">
        <v>561</v>
      </c>
    </row>
    <row r="6219" spans="1:5">
      <c r="A6219" s="410" t="s">
        <v>3090</v>
      </c>
      <c r="B6219" s="62" t="s">
        <v>122</v>
      </c>
      <c r="C6219" s="62">
        <v>6.1025999999999998</v>
      </c>
      <c r="D6219" s="62">
        <v>13.3</v>
      </c>
      <c r="E6219" s="173">
        <f>TRUNC((C6219*D6219),2)</f>
        <v>81.16</v>
      </c>
    </row>
    <row r="6220" spans="1:5">
      <c r="A6220" s="410" t="s">
        <v>3108</v>
      </c>
      <c r="B6220" s="62" t="s">
        <v>122</v>
      </c>
      <c r="C6220" s="62">
        <v>2.0108476799999999</v>
      </c>
      <c r="D6220" s="62">
        <v>13.3</v>
      </c>
      <c r="E6220" s="173">
        <f>TRUNC((C6220*D6220),2)</f>
        <v>26.74</v>
      </c>
    </row>
    <row r="6221" spans="1:5">
      <c r="A6221" s="410" t="s">
        <v>3063</v>
      </c>
      <c r="B6221" s="62" t="s">
        <v>122</v>
      </c>
      <c r="C6221" s="62">
        <v>8.3471688299999993</v>
      </c>
      <c r="D6221" s="62">
        <v>8.51</v>
      </c>
      <c r="E6221" s="173">
        <f>TRUNC((C6221*D6221),2)</f>
        <v>71.03</v>
      </c>
    </row>
    <row r="6222" spans="1:5">
      <c r="A6222" s="410" t="s">
        <v>562</v>
      </c>
      <c r="B6222" s="62" t="s">
        <v>563</v>
      </c>
      <c r="C6222" s="62" t="s">
        <v>563</v>
      </c>
      <c r="D6222" s="62" t="s">
        <v>563</v>
      </c>
      <c r="E6222" s="173">
        <f>SUM(E6219:E6221)</f>
        <v>178.93</v>
      </c>
    </row>
    <row r="6223" spans="1:5">
      <c r="A6223" s="410"/>
      <c r="B6223" s="62"/>
      <c r="C6223" s="62"/>
      <c r="D6223" s="62"/>
      <c r="E6223" s="173"/>
    </row>
    <row r="6224" spans="1:5">
      <c r="A6224" s="410" t="s">
        <v>564</v>
      </c>
      <c r="B6224" s="62" t="s">
        <v>558</v>
      </c>
      <c r="C6224" s="62" t="s">
        <v>559</v>
      </c>
      <c r="D6224" s="62" t="s">
        <v>560</v>
      </c>
      <c r="E6224" s="173" t="s">
        <v>561</v>
      </c>
    </row>
    <row r="6225" spans="1:5">
      <c r="A6225" s="410" t="s">
        <v>3065</v>
      </c>
      <c r="B6225" s="62" t="s">
        <v>124</v>
      </c>
      <c r="C6225" s="62">
        <v>2.9784999999999999E-2</v>
      </c>
      <c r="D6225" s="62">
        <v>72.5</v>
      </c>
      <c r="E6225" s="173">
        <f t="shared" ref="E6225:E6254" si="134">TRUNC((C6225*D6225),2)</f>
        <v>2.15</v>
      </c>
    </row>
    <row r="6226" spans="1:5">
      <c r="A6226" s="410" t="s">
        <v>3066</v>
      </c>
      <c r="B6226" s="62" t="s">
        <v>123</v>
      </c>
      <c r="C6226" s="62">
        <v>0.12983079</v>
      </c>
      <c r="D6226" s="62">
        <v>6.92</v>
      </c>
      <c r="E6226" s="173">
        <f t="shared" si="134"/>
        <v>0.89</v>
      </c>
    </row>
    <row r="6227" spans="1:5">
      <c r="A6227" s="410" t="s">
        <v>3046</v>
      </c>
      <c r="B6227" s="62" t="s">
        <v>131</v>
      </c>
      <c r="C6227" s="62">
        <v>2.5926649999999999E-2</v>
      </c>
      <c r="D6227" s="62">
        <v>50.4</v>
      </c>
      <c r="E6227" s="173">
        <f t="shared" si="134"/>
        <v>1.3</v>
      </c>
    </row>
    <row r="6228" spans="1:5">
      <c r="A6228" s="410" t="s">
        <v>3067</v>
      </c>
      <c r="B6228" s="62" t="s">
        <v>123</v>
      </c>
      <c r="C6228" s="62">
        <v>1.0762549999999999E-2</v>
      </c>
      <c r="D6228" s="62">
        <v>108.95</v>
      </c>
      <c r="E6228" s="173">
        <f t="shared" si="134"/>
        <v>1.17</v>
      </c>
    </row>
    <row r="6229" spans="1:5">
      <c r="A6229" s="410" t="s">
        <v>3068</v>
      </c>
      <c r="B6229" s="62" t="s">
        <v>127</v>
      </c>
      <c r="C6229" s="62">
        <v>11.435109000000001</v>
      </c>
      <c r="D6229" s="62">
        <v>0.42</v>
      </c>
      <c r="E6229" s="173">
        <f t="shared" si="134"/>
        <v>4.8</v>
      </c>
    </row>
    <row r="6230" spans="1:5">
      <c r="A6230" s="410" t="s">
        <v>3069</v>
      </c>
      <c r="B6230" s="62" t="s">
        <v>123</v>
      </c>
      <c r="C6230" s="62">
        <v>0.1468653</v>
      </c>
      <c r="D6230" s="62">
        <v>6.21</v>
      </c>
      <c r="E6230" s="173">
        <f t="shared" si="134"/>
        <v>0.91</v>
      </c>
    </row>
    <row r="6231" spans="1:5">
      <c r="A6231" s="410" t="s">
        <v>3047</v>
      </c>
      <c r="B6231" s="62" t="s">
        <v>131</v>
      </c>
      <c r="C6231" s="62">
        <v>0.22241855999999999</v>
      </c>
      <c r="D6231" s="62">
        <v>9.4499999999999993</v>
      </c>
      <c r="E6231" s="173">
        <f t="shared" si="134"/>
        <v>2.1</v>
      </c>
    </row>
    <row r="6232" spans="1:5" ht="30">
      <c r="A6232" s="410" t="s">
        <v>3244</v>
      </c>
      <c r="B6232" s="62" t="s">
        <v>125</v>
      </c>
      <c r="C6232" s="62">
        <v>1</v>
      </c>
      <c r="D6232" s="62">
        <v>363.4</v>
      </c>
      <c r="E6232" s="173">
        <f t="shared" si="134"/>
        <v>363.4</v>
      </c>
    </row>
    <row r="6233" spans="1:5">
      <c r="A6233" s="410" t="s">
        <v>3075</v>
      </c>
      <c r="B6233" s="62" t="s">
        <v>128</v>
      </c>
      <c r="C6233" s="62">
        <v>2.4477269999999999E-2</v>
      </c>
      <c r="D6233" s="62">
        <v>15.32</v>
      </c>
      <c r="E6233" s="173">
        <f t="shared" si="134"/>
        <v>0.37</v>
      </c>
    </row>
    <row r="6234" spans="1:5">
      <c r="A6234" s="410" t="s">
        <v>3245</v>
      </c>
      <c r="B6234" s="62" t="s">
        <v>128</v>
      </c>
      <c r="C6234" s="62">
        <v>0.21859200000000001</v>
      </c>
      <c r="D6234" s="62">
        <v>30.65</v>
      </c>
      <c r="E6234" s="173">
        <f t="shared" si="134"/>
        <v>6.69</v>
      </c>
    </row>
    <row r="6235" spans="1:5">
      <c r="A6235" s="410" t="s">
        <v>3246</v>
      </c>
      <c r="B6235" s="62" t="s">
        <v>128</v>
      </c>
      <c r="C6235" s="62">
        <v>0.86109349999999996</v>
      </c>
      <c r="D6235" s="62">
        <v>26.28</v>
      </c>
      <c r="E6235" s="173">
        <f t="shared" si="134"/>
        <v>22.62</v>
      </c>
    </row>
    <row r="6236" spans="1:5">
      <c r="A6236" s="410" t="s">
        <v>3247</v>
      </c>
      <c r="B6236" s="62" t="s">
        <v>134</v>
      </c>
      <c r="C6236" s="62">
        <v>0.11592</v>
      </c>
      <c r="D6236" s="62">
        <v>130.62</v>
      </c>
      <c r="E6236" s="173">
        <f t="shared" si="134"/>
        <v>15.14</v>
      </c>
    </row>
    <row r="6237" spans="1:5">
      <c r="A6237" s="410" t="s">
        <v>3076</v>
      </c>
      <c r="B6237" s="62" t="s">
        <v>122</v>
      </c>
      <c r="C6237" s="62">
        <v>15.35445981</v>
      </c>
      <c r="D6237" s="62">
        <v>1.87</v>
      </c>
      <c r="E6237" s="173">
        <f t="shared" si="134"/>
        <v>28.71</v>
      </c>
    </row>
    <row r="6238" spans="1:5">
      <c r="A6238" s="410" t="s">
        <v>3077</v>
      </c>
      <c r="B6238" s="62" t="s">
        <v>122</v>
      </c>
      <c r="C6238" s="62">
        <v>16.194032</v>
      </c>
      <c r="D6238" s="62">
        <v>0.71</v>
      </c>
      <c r="E6238" s="173">
        <f t="shared" si="134"/>
        <v>11.49</v>
      </c>
    </row>
    <row r="6239" spans="1:5">
      <c r="A6239" s="410" t="s">
        <v>3078</v>
      </c>
      <c r="B6239" s="62" t="s">
        <v>122</v>
      </c>
      <c r="C6239" s="62">
        <v>16.194032</v>
      </c>
      <c r="D6239" s="62">
        <v>0.34</v>
      </c>
      <c r="E6239" s="173">
        <f t="shared" si="134"/>
        <v>5.5</v>
      </c>
    </row>
    <row r="6240" spans="1:5">
      <c r="A6240" s="410" t="s">
        <v>3079</v>
      </c>
      <c r="B6240" s="62" t="s">
        <v>122</v>
      </c>
      <c r="C6240" s="62">
        <v>16.194032</v>
      </c>
      <c r="D6240" s="62">
        <v>0.05</v>
      </c>
      <c r="E6240" s="173">
        <f t="shared" si="134"/>
        <v>0.8</v>
      </c>
    </row>
    <row r="6241" spans="1:5">
      <c r="A6241" s="410" t="s">
        <v>3048</v>
      </c>
      <c r="B6241" s="62" t="s">
        <v>123</v>
      </c>
      <c r="C6241" s="62">
        <v>4.285427E-2</v>
      </c>
      <c r="D6241" s="62">
        <v>31.18</v>
      </c>
      <c r="E6241" s="173">
        <f t="shared" si="134"/>
        <v>1.33</v>
      </c>
    </row>
    <row r="6242" spans="1:5">
      <c r="A6242" s="410" t="s">
        <v>3049</v>
      </c>
      <c r="B6242" s="62" t="s">
        <v>123</v>
      </c>
      <c r="C6242" s="62">
        <v>2.0085450000000001E-2</v>
      </c>
      <c r="D6242" s="62">
        <v>178.5</v>
      </c>
      <c r="E6242" s="173">
        <f t="shared" si="134"/>
        <v>3.58</v>
      </c>
    </row>
    <row r="6243" spans="1:5">
      <c r="A6243" s="410" t="s">
        <v>3050</v>
      </c>
      <c r="B6243" s="62" t="s">
        <v>123</v>
      </c>
      <c r="C6243" s="62">
        <v>1.80542728</v>
      </c>
      <c r="D6243" s="62">
        <v>1.17</v>
      </c>
      <c r="E6243" s="173">
        <f t="shared" si="134"/>
        <v>2.11</v>
      </c>
    </row>
    <row r="6244" spans="1:5" ht="30">
      <c r="A6244" s="410" t="s">
        <v>3051</v>
      </c>
      <c r="B6244" s="62" t="s">
        <v>123</v>
      </c>
      <c r="C6244" s="62">
        <v>1.740858E-2</v>
      </c>
      <c r="D6244" s="62">
        <v>140.43</v>
      </c>
      <c r="E6244" s="173">
        <f t="shared" si="134"/>
        <v>2.44</v>
      </c>
    </row>
    <row r="6245" spans="1:5" ht="30">
      <c r="A6245" s="410" t="s">
        <v>3052</v>
      </c>
      <c r="B6245" s="62" t="s">
        <v>123</v>
      </c>
      <c r="C6245" s="62">
        <v>1.16597E-2</v>
      </c>
      <c r="D6245" s="62">
        <v>123.37</v>
      </c>
      <c r="E6245" s="173">
        <f t="shared" si="134"/>
        <v>1.43</v>
      </c>
    </row>
    <row r="6246" spans="1:5" ht="30">
      <c r="A6246" s="410" t="s">
        <v>3080</v>
      </c>
      <c r="B6246" s="62" t="s">
        <v>123</v>
      </c>
      <c r="C6246" s="62">
        <v>7.1416999999999997E-4</v>
      </c>
      <c r="D6246" s="62">
        <v>593.85</v>
      </c>
      <c r="E6246" s="173">
        <f t="shared" si="134"/>
        <v>0.42</v>
      </c>
    </row>
    <row r="6247" spans="1:5" ht="30">
      <c r="A6247" s="410" t="s">
        <v>3248</v>
      </c>
      <c r="B6247" s="62" t="s">
        <v>125</v>
      </c>
      <c r="C6247" s="62">
        <v>6.6239999999999997</v>
      </c>
      <c r="D6247" s="62">
        <v>400.43</v>
      </c>
      <c r="E6247" s="173">
        <f t="shared" si="134"/>
        <v>2652.44</v>
      </c>
    </row>
    <row r="6248" spans="1:5">
      <c r="A6248" s="410" t="s">
        <v>3081</v>
      </c>
      <c r="B6248" s="62" t="s">
        <v>123</v>
      </c>
      <c r="C6248" s="62">
        <v>4.3853399999999997E-3</v>
      </c>
      <c r="D6248" s="62">
        <v>134.63</v>
      </c>
      <c r="E6248" s="173">
        <f t="shared" si="134"/>
        <v>0.59</v>
      </c>
    </row>
    <row r="6249" spans="1:5">
      <c r="A6249" s="410" t="s">
        <v>3082</v>
      </c>
      <c r="B6249" s="62" t="s">
        <v>123</v>
      </c>
      <c r="C6249" s="62">
        <v>3.3311199999999999E-3</v>
      </c>
      <c r="D6249" s="62">
        <v>202.84</v>
      </c>
      <c r="E6249" s="173">
        <f t="shared" si="134"/>
        <v>0.67</v>
      </c>
    </row>
    <row r="6250" spans="1:5">
      <c r="A6250" s="410" t="s">
        <v>3083</v>
      </c>
      <c r="B6250" s="62" t="s">
        <v>123</v>
      </c>
      <c r="C6250" s="62">
        <v>7.1416999999999997E-4</v>
      </c>
      <c r="D6250" s="62">
        <v>574.46</v>
      </c>
      <c r="E6250" s="173">
        <f t="shared" si="134"/>
        <v>0.41</v>
      </c>
    </row>
    <row r="6251" spans="1:5">
      <c r="A6251" s="410" t="s">
        <v>3084</v>
      </c>
      <c r="B6251" s="62" t="s">
        <v>123</v>
      </c>
      <c r="C6251" s="62">
        <v>8.7772000000000002E-4</v>
      </c>
      <c r="D6251" s="62">
        <v>276.64</v>
      </c>
      <c r="E6251" s="173">
        <f t="shared" si="134"/>
        <v>0.24</v>
      </c>
    </row>
    <row r="6252" spans="1:5">
      <c r="A6252" s="410" t="s">
        <v>3085</v>
      </c>
      <c r="B6252" s="62" t="s">
        <v>123</v>
      </c>
      <c r="C6252" s="62">
        <v>4.4209720000000001E-2</v>
      </c>
      <c r="D6252" s="62">
        <v>8.1</v>
      </c>
      <c r="E6252" s="173">
        <f t="shared" si="134"/>
        <v>0.35</v>
      </c>
    </row>
    <row r="6253" spans="1:5">
      <c r="A6253" s="410" t="s">
        <v>3086</v>
      </c>
      <c r="B6253" s="62" t="s">
        <v>123</v>
      </c>
      <c r="C6253" s="62">
        <v>2.4477269999999999E-2</v>
      </c>
      <c r="D6253" s="62">
        <v>11.01</v>
      </c>
      <c r="E6253" s="173">
        <f t="shared" si="134"/>
        <v>0.26</v>
      </c>
    </row>
    <row r="6254" spans="1:5">
      <c r="A6254" s="410" t="s">
        <v>3087</v>
      </c>
      <c r="B6254" s="62" t="s">
        <v>123</v>
      </c>
      <c r="C6254" s="62">
        <v>2.4477269999999999E-2</v>
      </c>
      <c r="D6254" s="62">
        <v>24.42</v>
      </c>
      <c r="E6254" s="173">
        <f t="shared" si="134"/>
        <v>0.59</v>
      </c>
    </row>
    <row r="6255" spans="1:5">
      <c r="A6255" s="410" t="s">
        <v>562</v>
      </c>
      <c r="B6255" s="62" t="s">
        <v>563</v>
      </c>
      <c r="C6255" s="62" t="s">
        <v>563</v>
      </c>
      <c r="D6255" s="62" t="s">
        <v>563</v>
      </c>
      <c r="E6255" s="173">
        <f>SUM(E6225:E6254)</f>
        <v>3134.9</v>
      </c>
    </row>
    <row r="6256" spans="1:5">
      <c r="A6256" s="410"/>
      <c r="B6256" s="62"/>
      <c r="C6256" s="62"/>
      <c r="D6256" s="62"/>
      <c r="E6256" s="173"/>
    </row>
    <row r="6257" spans="1:5">
      <c r="A6257" s="410" t="s">
        <v>565</v>
      </c>
      <c r="B6257" s="62" t="s">
        <v>563</v>
      </c>
      <c r="C6257" s="62" t="s">
        <v>563</v>
      </c>
      <c r="D6257" s="62" t="s">
        <v>563</v>
      </c>
      <c r="E6257" s="173">
        <f>E6216+E6222+E6255</f>
        <v>3314.46</v>
      </c>
    </row>
    <row r="6258" spans="1:5">
      <c r="A6258" s="410"/>
      <c r="B6258" s="62"/>
      <c r="C6258" s="62"/>
      <c r="D6258" s="413"/>
      <c r="E6258" s="173"/>
    </row>
    <row r="6259" spans="1:5">
      <c r="A6259" s="410"/>
      <c r="B6259" s="62"/>
      <c r="C6259" s="62"/>
      <c r="D6259" s="62"/>
      <c r="E6259" s="173"/>
    </row>
    <row r="6260" spans="1:5">
      <c r="A6260" s="410"/>
      <c r="B6260" s="62"/>
      <c r="C6260" s="62"/>
      <c r="D6260" s="62"/>
      <c r="E6260" s="173"/>
    </row>
    <row r="6261" spans="1:5">
      <c r="A6261" s="410" t="s">
        <v>1433</v>
      </c>
      <c r="B6261" s="62" t="s">
        <v>3547</v>
      </c>
      <c r="C6261" s="62"/>
      <c r="D6261" s="62"/>
      <c r="E6261" s="173"/>
    </row>
    <row r="6262" spans="1:5" ht="30">
      <c r="A6262" s="410" t="s">
        <v>1191</v>
      </c>
      <c r="B6262" s="62"/>
      <c r="C6262" s="62"/>
      <c r="D6262" s="62"/>
      <c r="E6262" s="173"/>
    </row>
    <row r="6263" spans="1:5">
      <c r="A6263" s="410" t="s">
        <v>570</v>
      </c>
      <c r="B6263" s="62"/>
      <c r="C6263" s="62"/>
      <c r="D6263" s="62"/>
      <c r="E6263" s="173"/>
    </row>
    <row r="6264" spans="1:5">
      <c r="A6264" s="410"/>
      <c r="B6264" s="62"/>
      <c r="C6264" s="62"/>
      <c r="D6264" s="62"/>
      <c r="E6264" s="173"/>
    </row>
    <row r="6265" spans="1:5">
      <c r="A6265" s="410" t="s">
        <v>576</v>
      </c>
      <c r="B6265" s="62" t="s">
        <v>558</v>
      </c>
      <c r="C6265" s="62" t="s">
        <v>559</v>
      </c>
      <c r="D6265" s="62" t="s">
        <v>560</v>
      </c>
      <c r="E6265" s="173" t="s">
        <v>561</v>
      </c>
    </row>
    <row r="6266" spans="1:5" ht="30">
      <c r="A6266" s="410" t="s">
        <v>3061</v>
      </c>
      <c r="B6266" s="62" t="s">
        <v>123</v>
      </c>
      <c r="C6266" s="62">
        <v>4.1337999999999998E-4</v>
      </c>
      <c r="D6266" s="62">
        <v>576</v>
      </c>
      <c r="E6266" s="173">
        <f>TRUNC((C6266*D6266),2)</f>
        <v>0.23</v>
      </c>
    </row>
    <row r="6267" spans="1:5">
      <c r="A6267" s="410" t="s">
        <v>562</v>
      </c>
      <c r="B6267" s="62" t="s">
        <v>563</v>
      </c>
      <c r="C6267" s="62" t="s">
        <v>563</v>
      </c>
      <c r="D6267" s="62" t="s">
        <v>563</v>
      </c>
      <c r="E6267" s="173">
        <f>SUM(E6266:E6266)</f>
        <v>0.23</v>
      </c>
    </row>
    <row r="6268" spans="1:5">
      <c r="A6268" s="410"/>
      <c r="B6268" s="62"/>
      <c r="C6268" s="62"/>
      <c r="D6268" s="62"/>
      <c r="E6268" s="173"/>
    </row>
    <row r="6269" spans="1:5">
      <c r="A6269" s="410" t="s">
        <v>557</v>
      </c>
      <c r="B6269" s="62" t="s">
        <v>558</v>
      </c>
      <c r="C6269" s="62" t="s">
        <v>559</v>
      </c>
      <c r="D6269" s="62" t="s">
        <v>560</v>
      </c>
      <c r="E6269" s="173" t="s">
        <v>561</v>
      </c>
    </row>
    <row r="6270" spans="1:5">
      <c r="A6270" s="410" t="s">
        <v>3090</v>
      </c>
      <c r="B6270" s="62" t="s">
        <v>122</v>
      </c>
      <c r="C6270" s="62">
        <v>3.0512999999999999</v>
      </c>
      <c r="D6270" s="62">
        <v>13.3</v>
      </c>
      <c r="E6270" s="173">
        <f>TRUNC((C6270*D6270),2)</f>
        <v>40.58</v>
      </c>
    </row>
    <row r="6271" spans="1:5">
      <c r="A6271" s="410" t="s">
        <v>3063</v>
      </c>
      <c r="B6271" s="62" t="s">
        <v>122</v>
      </c>
      <c r="C6271" s="62">
        <v>3.1591125999999998</v>
      </c>
      <c r="D6271" s="62">
        <v>8.51</v>
      </c>
      <c r="E6271" s="173">
        <f>TRUNC((C6271*D6271),2)</f>
        <v>26.88</v>
      </c>
    </row>
    <row r="6272" spans="1:5">
      <c r="A6272" s="410" t="s">
        <v>562</v>
      </c>
      <c r="B6272" s="62" t="s">
        <v>563</v>
      </c>
      <c r="C6272" s="62" t="s">
        <v>563</v>
      </c>
      <c r="D6272" s="62" t="s">
        <v>563</v>
      </c>
      <c r="E6272" s="173">
        <f>SUM(E6270:E6271)</f>
        <v>67.459999999999994</v>
      </c>
    </row>
    <row r="6273" spans="1:5">
      <c r="A6273" s="410"/>
      <c r="B6273" s="62"/>
      <c r="C6273" s="62"/>
      <c r="D6273" s="62"/>
      <c r="E6273" s="173"/>
    </row>
    <row r="6274" spans="1:5">
      <c r="A6274" s="410" t="s">
        <v>564</v>
      </c>
      <c r="B6274" s="62" t="s">
        <v>558</v>
      </c>
      <c r="C6274" s="62" t="s">
        <v>559</v>
      </c>
      <c r="D6274" s="62" t="s">
        <v>560</v>
      </c>
      <c r="E6274" s="173" t="s">
        <v>561</v>
      </c>
    </row>
    <row r="6275" spans="1:5">
      <c r="A6275" s="410" t="s">
        <v>3065</v>
      </c>
      <c r="B6275" s="62" t="s">
        <v>124</v>
      </c>
      <c r="C6275" s="62">
        <v>1.4375000000000001E-2</v>
      </c>
      <c r="D6275" s="62">
        <v>72.5</v>
      </c>
      <c r="E6275" s="173">
        <f t="shared" ref="E6275:E6300" si="135">TRUNC((C6275*D6275),2)</f>
        <v>1.04</v>
      </c>
    </row>
    <row r="6276" spans="1:5">
      <c r="A6276" s="410" t="s">
        <v>3066</v>
      </c>
      <c r="B6276" s="62" t="s">
        <v>123</v>
      </c>
      <c r="C6276" s="62">
        <v>4.895302E-2</v>
      </c>
      <c r="D6276" s="62">
        <v>6.92</v>
      </c>
      <c r="E6276" s="173">
        <f t="shared" si="135"/>
        <v>0.33</v>
      </c>
    </row>
    <row r="6277" spans="1:5">
      <c r="A6277" s="410" t="s">
        <v>3046</v>
      </c>
      <c r="B6277" s="62" t="s">
        <v>131</v>
      </c>
      <c r="C6277" s="62">
        <v>9.77571E-3</v>
      </c>
      <c r="D6277" s="62">
        <v>50.4</v>
      </c>
      <c r="E6277" s="173">
        <f t="shared" si="135"/>
        <v>0.49</v>
      </c>
    </row>
    <row r="6278" spans="1:5">
      <c r="A6278" s="410" t="s">
        <v>3067</v>
      </c>
      <c r="B6278" s="62" t="s">
        <v>123</v>
      </c>
      <c r="C6278" s="62">
        <v>4.0580499999999997E-3</v>
      </c>
      <c r="D6278" s="62">
        <v>108.95</v>
      </c>
      <c r="E6278" s="173">
        <f t="shared" si="135"/>
        <v>0.44</v>
      </c>
    </row>
    <row r="6279" spans="1:5">
      <c r="A6279" s="410" t="s">
        <v>3068</v>
      </c>
      <c r="B6279" s="62" t="s">
        <v>127</v>
      </c>
      <c r="C6279" s="62">
        <v>5.5188750000000004</v>
      </c>
      <c r="D6279" s="62">
        <v>0.42</v>
      </c>
      <c r="E6279" s="173">
        <f t="shared" si="135"/>
        <v>2.31</v>
      </c>
    </row>
    <row r="6280" spans="1:5">
      <c r="A6280" s="410" t="s">
        <v>3069</v>
      </c>
      <c r="B6280" s="62" t="s">
        <v>123</v>
      </c>
      <c r="C6280" s="62">
        <v>5.5375920000000002E-2</v>
      </c>
      <c r="D6280" s="62">
        <v>6.21</v>
      </c>
      <c r="E6280" s="173">
        <f t="shared" si="135"/>
        <v>0.34</v>
      </c>
    </row>
    <row r="6281" spans="1:5">
      <c r="A6281" s="410" t="s">
        <v>3047</v>
      </c>
      <c r="B6281" s="62" t="s">
        <v>131</v>
      </c>
      <c r="C6281" s="62">
        <v>8.3863469999999996E-2</v>
      </c>
      <c r="D6281" s="62">
        <v>9.4499999999999993</v>
      </c>
      <c r="E6281" s="173">
        <f t="shared" si="135"/>
        <v>0.79</v>
      </c>
    </row>
    <row r="6282" spans="1:5" ht="30">
      <c r="A6282" s="410" t="s">
        <v>3244</v>
      </c>
      <c r="B6282" s="62" t="s">
        <v>125</v>
      </c>
      <c r="C6282" s="62">
        <v>2.16</v>
      </c>
      <c r="D6282" s="62">
        <v>363.4</v>
      </c>
      <c r="E6282" s="173">
        <f t="shared" si="135"/>
        <v>784.94</v>
      </c>
    </row>
    <row r="6283" spans="1:5">
      <c r="A6283" s="410" t="s">
        <v>3075</v>
      </c>
      <c r="B6283" s="62" t="s">
        <v>128</v>
      </c>
      <c r="C6283" s="62">
        <v>9.2292199999999998E-3</v>
      </c>
      <c r="D6283" s="62">
        <v>15.32</v>
      </c>
      <c r="E6283" s="173">
        <f t="shared" si="135"/>
        <v>0.14000000000000001</v>
      </c>
    </row>
    <row r="6284" spans="1:5">
      <c r="A6284" s="410" t="s">
        <v>3076</v>
      </c>
      <c r="B6284" s="62" t="s">
        <v>122</v>
      </c>
      <c r="C6284" s="62">
        <v>5.8493155100000003</v>
      </c>
      <c r="D6284" s="62">
        <v>1.87</v>
      </c>
      <c r="E6284" s="173">
        <f t="shared" si="135"/>
        <v>10.93</v>
      </c>
    </row>
    <row r="6285" spans="1:5">
      <c r="A6285" s="410" t="s">
        <v>3077</v>
      </c>
      <c r="B6285" s="62" t="s">
        <v>122</v>
      </c>
      <c r="C6285" s="62">
        <v>6.1059999999999999</v>
      </c>
      <c r="D6285" s="62">
        <v>0.71</v>
      </c>
      <c r="E6285" s="173">
        <f t="shared" si="135"/>
        <v>4.33</v>
      </c>
    </row>
    <row r="6286" spans="1:5">
      <c r="A6286" s="410" t="s">
        <v>3078</v>
      </c>
      <c r="B6286" s="62" t="s">
        <v>122</v>
      </c>
      <c r="C6286" s="62">
        <v>6.1059999999999999</v>
      </c>
      <c r="D6286" s="62">
        <v>0.34</v>
      </c>
      <c r="E6286" s="173">
        <f t="shared" si="135"/>
        <v>2.0699999999999998</v>
      </c>
    </row>
    <row r="6287" spans="1:5">
      <c r="A6287" s="410" t="s">
        <v>3079</v>
      </c>
      <c r="B6287" s="62" t="s">
        <v>122</v>
      </c>
      <c r="C6287" s="62">
        <v>6.1059999999999999</v>
      </c>
      <c r="D6287" s="62">
        <v>0.05</v>
      </c>
      <c r="E6287" s="173">
        <f t="shared" si="135"/>
        <v>0.3</v>
      </c>
    </row>
    <row r="6288" spans="1:5">
      <c r="A6288" s="410" t="s">
        <v>3048</v>
      </c>
      <c r="B6288" s="62" t="s">
        <v>123</v>
      </c>
      <c r="C6288" s="62">
        <v>1.6158309999999999E-2</v>
      </c>
      <c r="D6288" s="62">
        <v>31.18</v>
      </c>
      <c r="E6288" s="173">
        <f t="shared" si="135"/>
        <v>0.5</v>
      </c>
    </row>
    <row r="6289" spans="1:5">
      <c r="A6289" s="410" t="s">
        <v>3049</v>
      </c>
      <c r="B6289" s="62" t="s">
        <v>123</v>
      </c>
      <c r="C6289" s="62">
        <v>7.57327E-3</v>
      </c>
      <c r="D6289" s="62">
        <v>178.5</v>
      </c>
      <c r="E6289" s="173">
        <f t="shared" si="135"/>
        <v>1.35</v>
      </c>
    </row>
    <row r="6290" spans="1:5">
      <c r="A6290" s="410" t="s">
        <v>3050</v>
      </c>
      <c r="B6290" s="62" t="s">
        <v>123</v>
      </c>
      <c r="C6290" s="62">
        <v>0.68074084000000001</v>
      </c>
      <c r="D6290" s="62">
        <v>1.17</v>
      </c>
      <c r="E6290" s="173">
        <f t="shared" si="135"/>
        <v>0.79</v>
      </c>
    </row>
    <row r="6291" spans="1:5" ht="30">
      <c r="A6291" s="410" t="s">
        <v>3051</v>
      </c>
      <c r="B6291" s="62" t="s">
        <v>123</v>
      </c>
      <c r="C6291" s="62">
        <v>6.5639499999999998E-3</v>
      </c>
      <c r="D6291" s="62">
        <v>140.43</v>
      </c>
      <c r="E6291" s="173">
        <f t="shared" si="135"/>
        <v>0.92</v>
      </c>
    </row>
    <row r="6292" spans="1:5" ht="30">
      <c r="A6292" s="410" t="s">
        <v>3052</v>
      </c>
      <c r="B6292" s="62" t="s">
        <v>123</v>
      </c>
      <c r="C6292" s="62">
        <v>4.3963199999999996E-3</v>
      </c>
      <c r="D6292" s="62">
        <v>123.37</v>
      </c>
      <c r="E6292" s="173">
        <f t="shared" si="135"/>
        <v>0.54</v>
      </c>
    </row>
    <row r="6293" spans="1:5" ht="30">
      <c r="A6293" s="410" t="s">
        <v>3080</v>
      </c>
      <c r="B6293" s="62" t="s">
        <v>123</v>
      </c>
      <c r="C6293" s="62">
        <v>2.6927E-4</v>
      </c>
      <c r="D6293" s="62">
        <v>593.85</v>
      </c>
      <c r="E6293" s="173">
        <f t="shared" si="135"/>
        <v>0.15</v>
      </c>
    </row>
    <row r="6294" spans="1:5">
      <c r="A6294" s="410" t="s">
        <v>3081</v>
      </c>
      <c r="B6294" s="62" t="s">
        <v>123</v>
      </c>
      <c r="C6294" s="62">
        <v>1.6535E-3</v>
      </c>
      <c r="D6294" s="62">
        <v>134.63</v>
      </c>
      <c r="E6294" s="173">
        <f t="shared" si="135"/>
        <v>0.22</v>
      </c>
    </row>
    <row r="6295" spans="1:5">
      <c r="A6295" s="410" t="s">
        <v>3082</v>
      </c>
      <c r="B6295" s="62" t="s">
        <v>123</v>
      </c>
      <c r="C6295" s="62">
        <v>1.256E-3</v>
      </c>
      <c r="D6295" s="62">
        <v>202.84</v>
      </c>
      <c r="E6295" s="173">
        <f t="shared" si="135"/>
        <v>0.25</v>
      </c>
    </row>
    <row r="6296" spans="1:5">
      <c r="A6296" s="410" t="s">
        <v>3083</v>
      </c>
      <c r="B6296" s="62" t="s">
        <v>123</v>
      </c>
      <c r="C6296" s="62">
        <v>2.6927E-4</v>
      </c>
      <c r="D6296" s="62">
        <v>574.46</v>
      </c>
      <c r="E6296" s="173">
        <f t="shared" si="135"/>
        <v>0.15</v>
      </c>
    </row>
    <row r="6297" spans="1:5">
      <c r="A6297" s="410" t="s">
        <v>3084</v>
      </c>
      <c r="B6297" s="62" t="s">
        <v>123</v>
      </c>
      <c r="C6297" s="62">
        <v>3.3094999999999999E-4</v>
      </c>
      <c r="D6297" s="62">
        <v>276.64</v>
      </c>
      <c r="E6297" s="173">
        <f t="shared" si="135"/>
        <v>0.09</v>
      </c>
    </row>
    <row r="6298" spans="1:5">
      <c r="A6298" s="410" t="s">
        <v>3085</v>
      </c>
      <c r="B6298" s="62" t="s">
        <v>123</v>
      </c>
      <c r="C6298" s="62">
        <v>1.6669380000000001E-2</v>
      </c>
      <c r="D6298" s="62">
        <v>8.1</v>
      </c>
      <c r="E6298" s="173">
        <f t="shared" si="135"/>
        <v>0.13</v>
      </c>
    </row>
    <row r="6299" spans="1:5">
      <c r="A6299" s="410" t="s">
        <v>3086</v>
      </c>
      <c r="B6299" s="62" t="s">
        <v>123</v>
      </c>
      <c r="C6299" s="62">
        <v>9.2292199999999998E-3</v>
      </c>
      <c r="D6299" s="62">
        <v>11.01</v>
      </c>
      <c r="E6299" s="173">
        <f t="shared" si="135"/>
        <v>0.1</v>
      </c>
    </row>
    <row r="6300" spans="1:5">
      <c r="A6300" s="410" t="s">
        <v>3087</v>
      </c>
      <c r="B6300" s="62" t="s">
        <v>123</v>
      </c>
      <c r="C6300" s="62">
        <v>9.2292199999999998E-3</v>
      </c>
      <c r="D6300" s="62">
        <v>24.42</v>
      </c>
      <c r="E6300" s="173">
        <f t="shared" si="135"/>
        <v>0.22</v>
      </c>
    </row>
    <row r="6301" spans="1:5">
      <c r="A6301" s="410" t="s">
        <v>562</v>
      </c>
      <c r="B6301" s="62" t="s">
        <v>563</v>
      </c>
      <c r="C6301" s="62" t="s">
        <v>563</v>
      </c>
      <c r="D6301" s="62" t="s">
        <v>563</v>
      </c>
      <c r="E6301" s="173">
        <f>SUM(E6275:E6300)</f>
        <v>813.86</v>
      </c>
    </row>
    <row r="6302" spans="1:5">
      <c r="A6302" s="410"/>
      <c r="B6302" s="62"/>
      <c r="C6302" s="62"/>
      <c r="D6302" s="62"/>
      <c r="E6302" s="173"/>
    </row>
    <row r="6303" spans="1:5">
      <c r="A6303" s="410" t="s">
        <v>565</v>
      </c>
      <c r="B6303" s="62" t="s">
        <v>563</v>
      </c>
      <c r="C6303" s="62" t="s">
        <v>563</v>
      </c>
      <c r="D6303" s="62" t="s">
        <v>563</v>
      </c>
      <c r="E6303" s="173">
        <f>E6267+E6272+E6301</f>
        <v>881.55</v>
      </c>
    </row>
    <row r="6304" spans="1:5">
      <c r="A6304" s="410"/>
      <c r="B6304" s="62"/>
      <c r="C6304" s="62"/>
      <c r="D6304" s="413"/>
      <c r="E6304" s="173"/>
    </row>
    <row r="6305" spans="1:5">
      <c r="A6305" s="410"/>
      <c r="B6305" s="62"/>
      <c r="C6305" s="62"/>
      <c r="D6305" s="62"/>
      <c r="E6305" s="173"/>
    </row>
    <row r="6306" spans="1:5">
      <c r="A6306" s="410"/>
      <c r="B6306" s="62"/>
      <c r="C6306" s="62"/>
      <c r="D6306" s="62"/>
      <c r="E6306" s="173"/>
    </row>
    <row r="6307" spans="1:5">
      <c r="A6307" s="410" t="s">
        <v>1434</v>
      </c>
      <c r="B6307" s="62" t="s">
        <v>3547</v>
      </c>
      <c r="C6307" s="62"/>
      <c r="D6307" s="62"/>
      <c r="E6307" s="173"/>
    </row>
    <row r="6308" spans="1:5" ht="30">
      <c r="A6308" s="410" t="s">
        <v>1192</v>
      </c>
      <c r="B6308" s="62"/>
      <c r="C6308" s="62"/>
      <c r="D6308" s="62"/>
      <c r="E6308" s="173"/>
    </row>
    <row r="6309" spans="1:5">
      <c r="A6309" s="410" t="s">
        <v>570</v>
      </c>
      <c r="B6309" s="62"/>
      <c r="C6309" s="62"/>
      <c r="D6309" s="62"/>
      <c r="E6309" s="173"/>
    </row>
    <row r="6310" spans="1:5">
      <c r="A6310" s="410"/>
      <c r="B6310" s="62"/>
      <c r="C6310" s="62"/>
      <c r="D6310" s="62"/>
      <c r="E6310" s="173"/>
    </row>
    <row r="6311" spans="1:5">
      <c r="A6311" s="410" t="s">
        <v>576</v>
      </c>
      <c r="B6311" s="62" t="s">
        <v>558</v>
      </c>
      <c r="C6311" s="62" t="s">
        <v>559</v>
      </c>
      <c r="D6311" s="62" t="s">
        <v>560</v>
      </c>
      <c r="E6311" s="173" t="s">
        <v>561</v>
      </c>
    </row>
    <row r="6312" spans="1:5" ht="30">
      <c r="A6312" s="410" t="s">
        <v>3061</v>
      </c>
      <c r="B6312" s="62" t="s">
        <v>123</v>
      </c>
      <c r="C6312" s="62">
        <v>3.8829999999999999E-5</v>
      </c>
      <c r="D6312" s="62">
        <v>576</v>
      </c>
      <c r="E6312" s="173">
        <f>TRUNC((C6312*D6312),2)</f>
        <v>0.02</v>
      </c>
    </row>
    <row r="6313" spans="1:5">
      <c r="A6313" s="410" t="s">
        <v>562</v>
      </c>
      <c r="B6313" s="62" t="s">
        <v>563</v>
      </c>
      <c r="C6313" s="62" t="s">
        <v>563</v>
      </c>
      <c r="D6313" s="62" t="s">
        <v>563</v>
      </c>
      <c r="E6313" s="173">
        <f>SUM(E6312:E6312)</f>
        <v>0.02</v>
      </c>
    </row>
    <row r="6314" spans="1:5">
      <c r="A6314" s="410"/>
      <c r="B6314" s="62"/>
      <c r="C6314" s="62"/>
      <c r="D6314" s="62"/>
      <c r="E6314" s="173"/>
    </row>
    <row r="6315" spans="1:5">
      <c r="A6315" s="410" t="s">
        <v>557</v>
      </c>
      <c r="B6315" s="62" t="s">
        <v>558</v>
      </c>
      <c r="C6315" s="62" t="s">
        <v>559</v>
      </c>
      <c r="D6315" s="62" t="s">
        <v>560</v>
      </c>
      <c r="E6315" s="173" t="s">
        <v>561</v>
      </c>
    </row>
    <row r="6316" spans="1:5">
      <c r="A6316" s="410" t="s">
        <v>3090</v>
      </c>
      <c r="B6316" s="62" t="s">
        <v>122</v>
      </c>
      <c r="C6316" s="62">
        <v>0.38914246000000002</v>
      </c>
      <c r="D6316" s="62">
        <v>13.3</v>
      </c>
      <c r="E6316" s="173">
        <f>TRUNC((C6316*D6316),2)</f>
        <v>5.17</v>
      </c>
    </row>
    <row r="6317" spans="1:5">
      <c r="A6317" s="410" t="s">
        <v>3063</v>
      </c>
      <c r="B6317" s="62" t="s">
        <v>122</v>
      </c>
      <c r="C6317" s="62">
        <v>0.1942661</v>
      </c>
      <c r="D6317" s="62">
        <v>8.51</v>
      </c>
      <c r="E6317" s="173">
        <f>TRUNC((C6317*D6317),2)</f>
        <v>1.65</v>
      </c>
    </row>
    <row r="6318" spans="1:5">
      <c r="A6318" s="410" t="s">
        <v>562</v>
      </c>
      <c r="B6318" s="62" t="s">
        <v>563</v>
      </c>
      <c r="C6318" s="62" t="s">
        <v>563</v>
      </c>
      <c r="D6318" s="62" t="s">
        <v>563</v>
      </c>
      <c r="E6318" s="173">
        <f>SUM(E6316:E6317)</f>
        <v>6.82</v>
      </c>
    </row>
    <row r="6319" spans="1:5">
      <c r="A6319" s="410"/>
      <c r="B6319" s="62"/>
      <c r="C6319" s="62"/>
      <c r="D6319" s="62"/>
      <c r="E6319" s="173"/>
    </row>
    <row r="6320" spans="1:5">
      <c r="A6320" s="410" t="s">
        <v>564</v>
      </c>
      <c r="B6320" s="62" t="s">
        <v>558</v>
      </c>
      <c r="C6320" s="62" t="s">
        <v>559</v>
      </c>
      <c r="D6320" s="62" t="s">
        <v>560</v>
      </c>
      <c r="E6320" s="173" t="s">
        <v>561</v>
      </c>
    </row>
    <row r="6321" spans="1:5">
      <c r="A6321" s="410" t="s">
        <v>3066</v>
      </c>
      <c r="B6321" s="62" t="s">
        <v>123</v>
      </c>
      <c r="C6321" s="62">
        <v>4.59867E-3</v>
      </c>
      <c r="D6321" s="62">
        <v>6.92</v>
      </c>
      <c r="E6321" s="173">
        <f t="shared" ref="E6321:E6347" si="136">TRUNC((C6321*D6321),2)</f>
        <v>0.03</v>
      </c>
    </row>
    <row r="6322" spans="1:5">
      <c r="A6322" s="410" t="s">
        <v>3046</v>
      </c>
      <c r="B6322" s="62" t="s">
        <v>131</v>
      </c>
      <c r="C6322" s="62">
        <v>9.1832999999999997E-4</v>
      </c>
      <c r="D6322" s="62">
        <v>50.4</v>
      </c>
      <c r="E6322" s="173">
        <f t="shared" si="136"/>
        <v>0.04</v>
      </c>
    </row>
    <row r="6323" spans="1:5" ht="30">
      <c r="A6323" s="410" t="s">
        <v>3240</v>
      </c>
      <c r="B6323" s="62" t="s">
        <v>123</v>
      </c>
      <c r="C6323" s="62">
        <v>4.8166000000000002</v>
      </c>
      <c r="D6323" s="62">
        <v>0.49</v>
      </c>
      <c r="E6323" s="173">
        <f t="shared" si="136"/>
        <v>2.36</v>
      </c>
    </row>
    <row r="6324" spans="1:5">
      <c r="A6324" s="410" t="s">
        <v>3067</v>
      </c>
      <c r="B6324" s="62" t="s">
        <v>123</v>
      </c>
      <c r="C6324" s="62">
        <v>3.8121999999999999E-4</v>
      </c>
      <c r="D6324" s="62">
        <v>108.95</v>
      </c>
      <c r="E6324" s="173">
        <f t="shared" si="136"/>
        <v>0.04</v>
      </c>
    </row>
    <row r="6325" spans="1:5">
      <c r="A6325" s="410" t="s">
        <v>3069</v>
      </c>
      <c r="B6325" s="62" t="s">
        <v>123</v>
      </c>
      <c r="C6325" s="62">
        <v>5.2020399999999998E-3</v>
      </c>
      <c r="D6325" s="62">
        <v>6.21</v>
      </c>
      <c r="E6325" s="173">
        <f t="shared" si="136"/>
        <v>0.03</v>
      </c>
    </row>
    <row r="6326" spans="1:5">
      <c r="A6326" s="410" t="s">
        <v>3047</v>
      </c>
      <c r="B6326" s="62" t="s">
        <v>131</v>
      </c>
      <c r="C6326" s="62">
        <v>7.8781700000000003E-3</v>
      </c>
      <c r="D6326" s="62">
        <v>9.4499999999999993</v>
      </c>
      <c r="E6326" s="173">
        <f t="shared" si="136"/>
        <v>7.0000000000000007E-2</v>
      </c>
    </row>
    <row r="6327" spans="1:5" ht="30">
      <c r="A6327" s="410" t="s">
        <v>3241</v>
      </c>
      <c r="B6327" s="62" t="s">
        <v>125</v>
      </c>
      <c r="C6327" s="62">
        <v>1.89</v>
      </c>
      <c r="D6327" s="62">
        <v>466.39</v>
      </c>
      <c r="E6327" s="173">
        <f t="shared" si="136"/>
        <v>881.47</v>
      </c>
    </row>
    <row r="6328" spans="1:5">
      <c r="A6328" s="410" t="s">
        <v>3075</v>
      </c>
      <c r="B6328" s="62" t="s">
        <v>128</v>
      </c>
      <c r="C6328" s="62">
        <v>8.6700000000000004E-4</v>
      </c>
      <c r="D6328" s="62">
        <v>15.32</v>
      </c>
      <c r="E6328" s="173">
        <f t="shared" si="136"/>
        <v>0.01</v>
      </c>
    </row>
    <row r="6329" spans="1:5">
      <c r="A6329" s="410" t="s">
        <v>3172</v>
      </c>
      <c r="B6329" s="62" t="s">
        <v>136</v>
      </c>
      <c r="C6329" s="62">
        <v>0.88290000000000002</v>
      </c>
      <c r="D6329" s="62">
        <v>30.46</v>
      </c>
      <c r="E6329" s="173">
        <f t="shared" si="136"/>
        <v>26.89</v>
      </c>
    </row>
    <row r="6330" spans="1:5">
      <c r="A6330" s="410" t="s">
        <v>3076</v>
      </c>
      <c r="B6330" s="62" t="s">
        <v>122</v>
      </c>
      <c r="C6330" s="62">
        <v>0.5736</v>
      </c>
      <c r="D6330" s="62">
        <v>1.87</v>
      </c>
      <c r="E6330" s="173">
        <f t="shared" si="136"/>
        <v>1.07</v>
      </c>
    </row>
    <row r="6331" spans="1:5">
      <c r="A6331" s="410" t="s">
        <v>3077</v>
      </c>
      <c r="B6331" s="62" t="s">
        <v>122</v>
      </c>
      <c r="C6331" s="62">
        <v>0.5736</v>
      </c>
      <c r="D6331" s="62">
        <v>0.71</v>
      </c>
      <c r="E6331" s="173">
        <f t="shared" si="136"/>
        <v>0.4</v>
      </c>
    </row>
    <row r="6332" spans="1:5">
      <c r="A6332" s="410" t="s">
        <v>3078</v>
      </c>
      <c r="B6332" s="62" t="s">
        <v>122</v>
      </c>
      <c r="C6332" s="62">
        <v>0.5736</v>
      </c>
      <c r="D6332" s="62">
        <v>0.34</v>
      </c>
      <c r="E6332" s="173">
        <f t="shared" si="136"/>
        <v>0.19</v>
      </c>
    </row>
    <row r="6333" spans="1:5">
      <c r="A6333" s="410" t="s">
        <v>3079</v>
      </c>
      <c r="B6333" s="62" t="s">
        <v>122</v>
      </c>
      <c r="C6333" s="62">
        <v>0.5736</v>
      </c>
      <c r="D6333" s="62">
        <v>0.05</v>
      </c>
      <c r="E6333" s="173">
        <f t="shared" si="136"/>
        <v>0.02</v>
      </c>
    </row>
    <row r="6334" spans="1:5">
      <c r="A6334" s="410" t="s">
        <v>3048</v>
      </c>
      <c r="B6334" s="62" t="s">
        <v>123</v>
      </c>
      <c r="C6334" s="62">
        <v>1.5179099999999999E-3</v>
      </c>
      <c r="D6334" s="62">
        <v>31.18</v>
      </c>
      <c r="E6334" s="173">
        <f t="shared" si="136"/>
        <v>0.04</v>
      </c>
    </row>
    <row r="6335" spans="1:5">
      <c r="A6335" s="410" t="s">
        <v>3049</v>
      </c>
      <c r="B6335" s="62" t="s">
        <v>123</v>
      </c>
      <c r="C6335" s="62">
        <v>7.1144000000000003E-4</v>
      </c>
      <c r="D6335" s="62">
        <v>178.5</v>
      </c>
      <c r="E6335" s="173">
        <f t="shared" si="136"/>
        <v>0.12</v>
      </c>
    </row>
    <row r="6336" spans="1:5">
      <c r="A6336" s="410" t="s">
        <v>3050</v>
      </c>
      <c r="B6336" s="62" t="s">
        <v>123</v>
      </c>
      <c r="C6336" s="62">
        <v>6.3949060000000002E-2</v>
      </c>
      <c r="D6336" s="62">
        <v>1.17</v>
      </c>
      <c r="E6336" s="173">
        <f t="shared" si="136"/>
        <v>7.0000000000000007E-2</v>
      </c>
    </row>
    <row r="6337" spans="1:5" ht="30">
      <c r="A6337" s="410" t="s">
        <v>3051</v>
      </c>
      <c r="B6337" s="62" t="s">
        <v>123</v>
      </c>
      <c r="C6337" s="62">
        <v>6.1662999999999996E-4</v>
      </c>
      <c r="D6337" s="62">
        <v>140.43</v>
      </c>
      <c r="E6337" s="173">
        <f t="shared" si="136"/>
        <v>0.08</v>
      </c>
    </row>
    <row r="6338" spans="1:5" ht="30">
      <c r="A6338" s="410" t="s">
        <v>3052</v>
      </c>
      <c r="B6338" s="62" t="s">
        <v>123</v>
      </c>
      <c r="C6338" s="62">
        <v>4.1299000000000002E-4</v>
      </c>
      <c r="D6338" s="62">
        <v>123.37</v>
      </c>
      <c r="E6338" s="173">
        <f t="shared" si="136"/>
        <v>0.05</v>
      </c>
    </row>
    <row r="6339" spans="1:5" ht="30">
      <c r="A6339" s="410" t="s">
        <v>3080</v>
      </c>
      <c r="B6339" s="62" t="s">
        <v>123</v>
      </c>
      <c r="C6339" s="62">
        <v>2.529E-5</v>
      </c>
      <c r="D6339" s="62">
        <v>593.85</v>
      </c>
      <c r="E6339" s="173">
        <f t="shared" si="136"/>
        <v>0.01</v>
      </c>
    </row>
    <row r="6340" spans="1:5">
      <c r="A6340" s="410" t="s">
        <v>3081</v>
      </c>
      <c r="B6340" s="62" t="s">
        <v>123</v>
      </c>
      <c r="C6340" s="62">
        <v>1.5532999999999999E-4</v>
      </c>
      <c r="D6340" s="62">
        <v>134.63</v>
      </c>
      <c r="E6340" s="173">
        <f t="shared" si="136"/>
        <v>0.02</v>
      </c>
    </row>
    <row r="6341" spans="1:5">
      <c r="A6341" s="410" t="s">
        <v>3082</v>
      </c>
      <c r="B6341" s="62" t="s">
        <v>123</v>
      </c>
      <c r="C6341" s="62">
        <v>1.1799E-4</v>
      </c>
      <c r="D6341" s="62">
        <v>202.84</v>
      </c>
      <c r="E6341" s="173">
        <f t="shared" si="136"/>
        <v>0.02</v>
      </c>
    </row>
    <row r="6342" spans="1:5">
      <c r="A6342" s="410" t="s">
        <v>3083</v>
      </c>
      <c r="B6342" s="62" t="s">
        <v>123</v>
      </c>
      <c r="C6342" s="62">
        <v>2.529E-5</v>
      </c>
      <c r="D6342" s="62">
        <v>574.46</v>
      </c>
      <c r="E6342" s="173">
        <f t="shared" si="136"/>
        <v>0.01</v>
      </c>
    </row>
    <row r="6343" spans="1:5">
      <c r="A6343" s="410" t="s">
        <v>3084</v>
      </c>
      <c r="B6343" s="62" t="s">
        <v>123</v>
      </c>
      <c r="C6343" s="62">
        <v>3.1090000000000002E-5</v>
      </c>
      <c r="D6343" s="62">
        <v>276.64</v>
      </c>
      <c r="E6343" s="173">
        <f t="shared" si="136"/>
        <v>0</v>
      </c>
    </row>
    <row r="6344" spans="1:5">
      <c r="A6344" s="410" t="s">
        <v>3085</v>
      </c>
      <c r="B6344" s="62" t="s">
        <v>123</v>
      </c>
      <c r="C6344" s="62">
        <v>1.5659300000000001E-3</v>
      </c>
      <c r="D6344" s="62">
        <v>8.1</v>
      </c>
      <c r="E6344" s="173">
        <f t="shared" si="136"/>
        <v>0.01</v>
      </c>
    </row>
    <row r="6345" spans="1:5">
      <c r="A6345" s="410" t="s">
        <v>3086</v>
      </c>
      <c r="B6345" s="62" t="s">
        <v>123</v>
      </c>
      <c r="C6345" s="62">
        <v>8.6700000000000004E-4</v>
      </c>
      <c r="D6345" s="62">
        <v>11.01</v>
      </c>
      <c r="E6345" s="173">
        <f t="shared" si="136"/>
        <v>0</v>
      </c>
    </row>
    <row r="6346" spans="1:5">
      <c r="A6346" s="410" t="s">
        <v>3087</v>
      </c>
      <c r="B6346" s="62" t="s">
        <v>123</v>
      </c>
      <c r="C6346" s="62">
        <v>8.6700000000000004E-4</v>
      </c>
      <c r="D6346" s="62">
        <v>24.42</v>
      </c>
      <c r="E6346" s="173">
        <f t="shared" si="136"/>
        <v>0.02</v>
      </c>
    </row>
    <row r="6347" spans="1:5" ht="30">
      <c r="A6347" s="410" t="s">
        <v>3226</v>
      </c>
      <c r="B6347" s="62" t="s">
        <v>126</v>
      </c>
      <c r="C6347" s="62">
        <v>6.8554377799999999</v>
      </c>
      <c r="D6347" s="62">
        <v>11.91</v>
      </c>
      <c r="E6347" s="173">
        <f t="shared" si="136"/>
        <v>81.64</v>
      </c>
    </row>
    <row r="6348" spans="1:5">
      <c r="A6348" s="410" t="s">
        <v>562</v>
      </c>
      <c r="B6348" s="62" t="s">
        <v>563</v>
      </c>
      <c r="C6348" s="62" t="s">
        <v>563</v>
      </c>
      <c r="D6348" s="62" t="s">
        <v>563</v>
      </c>
      <c r="E6348" s="173">
        <f>SUM(E6321:E6347)</f>
        <v>994.71</v>
      </c>
    </row>
    <row r="6349" spans="1:5">
      <c r="A6349" s="410"/>
      <c r="B6349" s="62"/>
      <c r="C6349" s="62"/>
      <c r="D6349" s="62"/>
      <c r="E6349" s="173"/>
    </row>
    <row r="6350" spans="1:5">
      <c r="A6350" s="410" t="s">
        <v>565</v>
      </c>
      <c r="B6350" s="62" t="s">
        <v>563</v>
      </c>
      <c r="C6350" s="62" t="s">
        <v>563</v>
      </c>
      <c r="D6350" s="62" t="s">
        <v>563</v>
      </c>
      <c r="E6350" s="173">
        <f>E6313+E6318+E6348</f>
        <v>1001.5500000000001</v>
      </c>
    </row>
    <row r="6351" spans="1:5">
      <c r="A6351" s="410"/>
      <c r="B6351" s="62"/>
      <c r="C6351" s="62"/>
      <c r="D6351" s="413"/>
      <c r="E6351" s="173"/>
    </row>
    <row r="6352" spans="1:5">
      <c r="A6352" s="410"/>
      <c r="B6352" s="62"/>
      <c r="C6352" s="62"/>
      <c r="D6352" s="62"/>
      <c r="E6352" s="173"/>
    </row>
    <row r="6353" spans="1:5">
      <c r="A6353" s="410"/>
      <c r="B6353" s="62"/>
      <c r="C6353" s="62"/>
      <c r="D6353" s="62"/>
      <c r="E6353" s="173"/>
    </row>
    <row r="6354" spans="1:5">
      <c r="A6354" s="410" t="s">
        <v>1435</v>
      </c>
      <c r="B6354" s="62" t="s">
        <v>3547</v>
      </c>
      <c r="C6354" s="62"/>
      <c r="D6354" s="62"/>
      <c r="E6354" s="173"/>
    </row>
    <row r="6355" spans="1:5" ht="30">
      <c r="A6355" s="410" t="s">
        <v>1193</v>
      </c>
      <c r="B6355" s="62"/>
      <c r="C6355" s="62"/>
      <c r="D6355" s="62"/>
      <c r="E6355" s="173"/>
    </row>
    <row r="6356" spans="1:5">
      <c r="A6356" s="410" t="s">
        <v>570</v>
      </c>
      <c r="B6356" s="62"/>
      <c r="C6356" s="62"/>
      <c r="D6356" s="62"/>
      <c r="E6356" s="173"/>
    </row>
    <row r="6357" spans="1:5">
      <c r="A6357" s="410"/>
      <c r="B6357" s="62"/>
      <c r="C6357" s="62"/>
      <c r="D6357" s="62"/>
      <c r="E6357" s="173"/>
    </row>
    <row r="6358" spans="1:5">
      <c r="A6358" s="410" t="s">
        <v>576</v>
      </c>
      <c r="B6358" s="62" t="s">
        <v>558</v>
      </c>
      <c r="C6358" s="62" t="s">
        <v>559</v>
      </c>
      <c r="D6358" s="62" t="s">
        <v>560</v>
      </c>
      <c r="E6358" s="173" t="s">
        <v>561</v>
      </c>
    </row>
    <row r="6359" spans="1:5" ht="30">
      <c r="A6359" s="410" t="s">
        <v>3061</v>
      </c>
      <c r="B6359" s="62" t="s">
        <v>123</v>
      </c>
      <c r="C6359" s="62">
        <v>9.7037999999999996E-4</v>
      </c>
      <c r="D6359" s="62">
        <v>576</v>
      </c>
      <c r="E6359" s="173">
        <f>TRUNC((C6359*D6359),2)</f>
        <v>0.55000000000000004</v>
      </c>
    </row>
    <row r="6360" spans="1:5">
      <c r="A6360" s="410" t="s">
        <v>562</v>
      </c>
      <c r="B6360" s="62" t="s">
        <v>563</v>
      </c>
      <c r="C6360" s="62" t="s">
        <v>563</v>
      </c>
      <c r="D6360" s="62" t="s">
        <v>563</v>
      </c>
      <c r="E6360" s="173">
        <f>SUM(E6359:E6359)</f>
        <v>0.55000000000000004</v>
      </c>
    </row>
    <row r="6361" spans="1:5">
      <c r="A6361" s="410"/>
      <c r="B6361" s="62"/>
      <c r="C6361" s="62"/>
      <c r="D6361" s="62"/>
      <c r="E6361" s="173"/>
    </row>
    <row r="6362" spans="1:5">
      <c r="A6362" s="410" t="s">
        <v>557</v>
      </c>
      <c r="B6362" s="62" t="s">
        <v>558</v>
      </c>
      <c r="C6362" s="62" t="s">
        <v>559</v>
      </c>
      <c r="D6362" s="62" t="s">
        <v>560</v>
      </c>
      <c r="E6362" s="173" t="s">
        <v>561</v>
      </c>
    </row>
    <row r="6363" spans="1:5">
      <c r="A6363" s="410" t="s">
        <v>3112</v>
      </c>
      <c r="B6363" s="62" t="s">
        <v>122</v>
      </c>
      <c r="C6363" s="62">
        <v>4.3511699999999998</v>
      </c>
      <c r="D6363" s="62">
        <v>10.46</v>
      </c>
      <c r="E6363" s="173">
        <f>TRUNC((C6363*D6363),2)</f>
        <v>45.51</v>
      </c>
    </row>
    <row r="6364" spans="1:5">
      <c r="A6364" s="410" t="s">
        <v>3117</v>
      </c>
      <c r="B6364" s="62" t="s">
        <v>122</v>
      </c>
      <c r="C6364" s="62">
        <v>6.1725899999999996</v>
      </c>
      <c r="D6364" s="62">
        <v>17.7</v>
      </c>
      <c r="E6364" s="173">
        <f>TRUNC((C6364*D6364),2)</f>
        <v>109.25</v>
      </c>
    </row>
    <row r="6365" spans="1:5">
      <c r="A6365" s="410" t="s">
        <v>3090</v>
      </c>
      <c r="B6365" s="62" t="s">
        <v>122</v>
      </c>
      <c r="C6365" s="62">
        <v>0.38914246000000002</v>
      </c>
      <c r="D6365" s="62">
        <v>13.3</v>
      </c>
      <c r="E6365" s="173">
        <f>TRUNC((C6365*D6365),2)</f>
        <v>5.17</v>
      </c>
    </row>
    <row r="6366" spans="1:5">
      <c r="A6366" s="410" t="s">
        <v>3063</v>
      </c>
      <c r="B6366" s="62" t="s">
        <v>122</v>
      </c>
      <c r="C6366" s="62">
        <v>0.1942661</v>
      </c>
      <c r="D6366" s="62">
        <v>8.51</v>
      </c>
      <c r="E6366" s="173">
        <f>TRUNC((C6366*D6366),2)</f>
        <v>1.65</v>
      </c>
    </row>
    <row r="6367" spans="1:5">
      <c r="A6367" s="410" t="s">
        <v>3222</v>
      </c>
      <c r="B6367" s="62" t="s">
        <v>122</v>
      </c>
      <c r="C6367" s="62">
        <v>3.3999839999999999</v>
      </c>
      <c r="D6367" s="62">
        <v>12.19</v>
      </c>
      <c r="E6367" s="173">
        <f>TRUNC((C6367*D6367),2)</f>
        <v>41.44</v>
      </c>
    </row>
    <row r="6368" spans="1:5">
      <c r="A6368" s="410" t="s">
        <v>562</v>
      </c>
      <c r="B6368" s="62" t="s">
        <v>563</v>
      </c>
      <c r="C6368" s="62" t="s">
        <v>563</v>
      </c>
      <c r="D6368" s="62" t="s">
        <v>563</v>
      </c>
      <c r="E6368" s="173">
        <f>SUM(E6363:E6367)</f>
        <v>203.01999999999998</v>
      </c>
    </row>
    <row r="6369" spans="1:5">
      <c r="A6369" s="410"/>
      <c r="B6369" s="62"/>
      <c r="C6369" s="62"/>
      <c r="D6369" s="62"/>
      <c r="E6369" s="173"/>
    </row>
    <row r="6370" spans="1:5">
      <c r="A6370" s="410" t="s">
        <v>564</v>
      </c>
      <c r="B6370" s="62" t="s">
        <v>558</v>
      </c>
      <c r="C6370" s="62" t="s">
        <v>559</v>
      </c>
      <c r="D6370" s="62" t="s">
        <v>560</v>
      </c>
      <c r="E6370" s="173" t="s">
        <v>561</v>
      </c>
    </row>
    <row r="6371" spans="1:5">
      <c r="A6371" s="410" t="s">
        <v>3066</v>
      </c>
      <c r="B6371" s="62" t="s">
        <v>123</v>
      </c>
      <c r="C6371" s="62">
        <v>0.11491534</v>
      </c>
      <c r="D6371" s="62">
        <v>6.92</v>
      </c>
      <c r="E6371" s="173">
        <f t="shared" ref="E6371:E6398" si="137">TRUNC((C6371*D6371),2)</f>
        <v>0.79</v>
      </c>
    </row>
    <row r="6372" spans="1:5">
      <c r="A6372" s="410" t="s">
        <v>3046</v>
      </c>
      <c r="B6372" s="62" t="s">
        <v>131</v>
      </c>
      <c r="C6372" s="62">
        <v>2.2948090000000001E-2</v>
      </c>
      <c r="D6372" s="62">
        <v>50.4</v>
      </c>
      <c r="E6372" s="173">
        <f t="shared" si="137"/>
        <v>1.1499999999999999</v>
      </c>
    </row>
    <row r="6373" spans="1:5" ht="30">
      <c r="A6373" s="410" t="s">
        <v>3240</v>
      </c>
      <c r="B6373" s="62" t="s">
        <v>123</v>
      </c>
      <c r="C6373" s="62">
        <v>4.8166000000000002</v>
      </c>
      <c r="D6373" s="62">
        <v>0.49</v>
      </c>
      <c r="E6373" s="173">
        <f t="shared" si="137"/>
        <v>2.36</v>
      </c>
    </row>
    <row r="6374" spans="1:5">
      <c r="A6374" s="410" t="s">
        <v>3067</v>
      </c>
      <c r="B6374" s="62" t="s">
        <v>123</v>
      </c>
      <c r="C6374" s="62">
        <v>9.5261200000000008E-3</v>
      </c>
      <c r="D6374" s="62">
        <v>108.95</v>
      </c>
      <c r="E6374" s="173">
        <f t="shared" si="137"/>
        <v>1.03</v>
      </c>
    </row>
    <row r="6375" spans="1:5">
      <c r="A6375" s="410" t="s">
        <v>3069</v>
      </c>
      <c r="B6375" s="62" t="s">
        <v>123</v>
      </c>
      <c r="C6375" s="62">
        <v>0.12999285999999999</v>
      </c>
      <c r="D6375" s="62">
        <v>6.21</v>
      </c>
      <c r="E6375" s="173">
        <f t="shared" si="137"/>
        <v>0.8</v>
      </c>
    </row>
    <row r="6376" spans="1:5" ht="45">
      <c r="A6376" s="410" t="s">
        <v>3249</v>
      </c>
      <c r="B6376" s="62" t="s">
        <v>1148</v>
      </c>
      <c r="C6376" s="62">
        <v>1</v>
      </c>
      <c r="D6376" s="62">
        <v>384</v>
      </c>
      <c r="E6376" s="173">
        <f t="shared" si="137"/>
        <v>384</v>
      </c>
    </row>
    <row r="6377" spans="1:5">
      <c r="A6377" s="410" t="s">
        <v>3047</v>
      </c>
      <c r="B6377" s="62" t="s">
        <v>131</v>
      </c>
      <c r="C6377" s="62">
        <v>0.19686627000000001</v>
      </c>
      <c r="D6377" s="62">
        <v>9.4499999999999993</v>
      </c>
      <c r="E6377" s="173">
        <f t="shared" si="137"/>
        <v>1.86</v>
      </c>
    </row>
    <row r="6378" spans="1:5" ht="30">
      <c r="A6378" s="410" t="s">
        <v>3241</v>
      </c>
      <c r="B6378" s="62" t="s">
        <v>125</v>
      </c>
      <c r="C6378" s="62">
        <v>1.4950000000000001</v>
      </c>
      <c r="D6378" s="62">
        <v>466.39</v>
      </c>
      <c r="E6378" s="173">
        <f t="shared" si="137"/>
        <v>697.25</v>
      </c>
    </row>
    <row r="6379" spans="1:5">
      <c r="A6379" s="410" t="s">
        <v>3075</v>
      </c>
      <c r="B6379" s="62" t="s">
        <v>128</v>
      </c>
      <c r="C6379" s="62">
        <v>2.1665239999999999E-2</v>
      </c>
      <c r="D6379" s="62">
        <v>15.32</v>
      </c>
      <c r="E6379" s="173">
        <f t="shared" si="137"/>
        <v>0.33</v>
      </c>
    </row>
    <row r="6380" spans="1:5">
      <c r="A6380" s="410" t="s">
        <v>3172</v>
      </c>
      <c r="B6380" s="62" t="s">
        <v>136</v>
      </c>
      <c r="C6380" s="62">
        <v>0.88290000000000002</v>
      </c>
      <c r="D6380" s="62">
        <v>30.46</v>
      </c>
      <c r="E6380" s="173">
        <f t="shared" si="137"/>
        <v>26.89</v>
      </c>
    </row>
    <row r="6381" spans="1:5">
      <c r="A6381" s="410" t="s">
        <v>3076</v>
      </c>
      <c r="B6381" s="62" t="s">
        <v>122</v>
      </c>
      <c r="C6381" s="62">
        <v>13.686541180000001</v>
      </c>
      <c r="D6381" s="62">
        <v>1.87</v>
      </c>
      <c r="E6381" s="173">
        <f t="shared" si="137"/>
        <v>25.59</v>
      </c>
    </row>
    <row r="6382" spans="1:5">
      <c r="A6382" s="410" t="s">
        <v>3077</v>
      </c>
      <c r="B6382" s="62" t="s">
        <v>122</v>
      </c>
      <c r="C6382" s="62">
        <v>14.333600000000001</v>
      </c>
      <c r="D6382" s="62">
        <v>0.71</v>
      </c>
      <c r="E6382" s="173">
        <f t="shared" si="137"/>
        <v>10.17</v>
      </c>
    </row>
    <row r="6383" spans="1:5">
      <c r="A6383" s="410" t="s">
        <v>3078</v>
      </c>
      <c r="B6383" s="62" t="s">
        <v>122</v>
      </c>
      <c r="C6383" s="62">
        <v>14.333600000000001</v>
      </c>
      <c r="D6383" s="62">
        <v>0.34</v>
      </c>
      <c r="E6383" s="173">
        <f t="shared" si="137"/>
        <v>4.87</v>
      </c>
    </row>
    <row r="6384" spans="1:5">
      <c r="A6384" s="410" t="s">
        <v>3079</v>
      </c>
      <c r="B6384" s="62" t="s">
        <v>122</v>
      </c>
      <c r="C6384" s="62">
        <v>14.333600000000001</v>
      </c>
      <c r="D6384" s="62">
        <v>0.05</v>
      </c>
      <c r="E6384" s="173">
        <f t="shared" si="137"/>
        <v>0.71</v>
      </c>
    </row>
    <row r="6385" spans="1:5">
      <c r="A6385" s="410" t="s">
        <v>3048</v>
      </c>
      <c r="B6385" s="62" t="s">
        <v>123</v>
      </c>
      <c r="C6385" s="62">
        <v>3.7930999999999999E-2</v>
      </c>
      <c r="D6385" s="62">
        <v>31.18</v>
      </c>
      <c r="E6385" s="173">
        <f t="shared" si="137"/>
        <v>1.18</v>
      </c>
    </row>
    <row r="6386" spans="1:5">
      <c r="A6386" s="410" t="s">
        <v>3049</v>
      </c>
      <c r="B6386" s="62" t="s">
        <v>123</v>
      </c>
      <c r="C6386" s="62">
        <v>1.7777970000000001E-2</v>
      </c>
      <c r="D6386" s="62">
        <v>178.5</v>
      </c>
      <c r="E6386" s="173">
        <f t="shared" si="137"/>
        <v>3.17</v>
      </c>
    </row>
    <row r="6387" spans="1:5">
      <c r="A6387" s="410" t="s">
        <v>3050</v>
      </c>
      <c r="B6387" s="62" t="s">
        <v>123</v>
      </c>
      <c r="C6387" s="62">
        <v>1.5980129300000001</v>
      </c>
      <c r="D6387" s="62">
        <v>1.17</v>
      </c>
      <c r="E6387" s="173">
        <f t="shared" si="137"/>
        <v>1.86</v>
      </c>
    </row>
    <row r="6388" spans="1:5" ht="30">
      <c r="A6388" s="410" t="s">
        <v>3051</v>
      </c>
      <c r="B6388" s="62" t="s">
        <v>123</v>
      </c>
      <c r="C6388" s="62">
        <v>1.540863E-2</v>
      </c>
      <c r="D6388" s="62">
        <v>140.43</v>
      </c>
      <c r="E6388" s="173">
        <f t="shared" si="137"/>
        <v>2.16</v>
      </c>
    </row>
    <row r="6389" spans="1:5" ht="30">
      <c r="A6389" s="410" t="s">
        <v>3052</v>
      </c>
      <c r="B6389" s="62" t="s">
        <v>123</v>
      </c>
      <c r="C6389" s="62">
        <v>1.032019E-2</v>
      </c>
      <c r="D6389" s="62">
        <v>123.37</v>
      </c>
      <c r="E6389" s="173">
        <f t="shared" si="137"/>
        <v>1.27</v>
      </c>
    </row>
    <row r="6390" spans="1:5" ht="30">
      <c r="A6390" s="410" t="s">
        <v>3080</v>
      </c>
      <c r="B6390" s="62" t="s">
        <v>123</v>
      </c>
      <c r="C6390" s="62">
        <v>6.3210999999999996E-4</v>
      </c>
      <c r="D6390" s="62">
        <v>593.85</v>
      </c>
      <c r="E6390" s="173">
        <f t="shared" si="137"/>
        <v>0.37</v>
      </c>
    </row>
    <row r="6391" spans="1:5">
      <c r="A6391" s="410" t="s">
        <v>3081</v>
      </c>
      <c r="B6391" s="62" t="s">
        <v>123</v>
      </c>
      <c r="C6391" s="62">
        <v>3.8815400000000002E-3</v>
      </c>
      <c r="D6391" s="62">
        <v>134.63</v>
      </c>
      <c r="E6391" s="173">
        <f t="shared" si="137"/>
        <v>0.52</v>
      </c>
    </row>
    <row r="6392" spans="1:5">
      <c r="A6392" s="410" t="s">
        <v>3082</v>
      </c>
      <c r="B6392" s="62" t="s">
        <v>123</v>
      </c>
      <c r="C6392" s="62">
        <v>2.9484200000000002E-3</v>
      </c>
      <c r="D6392" s="62">
        <v>202.84</v>
      </c>
      <c r="E6392" s="173">
        <f t="shared" si="137"/>
        <v>0.59</v>
      </c>
    </row>
    <row r="6393" spans="1:5">
      <c r="A6393" s="410" t="s">
        <v>3083</v>
      </c>
      <c r="B6393" s="62" t="s">
        <v>123</v>
      </c>
      <c r="C6393" s="62">
        <v>6.3210999999999996E-4</v>
      </c>
      <c r="D6393" s="62">
        <v>574.46</v>
      </c>
      <c r="E6393" s="173">
        <f t="shared" si="137"/>
        <v>0.36</v>
      </c>
    </row>
    <row r="6394" spans="1:5">
      <c r="A6394" s="410" t="s">
        <v>3084</v>
      </c>
      <c r="B6394" s="62" t="s">
        <v>123</v>
      </c>
      <c r="C6394" s="62">
        <v>7.7687999999999998E-4</v>
      </c>
      <c r="D6394" s="62">
        <v>276.64</v>
      </c>
      <c r="E6394" s="173">
        <f t="shared" si="137"/>
        <v>0.21</v>
      </c>
    </row>
    <row r="6395" spans="1:5">
      <c r="A6395" s="410" t="s">
        <v>3085</v>
      </c>
      <c r="B6395" s="62" t="s">
        <v>123</v>
      </c>
      <c r="C6395" s="62">
        <v>3.9130730000000002E-2</v>
      </c>
      <c r="D6395" s="62">
        <v>8.1</v>
      </c>
      <c r="E6395" s="173">
        <f t="shared" si="137"/>
        <v>0.31</v>
      </c>
    </row>
    <row r="6396" spans="1:5">
      <c r="A6396" s="410" t="s">
        <v>3086</v>
      </c>
      <c r="B6396" s="62" t="s">
        <v>123</v>
      </c>
      <c r="C6396" s="62">
        <v>2.1665239999999999E-2</v>
      </c>
      <c r="D6396" s="62">
        <v>11.01</v>
      </c>
      <c r="E6396" s="173">
        <f t="shared" si="137"/>
        <v>0.23</v>
      </c>
    </row>
    <row r="6397" spans="1:5">
      <c r="A6397" s="410" t="s">
        <v>3087</v>
      </c>
      <c r="B6397" s="62" t="s">
        <v>123</v>
      </c>
      <c r="C6397" s="62">
        <v>2.1665239999999999E-2</v>
      </c>
      <c r="D6397" s="62">
        <v>24.42</v>
      </c>
      <c r="E6397" s="173">
        <f t="shared" si="137"/>
        <v>0.52</v>
      </c>
    </row>
    <row r="6398" spans="1:5" ht="30">
      <c r="A6398" s="410" t="s">
        <v>3226</v>
      </c>
      <c r="B6398" s="62" t="s">
        <v>126</v>
      </c>
      <c r="C6398" s="62">
        <v>5.84</v>
      </c>
      <c r="D6398" s="62">
        <v>11.91</v>
      </c>
      <c r="E6398" s="173">
        <f t="shared" si="137"/>
        <v>69.55</v>
      </c>
    </row>
    <row r="6399" spans="1:5">
      <c r="A6399" s="410" t="s">
        <v>562</v>
      </c>
      <c r="B6399" s="62" t="s">
        <v>563</v>
      </c>
      <c r="C6399" s="62" t="s">
        <v>563</v>
      </c>
      <c r="D6399" s="62" t="s">
        <v>563</v>
      </c>
      <c r="E6399" s="173">
        <f>SUM(E6371:E6398)</f>
        <v>1240.0999999999997</v>
      </c>
    </row>
    <row r="6400" spans="1:5">
      <c r="A6400" s="410"/>
      <c r="B6400" s="62"/>
      <c r="C6400" s="62"/>
      <c r="D6400" s="62"/>
      <c r="E6400" s="173"/>
    </row>
    <row r="6401" spans="1:5">
      <c r="A6401" s="410" t="s">
        <v>565</v>
      </c>
      <c r="B6401" s="62" t="s">
        <v>563</v>
      </c>
      <c r="C6401" s="62" t="s">
        <v>563</v>
      </c>
      <c r="D6401" s="62" t="s">
        <v>563</v>
      </c>
      <c r="E6401" s="173">
        <f>E6360+E6368+E6399</f>
        <v>1443.6699999999996</v>
      </c>
    </row>
    <row r="6402" spans="1:5">
      <c r="A6402" s="410"/>
      <c r="B6402" s="62"/>
      <c r="C6402" s="62"/>
      <c r="D6402" s="413"/>
      <c r="E6402" s="173"/>
    </row>
    <row r="6403" spans="1:5">
      <c r="A6403" s="410"/>
      <c r="B6403" s="62"/>
      <c r="C6403" s="62"/>
      <c r="D6403" s="62"/>
      <c r="E6403" s="173"/>
    </row>
    <row r="6404" spans="1:5">
      <c r="A6404" s="410"/>
      <c r="B6404" s="62"/>
      <c r="C6404" s="62"/>
      <c r="D6404" s="62"/>
      <c r="E6404" s="173"/>
    </row>
    <row r="6405" spans="1:5">
      <c r="A6405" s="410" t="s">
        <v>1436</v>
      </c>
      <c r="B6405" s="62" t="s">
        <v>3619</v>
      </c>
      <c r="C6405" s="62"/>
      <c r="D6405" s="62"/>
      <c r="E6405" s="173"/>
    </row>
    <row r="6406" spans="1:5">
      <c r="A6406" s="410" t="s">
        <v>1194</v>
      </c>
      <c r="B6406" s="62"/>
      <c r="C6406" s="62"/>
      <c r="D6406" s="62"/>
      <c r="E6406" s="173"/>
    </row>
    <row r="6407" spans="1:5">
      <c r="A6407" s="410" t="s">
        <v>590</v>
      </c>
      <c r="B6407" s="62"/>
      <c r="C6407" s="62"/>
      <c r="D6407" s="62"/>
      <c r="E6407" s="173"/>
    </row>
    <row r="6408" spans="1:5">
      <c r="A6408" s="410"/>
      <c r="B6408" s="62"/>
      <c r="C6408" s="62"/>
      <c r="D6408" s="62"/>
      <c r="E6408" s="173"/>
    </row>
    <row r="6409" spans="1:5">
      <c r="A6409" s="410" t="s">
        <v>576</v>
      </c>
      <c r="B6409" s="62" t="s">
        <v>558</v>
      </c>
      <c r="C6409" s="62" t="s">
        <v>559</v>
      </c>
      <c r="D6409" s="62" t="s">
        <v>560</v>
      </c>
      <c r="E6409" s="173" t="s">
        <v>561</v>
      </c>
    </row>
    <row r="6410" spans="1:5" ht="30">
      <c r="A6410" s="410" t="s">
        <v>3061</v>
      </c>
      <c r="B6410" s="62" t="s">
        <v>123</v>
      </c>
      <c r="C6410" s="62">
        <v>2.2515E-4</v>
      </c>
      <c r="D6410" s="62">
        <v>576</v>
      </c>
      <c r="E6410" s="173">
        <f>TRUNC((C6410*D6410),2)</f>
        <v>0.12</v>
      </c>
    </row>
    <row r="6411" spans="1:5">
      <c r="A6411" s="410" t="s">
        <v>562</v>
      </c>
      <c r="B6411" s="62" t="s">
        <v>563</v>
      </c>
      <c r="C6411" s="62" t="s">
        <v>563</v>
      </c>
      <c r="D6411" s="62" t="s">
        <v>563</v>
      </c>
      <c r="E6411" s="173">
        <f>SUM(E6410:E6410)</f>
        <v>0.12</v>
      </c>
    </row>
    <row r="6412" spans="1:5">
      <c r="A6412" s="410"/>
      <c r="B6412" s="62"/>
      <c r="C6412" s="62"/>
      <c r="D6412" s="62"/>
      <c r="E6412" s="173"/>
    </row>
    <row r="6413" spans="1:5">
      <c r="A6413" s="410" t="s">
        <v>557</v>
      </c>
      <c r="B6413" s="62" t="s">
        <v>558</v>
      </c>
      <c r="C6413" s="62" t="s">
        <v>559</v>
      </c>
      <c r="D6413" s="62" t="s">
        <v>560</v>
      </c>
      <c r="E6413" s="173" t="s">
        <v>561</v>
      </c>
    </row>
    <row r="6414" spans="1:5">
      <c r="A6414" s="410" t="s">
        <v>3063</v>
      </c>
      <c r="B6414" s="62" t="s">
        <v>122</v>
      </c>
      <c r="C6414" s="62">
        <v>3.3826406699999998</v>
      </c>
      <c r="D6414" s="62">
        <v>8.51</v>
      </c>
      <c r="E6414" s="173">
        <f>TRUNC((C6414*D6414),2)</f>
        <v>28.78</v>
      </c>
    </row>
    <row r="6415" spans="1:5">
      <c r="A6415" s="410" t="s">
        <v>562</v>
      </c>
      <c r="B6415" s="62" t="s">
        <v>563</v>
      </c>
      <c r="C6415" s="62" t="s">
        <v>563</v>
      </c>
      <c r="D6415" s="62" t="s">
        <v>563</v>
      </c>
      <c r="E6415" s="173">
        <f>SUM(E6414:E6414)</f>
        <v>28.78</v>
      </c>
    </row>
    <row r="6416" spans="1:5">
      <c r="A6416" s="410"/>
      <c r="B6416" s="62"/>
      <c r="C6416" s="62"/>
      <c r="D6416" s="62"/>
      <c r="E6416" s="173"/>
    </row>
    <row r="6417" spans="1:5">
      <c r="A6417" s="410" t="s">
        <v>564</v>
      </c>
      <c r="B6417" s="62" t="s">
        <v>558</v>
      </c>
      <c r="C6417" s="62" t="s">
        <v>559</v>
      </c>
      <c r="D6417" s="62" t="s">
        <v>560</v>
      </c>
      <c r="E6417" s="173" t="s">
        <v>561</v>
      </c>
    </row>
    <row r="6418" spans="1:5" ht="30">
      <c r="A6418" s="410" t="s">
        <v>3250</v>
      </c>
      <c r="B6418" s="62" t="s">
        <v>123</v>
      </c>
      <c r="C6418" s="62">
        <v>3.9020618599999999</v>
      </c>
      <c r="D6418" s="62">
        <v>1.94</v>
      </c>
      <c r="E6418" s="173">
        <f t="shared" ref="E6418:E6444" si="138">TRUNC((C6418*D6418),2)</f>
        <v>7.57</v>
      </c>
    </row>
    <row r="6419" spans="1:5">
      <c r="A6419" s="410" t="s">
        <v>3065</v>
      </c>
      <c r="B6419" s="62" t="s">
        <v>124</v>
      </c>
      <c r="C6419" s="62">
        <v>3.6900000000000001E-3</v>
      </c>
      <c r="D6419" s="62">
        <v>72.5</v>
      </c>
      <c r="E6419" s="173">
        <f t="shared" si="138"/>
        <v>0.26</v>
      </c>
    </row>
    <row r="6420" spans="1:5">
      <c r="A6420" s="410" t="s">
        <v>3066</v>
      </c>
      <c r="B6420" s="62" t="s">
        <v>123</v>
      </c>
      <c r="C6420" s="62">
        <v>2.6663360000000001E-2</v>
      </c>
      <c r="D6420" s="62">
        <v>6.92</v>
      </c>
      <c r="E6420" s="173">
        <f t="shared" si="138"/>
        <v>0.18</v>
      </c>
    </row>
    <row r="6421" spans="1:5">
      <c r="A6421" s="410" t="s">
        <v>3046</v>
      </c>
      <c r="B6421" s="62" t="s">
        <v>131</v>
      </c>
      <c r="C6421" s="62">
        <v>5.3245599999999999E-3</v>
      </c>
      <c r="D6421" s="62">
        <v>50.4</v>
      </c>
      <c r="E6421" s="173">
        <f t="shared" si="138"/>
        <v>0.26</v>
      </c>
    </row>
    <row r="6422" spans="1:5">
      <c r="A6422" s="410" t="s">
        <v>3067</v>
      </c>
      <c r="B6422" s="62" t="s">
        <v>123</v>
      </c>
      <c r="C6422" s="62">
        <v>2.2103100000000001E-3</v>
      </c>
      <c r="D6422" s="62">
        <v>108.95</v>
      </c>
      <c r="E6422" s="173">
        <f t="shared" si="138"/>
        <v>0.24</v>
      </c>
    </row>
    <row r="6423" spans="1:5">
      <c r="A6423" s="410" t="s">
        <v>3068</v>
      </c>
      <c r="B6423" s="62" t="s">
        <v>127</v>
      </c>
      <c r="C6423" s="62">
        <v>1.0651200000000001</v>
      </c>
      <c r="D6423" s="62">
        <v>0.42</v>
      </c>
      <c r="E6423" s="173">
        <f t="shared" si="138"/>
        <v>0.44</v>
      </c>
    </row>
    <row r="6424" spans="1:5">
      <c r="A6424" s="410" t="s">
        <v>3069</v>
      </c>
      <c r="B6424" s="62" t="s">
        <v>123</v>
      </c>
      <c r="C6424" s="62">
        <v>3.0161739999999999E-2</v>
      </c>
      <c r="D6424" s="62">
        <v>6.21</v>
      </c>
      <c r="E6424" s="173">
        <f t="shared" si="138"/>
        <v>0.18</v>
      </c>
    </row>
    <row r="6425" spans="1:5">
      <c r="A6425" s="410" t="s">
        <v>3047</v>
      </c>
      <c r="B6425" s="62" t="s">
        <v>131</v>
      </c>
      <c r="C6425" s="62">
        <v>4.5678120000000003E-2</v>
      </c>
      <c r="D6425" s="62">
        <v>9.4499999999999993</v>
      </c>
      <c r="E6425" s="173">
        <f t="shared" si="138"/>
        <v>0.43</v>
      </c>
    </row>
    <row r="6426" spans="1:5">
      <c r="A6426" s="410" t="s">
        <v>3075</v>
      </c>
      <c r="B6426" s="62" t="s">
        <v>128</v>
      </c>
      <c r="C6426" s="62">
        <v>5.0268999999999999E-3</v>
      </c>
      <c r="D6426" s="62">
        <v>15.32</v>
      </c>
      <c r="E6426" s="173">
        <f t="shared" si="138"/>
        <v>7.0000000000000007E-2</v>
      </c>
    </row>
    <row r="6427" spans="1:5" ht="30">
      <c r="A6427" s="410" t="s">
        <v>3251</v>
      </c>
      <c r="B6427" s="62" t="s">
        <v>126</v>
      </c>
      <c r="C6427" s="62">
        <v>2</v>
      </c>
      <c r="D6427" s="62">
        <v>50.29</v>
      </c>
      <c r="E6427" s="173">
        <f t="shared" si="138"/>
        <v>100.58</v>
      </c>
    </row>
    <row r="6428" spans="1:5">
      <c r="A6428" s="410" t="s">
        <v>3076</v>
      </c>
      <c r="B6428" s="62" t="s">
        <v>122</v>
      </c>
      <c r="C6428" s="62">
        <v>3.3257699999999999</v>
      </c>
      <c r="D6428" s="62">
        <v>1.87</v>
      </c>
      <c r="E6428" s="173">
        <f t="shared" si="138"/>
        <v>6.21</v>
      </c>
    </row>
    <row r="6429" spans="1:5">
      <c r="A6429" s="410" t="s">
        <v>3077</v>
      </c>
      <c r="B6429" s="62" t="s">
        <v>122</v>
      </c>
      <c r="C6429" s="62">
        <v>3.3257699999999999</v>
      </c>
      <c r="D6429" s="62">
        <v>0.71</v>
      </c>
      <c r="E6429" s="173">
        <f t="shared" si="138"/>
        <v>2.36</v>
      </c>
    </row>
    <row r="6430" spans="1:5">
      <c r="A6430" s="410" t="s">
        <v>3078</v>
      </c>
      <c r="B6430" s="62" t="s">
        <v>122</v>
      </c>
      <c r="C6430" s="62">
        <v>3.3257699999999999</v>
      </c>
      <c r="D6430" s="62">
        <v>0.34</v>
      </c>
      <c r="E6430" s="173">
        <f t="shared" si="138"/>
        <v>1.1299999999999999</v>
      </c>
    </row>
    <row r="6431" spans="1:5">
      <c r="A6431" s="410" t="s">
        <v>3079</v>
      </c>
      <c r="B6431" s="62" t="s">
        <v>122</v>
      </c>
      <c r="C6431" s="62">
        <v>3.3257699999999999</v>
      </c>
      <c r="D6431" s="62">
        <v>0.05</v>
      </c>
      <c r="E6431" s="173">
        <f t="shared" si="138"/>
        <v>0.16</v>
      </c>
    </row>
    <row r="6432" spans="1:5">
      <c r="A6432" s="410" t="s">
        <v>3048</v>
      </c>
      <c r="B6432" s="62" t="s">
        <v>123</v>
      </c>
      <c r="C6432" s="62">
        <v>8.8009899999999999E-3</v>
      </c>
      <c r="D6432" s="62">
        <v>31.18</v>
      </c>
      <c r="E6432" s="173">
        <f t="shared" si="138"/>
        <v>0.27</v>
      </c>
    </row>
    <row r="6433" spans="1:5">
      <c r="A6433" s="410" t="s">
        <v>3049</v>
      </c>
      <c r="B6433" s="62" t="s">
        <v>123</v>
      </c>
      <c r="C6433" s="62">
        <v>4.1249499999999996E-3</v>
      </c>
      <c r="D6433" s="62">
        <v>178.5</v>
      </c>
      <c r="E6433" s="173">
        <f t="shared" si="138"/>
        <v>0.73</v>
      </c>
    </row>
    <row r="6434" spans="1:5">
      <c r="A6434" s="410" t="s">
        <v>3050</v>
      </c>
      <c r="B6434" s="62" t="s">
        <v>123</v>
      </c>
      <c r="C6434" s="62">
        <v>0.37078079000000003</v>
      </c>
      <c r="D6434" s="62">
        <v>1.17</v>
      </c>
      <c r="E6434" s="173">
        <f t="shared" si="138"/>
        <v>0.43</v>
      </c>
    </row>
    <row r="6435" spans="1:5" ht="30">
      <c r="A6435" s="410" t="s">
        <v>3051</v>
      </c>
      <c r="B6435" s="62" t="s">
        <v>123</v>
      </c>
      <c r="C6435" s="62">
        <v>3.5752000000000002E-3</v>
      </c>
      <c r="D6435" s="62">
        <v>140.43</v>
      </c>
      <c r="E6435" s="173">
        <f t="shared" si="138"/>
        <v>0.5</v>
      </c>
    </row>
    <row r="6436" spans="1:5" ht="30">
      <c r="A6436" s="410" t="s">
        <v>3052</v>
      </c>
      <c r="B6436" s="62" t="s">
        <v>123</v>
      </c>
      <c r="C6436" s="62">
        <v>2.3945500000000001E-3</v>
      </c>
      <c r="D6436" s="62">
        <v>123.37</v>
      </c>
      <c r="E6436" s="173">
        <f t="shared" si="138"/>
        <v>0.28999999999999998</v>
      </c>
    </row>
    <row r="6437" spans="1:5" ht="30">
      <c r="A6437" s="410" t="s">
        <v>3080</v>
      </c>
      <c r="B6437" s="62" t="s">
        <v>123</v>
      </c>
      <c r="C6437" s="62">
        <v>1.4667E-4</v>
      </c>
      <c r="D6437" s="62">
        <v>593.85</v>
      </c>
      <c r="E6437" s="173">
        <f t="shared" si="138"/>
        <v>0.08</v>
      </c>
    </row>
    <row r="6438" spans="1:5">
      <c r="A6438" s="410" t="s">
        <v>3081</v>
      </c>
      <c r="B6438" s="62" t="s">
        <v>123</v>
      </c>
      <c r="C6438" s="62">
        <v>9.0061999999999998E-4</v>
      </c>
      <c r="D6438" s="62">
        <v>134.63</v>
      </c>
      <c r="E6438" s="173">
        <f t="shared" si="138"/>
        <v>0.12</v>
      </c>
    </row>
    <row r="6439" spans="1:5">
      <c r="A6439" s="410" t="s">
        <v>3082</v>
      </c>
      <c r="B6439" s="62" t="s">
        <v>123</v>
      </c>
      <c r="C6439" s="62">
        <v>6.8411000000000003E-4</v>
      </c>
      <c r="D6439" s="62">
        <v>202.84</v>
      </c>
      <c r="E6439" s="173">
        <f t="shared" si="138"/>
        <v>0.13</v>
      </c>
    </row>
    <row r="6440" spans="1:5">
      <c r="A6440" s="410" t="s">
        <v>3083</v>
      </c>
      <c r="B6440" s="62" t="s">
        <v>123</v>
      </c>
      <c r="C6440" s="62">
        <v>1.4667E-4</v>
      </c>
      <c r="D6440" s="62">
        <v>574.46</v>
      </c>
      <c r="E6440" s="173">
        <f t="shared" si="138"/>
        <v>0.08</v>
      </c>
    </row>
    <row r="6441" spans="1:5">
      <c r="A6441" s="410" t="s">
        <v>3084</v>
      </c>
      <c r="B6441" s="62" t="s">
        <v>123</v>
      </c>
      <c r="C6441" s="62">
        <v>1.8026000000000001E-4</v>
      </c>
      <c r="D6441" s="62">
        <v>276.64</v>
      </c>
      <c r="E6441" s="173">
        <f t="shared" si="138"/>
        <v>0.04</v>
      </c>
    </row>
    <row r="6442" spans="1:5">
      <c r="A6442" s="410" t="s">
        <v>3085</v>
      </c>
      <c r="B6442" s="62" t="s">
        <v>123</v>
      </c>
      <c r="C6442" s="62">
        <v>9.0793499999999999E-3</v>
      </c>
      <c r="D6442" s="62">
        <v>8.1</v>
      </c>
      <c r="E6442" s="173">
        <f t="shared" si="138"/>
        <v>7.0000000000000007E-2</v>
      </c>
    </row>
    <row r="6443" spans="1:5">
      <c r="A6443" s="410" t="s">
        <v>3086</v>
      </c>
      <c r="B6443" s="62" t="s">
        <v>123</v>
      </c>
      <c r="C6443" s="62">
        <v>5.0268999999999999E-3</v>
      </c>
      <c r="D6443" s="62">
        <v>11.01</v>
      </c>
      <c r="E6443" s="173">
        <f t="shared" si="138"/>
        <v>0.05</v>
      </c>
    </row>
    <row r="6444" spans="1:5">
      <c r="A6444" s="410" t="s">
        <v>3087</v>
      </c>
      <c r="B6444" s="62" t="s">
        <v>123</v>
      </c>
      <c r="C6444" s="62">
        <v>5.0268999999999999E-3</v>
      </c>
      <c r="D6444" s="62">
        <v>24.42</v>
      </c>
      <c r="E6444" s="173">
        <f t="shared" si="138"/>
        <v>0.12</v>
      </c>
    </row>
    <row r="6445" spans="1:5">
      <c r="A6445" s="410" t="s">
        <v>562</v>
      </c>
      <c r="B6445" s="62" t="s">
        <v>563</v>
      </c>
      <c r="C6445" s="62" t="s">
        <v>563</v>
      </c>
      <c r="D6445" s="62" t="s">
        <v>563</v>
      </c>
      <c r="E6445" s="173">
        <f>SUM(E6418:E6444)</f>
        <v>122.97999999999999</v>
      </c>
    </row>
    <row r="6446" spans="1:5">
      <c r="A6446" s="410"/>
      <c r="B6446" s="62"/>
      <c r="C6446" s="62"/>
      <c r="D6446" s="62"/>
      <c r="E6446" s="173"/>
    </row>
    <row r="6447" spans="1:5">
      <c r="A6447" s="410" t="s">
        <v>565</v>
      </c>
      <c r="B6447" s="62" t="s">
        <v>563</v>
      </c>
      <c r="C6447" s="62" t="s">
        <v>563</v>
      </c>
      <c r="D6447" s="62" t="s">
        <v>563</v>
      </c>
      <c r="E6447" s="173">
        <f>E6411+E6415+E6445</f>
        <v>151.88</v>
      </c>
    </row>
    <row r="6448" spans="1:5">
      <c r="A6448" s="410"/>
      <c r="B6448" s="62"/>
      <c r="C6448" s="62"/>
      <c r="D6448" s="413"/>
      <c r="E6448" s="173"/>
    </row>
    <row r="6449" spans="1:5">
      <c r="A6449" s="410"/>
      <c r="B6449" s="62"/>
      <c r="C6449" s="62"/>
      <c r="D6449" s="62"/>
      <c r="E6449" s="173"/>
    </row>
    <row r="6450" spans="1:5">
      <c r="A6450" s="410"/>
      <c r="B6450" s="62"/>
      <c r="C6450" s="62"/>
      <c r="D6450" s="62"/>
      <c r="E6450" s="173"/>
    </row>
    <row r="6451" spans="1:5">
      <c r="A6451" s="410" t="s">
        <v>1437</v>
      </c>
      <c r="B6451" s="62" t="s">
        <v>3620</v>
      </c>
      <c r="C6451" s="62"/>
      <c r="D6451" s="62"/>
      <c r="E6451" s="173"/>
    </row>
    <row r="6452" spans="1:5">
      <c r="A6452" s="410" t="s">
        <v>1195</v>
      </c>
      <c r="B6452" s="62"/>
      <c r="C6452" s="62"/>
      <c r="D6452" s="62"/>
      <c r="E6452" s="173"/>
    </row>
    <row r="6453" spans="1:5">
      <c r="A6453" s="410" t="s">
        <v>590</v>
      </c>
      <c r="B6453" s="62"/>
      <c r="C6453" s="62"/>
      <c r="D6453" s="62"/>
      <c r="E6453" s="173"/>
    </row>
    <row r="6454" spans="1:5">
      <c r="A6454" s="410"/>
      <c r="B6454" s="62"/>
      <c r="C6454" s="62"/>
      <c r="D6454" s="62"/>
      <c r="E6454" s="173"/>
    </row>
    <row r="6455" spans="1:5">
      <c r="A6455" s="410" t="s">
        <v>576</v>
      </c>
      <c r="B6455" s="62" t="s">
        <v>558</v>
      </c>
      <c r="C6455" s="62" t="s">
        <v>559</v>
      </c>
      <c r="D6455" s="62" t="s">
        <v>560</v>
      </c>
      <c r="E6455" s="173" t="s">
        <v>561</v>
      </c>
    </row>
    <row r="6456" spans="1:5" ht="30">
      <c r="A6456" s="410" t="s">
        <v>3061</v>
      </c>
      <c r="B6456" s="62" t="s">
        <v>123</v>
      </c>
      <c r="C6456" s="62">
        <v>1.7602000000000001E-4</v>
      </c>
      <c r="D6456" s="62">
        <v>576</v>
      </c>
      <c r="E6456" s="173">
        <f>TRUNC((C6456*D6456),2)</f>
        <v>0.1</v>
      </c>
    </row>
    <row r="6457" spans="1:5">
      <c r="A6457" s="410" t="s">
        <v>562</v>
      </c>
      <c r="B6457" s="62" t="s">
        <v>563</v>
      </c>
      <c r="C6457" s="62" t="s">
        <v>563</v>
      </c>
      <c r="D6457" s="62" t="s">
        <v>563</v>
      </c>
      <c r="E6457" s="173">
        <f>SUM(E6456:E6456)</f>
        <v>0.1</v>
      </c>
    </row>
    <row r="6458" spans="1:5">
      <c r="A6458" s="410"/>
      <c r="B6458" s="62"/>
      <c r="C6458" s="62"/>
      <c r="D6458" s="62"/>
      <c r="E6458" s="173"/>
    </row>
    <row r="6459" spans="1:5">
      <c r="A6459" s="410" t="s">
        <v>557</v>
      </c>
      <c r="B6459" s="62" t="s">
        <v>558</v>
      </c>
      <c r="C6459" s="62" t="s">
        <v>559</v>
      </c>
      <c r="D6459" s="62" t="s">
        <v>560</v>
      </c>
      <c r="E6459" s="173" t="s">
        <v>561</v>
      </c>
    </row>
    <row r="6460" spans="1:5">
      <c r="A6460" s="410" t="s">
        <v>3252</v>
      </c>
      <c r="B6460" s="62" t="s">
        <v>122</v>
      </c>
      <c r="C6460" s="62">
        <v>1.31209</v>
      </c>
      <c r="D6460" s="62">
        <v>13.3</v>
      </c>
      <c r="E6460" s="173">
        <f>TRUNC((C6460*D6460),2)</f>
        <v>17.45</v>
      </c>
    </row>
    <row r="6461" spans="1:5">
      <c r="A6461" s="410" t="s">
        <v>3063</v>
      </c>
      <c r="B6461" s="62" t="s">
        <v>122</v>
      </c>
      <c r="C6461" s="62">
        <v>1.32223</v>
      </c>
      <c r="D6461" s="62">
        <v>8.51</v>
      </c>
      <c r="E6461" s="173">
        <f>TRUNC((C6461*D6461),2)</f>
        <v>11.25</v>
      </c>
    </row>
    <row r="6462" spans="1:5">
      <c r="A6462" s="410" t="s">
        <v>562</v>
      </c>
      <c r="B6462" s="62" t="s">
        <v>563</v>
      </c>
      <c r="C6462" s="62" t="s">
        <v>563</v>
      </c>
      <c r="D6462" s="62" t="s">
        <v>563</v>
      </c>
      <c r="E6462" s="173">
        <f>SUM(E6460:E6461)</f>
        <v>28.7</v>
      </c>
    </row>
    <row r="6463" spans="1:5">
      <c r="A6463" s="410"/>
      <c r="B6463" s="62"/>
      <c r="C6463" s="62"/>
      <c r="D6463" s="62"/>
      <c r="E6463" s="173"/>
    </row>
    <row r="6464" spans="1:5">
      <c r="A6464" s="410" t="s">
        <v>564</v>
      </c>
      <c r="B6464" s="62" t="s">
        <v>558</v>
      </c>
      <c r="C6464" s="62" t="s">
        <v>559</v>
      </c>
      <c r="D6464" s="62" t="s">
        <v>560</v>
      </c>
      <c r="E6464" s="173" t="s">
        <v>561</v>
      </c>
    </row>
    <row r="6465" spans="1:5">
      <c r="A6465" s="410" t="s">
        <v>3066</v>
      </c>
      <c r="B6465" s="62" t="s">
        <v>123</v>
      </c>
      <c r="C6465" s="62">
        <v>2.0844720000000001E-2</v>
      </c>
      <c r="D6465" s="62">
        <v>6.92</v>
      </c>
      <c r="E6465" s="173">
        <f t="shared" ref="E6465:E6491" si="139">TRUNC((C6465*D6465),2)</f>
        <v>0.14000000000000001</v>
      </c>
    </row>
    <row r="6466" spans="1:5">
      <c r="A6466" s="410" t="s">
        <v>3046</v>
      </c>
      <c r="B6466" s="62" t="s">
        <v>131</v>
      </c>
      <c r="C6466" s="62">
        <v>4.1625999999999998E-3</v>
      </c>
      <c r="D6466" s="62">
        <v>50.4</v>
      </c>
      <c r="E6466" s="173">
        <f t="shared" si="139"/>
        <v>0.2</v>
      </c>
    </row>
    <row r="6467" spans="1:5">
      <c r="A6467" s="410" t="s">
        <v>3067</v>
      </c>
      <c r="B6467" s="62" t="s">
        <v>123</v>
      </c>
      <c r="C6467" s="62">
        <v>1.72796E-3</v>
      </c>
      <c r="D6467" s="62">
        <v>108.95</v>
      </c>
      <c r="E6467" s="173">
        <f t="shared" si="139"/>
        <v>0.18</v>
      </c>
    </row>
    <row r="6468" spans="1:5">
      <c r="A6468" s="410" t="s">
        <v>3253</v>
      </c>
      <c r="B6468" s="62" t="s">
        <v>123</v>
      </c>
      <c r="C6468" s="62">
        <v>0.7</v>
      </c>
      <c r="D6468" s="62">
        <v>40.93</v>
      </c>
      <c r="E6468" s="173">
        <f t="shared" si="139"/>
        <v>28.65</v>
      </c>
    </row>
    <row r="6469" spans="1:5" ht="30">
      <c r="A6469" s="410" t="s">
        <v>3254</v>
      </c>
      <c r="B6469" s="62" t="s">
        <v>123</v>
      </c>
      <c r="C6469" s="62">
        <v>0.5</v>
      </c>
      <c r="D6469" s="62">
        <v>2.35</v>
      </c>
      <c r="E6469" s="173">
        <f t="shared" si="139"/>
        <v>1.17</v>
      </c>
    </row>
    <row r="6470" spans="1:5">
      <c r="A6470" s="410" t="s">
        <v>3069</v>
      </c>
      <c r="B6470" s="62" t="s">
        <v>123</v>
      </c>
      <c r="C6470" s="62">
        <v>2.3579659999999999E-2</v>
      </c>
      <c r="D6470" s="62">
        <v>6.21</v>
      </c>
      <c r="E6470" s="173">
        <f t="shared" si="139"/>
        <v>0.14000000000000001</v>
      </c>
    </row>
    <row r="6471" spans="1:5">
      <c r="A6471" s="410" t="s">
        <v>3047</v>
      </c>
      <c r="B6471" s="62" t="s">
        <v>131</v>
      </c>
      <c r="C6471" s="62">
        <v>3.5709959999999999E-2</v>
      </c>
      <c r="D6471" s="62">
        <v>9.4499999999999993</v>
      </c>
      <c r="E6471" s="173">
        <f t="shared" si="139"/>
        <v>0.33</v>
      </c>
    </row>
    <row r="6472" spans="1:5">
      <c r="A6472" s="410" t="s">
        <v>3075</v>
      </c>
      <c r="B6472" s="62" t="s">
        <v>128</v>
      </c>
      <c r="C6472" s="62">
        <v>3.9299000000000001E-3</v>
      </c>
      <c r="D6472" s="62">
        <v>15.32</v>
      </c>
      <c r="E6472" s="173">
        <f t="shared" si="139"/>
        <v>0.06</v>
      </c>
    </row>
    <row r="6473" spans="1:5">
      <c r="A6473" s="410" t="s">
        <v>3255</v>
      </c>
      <c r="B6473" s="62" t="s">
        <v>123</v>
      </c>
      <c r="C6473" s="62">
        <v>1.3</v>
      </c>
      <c r="D6473" s="62">
        <v>22.35</v>
      </c>
      <c r="E6473" s="173">
        <f t="shared" si="139"/>
        <v>29.05</v>
      </c>
    </row>
    <row r="6474" spans="1:5" ht="30">
      <c r="A6474" s="410" t="s">
        <v>3256</v>
      </c>
      <c r="B6474" s="62" t="s">
        <v>126</v>
      </c>
      <c r="C6474" s="62">
        <v>3.4953736700000002</v>
      </c>
      <c r="D6474" s="62">
        <v>28.1</v>
      </c>
      <c r="E6474" s="173">
        <f t="shared" si="139"/>
        <v>98.22</v>
      </c>
    </row>
    <row r="6475" spans="1:5">
      <c r="A6475" s="410" t="s">
        <v>3076</v>
      </c>
      <c r="B6475" s="62" t="s">
        <v>122</v>
      </c>
      <c r="C6475" s="62">
        <v>2.6</v>
      </c>
      <c r="D6475" s="62">
        <v>1.87</v>
      </c>
      <c r="E6475" s="173">
        <f t="shared" si="139"/>
        <v>4.8600000000000003</v>
      </c>
    </row>
    <row r="6476" spans="1:5">
      <c r="A6476" s="410" t="s">
        <v>3077</v>
      </c>
      <c r="B6476" s="62" t="s">
        <v>122</v>
      </c>
      <c r="C6476" s="62">
        <v>2.6</v>
      </c>
      <c r="D6476" s="62">
        <v>0.71</v>
      </c>
      <c r="E6476" s="173">
        <f t="shared" si="139"/>
        <v>1.84</v>
      </c>
    </row>
    <row r="6477" spans="1:5">
      <c r="A6477" s="410" t="s">
        <v>3078</v>
      </c>
      <c r="B6477" s="62" t="s">
        <v>122</v>
      </c>
      <c r="C6477" s="62">
        <v>2.6</v>
      </c>
      <c r="D6477" s="62">
        <v>0.34</v>
      </c>
      <c r="E6477" s="173">
        <f t="shared" si="139"/>
        <v>0.88</v>
      </c>
    </row>
    <row r="6478" spans="1:5">
      <c r="A6478" s="410" t="s">
        <v>3079</v>
      </c>
      <c r="B6478" s="62" t="s">
        <v>122</v>
      </c>
      <c r="C6478" s="62">
        <v>2.6</v>
      </c>
      <c r="D6478" s="62">
        <v>0.05</v>
      </c>
      <c r="E6478" s="173">
        <f t="shared" si="139"/>
        <v>0.13</v>
      </c>
    </row>
    <row r="6479" spans="1:5">
      <c r="A6479" s="410" t="s">
        <v>3048</v>
      </c>
      <c r="B6479" s="62" t="s">
        <v>123</v>
      </c>
      <c r="C6479" s="62">
        <v>6.8803800000000002E-3</v>
      </c>
      <c r="D6479" s="62">
        <v>31.18</v>
      </c>
      <c r="E6479" s="173">
        <f t="shared" si="139"/>
        <v>0.21</v>
      </c>
    </row>
    <row r="6480" spans="1:5">
      <c r="A6480" s="410" t="s">
        <v>3049</v>
      </c>
      <c r="B6480" s="62" t="s">
        <v>123</v>
      </c>
      <c r="C6480" s="62">
        <v>3.22478E-3</v>
      </c>
      <c r="D6480" s="62">
        <v>178.5</v>
      </c>
      <c r="E6480" s="173">
        <f t="shared" si="139"/>
        <v>0.56999999999999995</v>
      </c>
    </row>
    <row r="6481" spans="1:5">
      <c r="A6481" s="410" t="s">
        <v>3050</v>
      </c>
      <c r="B6481" s="62" t="s">
        <v>123</v>
      </c>
      <c r="C6481" s="62">
        <v>0.28986672000000002</v>
      </c>
      <c r="D6481" s="62">
        <v>1.17</v>
      </c>
      <c r="E6481" s="173">
        <f t="shared" si="139"/>
        <v>0.33</v>
      </c>
    </row>
    <row r="6482" spans="1:5" ht="30">
      <c r="A6482" s="410" t="s">
        <v>3051</v>
      </c>
      <c r="B6482" s="62" t="s">
        <v>123</v>
      </c>
      <c r="C6482" s="62">
        <v>2.7950000000000002E-3</v>
      </c>
      <c r="D6482" s="62">
        <v>140.43</v>
      </c>
      <c r="E6482" s="173">
        <f t="shared" si="139"/>
        <v>0.39</v>
      </c>
    </row>
    <row r="6483" spans="1:5" ht="30">
      <c r="A6483" s="410" t="s">
        <v>3052</v>
      </c>
      <c r="B6483" s="62" t="s">
        <v>123</v>
      </c>
      <c r="C6483" s="62">
        <v>1.872E-3</v>
      </c>
      <c r="D6483" s="62">
        <v>123.37</v>
      </c>
      <c r="E6483" s="173">
        <f t="shared" si="139"/>
        <v>0.23</v>
      </c>
    </row>
    <row r="6484" spans="1:5" ht="30">
      <c r="A6484" s="410" t="s">
        <v>3080</v>
      </c>
      <c r="B6484" s="62" t="s">
        <v>123</v>
      </c>
      <c r="C6484" s="62">
        <v>1.1466E-4</v>
      </c>
      <c r="D6484" s="62">
        <v>593.85</v>
      </c>
      <c r="E6484" s="173">
        <f t="shared" si="139"/>
        <v>0.06</v>
      </c>
    </row>
    <row r="6485" spans="1:5">
      <c r="A6485" s="410" t="s">
        <v>3081</v>
      </c>
      <c r="B6485" s="62" t="s">
        <v>123</v>
      </c>
      <c r="C6485" s="62">
        <v>7.0408000000000005E-4</v>
      </c>
      <c r="D6485" s="62">
        <v>134.63</v>
      </c>
      <c r="E6485" s="173">
        <f t="shared" si="139"/>
        <v>0.09</v>
      </c>
    </row>
    <row r="6486" spans="1:5">
      <c r="A6486" s="410" t="s">
        <v>3082</v>
      </c>
      <c r="B6486" s="62" t="s">
        <v>123</v>
      </c>
      <c r="C6486" s="62">
        <v>5.3481999999999998E-4</v>
      </c>
      <c r="D6486" s="62">
        <v>202.84</v>
      </c>
      <c r="E6486" s="173">
        <f t="shared" si="139"/>
        <v>0.1</v>
      </c>
    </row>
    <row r="6487" spans="1:5">
      <c r="A6487" s="410" t="s">
        <v>3083</v>
      </c>
      <c r="B6487" s="62" t="s">
        <v>123</v>
      </c>
      <c r="C6487" s="62">
        <v>1.1466E-4</v>
      </c>
      <c r="D6487" s="62">
        <v>574.46</v>
      </c>
      <c r="E6487" s="173">
        <f t="shared" si="139"/>
        <v>0.06</v>
      </c>
    </row>
    <row r="6488" spans="1:5">
      <c r="A6488" s="410" t="s">
        <v>3084</v>
      </c>
      <c r="B6488" s="62" t="s">
        <v>123</v>
      </c>
      <c r="C6488" s="62">
        <v>1.4092E-4</v>
      </c>
      <c r="D6488" s="62">
        <v>276.64</v>
      </c>
      <c r="E6488" s="173">
        <f t="shared" si="139"/>
        <v>0.03</v>
      </c>
    </row>
    <row r="6489" spans="1:5">
      <c r="A6489" s="410" t="s">
        <v>3085</v>
      </c>
      <c r="B6489" s="62" t="s">
        <v>123</v>
      </c>
      <c r="C6489" s="62">
        <v>7.0980000000000001E-3</v>
      </c>
      <c r="D6489" s="62">
        <v>8.1</v>
      </c>
      <c r="E6489" s="173">
        <f t="shared" si="139"/>
        <v>0.05</v>
      </c>
    </row>
    <row r="6490" spans="1:5">
      <c r="A6490" s="410" t="s">
        <v>3086</v>
      </c>
      <c r="B6490" s="62" t="s">
        <v>123</v>
      </c>
      <c r="C6490" s="62">
        <v>3.9299000000000001E-3</v>
      </c>
      <c r="D6490" s="62">
        <v>11.01</v>
      </c>
      <c r="E6490" s="173">
        <f t="shared" si="139"/>
        <v>0.04</v>
      </c>
    </row>
    <row r="6491" spans="1:5">
      <c r="A6491" s="410" t="s">
        <v>3087</v>
      </c>
      <c r="B6491" s="62" t="s">
        <v>123</v>
      </c>
      <c r="C6491" s="62">
        <v>3.9299000000000001E-3</v>
      </c>
      <c r="D6491" s="62">
        <v>24.42</v>
      </c>
      <c r="E6491" s="173">
        <f t="shared" si="139"/>
        <v>0.09</v>
      </c>
    </row>
    <row r="6492" spans="1:5">
      <c r="A6492" s="410" t="s">
        <v>562</v>
      </c>
      <c r="B6492" s="62" t="s">
        <v>563</v>
      </c>
      <c r="C6492" s="62" t="s">
        <v>563</v>
      </c>
      <c r="D6492" s="62" t="s">
        <v>563</v>
      </c>
      <c r="E6492" s="173">
        <f>SUM(E6465:E6491)</f>
        <v>168.1</v>
      </c>
    </row>
    <row r="6493" spans="1:5">
      <c r="A6493" s="410"/>
      <c r="B6493" s="62"/>
      <c r="C6493" s="62"/>
      <c r="D6493" s="62"/>
      <c r="E6493" s="173"/>
    </row>
    <row r="6494" spans="1:5">
      <c r="A6494" s="410" t="s">
        <v>565</v>
      </c>
      <c r="B6494" s="62" t="s">
        <v>563</v>
      </c>
      <c r="C6494" s="62" t="s">
        <v>563</v>
      </c>
      <c r="D6494" s="62" t="s">
        <v>563</v>
      </c>
      <c r="E6494" s="173">
        <f>E6457+E6462+E6492</f>
        <v>196.9</v>
      </c>
    </row>
    <row r="6495" spans="1:5">
      <c r="A6495" s="410"/>
      <c r="B6495" s="62"/>
      <c r="C6495" s="62"/>
      <c r="D6495" s="413"/>
      <c r="E6495" s="173"/>
    </row>
    <row r="6496" spans="1:5">
      <c r="A6496" s="410"/>
      <c r="B6496" s="62"/>
      <c r="C6496" s="62"/>
      <c r="D6496" s="62"/>
      <c r="E6496" s="173"/>
    </row>
    <row r="6497" spans="1:5">
      <c r="A6497" s="410"/>
      <c r="B6497" s="62"/>
      <c r="C6497" s="62"/>
      <c r="D6497" s="62"/>
      <c r="E6497" s="173"/>
    </row>
    <row r="6498" spans="1:5">
      <c r="A6498" s="410" t="s">
        <v>1438</v>
      </c>
      <c r="B6498" s="62" t="s">
        <v>3621</v>
      </c>
      <c r="C6498" s="62"/>
      <c r="D6498" s="62"/>
      <c r="E6498" s="173"/>
    </row>
    <row r="6499" spans="1:5">
      <c r="A6499" s="410" t="s">
        <v>1196</v>
      </c>
      <c r="B6499" s="62"/>
      <c r="C6499" s="62"/>
      <c r="D6499" s="62"/>
      <c r="E6499" s="173"/>
    </row>
    <row r="6500" spans="1:5">
      <c r="A6500" s="410" t="s">
        <v>590</v>
      </c>
      <c r="B6500" s="62"/>
      <c r="C6500" s="62"/>
      <c r="D6500" s="62"/>
      <c r="E6500" s="173"/>
    </row>
    <row r="6501" spans="1:5">
      <c r="A6501" s="410"/>
      <c r="B6501" s="62"/>
      <c r="C6501" s="62"/>
      <c r="D6501" s="62"/>
      <c r="E6501" s="173"/>
    </row>
    <row r="6502" spans="1:5">
      <c r="A6502" s="410" t="s">
        <v>576</v>
      </c>
      <c r="B6502" s="62" t="s">
        <v>558</v>
      </c>
      <c r="C6502" s="62" t="s">
        <v>559</v>
      </c>
      <c r="D6502" s="62" t="s">
        <v>560</v>
      </c>
      <c r="E6502" s="173" t="s">
        <v>561</v>
      </c>
    </row>
    <row r="6503" spans="1:5" ht="30">
      <c r="A6503" s="410" t="s">
        <v>3061</v>
      </c>
      <c r="B6503" s="62" t="s">
        <v>123</v>
      </c>
      <c r="C6503" s="62">
        <v>2.4372E-4</v>
      </c>
      <c r="D6503" s="62">
        <v>576</v>
      </c>
      <c r="E6503" s="173">
        <f>TRUNC((C6503*D6503),2)</f>
        <v>0.14000000000000001</v>
      </c>
    </row>
    <row r="6504" spans="1:5">
      <c r="A6504" s="410" t="s">
        <v>562</v>
      </c>
      <c r="B6504" s="62" t="s">
        <v>563</v>
      </c>
      <c r="C6504" s="62" t="s">
        <v>563</v>
      </c>
      <c r="D6504" s="62" t="s">
        <v>563</v>
      </c>
      <c r="E6504" s="173">
        <f>SUM(E6503:E6503)</f>
        <v>0.14000000000000001</v>
      </c>
    </row>
    <row r="6505" spans="1:5">
      <c r="A6505" s="410"/>
      <c r="B6505" s="62"/>
      <c r="C6505" s="62"/>
      <c r="D6505" s="62"/>
      <c r="E6505" s="173"/>
    </row>
    <row r="6506" spans="1:5">
      <c r="A6506" s="410" t="s">
        <v>557</v>
      </c>
      <c r="B6506" s="62" t="s">
        <v>558</v>
      </c>
      <c r="C6506" s="62" t="s">
        <v>559</v>
      </c>
      <c r="D6506" s="62" t="s">
        <v>560</v>
      </c>
      <c r="E6506" s="173" t="s">
        <v>561</v>
      </c>
    </row>
    <row r="6507" spans="1:5">
      <c r="A6507" s="410" t="s">
        <v>3252</v>
      </c>
      <c r="B6507" s="62" t="s">
        <v>122</v>
      </c>
      <c r="C6507" s="62">
        <v>1.81674</v>
      </c>
      <c r="D6507" s="62">
        <v>13.3</v>
      </c>
      <c r="E6507" s="173">
        <f>TRUNC((C6507*D6507),2)</f>
        <v>24.16</v>
      </c>
    </row>
    <row r="6508" spans="1:5">
      <c r="A6508" s="410" t="s">
        <v>3063</v>
      </c>
      <c r="B6508" s="62" t="s">
        <v>122</v>
      </c>
      <c r="C6508" s="62">
        <v>1.8307800000000001</v>
      </c>
      <c r="D6508" s="62">
        <v>8.51</v>
      </c>
      <c r="E6508" s="173">
        <f>TRUNC((C6508*D6508),2)</f>
        <v>15.57</v>
      </c>
    </row>
    <row r="6509" spans="1:5">
      <c r="A6509" s="410" t="s">
        <v>562</v>
      </c>
      <c r="B6509" s="62" t="s">
        <v>563</v>
      </c>
      <c r="C6509" s="62" t="s">
        <v>563</v>
      </c>
      <c r="D6509" s="62" t="s">
        <v>563</v>
      </c>
      <c r="E6509" s="173">
        <f>SUM(E6507:E6508)</f>
        <v>39.730000000000004</v>
      </c>
    </row>
    <row r="6510" spans="1:5">
      <c r="A6510" s="410"/>
      <c r="B6510" s="62"/>
      <c r="C6510" s="62"/>
      <c r="D6510" s="62"/>
      <c r="E6510" s="173"/>
    </row>
    <row r="6511" spans="1:5">
      <c r="A6511" s="410" t="s">
        <v>564</v>
      </c>
      <c r="B6511" s="62" t="s">
        <v>558</v>
      </c>
      <c r="C6511" s="62" t="s">
        <v>559</v>
      </c>
      <c r="D6511" s="62" t="s">
        <v>560</v>
      </c>
      <c r="E6511" s="173" t="s">
        <v>561</v>
      </c>
    </row>
    <row r="6512" spans="1:5">
      <c r="A6512" s="410" t="s">
        <v>3066</v>
      </c>
      <c r="B6512" s="62" t="s">
        <v>123</v>
      </c>
      <c r="C6512" s="62">
        <v>2.8861919999999999E-2</v>
      </c>
      <c r="D6512" s="62">
        <v>6.92</v>
      </c>
      <c r="E6512" s="173">
        <f t="shared" ref="E6512:E6539" si="140">TRUNC((C6512*D6512),2)</f>
        <v>0.19</v>
      </c>
    </row>
    <row r="6513" spans="1:5">
      <c r="A6513" s="410" t="s">
        <v>3046</v>
      </c>
      <c r="B6513" s="62" t="s">
        <v>131</v>
      </c>
      <c r="C6513" s="62">
        <v>5.7635999999999998E-3</v>
      </c>
      <c r="D6513" s="62">
        <v>50.4</v>
      </c>
      <c r="E6513" s="173">
        <f t="shared" si="140"/>
        <v>0.28999999999999998</v>
      </c>
    </row>
    <row r="6514" spans="1:5">
      <c r="A6514" s="410" t="s">
        <v>3067</v>
      </c>
      <c r="B6514" s="62" t="s">
        <v>123</v>
      </c>
      <c r="C6514" s="62">
        <v>2.3925600000000002E-3</v>
      </c>
      <c r="D6514" s="62">
        <v>108.95</v>
      </c>
      <c r="E6514" s="173">
        <f t="shared" si="140"/>
        <v>0.26</v>
      </c>
    </row>
    <row r="6515" spans="1:5">
      <c r="A6515" s="410" t="s">
        <v>3253</v>
      </c>
      <c r="B6515" s="62" t="s">
        <v>123</v>
      </c>
      <c r="C6515" s="62">
        <v>0.7</v>
      </c>
      <c r="D6515" s="62">
        <v>40.93</v>
      </c>
      <c r="E6515" s="173">
        <f t="shared" si="140"/>
        <v>28.65</v>
      </c>
    </row>
    <row r="6516" spans="1:5" ht="30">
      <c r="A6516" s="410" t="s">
        <v>3254</v>
      </c>
      <c r="B6516" s="62" t="s">
        <v>123</v>
      </c>
      <c r="C6516" s="62">
        <v>0.5</v>
      </c>
      <c r="D6516" s="62">
        <v>2.35</v>
      </c>
      <c r="E6516" s="173">
        <f t="shared" si="140"/>
        <v>1.17</v>
      </c>
    </row>
    <row r="6517" spans="1:5">
      <c r="A6517" s="410" t="s">
        <v>3069</v>
      </c>
      <c r="B6517" s="62" t="s">
        <v>123</v>
      </c>
      <c r="C6517" s="62">
        <v>3.2648759999999999E-2</v>
      </c>
      <c r="D6517" s="62">
        <v>6.21</v>
      </c>
      <c r="E6517" s="173">
        <f t="shared" si="140"/>
        <v>0.2</v>
      </c>
    </row>
    <row r="6518" spans="1:5">
      <c r="A6518" s="410" t="s">
        <v>3047</v>
      </c>
      <c r="B6518" s="62" t="s">
        <v>131</v>
      </c>
      <c r="C6518" s="62">
        <v>4.9444559999999999E-2</v>
      </c>
      <c r="D6518" s="62">
        <v>9.4499999999999993</v>
      </c>
      <c r="E6518" s="173">
        <f t="shared" si="140"/>
        <v>0.46</v>
      </c>
    </row>
    <row r="6519" spans="1:5">
      <c r="A6519" s="410" t="s">
        <v>3075</v>
      </c>
      <c r="B6519" s="62" t="s">
        <v>128</v>
      </c>
      <c r="C6519" s="62">
        <v>5.4413999999999999E-3</v>
      </c>
      <c r="D6519" s="62">
        <v>15.32</v>
      </c>
      <c r="E6519" s="173">
        <f t="shared" si="140"/>
        <v>0.08</v>
      </c>
    </row>
    <row r="6520" spans="1:5">
      <c r="A6520" s="410" t="s">
        <v>3255</v>
      </c>
      <c r="B6520" s="62" t="s">
        <v>123</v>
      </c>
      <c r="C6520" s="62">
        <v>1.3</v>
      </c>
      <c r="D6520" s="62">
        <v>22.35</v>
      </c>
      <c r="E6520" s="173">
        <f t="shared" si="140"/>
        <v>29.05</v>
      </c>
    </row>
    <row r="6521" spans="1:5" ht="30">
      <c r="A6521" s="410" t="s">
        <v>3256</v>
      </c>
      <c r="B6521" s="62" t="s">
        <v>126</v>
      </c>
      <c r="C6521" s="62">
        <v>4.4000000000000004</v>
      </c>
      <c r="D6521" s="62">
        <v>28.1</v>
      </c>
      <c r="E6521" s="173">
        <f t="shared" si="140"/>
        <v>123.64</v>
      </c>
    </row>
    <row r="6522" spans="1:5" ht="30">
      <c r="A6522" s="410" t="s">
        <v>3257</v>
      </c>
      <c r="B6522" s="62" t="s">
        <v>126</v>
      </c>
      <c r="C6522" s="62">
        <v>6.5774951100000001</v>
      </c>
      <c r="D6522" s="62">
        <v>10.220000000000001</v>
      </c>
      <c r="E6522" s="173">
        <f t="shared" si="140"/>
        <v>67.22</v>
      </c>
    </row>
    <row r="6523" spans="1:5">
      <c r="A6523" s="410" t="s">
        <v>3076</v>
      </c>
      <c r="B6523" s="62" t="s">
        <v>122</v>
      </c>
      <c r="C6523" s="62">
        <v>3.6</v>
      </c>
      <c r="D6523" s="62">
        <v>1.87</v>
      </c>
      <c r="E6523" s="173">
        <f t="shared" si="140"/>
        <v>6.73</v>
      </c>
    </row>
    <row r="6524" spans="1:5">
      <c r="A6524" s="410" t="s">
        <v>3077</v>
      </c>
      <c r="B6524" s="62" t="s">
        <v>122</v>
      </c>
      <c r="C6524" s="62">
        <v>3.6</v>
      </c>
      <c r="D6524" s="62">
        <v>0.71</v>
      </c>
      <c r="E6524" s="173">
        <f t="shared" si="140"/>
        <v>2.5499999999999998</v>
      </c>
    </row>
    <row r="6525" spans="1:5">
      <c r="A6525" s="410" t="s">
        <v>3078</v>
      </c>
      <c r="B6525" s="62" t="s">
        <v>122</v>
      </c>
      <c r="C6525" s="62">
        <v>3.6</v>
      </c>
      <c r="D6525" s="62">
        <v>0.34</v>
      </c>
      <c r="E6525" s="173">
        <f t="shared" si="140"/>
        <v>1.22</v>
      </c>
    </row>
    <row r="6526" spans="1:5">
      <c r="A6526" s="410" t="s">
        <v>3079</v>
      </c>
      <c r="B6526" s="62" t="s">
        <v>122</v>
      </c>
      <c r="C6526" s="62">
        <v>3.6</v>
      </c>
      <c r="D6526" s="62">
        <v>0.05</v>
      </c>
      <c r="E6526" s="173">
        <f t="shared" si="140"/>
        <v>0.18</v>
      </c>
    </row>
    <row r="6527" spans="1:5">
      <c r="A6527" s="410" t="s">
        <v>3048</v>
      </c>
      <c r="B6527" s="62" t="s">
        <v>123</v>
      </c>
      <c r="C6527" s="62">
        <v>9.5266799999999992E-3</v>
      </c>
      <c r="D6527" s="62">
        <v>31.18</v>
      </c>
      <c r="E6527" s="173">
        <f t="shared" si="140"/>
        <v>0.28999999999999998</v>
      </c>
    </row>
    <row r="6528" spans="1:5">
      <c r="A6528" s="410" t="s">
        <v>3049</v>
      </c>
      <c r="B6528" s="62" t="s">
        <v>123</v>
      </c>
      <c r="C6528" s="62">
        <v>4.4650799999999997E-3</v>
      </c>
      <c r="D6528" s="62">
        <v>178.5</v>
      </c>
      <c r="E6528" s="173">
        <f t="shared" si="140"/>
        <v>0.79</v>
      </c>
    </row>
    <row r="6529" spans="1:5">
      <c r="A6529" s="410" t="s">
        <v>3050</v>
      </c>
      <c r="B6529" s="62" t="s">
        <v>123</v>
      </c>
      <c r="C6529" s="62">
        <v>0.40135391999999998</v>
      </c>
      <c r="D6529" s="62">
        <v>1.17</v>
      </c>
      <c r="E6529" s="173">
        <f t="shared" si="140"/>
        <v>0.46</v>
      </c>
    </row>
    <row r="6530" spans="1:5" ht="30">
      <c r="A6530" s="410" t="s">
        <v>3051</v>
      </c>
      <c r="B6530" s="62" t="s">
        <v>123</v>
      </c>
      <c r="C6530" s="62">
        <v>3.8700000000000002E-3</v>
      </c>
      <c r="D6530" s="62">
        <v>140.43</v>
      </c>
      <c r="E6530" s="173">
        <f t="shared" si="140"/>
        <v>0.54</v>
      </c>
    </row>
    <row r="6531" spans="1:5" ht="30">
      <c r="A6531" s="410" t="s">
        <v>3052</v>
      </c>
      <c r="B6531" s="62" t="s">
        <v>123</v>
      </c>
      <c r="C6531" s="62">
        <v>2.5920000000000001E-3</v>
      </c>
      <c r="D6531" s="62">
        <v>123.37</v>
      </c>
      <c r="E6531" s="173">
        <f t="shared" si="140"/>
        <v>0.31</v>
      </c>
    </row>
    <row r="6532" spans="1:5" ht="30">
      <c r="A6532" s="410" t="s">
        <v>3080</v>
      </c>
      <c r="B6532" s="62" t="s">
        <v>123</v>
      </c>
      <c r="C6532" s="62">
        <v>1.5876E-4</v>
      </c>
      <c r="D6532" s="62">
        <v>593.85</v>
      </c>
      <c r="E6532" s="173">
        <f t="shared" si="140"/>
        <v>0.09</v>
      </c>
    </row>
    <row r="6533" spans="1:5">
      <c r="A6533" s="410" t="s">
        <v>3081</v>
      </c>
      <c r="B6533" s="62" t="s">
        <v>123</v>
      </c>
      <c r="C6533" s="62">
        <v>9.7488000000000002E-4</v>
      </c>
      <c r="D6533" s="62">
        <v>134.63</v>
      </c>
      <c r="E6533" s="173">
        <f t="shared" si="140"/>
        <v>0.13</v>
      </c>
    </row>
    <row r="6534" spans="1:5">
      <c r="A6534" s="410" t="s">
        <v>3082</v>
      </c>
      <c r="B6534" s="62" t="s">
        <v>123</v>
      </c>
      <c r="C6534" s="62">
        <v>7.4052000000000005E-4</v>
      </c>
      <c r="D6534" s="62">
        <v>202.84</v>
      </c>
      <c r="E6534" s="173">
        <f t="shared" si="140"/>
        <v>0.15</v>
      </c>
    </row>
    <row r="6535" spans="1:5">
      <c r="A6535" s="410" t="s">
        <v>3083</v>
      </c>
      <c r="B6535" s="62" t="s">
        <v>123</v>
      </c>
      <c r="C6535" s="62">
        <v>1.5876E-4</v>
      </c>
      <c r="D6535" s="62">
        <v>574.46</v>
      </c>
      <c r="E6535" s="173">
        <f t="shared" si="140"/>
        <v>0.09</v>
      </c>
    </row>
    <row r="6536" spans="1:5">
      <c r="A6536" s="410" t="s">
        <v>3084</v>
      </c>
      <c r="B6536" s="62" t="s">
        <v>123</v>
      </c>
      <c r="C6536" s="62">
        <v>1.9511999999999999E-4</v>
      </c>
      <c r="D6536" s="62">
        <v>276.64</v>
      </c>
      <c r="E6536" s="173">
        <f t="shared" si="140"/>
        <v>0.05</v>
      </c>
    </row>
    <row r="6537" spans="1:5">
      <c r="A6537" s="410" t="s">
        <v>3085</v>
      </c>
      <c r="B6537" s="62" t="s">
        <v>123</v>
      </c>
      <c r="C6537" s="62">
        <v>9.8279999999999999E-3</v>
      </c>
      <c r="D6537" s="62">
        <v>8.1</v>
      </c>
      <c r="E6537" s="173">
        <f t="shared" si="140"/>
        <v>7.0000000000000007E-2</v>
      </c>
    </row>
    <row r="6538" spans="1:5">
      <c r="A6538" s="410" t="s">
        <v>3086</v>
      </c>
      <c r="B6538" s="62" t="s">
        <v>123</v>
      </c>
      <c r="C6538" s="62">
        <v>5.4413999999999999E-3</v>
      </c>
      <c r="D6538" s="62">
        <v>11.01</v>
      </c>
      <c r="E6538" s="173">
        <f t="shared" si="140"/>
        <v>0.05</v>
      </c>
    </row>
    <row r="6539" spans="1:5">
      <c r="A6539" s="410" t="s">
        <v>3087</v>
      </c>
      <c r="B6539" s="62" t="s">
        <v>123</v>
      </c>
      <c r="C6539" s="62">
        <v>5.4413999999999999E-3</v>
      </c>
      <c r="D6539" s="62">
        <v>24.42</v>
      </c>
      <c r="E6539" s="173">
        <f t="shared" si="140"/>
        <v>0.13</v>
      </c>
    </row>
    <row r="6540" spans="1:5">
      <c r="A6540" s="410" t="s">
        <v>562</v>
      </c>
      <c r="B6540" s="62" t="s">
        <v>563</v>
      </c>
      <c r="C6540" s="62" t="s">
        <v>563</v>
      </c>
      <c r="D6540" s="62" t="s">
        <v>563</v>
      </c>
      <c r="E6540" s="173">
        <f>SUM(E6512:E6539)</f>
        <v>265.04000000000002</v>
      </c>
    </row>
    <row r="6541" spans="1:5">
      <c r="A6541" s="410"/>
      <c r="B6541" s="62"/>
      <c r="C6541" s="62"/>
      <c r="D6541" s="62"/>
      <c r="E6541" s="173"/>
    </row>
    <row r="6542" spans="1:5">
      <c r="A6542" s="410" t="s">
        <v>565</v>
      </c>
      <c r="B6542" s="62" t="s">
        <v>563</v>
      </c>
      <c r="C6542" s="62" t="s">
        <v>563</v>
      </c>
      <c r="D6542" s="62" t="s">
        <v>563</v>
      </c>
      <c r="E6542" s="173">
        <f>E6504+E6509+E6540</f>
        <v>304.91000000000003</v>
      </c>
    </row>
    <row r="6543" spans="1:5">
      <c r="A6543" s="410"/>
      <c r="B6543" s="62"/>
      <c r="C6543" s="62"/>
      <c r="D6543" s="413"/>
      <c r="E6543" s="173"/>
    </row>
    <row r="6544" spans="1:5">
      <c r="A6544" s="410"/>
      <c r="B6544" s="62"/>
      <c r="C6544" s="62"/>
      <c r="D6544" s="62"/>
      <c r="E6544" s="173"/>
    </row>
    <row r="6545" spans="1:5">
      <c r="A6545" s="410"/>
      <c r="B6545" s="62"/>
      <c r="C6545" s="62"/>
      <c r="D6545" s="62"/>
      <c r="E6545" s="173"/>
    </row>
    <row r="6546" spans="1:5">
      <c r="A6546" s="410" t="s">
        <v>1439</v>
      </c>
      <c r="B6546" s="62" t="s">
        <v>3620</v>
      </c>
      <c r="C6546" s="62"/>
      <c r="D6546" s="62"/>
      <c r="E6546" s="173"/>
    </row>
    <row r="6547" spans="1:5">
      <c r="A6547" s="410" t="s">
        <v>1197</v>
      </c>
      <c r="B6547" s="62"/>
      <c r="C6547" s="62"/>
      <c r="D6547" s="62"/>
      <c r="E6547" s="173"/>
    </row>
    <row r="6548" spans="1:5">
      <c r="A6548" s="410" t="s">
        <v>590</v>
      </c>
      <c r="B6548" s="62"/>
      <c r="C6548" s="62"/>
      <c r="D6548" s="62"/>
      <c r="E6548" s="173"/>
    </row>
    <row r="6549" spans="1:5">
      <c r="A6549" s="410"/>
      <c r="B6549" s="62"/>
      <c r="C6549" s="62"/>
      <c r="D6549" s="62"/>
      <c r="E6549" s="173"/>
    </row>
    <row r="6550" spans="1:5">
      <c r="A6550" s="410" t="s">
        <v>576</v>
      </c>
      <c r="B6550" s="62" t="s">
        <v>558</v>
      </c>
      <c r="C6550" s="62" t="s">
        <v>559</v>
      </c>
      <c r="D6550" s="62" t="s">
        <v>560</v>
      </c>
      <c r="E6550" s="173" t="s">
        <v>561</v>
      </c>
    </row>
    <row r="6551" spans="1:5" ht="30">
      <c r="A6551" s="410" t="s">
        <v>3061</v>
      </c>
      <c r="B6551" s="62" t="s">
        <v>123</v>
      </c>
      <c r="C6551" s="62">
        <v>1.7602000000000001E-4</v>
      </c>
      <c r="D6551" s="62">
        <v>576</v>
      </c>
      <c r="E6551" s="173">
        <f>TRUNC((C6551*D6551),2)</f>
        <v>0.1</v>
      </c>
    </row>
    <row r="6552" spans="1:5">
      <c r="A6552" s="410" t="s">
        <v>562</v>
      </c>
      <c r="B6552" s="62" t="s">
        <v>563</v>
      </c>
      <c r="C6552" s="62" t="s">
        <v>563</v>
      </c>
      <c r="D6552" s="62" t="s">
        <v>563</v>
      </c>
      <c r="E6552" s="173">
        <f>SUM(E6551:E6551)</f>
        <v>0.1</v>
      </c>
    </row>
    <row r="6553" spans="1:5">
      <c r="A6553" s="410"/>
      <c r="B6553" s="62"/>
      <c r="C6553" s="62"/>
      <c r="D6553" s="62"/>
      <c r="E6553" s="173"/>
    </row>
    <row r="6554" spans="1:5">
      <c r="A6554" s="410" t="s">
        <v>557</v>
      </c>
      <c r="B6554" s="62" t="s">
        <v>558</v>
      </c>
      <c r="C6554" s="62" t="s">
        <v>559</v>
      </c>
      <c r="D6554" s="62" t="s">
        <v>560</v>
      </c>
      <c r="E6554" s="173" t="s">
        <v>561</v>
      </c>
    </row>
    <row r="6555" spans="1:5">
      <c r="A6555" s="410" t="s">
        <v>3252</v>
      </c>
      <c r="B6555" s="62" t="s">
        <v>122</v>
      </c>
      <c r="C6555" s="62">
        <v>1.31209</v>
      </c>
      <c r="D6555" s="62">
        <v>13.3</v>
      </c>
      <c r="E6555" s="173">
        <f>TRUNC((C6555*D6555),2)</f>
        <v>17.45</v>
      </c>
    </row>
    <row r="6556" spans="1:5">
      <c r="A6556" s="410" t="s">
        <v>3063</v>
      </c>
      <c r="B6556" s="62" t="s">
        <v>122</v>
      </c>
      <c r="C6556" s="62">
        <v>1.32223</v>
      </c>
      <c r="D6556" s="62">
        <v>8.51</v>
      </c>
      <c r="E6556" s="173">
        <f>TRUNC((C6556*D6556),2)</f>
        <v>11.25</v>
      </c>
    </row>
    <row r="6557" spans="1:5">
      <c r="A6557" s="410" t="s">
        <v>562</v>
      </c>
      <c r="B6557" s="62" t="s">
        <v>563</v>
      </c>
      <c r="C6557" s="62" t="s">
        <v>563</v>
      </c>
      <c r="D6557" s="62" t="s">
        <v>563</v>
      </c>
      <c r="E6557" s="173">
        <f>SUM(E6555:E6556)</f>
        <v>28.7</v>
      </c>
    </row>
    <row r="6558" spans="1:5">
      <c r="A6558" s="410"/>
      <c r="B6558" s="62"/>
      <c r="C6558" s="62"/>
      <c r="D6558" s="62"/>
      <c r="E6558" s="173"/>
    </row>
    <row r="6559" spans="1:5">
      <c r="A6559" s="410" t="s">
        <v>564</v>
      </c>
      <c r="B6559" s="62" t="s">
        <v>558</v>
      </c>
      <c r="C6559" s="62" t="s">
        <v>559</v>
      </c>
      <c r="D6559" s="62" t="s">
        <v>560</v>
      </c>
      <c r="E6559" s="173" t="s">
        <v>561</v>
      </c>
    </row>
    <row r="6560" spans="1:5">
      <c r="A6560" s="410" t="s">
        <v>3066</v>
      </c>
      <c r="B6560" s="62" t="s">
        <v>123</v>
      </c>
      <c r="C6560" s="62">
        <v>2.0844720000000001E-2</v>
      </c>
      <c r="D6560" s="62">
        <v>6.92</v>
      </c>
      <c r="E6560" s="173">
        <f t="shared" ref="E6560:E6586" si="141">TRUNC((C6560*D6560),2)</f>
        <v>0.14000000000000001</v>
      </c>
    </row>
    <row r="6561" spans="1:5">
      <c r="A6561" s="410" t="s">
        <v>3046</v>
      </c>
      <c r="B6561" s="62" t="s">
        <v>131</v>
      </c>
      <c r="C6561" s="62">
        <v>4.1625999999999998E-3</v>
      </c>
      <c r="D6561" s="62">
        <v>50.4</v>
      </c>
      <c r="E6561" s="173">
        <f t="shared" si="141"/>
        <v>0.2</v>
      </c>
    </row>
    <row r="6562" spans="1:5">
      <c r="A6562" s="410" t="s">
        <v>3067</v>
      </c>
      <c r="B6562" s="62" t="s">
        <v>123</v>
      </c>
      <c r="C6562" s="62">
        <v>1.72796E-3</v>
      </c>
      <c r="D6562" s="62">
        <v>108.95</v>
      </c>
      <c r="E6562" s="173">
        <f t="shared" si="141"/>
        <v>0.18</v>
      </c>
    </row>
    <row r="6563" spans="1:5">
      <c r="A6563" s="410" t="s">
        <v>3253</v>
      </c>
      <c r="B6563" s="62" t="s">
        <v>123</v>
      </c>
      <c r="C6563" s="62">
        <v>0.7</v>
      </c>
      <c r="D6563" s="62">
        <v>40.93</v>
      </c>
      <c r="E6563" s="173">
        <f t="shared" si="141"/>
        <v>28.65</v>
      </c>
    </row>
    <row r="6564" spans="1:5" ht="30">
      <c r="A6564" s="410" t="s">
        <v>3254</v>
      </c>
      <c r="B6564" s="62" t="s">
        <v>123</v>
      </c>
      <c r="C6564" s="62">
        <v>0.5</v>
      </c>
      <c r="D6564" s="62">
        <v>2.35</v>
      </c>
      <c r="E6564" s="173">
        <f t="shared" si="141"/>
        <v>1.17</v>
      </c>
    </row>
    <row r="6565" spans="1:5">
      <c r="A6565" s="410" t="s">
        <v>3069</v>
      </c>
      <c r="B6565" s="62" t="s">
        <v>123</v>
      </c>
      <c r="C6565" s="62">
        <v>2.3579659999999999E-2</v>
      </c>
      <c r="D6565" s="62">
        <v>6.21</v>
      </c>
      <c r="E6565" s="173">
        <f t="shared" si="141"/>
        <v>0.14000000000000001</v>
      </c>
    </row>
    <row r="6566" spans="1:5">
      <c r="A6566" s="410" t="s">
        <v>3047</v>
      </c>
      <c r="B6566" s="62" t="s">
        <v>131</v>
      </c>
      <c r="C6566" s="62">
        <v>3.5709959999999999E-2</v>
      </c>
      <c r="D6566" s="62">
        <v>9.4499999999999993</v>
      </c>
      <c r="E6566" s="173">
        <f t="shared" si="141"/>
        <v>0.33</v>
      </c>
    </row>
    <row r="6567" spans="1:5">
      <c r="A6567" s="410" t="s">
        <v>3075</v>
      </c>
      <c r="B6567" s="62" t="s">
        <v>128</v>
      </c>
      <c r="C6567" s="62">
        <v>3.9299000000000001E-3</v>
      </c>
      <c r="D6567" s="62">
        <v>15.32</v>
      </c>
      <c r="E6567" s="173">
        <f t="shared" si="141"/>
        <v>0.06</v>
      </c>
    </row>
    <row r="6568" spans="1:5">
      <c r="A6568" s="410" t="s">
        <v>3255</v>
      </c>
      <c r="B6568" s="62" t="s">
        <v>123</v>
      </c>
      <c r="C6568" s="62">
        <v>1.3</v>
      </c>
      <c r="D6568" s="62">
        <v>22.35</v>
      </c>
      <c r="E6568" s="173">
        <f t="shared" si="141"/>
        <v>29.05</v>
      </c>
    </row>
    <row r="6569" spans="1:5" ht="30">
      <c r="A6569" s="410" t="s">
        <v>3256</v>
      </c>
      <c r="B6569" s="62" t="s">
        <v>126</v>
      </c>
      <c r="C6569" s="62">
        <v>3.4953736700000002</v>
      </c>
      <c r="D6569" s="62">
        <v>28.1</v>
      </c>
      <c r="E6569" s="173">
        <f t="shared" si="141"/>
        <v>98.22</v>
      </c>
    </row>
    <row r="6570" spans="1:5">
      <c r="A6570" s="410" t="s">
        <v>3076</v>
      </c>
      <c r="B6570" s="62" t="s">
        <v>122</v>
      </c>
      <c r="C6570" s="62">
        <v>2.6</v>
      </c>
      <c r="D6570" s="62">
        <v>1.87</v>
      </c>
      <c r="E6570" s="173">
        <f t="shared" si="141"/>
        <v>4.8600000000000003</v>
      </c>
    </row>
    <row r="6571" spans="1:5">
      <c r="A6571" s="410" t="s">
        <v>3077</v>
      </c>
      <c r="B6571" s="62" t="s">
        <v>122</v>
      </c>
      <c r="C6571" s="62">
        <v>2.6</v>
      </c>
      <c r="D6571" s="62">
        <v>0.71</v>
      </c>
      <c r="E6571" s="173">
        <f t="shared" si="141"/>
        <v>1.84</v>
      </c>
    </row>
    <row r="6572" spans="1:5">
      <c r="A6572" s="410" t="s">
        <v>3078</v>
      </c>
      <c r="B6572" s="62" t="s">
        <v>122</v>
      </c>
      <c r="C6572" s="62">
        <v>2.6</v>
      </c>
      <c r="D6572" s="62">
        <v>0.34</v>
      </c>
      <c r="E6572" s="173">
        <f t="shared" si="141"/>
        <v>0.88</v>
      </c>
    </row>
    <row r="6573" spans="1:5">
      <c r="A6573" s="410" t="s">
        <v>3079</v>
      </c>
      <c r="B6573" s="62" t="s">
        <v>122</v>
      </c>
      <c r="C6573" s="62">
        <v>2.6</v>
      </c>
      <c r="D6573" s="62">
        <v>0.05</v>
      </c>
      <c r="E6573" s="173">
        <f t="shared" si="141"/>
        <v>0.13</v>
      </c>
    </row>
    <row r="6574" spans="1:5">
      <c r="A6574" s="410" t="s">
        <v>3048</v>
      </c>
      <c r="B6574" s="62" t="s">
        <v>123</v>
      </c>
      <c r="C6574" s="62">
        <v>6.8803800000000002E-3</v>
      </c>
      <c r="D6574" s="62">
        <v>31.18</v>
      </c>
      <c r="E6574" s="173">
        <f t="shared" si="141"/>
        <v>0.21</v>
      </c>
    </row>
    <row r="6575" spans="1:5">
      <c r="A6575" s="410" t="s">
        <v>3049</v>
      </c>
      <c r="B6575" s="62" t="s">
        <v>123</v>
      </c>
      <c r="C6575" s="62">
        <v>3.22478E-3</v>
      </c>
      <c r="D6575" s="62">
        <v>178.5</v>
      </c>
      <c r="E6575" s="173">
        <f t="shared" si="141"/>
        <v>0.56999999999999995</v>
      </c>
    </row>
    <row r="6576" spans="1:5">
      <c r="A6576" s="410" t="s">
        <v>3050</v>
      </c>
      <c r="B6576" s="62" t="s">
        <v>123</v>
      </c>
      <c r="C6576" s="62">
        <v>0.28986672000000002</v>
      </c>
      <c r="D6576" s="62">
        <v>1.17</v>
      </c>
      <c r="E6576" s="173">
        <f t="shared" si="141"/>
        <v>0.33</v>
      </c>
    </row>
    <row r="6577" spans="1:5" ht="30">
      <c r="A6577" s="410" t="s">
        <v>3051</v>
      </c>
      <c r="B6577" s="62" t="s">
        <v>123</v>
      </c>
      <c r="C6577" s="62">
        <v>2.7950000000000002E-3</v>
      </c>
      <c r="D6577" s="62">
        <v>140.43</v>
      </c>
      <c r="E6577" s="173">
        <f t="shared" si="141"/>
        <v>0.39</v>
      </c>
    </row>
    <row r="6578" spans="1:5" ht="30">
      <c r="A6578" s="410" t="s">
        <v>3052</v>
      </c>
      <c r="B6578" s="62" t="s">
        <v>123</v>
      </c>
      <c r="C6578" s="62">
        <v>1.872E-3</v>
      </c>
      <c r="D6578" s="62">
        <v>123.37</v>
      </c>
      <c r="E6578" s="173">
        <f t="shared" si="141"/>
        <v>0.23</v>
      </c>
    </row>
    <row r="6579" spans="1:5" ht="30">
      <c r="A6579" s="410" t="s">
        <v>3080</v>
      </c>
      <c r="B6579" s="62" t="s">
        <v>123</v>
      </c>
      <c r="C6579" s="62">
        <v>1.1466E-4</v>
      </c>
      <c r="D6579" s="62">
        <v>593.85</v>
      </c>
      <c r="E6579" s="173">
        <f t="shared" si="141"/>
        <v>0.06</v>
      </c>
    </row>
    <row r="6580" spans="1:5">
      <c r="A6580" s="410" t="s">
        <v>3081</v>
      </c>
      <c r="B6580" s="62" t="s">
        <v>123</v>
      </c>
      <c r="C6580" s="62">
        <v>7.0408000000000005E-4</v>
      </c>
      <c r="D6580" s="62">
        <v>134.63</v>
      </c>
      <c r="E6580" s="173">
        <f t="shared" si="141"/>
        <v>0.09</v>
      </c>
    </row>
    <row r="6581" spans="1:5">
      <c r="A6581" s="410" t="s">
        <v>3082</v>
      </c>
      <c r="B6581" s="62" t="s">
        <v>123</v>
      </c>
      <c r="C6581" s="62">
        <v>5.3481999999999998E-4</v>
      </c>
      <c r="D6581" s="62">
        <v>202.84</v>
      </c>
      <c r="E6581" s="173">
        <f t="shared" si="141"/>
        <v>0.1</v>
      </c>
    </row>
    <row r="6582" spans="1:5">
      <c r="A6582" s="410" t="s">
        <v>3083</v>
      </c>
      <c r="B6582" s="62" t="s">
        <v>123</v>
      </c>
      <c r="C6582" s="62">
        <v>1.1466E-4</v>
      </c>
      <c r="D6582" s="62">
        <v>574.46</v>
      </c>
      <c r="E6582" s="173">
        <f t="shared" si="141"/>
        <v>0.06</v>
      </c>
    </row>
    <row r="6583" spans="1:5">
      <c r="A6583" s="410" t="s">
        <v>3084</v>
      </c>
      <c r="B6583" s="62" t="s">
        <v>123</v>
      </c>
      <c r="C6583" s="62">
        <v>1.4092E-4</v>
      </c>
      <c r="D6583" s="62">
        <v>276.64</v>
      </c>
      <c r="E6583" s="173">
        <f t="shared" si="141"/>
        <v>0.03</v>
      </c>
    </row>
    <row r="6584" spans="1:5">
      <c r="A6584" s="410" t="s">
        <v>3085</v>
      </c>
      <c r="B6584" s="62" t="s">
        <v>123</v>
      </c>
      <c r="C6584" s="62">
        <v>7.0980000000000001E-3</v>
      </c>
      <c r="D6584" s="62">
        <v>8.1</v>
      </c>
      <c r="E6584" s="173">
        <f t="shared" si="141"/>
        <v>0.05</v>
      </c>
    </row>
    <row r="6585" spans="1:5">
      <c r="A6585" s="410" t="s">
        <v>3086</v>
      </c>
      <c r="B6585" s="62" t="s">
        <v>123</v>
      </c>
      <c r="C6585" s="62">
        <v>3.9299000000000001E-3</v>
      </c>
      <c r="D6585" s="62">
        <v>11.01</v>
      </c>
      <c r="E6585" s="173">
        <f t="shared" si="141"/>
        <v>0.04</v>
      </c>
    </row>
    <row r="6586" spans="1:5">
      <c r="A6586" s="410" t="s">
        <v>3087</v>
      </c>
      <c r="B6586" s="62" t="s">
        <v>123</v>
      </c>
      <c r="C6586" s="62">
        <v>3.9299000000000001E-3</v>
      </c>
      <c r="D6586" s="62">
        <v>24.42</v>
      </c>
      <c r="E6586" s="173">
        <f t="shared" si="141"/>
        <v>0.09</v>
      </c>
    </row>
    <row r="6587" spans="1:5">
      <c r="A6587" s="410" t="s">
        <v>562</v>
      </c>
      <c r="B6587" s="62" t="s">
        <v>563</v>
      </c>
      <c r="C6587" s="62" t="s">
        <v>563</v>
      </c>
      <c r="D6587" s="62" t="s">
        <v>563</v>
      </c>
      <c r="E6587" s="173">
        <f>SUM(E6560:E6586)</f>
        <v>168.1</v>
      </c>
    </row>
    <row r="6588" spans="1:5">
      <c r="A6588" s="410"/>
      <c r="B6588" s="62"/>
      <c r="C6588" s="62"/>
      <c r="D6588" s="62"/>
      <c r="E6588" s="173"/>
    </row>
    <row r="6589" spans="1:5">
      <c r="A6589" s="410" t="s">
        <v>565</v>
      </c>
      <c r="B6589" s="62" t="s">
        <v>563</v>
      </c>
      <c r="C6589" s="62" t="s">
        <v>563</v>
      </c>
      <c r="D6589" s="62" t="s">
        <v>563</v>
      </c>
      <c r="E6589" s="173">
        <f>E6552+E6557+E6587</f>
        <v>196.9</v>
      </c>
    </row>
    <row r="6590" spans="1:5">
      <c r="A6590" s="410"/>
      <c r="B6590" s="62"/>
      <c r="C6590" s="62"/>
      <c r="D6590" s="413"/>
      <c r="E6590" s="173"/>
    </row>
    <row r="6591" spans="1:5">
      <c r="A6591" s="410"/>
      <c r="B6591" s="62"/>
      <c r="C6591" s="62"/>
      <c r="D6591" s="62"/>
      <c r="E6591" s="173"/>
    </row>
    <row r="6592" spans="1:5">
      <c r="A6592" s="410"/>
      <c r="B6592" s="62"/>
      <c r="C6592" s="62"/>
      <c r="D6592" s="62"/>
      <c r="E6592" s="173"/>
    </row>
    <row r="6593" spans="1:5">
      <c r="A6593" s="410" t="s">
        <v>1440</v>
      </c>
      <c r="B6593" s="62" t="s">
        <v>3547</v>
      </c>
      <c r="C6593" s="62"/>
      <c r="D6593" s="62"/>
      <c r="E6593" s="173"/>
    </row>
    <row r="6594" spans="1:5" ht="30">
      <c r="A6594" s="410" t="s">
        <v>2572</v>
      </c>
      <c r="B6594" s="62"/>
      <c r="C6594" s="62"/>
      <c r="D6594" s="62"/>
      <c r="E6594" s="173"/>
    </row>
    <row r="6595" spans="1:5">
      <c r="A6595" s="410" t="s">
        <v>575</v>
      </c>
      <c r="B6595" s="62"/>
      <c r="C6595" s="62"/>
      <c r="D6595" s="62"/>
      <c r="E6595" s="173"/>
    </row>
    <row r="6596" spans="1:5">
      <c r="A6596" s="410"/>
      <c r="B6596" s="62"/>
      <c r="C6596" s="62"/>
      <c r="D6596" s="62"/>
      <c r="E6596" s="173"/>
    </row>
    <row r="6597" spans="1:5">
      <c r="A6597" s="410" t="s">
        <v>564</v>
      </c>
      <c r="B6597" s="62" t="s">
        <v>558</v>
      </c>
      <c r="C6597" s="62" t="s">
        <v>559</v>
      </c>
      <c r="D6597" s="62" t="s">
        <v>560</v>
      </c>
      <c r="E6597" s="173" t="s">
        <v>561</v>
      </c>
    </row>
    <row r="6598" spans="1:5" ht="30">
      <c r="A6598" s="410" t="s">
        <v>3258</v>
      </c>
      <c r="B6598" s="62" t="s">
        <v>125</v>
      </c>
      <c r="C6598" s="62">
        <v>1</v>
      </c>
      <c r="D6598" s="62">
        <v>50.35</v>
      </c>
      <c r="E6598" s="173">
        <f>TRUNC((C6598*D6598),2)</f>
        <v>50.35</v>
      </c>
    </row>
    <row r="6599" spans="1:5">
      <c r="A6599" s="410" t="s">
        <v>562</v>
      </c>
      <c r="B6599" s="62" t="s">
        <v>563</v>
      </c>
      <c r="C6599" s="62" t="s">
        <v>563</v>
      </c>
      <c r="D6599" s="62" t="s">
        <v>563</v>
      </c>
      <c r="E6599" s="173">
        <f>SUM(E6598:E6598)</f>
        <v>50.35</v>
      </c>
    </row>
    <row r="6600" spans="1:5">
      <c r="A6600" s="410"/>
      <c r="B6600" s="62"/>
      <c r="C6600" s="62"/>
      <c r="D6600" s="62"/>
      <c r="E6600" s="173"/>
    </row>
    <row r="6601" spans="1:5">
      <c r="A6601" s="410" t="s">
        <v>565</v>
      </c>
      <c r="B6601" s="62" t="s">
        <v>563</v>
      </c>
      <c r="C6601" s="62" t="s">
        <v>563</v>
      </c>
      <c r="D6601" s="62" t="s">
        <v>563</v>
      </c>
      <c r="E6601" s="173">
        <f>E6599</f>
        <v>50.35</v>
      </c>
    </row>
    <row r="6602" spans="1:5">
      <c r="A6602" s="410"/>
      <c r="B6602" s="62"/>
      <c r="C6602" s="62"/>
      <c r="D6602" s="413"/>
      <c r="E6602" s="173"/>
    </row>
    <row r="6603" spans="1:5">
      <c r="A6603" s="410"/>
      <c r="B6603" s="62"/>
      <c r="C6603" s="62"/>
      <c r="D6603" s="62"/>
      <c r="E6603" s="173"/>
    </row>
    <row r="6604" spans="1:5">
      <c r="A6604" s="410"/>
      <c r="B6604" s="62"/>
      <c r="C6604" s="62"/>
      <c r="D6604" s="62"/>
      <c r="E6604" s="173"/>
    </row>
    <row r="6605" spans="1:5">
      <c r="A6605" s="410" t="s">
        <v>1441</v>
      </c>
      <c r="B6605" s="62" t="s">
        <v>3547</v>
      </c>
      <c r="C6605" s="62"/>
      <c r="D6605" s="62"/>
      <c r="E6605" s="173"/>
    </row>
    <row r="6606" spans="1:5" ht="30">
      <c r="A6606" s="410" t="s">
        <v>2573</v>
      </c>
      <c r="B6606" s="62"/>
      <c r="C6606" s="62"/>
      <c r="D6606" s="62"/>
      <c r="E6606" s="173"/>
    </row>
    <row r="6607" spans="1:5">
      <c r="A6607" s="410" t="s">
        <v>575</v>
      </c>
      <c r="B6607" s="62"/>
      <c r="C6607" s="62"/>
      <c r="D6607" s="62"/>
      <c r="E6607" s="173"/>
    </row>
    <row r="6608" spans="1:5">
      <c r="A6608" s="410"/>
      <c r="B6608" s="62"/>
      <c r="C6608" s="62"/>
      <c r="D6608" s="62"/>
      <c r="E6608" s="173"/>
    </row>
    <row r="6609" spans="1:5">
      <c r="A6609" s="410" t="s">
        <v>564</v>
      </c>
      <c r="B6609" s="62" t="s">
        <v>558</v>
      </c>
      <c r="C6609" s="62" t="s">
        <v>559</v>
      </c>
      <c r="D6609" s="62" t="s">
        <v>560</v>
      </c>
      <c r="E6609" s="173" t="s">
        <v>561</v>
      </c>
    </row>
    <row r="6610" spans="1:5" ht="30">
      <c r="A6610" s="410" t="s">
        <v>3259</v>
      </c>
      <c r="B6610" s="62" t="s">
        <v>125</v>
      </c>
      <c r="C6610" s="62">
        <v>1</v>
      </c>
      <c r="D6610" s="62">
        <v>55.89</v>
      </c>
      <c r="E6610" s="173">
        <f>TRUNC((C6610*D6610),2)</f>
        <v>55.89</v>
      </c>
    </row>
    <row r="6611" spans="1:5">
      <c r="A6611" s="410" t="s">
        <v>562</v>
      </c>
      <c r="B6611" s="62" t="s">
        <v>563</v>
      </c>
      <c r="C6611" s="62" t="s">
        <v>563</v>
      </c>
      <c r="D6611" s="62" t="s">
        <v>563</v>
      </c>
      <c r="E6611" s="173">
        <f>SUM(E6610:E6610)</f>
        <v>55.89</v>
      </c>
    </row>
    <row r="6612" spans="1:5">
      <c r="A6612" s="410"/>
      <c r="B6612" s="62"/>
      <c r="C6612" s="62"/>
      <c r="D6612" s="62"/>
      <c r="E6612" s="173"/>
    </row>
    <row r="6613" spans="1:5">
      <c r="A6613" s="410" t="s">
        <v>565</v>
      </c>
      <c r="B6613" s="62" t="s">
        <v>563</v>
      </c>
      <c r="C6613" s="62" t="s">
        <v>563</v>
      </c>
      <c r="D6613" s="62" t="s">
        <v>563</v>
      </c>
      <c r="E6613" s="173">
        <f>E6611</f>
        <v>55.89</v>
      </c>
    </row>
    <row r="6614" spans="1:5">
      <c r="A6614" s="410"/>
      <c r="B6614" s="62"/>
      <c r="C6614" s="62"/>
      <c r="D6614" s="413"/>
      <c r="E6614" s="173"/>
    </row>
    <row r="6615" spans="1:5">
      <c r="A6615" s="410"/>
      <c r="B6615" s="62"/>
      <c r="C6615" s="62"/>
      <c r="D6615" s="62"/>
      <c r="E6615" s="173"/>
    </row>
    <row r="6616" spans="1:5">
      <c r="A6616" s="410"/>
      <c r="B6616" s="62"/>
      <c r="C6616" s="62"/>
      <c r="D6616" s="62"/>
      <c r="E6616" s="173"/>
    </row>
    <row r="6617" spans="1:5">
      <c r="A6617" s="410" t="s">
        <v>1442</v>
      </c>
      <c r="B6617" s="62" t="s">
        <v>3622</v>
      </c>
      <c r="C6617" s="62"/>
      <c r="D6617" s="62"/>
      <c r="E6617" s="173"/>
    </row>
    <row r="6618" spans="1:5">
      <c r="A6618" s="410" t="s">
        <v>682</v>
      </c>
      <c r="B6618" s="62"/>
      <c r="C6618" s="62"/>
      <c r="D6618" s="62"/>
      <c r="E6618" s="173"/>
    </row>
    <row r="6619" spans="1:5">
      <c r="A6619" s="410" t="s">
        <v>575</v>
      </c>
      <c r="B6619" s="62"/>
      <c r="C6619" s="62"/>
      <c r="D6619" s="62"/>
      <c r="E6619" s="173"/>
    </row>
    <row r="6620" spans="1:5">
      <c r="A6620" s="410"/>
      <c r="B6620" s="62"/>
      <c r="C6620" s="62"/>
      <c r="D6620" s="62"/>
      <c r="E6620" s="173"/>
    </row>
    <row r="6621" spans="1:5">
      <c r="A6621" s="410" t="s">
        <v>576</v>
      </c>
      <c r="B6621" s="62" t="s">
        <v>558</v>
      </c>
      <c r="C6621" s="62" t="s">
        <v>559</v>
      </c>
      <c r="D6621" s="62" t="s">
        <v>560</v>
      </c>
      <c r="E6621" s="173" t="s">
        <v>561</v>
      </c>
    </row>
    <row r="6622" spans="1:5" ht="30">
      <c r="A6622" s="410" t="s">
        <v>3061</v>
      </c>
      <c r="B6622" s="62" t="s">
        <v>123</v>
      </c>
      <c r="C6622" s="62">
        <v>3.5899999999999999E-6</v>
      </c>
      <c r="D6622" s="62">
        <v>576</v>
      </c>
      <c r="E6622" s="173">
        <f>TRUNC((C6622*D6622),2)</f>
        <v>0</v>
      </c>
    </row>
    <row r="6623" spans="1:5">
      <c r="A6623" s="410" t="s">
        <v>562</v>
      </c>
      <c r="B6623" s="62" t="s">
        <v>563</v>
      </c>
      <c r="C6623" s="62" t="s">
        <v>563</v>
      </c>
      <c r="D6623" s="62" t="s">
        <v>563</v>
      </c>
      <c r="E6623" s="173">
        <f>SUM(E6622:E6622)</f>
        <v>0</v>
      </c>
    </row>
    <row r="6624" spans="1:5">
      <c r="A6624" s="410"/>
      <c r="B6624" s="62"/>
      <c r="C6624" s="62"/>
      <c r="D6624" s="62"/>
      <c r="E6624" s="173"/>
    </row>
    <row r="6625" spans="1:5">
      <c r="A6625" s="410" t="s">
        <v>557</v>
      </c>
      <c r="B6625" s="62" t="s">
        <v>558</v>
      </c>
      <c r="C6625" s="62" t="s">
        <v>559</v>
      </c>
      <c r="D6625" s="62" t="s">
        <v>560</v>
      </c>
      <c r="E6625" s="173" t="s">
        <v>561</v>
      </c>
    </row>
    <row r="6626" spans="1:5">
      <c r="A6626" s="410" t="s">
        <v>3108</v>
      </c>
      <c r="B6626" s="62" t="s">
        <v>122</v>
      </c>
      <c r="C6626" s="62">
        <v>3.9464100000000002E-2</v>
      </c>
      <c r="D6626" s="62">
        <v>13.3</v>
      </c>
      <c r="E6626" s="173">
        <f>TRUNC((C6626*D6626),2)</f>
        <v>0.52</v>
      </c>
    </row>
    <row r="6627" spans="1:5">
      <c r="A6627" s="410" t="s">
        <v>3063</v>
      </c>
      <c r="B6627" s="62" t="s">
        <v>122</v>
      </c>
      <c r="C6627" s="62">
        <v>1.4239399999999999E-2</v>
      </c>
      <c r="D6627" s="62">
        <v>8.51</v>
      </c>
      <c r="E6627" s="173">
        <f>TRUNC((C6627*D6627),2)</f>
        <v>0.12</v>
      </c>
    </row>
    <row r="6628" spans="1:5">
      <c r="A6628" s="410" t="s">
        <v>562</v>
      </c>
      <c r="B6628" s="62" t="s">
        <v>563</v>
      </c>
      <c r="C6628" s="62" t="s">
        <v>563</v>
      </c>
      <c r="D6628" s="62" t="s">
        <v>563</v>
      </c>
      <c r="E6628" s="173">
        <f>SUM(E6626:E6627)</f>
        <v>0.64</v>
      </c>
    </row>
    <row r="6629" spans="1:5">
      <c r="A6629" s="410"/>
      <c r="B6629" s="62"/>
      <c r="C6629" s="62"/>
      <c r="D6629" s="62"/>
      <c r="E6629" s="173"/>
    </row>
    <row r="6630" spans="1:5">
      <c r="A6630" s="410" t="s">
        <v>564</v>
      </c>
      <c r="B6630" s="62" t="s">
        <v>558</v>
      </c>
      <c r="C6630" s="62" t="s">
        <v>559</v>
      </c>
      <c r="D6630" s="62" t="s">
        <v>560</v>
      </c>
      <c r="E6630" s="173" t="s">
        <v>561</v>
      </c>
    </row>
    <row r="6631" spans="1:5">
      <c r="A6631" s="410" t="s">
        <v>3066</v>
      </c>
      <c r="B6631" s="62" t="s">
        <v>123</v>
      </c>
      <c r="C6631" s="62">
        <v>4.2491000000000002E-4</v>
      </c>
      <c r="D6631" s="62">
        <v>6.92</v>
      </c>
      <c r="E6631" s="173">
        <f t="shared" ref="E6631:E6654" si="142">TRUNC((C6631*D6631),2)</f>
        <v>0</v>
      </c>
    </row>
    <row r="6632" spans="1:5">
      <c r="A6632" s="410" t="s">
        <v>3046</v>
      </c>
      <c r="B6632" s="62" t="s">
        <v>131</v>
      </c>
      <c r="C6632" s="62">
        <v>8.4850000000000002E-5</v>
      </c>
      <c r="D6632" s="62">
        <v>50.4</v>
      </c>
      <c r="E6632" s="173">
        <f t="shared" si="142"/>
        <v>0</v>
      </c>
    </row>
    <row r="6633" spans="1:5">
      <c r="A6633" s="410" t="s">
        <v>3067</v>
      </c>
      <c r="B6633" s="62" t="s">
        <v>123</v>
      </c>
      <c r="C6633" s="62">
        <v>3.5219999999999998E-5</v>
      </c>
      <c r="D6633" s="62">
        <v>108.95</v>
      </c>
      <c r="E6633" s="173">
        <f t="shared" si="142"/>
        <v>0</v>
      </c>
    </row>
    <row r="6634" spans="1:5">
      <c r="A6634" s="410" t="s">
        <v>3069</v>
      </c>
      <c r="B6634" s="62" t="s">
        <v>123</v>
      </c>
      <c r="C6634" s="62">
        <v>4.8066E-4</v>
      </c>
      <c r="D6634" s="62">
        <v>6.21</v>
      </c>
      <c r="E6634" s="173">
        <f t="shared" si="142"/>
        <v>0</v>
      </c>
    </row>
    <row r="6635" spans="1:5">
      <c r="A6635" s="410" t="s">
        <v>3047</v>
      </c>
      <c r="B6635" s="62" t="s">
        <v>131</v>
      </c>
      <c r="C6635" s="62">
        <v>7.2793E-4</v>
      </c>
      <c r="D6635" s="62">
        <v>9.4499999999999993</v>
      </c>
      <c r="E6635" s="173">
        <f t="shared" si="142"/>
        <v>0</v>
      </c>
    </row>
    <row r="6636" spans="1:5">
      <c r="A6636" s="410" t="s">
        <v>3075</v>
      </c>
      <c r="B6636" s="62" t="s">
        <v>128</v>
      </c>
      <c r="C6636" s="62">
        <v>8.0110000000000004E-5</v>
      </c>
      <c r="D6636" s="62">
        <v>15.32</v>
      </c>
      <c r="E6636" s="173">
        <f t="shared" si="142"/>
        <v>0</v>
      </c>
    </row>
    <row r="6637" spans="1:5">
      <c r="A6637" s="410" t="s">
        <v>3260</v>
      </c>
      <c r="B6637" s="62" t="s">
        <v>128</v>
      </c>
      <c r="C6637" s="62">
        <v>0.17263823</v>
      </c>
      <c r="D6637" s="62">
        <v>6.33</v>
      </c>
      <c r="E6637" s="173">
        <f t="shared" si="142"/>
        <v>1.0900000000000001</v>
      </c>
    </row>
    <row r="6638" spans="1:5">
      <c r="A6638" s="410" t="s">
        <v>3076</v>
      </c>
      <c r="B6638" s="62" t="s">
        <v>122</v>
      </c>
      <c r="C6638" s="62">
        <v>5.2999999999999999E-2</v>
      </c>
      <c r="D6638" s="62">
        <v>1.87</v>
      </c>
      <c r="E6638" s="173">
        <f t="shared" si="142"/>
        <v>0.09</v>
      </c>
    </row>
    <row r="6639" spans="1:5">
      <c r="A6639" s="410" t="s">
        <v>3077</v>
      </c>
      <c r="B6639" s="62" t="s">
        <v>122</v>
      </c>
      <c r="C6639" s="62">
        <v>5.2999999999999999E-2</v>
      </c>
      <c r="D6639" s="62">
        <v>0.71</v>
      </c>
      <c r="E6639" s="173">
        <f t="shared" si="142"/>
        <v>0.03</v>
      </c>
    </row>
    <row r="6640" spans="1:5">
      <c r="A6640" s="410" t="s">
        <v>3078</v>
      </c>
      <c r="B6640" s="62" t="s">
        <v>122</v>
      </c>
      <c r="C6640" s="62">
        <v>5.2999999999999999E-2</v>
      </c>
      <c r="D6640" s="62">
        <v>0.34</v>
      </c>
      <c r="E6640" s="173">
        <f t="shared" si="142"/>
        <v>0.01</v>
      </c>
    </row>
    <row r="6641" spans="1:5">
      <c r="A6641" s="410" t="s">
        <v>3079</v>
      </c>
      <c r="B6641" s="62" t="s">
        <v>122</v>
      </c>
      <c r="C6641" s="62">
        <v>5.2999999999999999E-2</v>
      </c>
      <c r="D6641" s="62">
        <v>0.05</v>
      </c>
      <c r="E6641" s="173">
        <f t="shared" si="142"/>
        <v>0</v>
      </c>
    </row>
    <row r="6642" spans="1:5">
      <c r="A6642" s="410" t="s">
        <v>3048</v>
      </c>
      <c r="B6642" s="62" t="s">
        <v>123</v>
      </c>
      <c r="C6642" s="62">
        <v>1.4025999999999999E-4</v>
      </c>
      <c r="D6642" s="62">
        <v>31.18</v>
      </c>
      <c r="E6642" s="173">
        <f t="shared" si="142"/>
        <v>0</v>
      </c>
    </row>
    <row r="6643" spans="1:5">
      <c r="A6643" s="410" t="s">
        <v>3049</v>
      </c>
      <c r="B6643" s="62" t="s">
        <v>123</v>
      </c>
      <c r="C6643" s="62">
        <v>6.5729999999999996E-5</v>
      </c>
      <c r="D6643" s="62">
        <v>178.5</v>
      </c>
      <c r="E6643" s="173">
        <f t="shared" si="142"/>
        <v>0.01</v>
      </c>
    </row>
    <row r="6644" spans="1:5">
      <c r="A6644" s="410" t="s">
        <v>3050</v>
      </c>
      <c r="B6644" s="62" t="s">
        <v>123</v>
      </c>
      <c r="C6644" s="62">
        <v>5.9088200000000004E-3</v>
      </c>
      <c r="D6644" s="62">
        <v>1.17</v>
      </c>
      <c r="E6644" s="173">
        <f t="shared" si="142"/>
        <v>0</v>
      </c>
    </row>
    <row r="6645" spans="1:5" ht="30">
      <c r="A6645" s="410" t="s">
        <v>3051</v>
      </c>
      <c r="B6645" s="62" t="s">
        <v>123</v>
      </c>
      <c r="C6645" s="62">
        <v>5.698E-5</v>
      </c>
      <c r="D6645" s="62">
        <v>140.43</v>
      </c>
      <c r="E6645" s="173">
        <f t="shared" si="142"/>
        <v>0</v>
      </c>
    </row>
    <row r="6646" spans="1:5" ht="30">
      <c r="A6646" s="410" t="s">
        <v>3052</v>
      </c>
      <c r="B6646" s="62" t="s">
        <v>123</v>
      </c>
      <c r="C6646" s="62">
        <v>3.8160000000000001E-5</v>
      </c>
      <c r="D6646" s="62">
        <v>123.37</v>
      </c>
      <c r="E6646" s="173">
        <f t="shared" si="142"/>
        <v>0</v>
      </c>
    </row>
    <row r="6647" spans="1:5" ht="30">
      <c r="A6647" s="410" t="s">
        <v>3080</v>
      </c>
      <c r="B6647" s="62" t="s">
        <v>123</v>
      </c>
      <c r="C6647" s="62">
        <v>2.34E-6</v>
      </c>
      <c r="D6647" s="62">
        <v>593.85</v>
      </c>
      <c r="E6647" s="173">
        <f t="shared" si="142"/>
        <v>0</v>
      </c>
    </row>
    <row r="6648" spans="1:5">
      <c r="A6648" s="410" t="s">
        <v>3081</v>
      </c>
      <c r="B6648" s="62" t="s">
        <v>123</v>
      </c>
      <c r="C6648" s="62">
        <v>1.435E-5</v>
      </c>
      <c r="D6648" s="62">
        <v>134.63</v>
      </c>
      <c r="E6648" s="173">
        <f t="shared" si="142"/>
        <v>0</v>
      </c>
    </row>
    <row r="6649" spans="1:5">
      <c r="A6649" s="410" t="s">
        <v>3082</v>
      </c>
      <c r="B6649" s="62" t="s">
        <v>123</v>
      </c>
      <c r="C6649" s="62">
        <v>1.0900000000000001E-5</v>
      </c>
      <c r="D6649" s="62">
        <v>202.84</v>
      </c>
      <c r="E6649" s="173">
        <f t="shared" si="142"/>
        <v>0</v>
      </c>
    </row>
    <row r="6650" spans="1:5">
      <c r="A6650" s="410" t="s">
        <v>3083</v>
      </c>
      <c r="B6650" s="62" t="s">
        <v>123</v>
      </c>
      <c r="C6650" s="62">
        <v>2.34E-6</v>
      </c>
      <c r="D6650" s="62">
        <v>574.46</v>
      </c>
      <c r="E6650" s="173">
        <f t="shared" si="142"/>
        <v>0</v>
      </c>
    </row>
    <row r="6651" spans="1:5">
      <c r="A6651" s="410" t="s">
        <v>3084</v>
      </c>
      <c r="B6651" s="62" t="s">
        <v>123</v>
      </c>
      <c r="C6651" s="62">
        <v>2.8700000000000001E-6</v>
      </c>
      <c r="D6651" s="62">
        <v>276.64</v>
      </c>
      <c r="E6651" s="173">
        <f t="shared" si="142"/>
        <v>0</v>
      </c>
    </row>
    <row r="6652" spans="1:5">
      <c r="A6652" s="410" t="s">
        <v>3085</v>
      </c>
      <c r="B6652" s="62" t="s">
        <v>123</v>
      </c>
      <c r="C6652" s="62">
        <v>1.4469E-4</v>
      </c>
      <c r="D6652" s="62">
        <v>8.1</v>
      </c>
      <c r="E6652" s="173">
        <f t="shared" si="142"/>
        <v>0</v>
      </c>
    </row>
    <row r="6653" spans="1:5">
      <c r="A6653" s="410" t="s">
        <v>3086</v>
      </c>
      <c r="B6653" s="62" t="s">
        <v>123</v>
      </c>
      <c r="C6653" s="62">
        <v>8.0110000000000004E-5</v>
      </c>
      <c r="D6653" s="62">
        <v>11.01</v>
      </c>
      <c r="E6653" s="173">
        <f t="shared" si="142"/>
        <v>0</v>
      </c>
    </row>
    <row r="6654" spans="1:5">
      <c r="A6654" s="410" t="s">
        <v>3087</v>
      </c>
      <c r="B6654" s="62" t="s">
        <v>123</v>
      </c>
      <c r="C6654" s="62">
        <v>8.0110000000000004E-5</v>
      </c>
      <c r="D6654" s="62">
        <v>24.42</v>
      </c>
      <c r="E6654" s="173">
        <f t="shared" si="142"/>
        <v>0</v>
      </c>
    </row>
    <row r="6655" spans="1:5">
      <c r="A6655" s="410" t="s">
        <v>562</v>
      </c>
      <c r="B6655" s="62" t="s">
        <v>563</v>
      </c>
      <c r="C6655" s="62" t="s">
        <v>563</v>
      </c>
      <c r="D6655" s="62" t="s">
        <v>563</v>
      </c>
      <c r="E6655" s="173">
        <f>SUM(E6631:E6654)</f>
        <v>1.2300000000000002</v>
      </c>
    </row>
    <row r="6656" spans="1:5">
      <c r="A6656" s="410"/>
      <c r="B6656" s="62"/>
      <c r="C6656" s="62"/>
      <c r="D6656" s="62"/>
      <c r="E6656" s="173"/>
    </row>
    <row r="6657" spans="1:5">
      <c r="A6657" s="410" t="s">
        <v>565</v>
      </c>
      <c r="B6657" s="62" t="s">
        <v>563</v>
      </c>
      <c r="C6657" s="62" t="s">
        <v>563</v>
      </c>
      <c r="D6657" s="62" t="s">
        <v>563</v>
      </c>
      <c r="E6657" s="173">
        <f>E6623+E6628+E6655</f>
        <v>1.87</v>
      </c>
    </row>
    <row r="6658" spans="1:5">
      <c r="A6658" s="410"/>
      <c r="B6658" s="62"/>
      <c r="C6658" s="62"/>
      <c r="D6658" s="413"/>
      <c r="E6658" s="173"/>
    </row>
    <row r="6659" spans="1:5">
      <c r="A6659" s="410"/>
      <c r="B6659" s="62"/>
      <c r="C6659" s="62"/>
      <c r="D6659" s="62"/>
      <c r="E6659" s="173"/>
    </row>
    <row r="6660" spans="1:5">
      <c r="A6660" s="410"/>
      <c r="B6660" s="62"/>
      <c r="C6660" s="62"/>
      <c r="D6660" s="62"/>
      <c r="E6660" s="173"/>
    </row>
    <row r="6661" spans="1:5">
      <c r="A6661" s="410" t="s">
        <v>1443</v>
      </c>
      <c r="B6661" s="62" t="s">
        <v>3623</v>
      </c>
      <c r="C6661" s="62"/>
      <c r="D6661" s="62"/>
      <c r="E6661" s="173"/>
    </row>
    <row r="6662" spans="1:5">
      <c r="A6662" s="410" t="s">
        <v>683</v>
      </c>
      <c r="B6662" s="62"/>
      <c r="C6662" s="62"/>
      <c r="D6662" s="62"/>
      <c r="E6662" s="173"/>
    </row>
    <row r="6663" spans="1:5">
      <c r="A6663" s="410" t="s">
        <v>575</v>
      </c>
      <c r="B6663" s="62"/>
      <c r="C6663" s="62"/>
      <c r="D6663" s="62"/>
      <c r="E6663" s="173"/>
    </row>
    <row r="6664" spans="1:5">
      <c r="A6664" s="410"/>
      <c r="B6664" s="62"/>
      <c r="C6664" s="62"/>
      <c r="D6664" s="62"/>
      <c r="E6664" s="173"/>
    </row>
    <row r="6665" spans="1:5">
      <c r="A6665" s="410" t="s">
        <v>576</v>
      </c>
      <c r="B6665" s="62" t="s">
        <v>558</v>
      </c>
      <c r="C6665" s="62" t="s">
        <v>559</v>
      </c>
      <c r="D6665" s="62" t="s">
        <v>560</v>
      </c>
      <c r="E6665" s="173" t="s">
        <v>561</v>
      </c>
    </row>
    <row r="6666" spans="1:5" ht="30">
      <c r="A6666" s="410" t="s">
        <v>3061</v>
      </c>
      <c r="B6666" s="62" t="s">
        <v>123</v>
      </c>
      <c r="C6666" s="62">
        <v>2.1659999999999999E-5</v>
      </c>
      <c r="D6666" s="62">
        <v>576</v>
      </c>
      <c r="E6666" s="173">
        <f>TRUNC((C6666*D6666),2)</f>
        <v>0.01</v>
      </c>
    </row>
    <row r="6667" spans="1:5">
      <c r="A6667" s="410" t="s">
        <v>562</v>
      </c>
      <c r="B6667" s="62" t="s">
        <v>563</v>
      </c>
      <c r="C6667" s="62" t="s">
        <v>563</v>
      </c>
      <c r="D6667" s="62" t="s">
        <v>563</v>
      </c>
      <c r="E6667" s="173">
        <f>SUM(E6666:E6666)</f>
        <v>0.01</v>
      </c>
    </row>
    <row r="6668" spans="1:5">
      <c r="A6668" s="410"/>
      <c r="B6668" s="62"/>
      <c r="C6668" s="62"/>
      <c r="D6668" s="62"/>
      <c r="E6668" s="173"/>
    </row>
    <row r="6669" spans="1:5">
      <c r="A6669" s="410" t="s">
        <v>557</v>
      </c>
      <c r="B6669" s="62" t="s">
        <v>558</v>
      </c>
      <c r="C6669" s="62" t="s">
        <v>559</v>
      </c>
      <c r="D6669" s="62" t="s">
        <v>560</v>
      </c>
      <c r="E6669" s="173" t="s">
        <v>561</v>
      </c>
    </row>
    <row r="6670" spans="1:5">
      <c r="A6670" s="410" t="s">
        <v>3108</v>
      </c>
      <c r="B6670" s="62" t="s">
        <v>122</v>
      </c>
      <c r="C6670" s="62">
        <v>0.23678460000000001</v>
      </c>
      <c r="D6670" s="62">
        <v>13.3</v>
      </c>
      <c r="E6670" s="173">
        <f>TRUNC((C6670*D6670),2)</f>
        <v>3.14</v>
      </c>
    </row>
    <row r="6671" spans="1:5">
      <c r="A6671" s="410" t="s">
        <v>3063</v>
      </c>
      <c r="B6671" s="62" t="s">
        <v>122</v>
      </c>
      <c r="C6671" s="62">
        <v>8.7470599999999996E-2</v>
      </c>
      <c r="D6671" s="62">
        <v>8.51</v>
      </c>
      <c r="E6671" s="173">
        <f>TRUNC((C6671*D6671),2)</f>
        <v>0.74</v>
      </c>
    </row>
    <row r="6672" spans="1:5">
      <c r="A6672" s="410" t="s">
        <v>562</v>
      </c>
      <c r="B6672" s="62" t="s">
        <v>563</v>
      </c>
      <c r="C6672" s="62" t="s">
        <v>563</v>
      </c>
      <c r="D6672" s="62" t="s">
        <v>563</v>
      </c>
      <c r="E6672" s="173">
        <f>SUM(E6670:E6671)</f>
        <v>3.88</v>
      </c>
    </row>
    <row r="6673" spans="1:5">
      <c r="A6673" s="410"/>
      <c r="B6673" s="62"/>
      <c r="C6673" s="62"/>
      <c r="D6673" s="62"/>
      <c r="E6673" s="173"/>
    </row>
    <row r="6674" spans="1:5">
      <c r="A6674" s="410" t="s">
        <v>564</v>
      </c>
      <c r="B6674" s="62" t="s">
        <v>558</v>
      </c>
      <c r="C6674" s="62" t="s">
        <v>559</v>
      </c>
      <c r="D6674" s="62" t="s">
        <v>560</v>
      </c>
      <c r="E6674" s="173" t="s">
        <v>561</v>
      </c>
    </row>
    <row r="6675" spans="1:5">
      <c r="A6675" s="410" t="s">
        <v>3066</v>
      </c>
      <c r="B6675" s="62" t="s">
        <v>123</v>
      </c>
      <c r="C6675" s="62">
        <v>2.5655000000000001E-3</v>
      </c>
      <c r="D6675" s="62">
        <v>6.92</v>
      </c>
      <c r="E6675" s="173">
        <f t="shared" ref="E6675:E6699" si="143">TRUNC((C6675*D6675),2)</f>
        <v>0.01</v>
      </c>
    </row>
    <row r="6676" spans="1:5">
      <c r="A6676" s="410" t="s">
        <v>3046</v>
      </c>
      <c r="B6676" s="62" t="s">
        <v>131</v>
      </c>
      <c r="C6676" s="62">
        <v>5.1232000000000003E-4</v>
      </c>
      <c r="D6676" s="62">
        <v>50.4</v>
      </c>
      <c r="E6676" s="173">
        <f t="shared" si="143"/>
        <v>0.02</v>
      </c>
    </row>
    <row r="6677" spans="1:5">
      <c r="A6677" s="410" t="s">
        <v>3067</v>
      </c>
      <c r="B6677" s="62" t="s">
        <v>123</v>
      </c>
      <c r="C6677" s="62">
        <v>2.1268E-4</v>
      </c>
      <c r="D6677" s="62">
        <v>108.95</v>
      </c>
      <c r="E6677" s="173">
        <f t="shared" si="143"/>
        <v>0.02</v>
      </c>
    </row>
    <row r="6678" spans="1:5">
      <c r="A6678" s="410" t="s">
        <v>3069</v>
      </c>
      <c r="B6678" s="62" t="s">
        <v>123</v>
      </c>
      <c r="C6678" s="62">
        <v>2.9021099999999998E-3</v>
      </c>
      <c r="D6678" s="62">
        <v>6.21</v>
      </c>
      <c r="E6678" s="173">
        <f t="shared" si="143"/>
        <v>0.01</v>
      </c>
    </row>
    <row r="6679" spans="1:5">
      <c r="A6679" s="410" t="s">
        <v>3261</v>
      </c>
      <c r="B6679" s="62" t="s">
        <v>123</v>
      </c>
      <c r="C6679" s="62">
        <v>0.06</v>
      </c>
      <c r="D6679" s="62">
        <v>0.5</v>
      </c>
      <c r="E6679" s="173">
        <f t="shared" si="143"/>
        <v>0.03</v>
      </c>
    </row>
    <row r="6680" spans="1:5">
      <c r="A6680" s="410" t="s">
        <v>3047</v>
      </c>
      <c r="B6680" s="62" t="s">
        <v>131</v>
      </c>
      <c r="C6680" s="62">
        <v>4.39508E-3</v>
      </c>
      <c r="D6680" s="62">
        <v>9.4499999999999993</v>
      </c>
      <c r="E6680" s="173">
        <f t="shared" si="143"/>
        <v>0.04</v>
      </c>
    </row>
    <row r="6681" spans="1:5">
      <c r="A6681" s="410" t="s">
        <v>3262</v>
      </c>
      <c r="B6681" s="62" t="s">
        <v>129</v>
      </c>
      <c r="C6681" s="62">
        <v>3.2800000000000003E-2</v>
      </c>
      <c r="D6681" s="62">
        <v>57.85</v>
      </c>
      <c r="E6681" s="173">
        <f t="shared" si="143"/>
        <v>1.89</v>
      </c>
    </row>
    <row r="6682" spans="1:5">
      <c r="A6682" s="410" t="s">
        <v>3075</v>
      </c>
      <c r="B6682" s="62" t="s">
        <v>128</v>
      </c>
      <c r="C6682" s="62">
        <v>4.8368E-4</v>
      </c>
      <c r="D6682" s="62">
        <v>15.32</v>
      </c>
      <c r="E6682" s="173">
        <f t="shared" si="143"/>
        <v>0</v>
      </c>
    </row>
    <row r="6683" spans="1:5">
      <c r="A6683" s="410" t="s">
        <v>3076</v>
      </c>
      <c r="B6683" s="62" t="s">
        <v>122</v>
      </c>
      <c r="C6683" s="62">
        <v>0.37347594000000001</v>
      </c>
      <c r="D6683" s="62">
        <v>1.87</v>
      </c>
      <c r="E6683" s="173">
        <f t="shared" si="143"/>
        <v>0.69</v>
      </c>
    </row>
    <row r="6684" spans="1:5">
      <c r="A6684" s="410" t="s">
        <v>3077</v>
      </c>
      <c r="B6684" s="62" t="s">
        <v>122</v>
      </c>
      <c r="C6684" s="62">
        <v>0.32</v>
      </c>
      <c r="D6684" s="62">
        <v>0.71</v>
      </c>
      <c r="E6684" s="173">
        <f t="shared" si="143"/>
        <v>0.22</v>
      </c>
    </row>
    <row r="6685" spans="1:5">
      <c r="A6685" s="410" t="s">
        <v>3078</v>
      </c>
      <c r="B6685" s="62" t="s">
        <v>122</v>
      </c>
      <c r="C6685" s="62">
        <v>0.32</v>
      </c>
      <c r="D6685" s="62">
        <v>0.34</v>
      </c>
      <c r="E6685" s="173">
        <f t="shared" si="143"/>
        <v>0.1</v>
      </c>
    </row>
    <row r="6686" spans="1:5">
      <c r="A6686" s="410" t="s">
        <v>3079</v>
      </c>
      <c r="B6686" s="62" t="s">
        <v>122</v>
      </c>
      <c r="C6686" s="62">
        <v>0.32</v>
      </c>
      <c r="D6686" s="62">
        <v>0.05</v>
      </c>
      <c r="E6686" s="173">
        <f t="shared" si="143"/>
        <v>0.01</v>
      </c>
    </row>
    <row r="6687" spans="1:5">
      <c r="A6687" s="410" t="s">
        <v>3048</v>
      </c>
      <c r="B6687" s="62" t="s">
        <v>123</v>
      </c>
      <c r="C6687" s="62">
        <v>8.4681000000000003E-4</v>
      </c>
      <c r="D6687" s="62">
        <v>31.18</v>
      </c>
      <c r="E6687" s="173">
        <f t="shared" si="143"/>
        <v>0.02</v>
      </c>
    </row>
    <row r="6688" spans="1:5">
      <c r="A6688" s="410" t="s">
        <v>3049</v>
      </c>
      <c r="B6688" s="62" t="s">
        <v>123</v>
      </c>
      <c r="C6688" s="62">
        <v>3.969E-4</v>
      </c>
      <c r="D6688" s="62">
        <v>178.5</v>
      </c>
      <c r="E6688" s="173">
        <f t="shared" si="143"/>
        <v>7.0000000000000007E-2</v>
      </c>
    </row>
    <row r="6689" spans="1:5">
      <c r="A6689" s="410" t="s">
        <v>3050</v>
      </c>
      <c r="B6689" s="62" t="s">
        <v>123</v>
      </c>
      <c r="C6689" s="62">
        <v>3.5675900000000003E-2</v>
      </c>
      <c r="D6689" s="62">
        <v>1.17</v>
      </c>
      <c r="E6689" s="173">
        <f t="shared" si="143"/>
        <v>0.04</v>
      </c>
    </row>
    <row r="6690" spans="1:5" ht="30">
      <c r="A6690" s="410" t="s">
        <v>3051</v>
      </c>
      <c r="B6690" s="62" t="s">
        <v>123</v>
      </c>
      <c r="C6690" s="62">
        <v>3.4400000000000001E-4</v>
      </c>
      <c r="D6690" s="62">
        <v>140.43</v>
      </c>
      <c r="E6690" s="173">
        <f t="shared" si="143"/>
        <v>0.04</v>
      </c>
    </row>
    <row r="6691" spans="1:5" ht="30">
      <c r="A6691" s="410" t="s">
        <v>3052</v>
      </c>
      <c r="B6691" s="62" t="s">
        <v>123</v>
      </c>
      <c r="C6691" s="62">
        <v>2.3039999999999999E-4</v>
      </c>
      <c r="D6691" s="62">
        <v>123.37</v>
      </c>
      <c r="E6691" s="173">
        <f t="shared" si="143"/>
        <v>0.02</v>
      </c>
    </row>
    <row r="6692" spans="1:5" ht="30">
      <c r="A6692" s="410" t="s">
        <v>3080</v>
      </c>
      <c r="B6692" s="62" t="s">
        <v>123</v>
      </c>
      <c r="C6692" s="62">
        <v>1.411E-5</v>
      </c>
      <c r="D6692" s="62">
        <v>593.85</v>
      </c>
      <c r="E6692" s="173">
        <f t="shared" si="143"/>
        <v>0</v>
      </c>
    </row>
    <row r="6693" spans="1:5">
      <c r="A6693" s="410" t="s">
        <v>3081</v>
      </c>
      <c r="B6693" s="62" t="s">
        <v>123</v>
      </c>
      <c r="C6693" s="62">
        <v>8.666E-5</v>
      </c>
      <c r="D6693" s="62">
        <v>134.63</v>
      </c>
      <c r="E6693" s="173">
        <f t="shared" si="143"/>
        <v>0.01</v>
      </c>
    </row>
    <row r="6694" spans="1:5">
      <c r="A6694" s="410" t="s">
        <v>3082</v>
      </c>
      <c r="B6694" s="62" t="s">
        <v>123</v>
      </c>
      <c r="C6694" s="62">
        <v>6.5820000000000003E-5</v>
      </c>
      <c r="D6694" s="62">
        <v>202.84</v>
      </c>
      <c r="E6694" s="173">
        <f t="shared" si="143"/>
        <v>0.01</v>
      </c>
    </row>
    <row r="6695" spans="1:5">
      <c r="A6695" s="410" t="s">
        <v>3083</v>
      </c>
      <c r="B6695" s="62" t="s">
        <v>123</v>
      </c>
      <c r="C6695" s="62">
        <v>1.411E-5</v>
      </c>
      <c r="D6695" s="62">
        <v>574.46</v>
      </c>
      <c r="E6695" s="173">
        <f t="shared" si="143"/>
        <v>0</v>
      </c>
    </row>
    <row r="6696" spans="1:5">
      <c r="A6696" s="410" t="s">
        <v>3084</v>
      </c>
      <c r="B6696" s="62" t="s">
        <v>123</v>
      </c>
      <c r="C6696" s="62">
        <v>1.734E-5</v>
      </c>
      <c r="D6696" s="62">
        <v>276.64</v>
      </c>
      <c r="E6696" s="173">
        <f t="shared" si="143"/>
        <v>0</v>
      </c>
    </row>
    <row r="6697" spans="1:5">
      <c r="A6697" s="410" t="s">
        <v>3085</v>
      </c>
      <c r="B6697" s="62" t="s">
        <v>123</v>
      </c>
      <c r="C6697" s="62">
        <v>8.7359999999999998E-4</v>
      </c>
      <c r="D6697" s="62">
        <v>8.1</v>
      </c>
      <c r="E6697" s="173">
        <f t="shared" si="143"/>
        <v>0</v>
      </c>
    </row>
    <row r="6698" spans="1:5">
      <c r="A6698" s="410" t="s">
        <v>3086</v>
      </c>
      <c r="B6698" s="62" t="s">
        <v>123</v>
      </c>
      <c r="C6698" s="62">
        <v>4.8368E-4</v>
      </c>
      <c r="D6698" s="62">
        <v>11.01</v>
      </c>
      <c r="E6698" s="173">
        <f t="shared" si="143"/>
        <v>0</v>
      </c>
    </row>
    <row r="6699" spans="1:5">
      <c r="A6699" s="410" t="s">
        <v>3087</v>
      </c>
      <c r="B6699" s="62" t="s">
        <v>123</v>
      </c>
      <c r="C6699" s="62">
        <v>4.8368E-4</v>
      </c>
      <c r="D6699" s="62">
        <v>24.42</v>
      </c>
      <c r="E6699" s="173">
        <f t="shared" si="143"/>
        <v>0.01</v>
      </c>
    </row>
    <row r="6700" spans="1:5">
      <c r="A6700" s="410" t="s">
        <v>562</v>
      </c>
      <c r="B6700" s="62" t="s">
        <v>563</v>
      </c>
      <c r="C6700" s="62" t="s">
        <v>563</v>
      </c>
      <c r="D6700" s="62" t="s">
        <v>563</v>
      </c>
      <c r="E6700" s="173">
        <f>SUM(E6675:E6699)</f>
        <v>3.2599999999999993</v>
      </c>
    </row>
    <row r="6701" spans="1:5">
      <c r="A6701" s="410"/>
      <c r="B6701" s="62"/>
      <c r="C6701" s="62"/>
      <c r="D6701" s="62"/>
      <c r="E6701" s="173"/>
    </row>
    <row r="6702" spans="1:5">
      <c r="A6702" s="410" t="s">
        <v>565</v>
      </c>
      <c r="B6702" s="62" t="s">
        <v>563</v>
      </c>
      <c r="C6702" s="62" t="s">
        <v>563</v>
      </c>
      <c r="D6702" s="62" t="s">
        <v>563</v>
      </c>
      <c r="E6702" s="173">
        <f>E6667+E6672+E6700</f>
        <v>7.1499999999999986</v>
      </c>
    </row>
    <row r="6703" spans="1:5">
      <c r="A6703" s="410"/>
      <c r="B6703" s="62"/>
      <c r="C6703" s="62"/>
      <c r="D6703" s="413"/>
      <c r="E6703" s="173"/>
    </row>
    <row r="6704" spans="1:5">
      <c r="A6704" s="410"/>
      <c r="B6704" s="62"/>
      <c r="C6704" s="62"/>
      <c r="D6704" s="62"/>
      <c r="E6704" s="173"/>
    </row>
    <row r="6705" spans="1:5">
      <c r="A6705" s="410"/>
      <c r="B6705" s="62"/>
      <c r="C6705" s="62"/>
      <c r="D6705" s="62"/>
      <c r="E6705" s="173"/>
    </row>
    <row r="6706" spans="1:5">
      <c r="A6706" s="410" t="s">
        <v>1444</v>
      </c>
      <c r="B6706" s="62" t="s">
        <v>3624</v>
      </c>
      <c r="C6706" s="62"/>
      <c r="D6706" s="62"/>
      <c r="E6706" s="173"/>
    </row>
    <row r="6707" spans="1:5" ht="30">
      <c r="A6707" s="410" t="s">
        <v>1198</v>
      </c>
      <c r="B6707" s="62"/>
      <c r="C6707" s="62"/>
      <c r="D6707" s="62"/>
      <c r="E6707" s="173"/>
    </row>
    <row r="6708" spans="1:5">
      <c r="A6708" s="410" t="s">
        <v>575</v>
      </c>
      <c r="B6708" s="62"/>
      <c r="C6708" s="62"/>
      <c r="D6708" s="62"/>
      <c r="E6708" s="173"/>
    </row>
    <row r="6709" spans="1:5">
      <c r="A6709" s="410"/>
      <c r="B6709" s="62"/>
      <c r="C6709" s="62"/>
      <c r="D6709" s="62"/>
      <c r="E6709" s="173"/>
    </row>
    <row r="6710" spans="1:5">
      <c r="A6710" s="410" t="s">
        <v>576</v>
      </c>
      <c r="B6710" s="62" t="s">
        <v>558</v>
      </c>
      <c r="C6710" s="62" t="s">
        <v>559</v>
      </c>
      <c r="D6710" s="62" t="s">
        <v>560</v>
      </c>
      <c r="E6710" s="173" t="s">
        <v>561</v>
      </c>
    </row>
    <row r="6711" spans="1:5" ht="30">
      <c r="A6711" s="410" t="s">
        <v>3061</v>
      </c>
      <c r="B6711" s="62" t="s">
        <v>123</v>
      </c>
      <c r="C6711" s="62">
        <v>1.7329999999999998E-5</v>
      </c>
      <c r="D6711" s="62">
        <v>576</v>
      </c>
      <c r="E6711" s="173">
        <f>TRUNC((C6711*D6711),2)</f>
        <v>0</v>
      </c>
    </row>
    <row r="6712" spans="1:5">
      <c r="A6712" s="410" t="s">
        <v>562</v>
      </c>
      <c r="B6712" s="62" t="s">
        <v>563</v>
      </c>
      <c r="C6712" s="62" t="s">
        <v>563</v>
      </c>
      <c r="D6712" s="62" t="s">
        <v>563</v>
      </c>
      <c r="E6712" s="173">
        <f>SUM(E6711:E6711)</f>
        <v>0</v>
      </c>
    </row>
    <row r="6713" spans="1:5">
      <c r="A6713" s="410"/>
      <c r="B6713" s="62"/>
      <c r="C6713" s="62"/>
      <c r="D6713" s="62"/>
      <c r="E6713" s="173"/>
    </row>
    <row r="6714" spans="1:5">
      <c r="A6714" s="410" t="s">
        <v>557</v>
      </c>
      <c r="B6714" s="62" t="s">
        <v>558</v>
      </c>
      <c r="C6714" s="62" t="s">
        <v>559</v>
      </c>
      <c r="D6714" s="62" t="s">
        <v>560</v>
      </c>
      <c r="E6714" s="173" t="s">
        <v>561</v>
      </c>
    </row>
    <row r="6715" spans="1:5">
      <c r="A6715" s="410" t="s">
        <v>3108</v>
      </c>
      <c r="B6715" s="62" t="s">
        <v>122</v>
      </c>
      <c r="C6715" s="62">
        <v>0.18922530000000001</v>
      </c>
      <c r="D6715" s="62">
        <v>13.3</v>
      </c>
      <c r="E6715" s="173">
        <f>TRUNC((C6715*D6715),2)</f>
        <v>2.5099999999999998</v>
      </c>
    </row>
    <row r="6716" spans="1:5">
      <c r="A6716" s="410" t="s">
        <v>3063</v>
      </c>
      <c r="B6716" s="62" t="s">
        <v>122</v>
      </c>
      <c r="C6716" s="62">
        <v>7.0179900000000003E-2</v>
      </c>
      <c r="D6716" s="62">
        <v>8.51</v>
      </c>
      <c r="E6716" s="173">
        <f>TRUNC((C6716*D6716),2)</f>
        <v>0.59</v>
      </c>
    </row>
    <row r="6717" spans="1:5">
      <c r="A6717" s="410" t="s">
        <v>562</v>
      </c>
      <c r="B6717" s="62" t="s">
        <v>563</v>
      </c>
      <c r="C6717" s="62" t="s">
        <v>563</v>
      </c>
      <c r="D6717" s="62" t="s">
        <v>563</v>
      </c>
      <c r="E6717" s="173">
        <f>SUM(E6715:E6716)</f>
        <v>3.0999999999999996</v>
      </c>
    </row>
    <row r="6718" spans="1:5">
      <c r="A6718" s="410"/>
      <c r="B6718" s="62"/>
      <c r="C6718" s="62"/>
      <c r="D6718" s="62"/>
      <c r="E6718" s="173"/>
    </row>
    <row r="6719" spans="1:5">
      <c r="A6719" s="410" t="s">
        <v>564</v>
      </c>
      <c r="B6719" s="62" t="s">
        <v>558</v>
      </c>
      <c r="C6719" s="62" t="s">
        <v>559</v>
      </c>
      <c r="D6719" s="62" t="s">
        <v>560</v>
      </c>
      <c r="E6719" s="173" t="s">
        <v>561</v>
      </c>
    </row>
    <row r="6720" spans="1:5">
      <c r="A6720" s="410" t="s">
        <v>3066</v>
      </c>
      <c r="B6720" s="62" t="s">
        <v>123</v>
      </c>
      <c r="C6720" s="62">
        <v>2.0524100000000002E-3</v>
      </c>
      <c r="D6720" s="62">
        <v>6.92</v>
      </c>
      <c r="E6720" s="173">
        <f t="shared" ref="E6720:E6743" si="144">TRUNC((C6720*D6720),2)</f>
        <v>0.01</v>
      </c>
    </row>
    <row r="6721" spans="1:5">
      <c r="A6721" s="410" t="s">
        <v>3046</v>
      </c>
      <c r="B6721" s="62" t="s">
        <v>131</v>
      </c>
      <c r="C6721" s="62">
        <v>4.0986000000000001E-4</v>
      </c>
      <c r="D6721" s="62">
        <v>50.4</v>
      </c>
      <c r="E6721" s="173">
        <f t="shared" si="144"/>
        <v>0.02</v>
      </c>
    </row>
    <row r="6722" spans="1:5">
      <c r="A6722" s="410" t="s">
        <v>3067</v>
      </c>
      <c r="B6722" s="62" t="s">
        <v>123</v>
      </c>
      <c r="C6722" s="62">
        <v>1.7013999999999999E-4</v>
      </c>
      <c r="D6722" s="62">
        <v>108.95</v>
      </c>
      <c r="E6722" s="173">
        <f t="shared" si="144"/>
        <v>0.01</v>
      </c>
    </row>
    <row r="6723" spans="1:5">
      <c r="A6723" s="410" t="s">
        <v>3069</v>
      </c>
      <c r="B6723" s="62" t="s">
        <v>123</v>
      </c>
      <c r="C6723" s="62">
        <v>2.32169E-3</v>
      </c>
      <c r="D6723" s="62">
        <v>6.21</v>
      </c>
      <c r="E6723" s="173">
        <f t="shared" si="144"/>
        <v>0.01</v>
      </c>
    </row>
    <row r="6724" spans="1:5">
      <c r="A6724" s="410" t="s">
        <v>3047</v>
      </c>
      <c r="B6724" s="62" t="s">
        <v>131</v>
      </c>
      <c r="C6724" s="62">
        <v>3.5160600000000001E-3</v>
      </c>
      <c r="D6724" s="62">
        <v>9.4499999999999993</v>
      </c>
      <c r="E6724" s="173">
        <f t="shared" si="144"/>
        <v>0.03</v>
      </c>
    </row>
    <row r="6725" spans="1:5">
      <c r="A6725" s="410" t="s">
        <v>3075</v>
      </c>
      <c r="B6725" s="62" t="s">
        <v>128</v>
      </c>
      <c r="C6725" s="62">
        <v>3.8694000000000001E-4</v>
      </c>
      <c r="D6725" s="62">
        <v>15.32</v>
      </c>
      <c r="E6725" s="173">
        <f t="shared" si="144"/>
        <v>0</v>
      </c>
    </row>
    <row r="6726" spans="1:5">
      <c r="A6726" s="410" t="s">
        <v>3263</v>
      </c>
      <c r="B6726" s="62" t="s">
        <v>128</v>
      </c>
      <c r="C6726" s="62">
        <v>0.33538502999999997</v>
      </c>
      <c r="D6726" s="62">
        <v>18.57</v>
      </c>
      <c r="E6726" s="173">
        <f t="shared" si="144"/>
        <v>6.22</v>
      </c>
    </row>
    <row r="6727" spans="1:5">
      <c r="A6727" s="410" t="s">
        <v>3076</v>
      </c>
      <c r="B6727" s="62" t="s">
        <v>122</v>
      </c>
      <c r="C6727" s="62">
        <v>0.25600000000000001</v>
      </c>
      <c r="D6727" s="62">
        <v>1.87</v>
      </c>
      <c r="E6727" s="173">
        <f t="shared" si="144"/>
        <v>0.47</v>
      </c>
    </row>
    <row r="6728" spans="1:5">
      <c r="A6728" s="410" t="s">
        <v>3077</v>
      </c>
      <c r="B6728" s="62" t="s">
        <v>122</v>
      </c>
      <c r="C6728" s="62">
        <v>0.25600000000000001</v>
      </c>
      <c r="D6728" s="62">
        <v>0.71</v>
      </c>
      <c r="E6728" s="173">
        <f t="shared" si="144"/>
        <v>0.18</v>
      </c>
    </row>
    <row r="6729" spans="1:5">
      <c r="A6729" s="410" t="s">
        <v>3078</v>
      </c>
      <c r="B6729" s="62" t="s">
        <v>122</v>
      </c>
      <c r="C6729" s="62">
        <v>0.25600000000000001</v>
      </c>
      <c r="D6729" s="62">
        <v>0.34</v>
      </c>
      <c r="E6729" s="173">
        <f t="shared" si="144"/>
        <v>0.08</v>
      </c>
    </row>
    <row r="6730" spans="1:5">
      <c r="A6730" s="410" t="s">
        <v>3079</v>
      </c>
      <c r="B6730" s="62" t="s">
        <v>122</v>
      </c>
      <c r="C6730" s="62">
        <v>0.25600000000000001</v>
      </c>
      <c r="D6730" s="62">
        <v>0.05</v>
      </c>
      <c r="E6730" s="173">
        <f t="shared" si="144"/>
        <v>0.01</v>
      </c>
    </row>
    <row r="6731" spans="1:5">
      <c r="A6731" s="410" t="s">
        <v>3048</v>
      </c>
      <c r="B6731" s="62" t="s">
        <v>123</v>
      </c>
      <c r="C6731" s="62">
        <v>6.7745000000000001E-4</v>
      </c>
      <c r="D6731" s="62">
        <v>31.18</v>
      </c>
      <c r="E6731" s="173">
        <f t="shared" si="144"/>
        <v>0.02</v>
      </c>
    </row>
    <row r="6732" spans="1:5">
      <c r="A6732" s="410" t="s">
        <v>3049</v>
      </c>
      <c r="B6732" s="62" t="s">
        <v>123</v>
      </c>
      <c r="C6732" s="62">
        <v>3.1752000000000001E-4</v>
      </c>
      <c r="D6732" s="62">
        <v>178.5</v>
      </c>
      <c r="E6732" s="173">
        <f t="shared" si="144"/>
        <v>0.05</v>
      </c>
    </row>
    <row r="6733" spans="1:5">
      <c r="A6733" s="410" t="s">
        <v>3050</v>
      </c>
      <c r="B6733" s="62" t="s">
        <v>123</v>
      </c>
      <c r="C6733" s="62">
        <v>2.854073E-2</v>
      </c>
      <c r="D6733" s="62">
        <v>1.17</v>
      </c>
      <c r="E6733" s="173">
        <f t="shared" si="144"/>
        <v>0.03</v>
      </c>
    </row>
    <row r="6734" spans="1:5" ht="30">
      <c r="A6734" s="410" t="s">
        <v>3051</v>
      </c>
      <c r="B6734" s="62" t="s">
        <v>123</v>
      </c>
      <c r="C6734" s="62">
        <v>2.7521000000000002E-4</v>
      </c>
      <c r="D6734" s="62">
        <v>140.43</v>
      </c>
      <c r="E6734" s="173">
        <f t="shared" si="144"/>
        <v>0.03</v>
      </c>
    </row>
    <row r="6735" spans="1:5" ht="30">
      <c r="A6735" s="410" t="s">
        <v>3052</v>
      </c>
      <c r="B6735" s="62" t="s">
        <v>123</v>
      </c>
      <c r="C6735" s="62">
        <v>1.8432E-4</v>
      </c>
      <c r="D6735" s="62">
        <v>123.37</v>
      </c>
      <c r="E6735" s="173">
        <f t="shared" si="144"/>
        <v>0.02</v>
      </c>
    </row>
    <row r="6736" spans="1:5" ht="30">
      <c r="A6736" s="410" t="s">
        <v>3080</v>
      </c>
      <c r="B6736" s="62" t="s">
        <v>123</v>
      </c>
      <c r="C6736" s="62">
        <v>1.129E-5</v>
      </c>
      <c r="D6736" s="62">
        <v>593.85</v>
      </c>
      <c r="E6736" s="173">
        <f t="shared" si="144"/>
        <v>0</v>
      </c>
    </row>
    <row r="6737" spans="1:5">
      <c r="A6737" s="410" t="s">
        <v>3081</v>
      </c>
      <c r="B6737" s="62" t="s">
        <v>123</v>
      </c>
      <c r="C6737" s="62">
        <v>6.9330000000000002E-5</v>
      </c>
      <c r="D6737" s="62">
        <v>134.63</v>
      </c>
      <c r="E6737" s="173">
        <f t="shared" si="144"/>
        <v>0</v>
      </c>
    </row>
    <row r="6738" spans="1:5">
      <c r="A6738" s="410" t="s">
        <v>3082</v>
      </c>
      <c r="B6738" s="62" t="s">
        <v>123</v>
      </c>
      <c r="C6738" s="62">
        <v>5.2660000000000001E-5</v>
      </c>
      <c r="D6738" s="62">
        <v>202.84</v>
      </c>
      <c r="E6738" s="173">
        <f t="shared" si="144"/>
        <v>0.01</v>
      </c>
    </row>
    <row r="6739" spans="1:5">
      <c r="A6739" s="410" t="s">
        <v>3083</v>
      </c>
      <c r="B6739" s="62" t="s">
        <v>123</v>
      </c>
      <c r="C6739" s="62">
        <v>1.129E-5</v>
      </c>
      <c r="D6739" s="62">
        <v>574.46</v>
      </c>
      <c r="E6739" s="173">
        <f t="shared" si="144"/>
        <v>0</v>
      </c>
    </row>
    <row r="6740" spans="1:5">
      <c r="A6740" s="410" t="s">
        <v>3084</v>
      </c>
      <c r="B6740" s="62" t="s">
        <v>123</v>
      </c>
      <c r="C6740" s="62">
        <v>1.3879999999999999E-5</v>
      </c>
      <c r="D6740" s="62">
        <v>276.64</v>
      </c>
      <c r="E6740" s="173">
        <f t="shared" si="144"/>
        <v>0</v>
      </c>
    </row>
    <row r="6741" spans="1:5">
      <c r="A6741" s="410" t="s">
        <v>3085</v>
      </c>
      <c r="B6741" s="62" t="s">
        <v>123</v>
      </c>
      <c r="C6741" s="62">
        <v>6.9888000000000003E-4</v>
      </c>
      <c r="D6741" s="62">
        <v>8.1</v>
      </c>
      <c r="E6741" s="173">
        <f t="shared" si="144"/>
        <v>0</v>
      </c>
    </row>
    <row r="6742" spans="1:5">
      <c r="A6742" s="410" t="s">
        <v>3086</v>
      </c>
      <c r="B6742" s="62" t="s">
        <v>123</v>
      </c>
      <c r="C6742" s="62">
        <v>3.8694000000000001E-4</v>
      </c>
      <c r="D6742" s="62">
        <v>11.01</v>
      </c>
      <c r="E6742" s="173">
        <f t="shared" si="144"/>
        <v>0</v>
      </c>
    </row>
    <row r="6743" spans="1:5">
      <c r="A6743" s="410" t="s">
        <v>3087</v>
      </c>
      <c r="B6743" s="62" t="s">
        <v>123</v>
      </c>
      <c r="C6743" s="62">
        <v>3.8694000000000001E-4</v>
      </c>
      <c r="D6743" s="62">
        <v>24.42</v>
      </c>
      <c r="E6743" s="173">
        <f t="shared" si="144"/>
        <v>0</v>
      </c>
    </row>
    <row r="6744" spans="1:5">
      <c r="A6744" s="410" t="s">
        <v>562</v>
      </c>
      <c r="B6744" s="62" t="s">
        <v>563</v>
      </c>
      <c r="C6744" s="62" t="s">
        <v>563</v>
      </c>
      <c r="D6744" s="62" t="s">
        <v>563</v>
      </c>
      <c r="E6744" s="173">
        <f>SUM(E6720:E6743)</f>
        <v>7.1999999999999984</v>
      </c>
    </row>
    <row r="6745" spans="1:5">
      <c r="A6745" s="410"/>
      <c r="B6745" s="62"/>
      <c r="C6745" s="62"/>
      <c r="D6745" s="62"/>
      <c r="E6745" s="173"/>
    </row>
    <row r="6746" spans="1:5">
      <c r="A6746" s="410" t="s">
        <v>565</v>
      </c>
      <c r="B6746" s="62" t="s">
        <v>563</v>
      </c>
      <c r="C6746" s="62" t="s">
        <v>563</v>
      </c>
      <c r="D6746" s="62" t="s">
        <v>563</v>
      </c>
      <c r="E6746" s="173">
        <f>E6712+E6717+E6744</f>
        <v>10.299999999999997</v>
      </c>
    </row>
    <row r="6747" spans="1:5">
      <c r="A6747" s="410"/>
      <c r="B6747" s="62"/>
      <c r="C6747" s="62"/>
      <c r="D6747" s="413"/>
      <c r="E6747" s="173"/>
    </row>
    <row r="6748" spans="1:5">
      <c r="A6748" s="410"/>
      <c r="B6748" s="62"/>
      <c r="C6748" s="62"/>
      <c r="D6748" s="62"/>
      <c r="E6748" s="173"/>
    </row>
    <row r="6749" spans="1:5">
      <c r="A6749" s="410"/>
      <c r="B6749" s="62"/>
      <c r="C6749" s="62"/>
      <c r="D6749" s="62"/>
      <c r="E6749" s="173"/>
    </row>
    <row r="6750" spans="1:5">
      <c r="A6750" s="410" t="s">
        <v>1445</v>
      </c>
      <c r="B6750" s="62" t="s">
        <v>3625</v>
      </c>
      <c r="C6750" s="62"/>
      <c r="D6750" s="62"/>
      <c r="E6750" s="173"/>
    </row>
    <row r="6751" spans="1:5">
      <c r="A6751" s="410" t="s">
        <v>1199</v>
      </c>
      <c r="B6751" s="62"/>
      <c r="C6751" s="62"/>
      <c r="D6751" s="62"/>
      <c r="E6751" s="173"/>
    </row>
    <row r="6752" spans="1:5">
      <c r="A6752" s="410" t="s">
        <v>575</v>
      </c>
      <c r="B6752" s="62"/>
      <c r="C6752" s="62"/>
      <c r="D6752" s="62"/>
      <c r="E6752" s="173"/>
    </row>
    <row r="6753" spans="1:5">
      <c r="A6753" s="410"/>
      <c r="B6753" s="62"/>
      <c r="C6753" s="62"/>
      <c r="D6753" s="62"/>
      <c r="E6753" s="173"/>
    </row>
    <row r="6754" spans="1:5">
      <c r="A6754" s="410" t="s">
        <v>576</v>
      </c>
      <c r="B6754" s="62" t="s">
        <v>558</v>
      </c>
      <c r="C6754" s="62" t="s">
        <v>559</v>
      </c>
      <c r="D6754" s="62" t="s">
        <v>560</v>
      </c>
      <c r="E6754" s="173" t="s">
        <v>561</v>
      </c>
    </row>
    <row r="6755" spans="1:5" ht="30">
      <c r="A6755" s="410" t="s">
        <v>3061</v>
      </c>
      <c r="B6755" s="62" t="s">
        <v>123</v>
      </c>
      <c r="C6755" s="62">
        <v>4.6640000000000001E-5</v>
      </c>
      <c r="D6755" s="62">
        <v>576</v>
      </c>
      <c r="E6755" s="173">
        <f>TRUNC((C6755*D6755),2)</f>
        <v>0.02</v>
      </c>
    </row>
    <row r="6756" spans="1:5">
      <c r="A6756" s="410" t="s">
        <v>562</v>
      </c>
      <c r="B6756" s="62" t="s">
        <v>563</v>
      </c>
      <c r="C6756" s="62" t="s">
        <v>563</v>
      </c>
      <c r="D6756" s="62" t="s">
        <v>563</v>
      </c>
      <c r="E6756" s="173">
        <f>SUM(E6755:E6755)</f>
        <v>0.02</v>
      </c>
    </row>
    <row r="6757" spans="1:5">
      <c r="A6757" s="410"/>
      <c r="B6757" s="62"/>
      <c r="C6757" s="62"/>
      <c r="D6757" s="62"/>
      <c r="E6757" s="173"/>
    </row>
    <row r="6758" spans="1:5">
      <c r="A6758" s="410" t="s">
        <v>557</v>
      </c>
      <c r="B6758" s="62" t="s">
        <v>558</v>
      </c>
      <c r="C6758" s="62" t="s">
        <v>559</v>
      </c>
      <c r="D6758" s="62" t="s">
        <v>560</v>
      </c>
      <c r="E6758" s="173" t="s">
        <v>561</v>
      </c>
    </row>
    <row r="6759" spans="1:5">
      <c r="A6759" s="410" t="s">
        <v>3108</v>
      </c>
      <c r="B6759" s="62" t="s">
        <v>122</v>
      </c>
      <c r="C6759" s="62">
        <v>0.50999760000000005</v>
      </c>
      <c r="D6759" s="62">
        <v>13.3</v>
      </c>
      <c r="E6759" s="173">
        <f>TRUNC((C6759*D6759),2)</f>
        <v>6.78</v>
      </c>
    </row>
    <row r="6760" spans="1:5">
      <c r="A6760" s="410" t="s">
        <v>3063</v>
      </c>
      <c r="B6760" s="62" t="s">
        <v>122</v>
      </c>
      <c r="C6760" s="62">
        <v>0.18816350000000001</v>
      </c>
      <c r="D6760" s="62">
        <v>8.51</v>
      </c>
      <c r="E6760" s="173">
        <f>TRUNC((C6760*D6760),2)</f>
        <v>1.6</v>
      </c>
    </row>
    <row r="6761" spans="1:5">
      <c r="A6761" s="410" t="s">
        <v>562</v>
      </c>
      <c r="B6761" s="62" t="s">
        <v>563</v>
      </c>
      <c r="C6761" s="62" t="s">
        <v>563</v>
      </c>
      <c r="D6761" s="62" t="s">
        <v>563</v>
      </c>
      <c r="E6761" s="173">
        <f>SUM(E6759:E6760)</f>
        <v>8.3800000000000008</v>
      </c>
    </row>
    <row r="6762" spans="1:5">
      <c r="A6762" s="410"/>
      <c r="B6762" s="62"/>
      <c r="C6762" s="62"/>
      <c r="D6762" s="62"/>
      <c r="E6762" s="173"/>
    </row>
    <row r="6763" spans="1:5">
      <c r="A6763" s="410" t="s">
        <v>564</v>
      </c>
      <c r="B6763" s="62" t="s">
        <v>558</v>
      </c>
      <c r="C6763" s="62" t="s">
        <v>559</v>
      </c>
      <c r="D6763" s="62" t="s">
        <v>560</v>
      </c>
      <c r="E6763" s="173" t="s">
        <v>561</v>
      </c>
    </row>
    <row r="6764" spans="1:5">
      <c r="A6764" s="410" t="s">
        <v>3066</v>
      </c>
      <c r="B6764" s="62" t="s">
        <v>123</v>
      </c>
      <c r="C6764" s="62">
        <v>5.5238500000000003E-3</v>
      </c>
      <c r="D6764" s="62">
        <v>6.92</v>
      </c>
      <c r="E6764" s="173">
        <f t="shared" ref="E6764:E6788" si="145">TRUNC((C6764*D6764),2)</f>
        <v>0.03</v>
      </c>
    </row>
    <row r="6765" spans="1:5">
      <c r="A6765" s="410" t="s">
        <v>3046</v>
      </c>
      <c r="B6765" s="62" t="s">
        <v>131</v>
      </c>
      <c r="C6765" s="62">
        <v>1.1030899999999999E-3</v>
      </c>
      <c r="D6765" s="62">
        <v>50.4</v>
      </c>
      <c r="E6765" s="173">
        <f t="shared" si="145"/>
        <v>0.05</v>
      </c>
    </row>
    <row r="6766" spans="1:5">
      <c r="A6766" s="410" t="s">
        <v>3067</v>
      </c>
      <c r="B6766" s="62" t="s">
        <v>123</v>
      </c>
      <c r="C6766" s="62">
        <v>4.5791000000000001E-4</v>
      </c>
      <c r="D6766" s="62">
        <v>108.95</v>
      </c>
      <c r="E6766" s="173">
        <f t="shared" si="145"/>
        <v>0.04</v>
      </c>
    </row>
    <row r="6767" spans="1:5">
      <c r="A6767" s="410" t="s">
        <v>3069</v>
      </c>
      <c r="B6767" s="62" t="s">
        <v>123</v>
      </c>
      <c r="C6767" s="62">
        <v>6.2486099999999999E-3</v>
      </c>
      <c r="D6767" s="62">
        <v>6.21</v>
      </c>
      <c r="E6767" s="173">
        <f t="shared" si="145"/>
        <v>0.03</v>
      </c>
    </row>
    <row r="6768" spans="1:5">
      <c r="A6768" s="410" t="s">
        <v>3261</v>
      </c>
      <c r="B6768" s="62" t="s">
        <v>123</v>
      </c>
      <c r="C6768" s="62">
        <v>0.06</v>
      </c>
      <c r="D6768" s="62">
        <v>0.5</v>
      </c>
      <c r="E6768" s="173">
        <f t="shared" si="145"/>
        <v>0.03</v>
      </c>
    </row>
    <row r="6769" spans="1:5">
      <c r="A6769" s="410" t="s">
        <v>3047</v>
      </c>
      <c r="B6769" s="62" t="s">
        <v>131</v>
      </c>
      <c r="C6769" s="62">
        <v>9.4631400000000001E-3</v>
      </c>
      <c r="D6769" s="62">
        <v>9.4499999999999993</v>
      </c>
      <c r="E6769" s="173">
        <f t="shared" si="145"/>
        <v>0.08</v>
      </c>
    </row>
    <row r="6770" spans="1:5">
      <c r="A6770" s="410" t="s">
        <v>3262</v>
      </c>
      <c r="B6770" s="62" t="s">
        <v>129</v>
      </c>
      <c r="C6770" s="62">
        <v>3.2800000000000003E-2</v>
      </c>
      <c r="D6770" s="62">
        <v>57.85</v>
      </c>
      <c r="E6770" s="173">
        <f t="shared" si="145"/>
        <v>1.89</v>
      </c>
    </row>
    <row r="6771" spans="1:5">
      <c r="A6771" s="410" t="s">
        <v>3075</v>
      </c>
      <c r="B6771" s="62" t="s">
        <v>128</v>
      </c>
      <c r="C6771" s="62">
        <v>1.0414300000000001E-3</v>
      </c>
      <c r="D6771" s="62">
        <v>15.32</v>
      </c>
      <c r="E6771" s="173">
        <f t="shared" si="145"/>
        <v>0.01</v>
      </c>
    </row>
    <row r="6772" spans="1:5">
      <c r="A6772" s="410" t="s">
        <v>3076</v>
      </c>
      <c r="B6772" s="62" t="s">
        <v>122</v>
      </c>
      <c r="C6772" s="62">
        <v>0.73178074999999998</v>
      </c>
      <c r="D6772" s="62">
        <v>1.87</v>
      </c>
      <c r="E6772" s="173">
        <f t="shared" si="145"/>
        <v>1.36</v>
      </c>
    </row>
    <row r="6773" spans="1:5">
      <c r="A6773" s="410" t="s">
        <v>3077</v>
      </c>
      <c r="B6773" s="62" t="s">
        <v>122</v>
      </c>
      <c r="C6773" s="62">
        <v>0.68899999999999995</v>
      </c>
      <c r="D6773" s="62">
        <v>0.71</v>
      </c>
      <c r="E6773" s="173">
        <f t="shared" si="145"/>
        <v>0.48</v>
      </c>
    </row>
    <row r="6774" spans="1:5">
      <c r="A6774" s="410" t="s">
        <v>3078</v>
      </c>
      <c r="B6774" s="62" t="s">
        <v>122</v>
      </c>
      <c r="C6774" s="62">
        <v>0.68899999999999995</v>
      </c>
      <c r="D6774" s="62">
        <v>0.34</v>
      </c>
      <c r="E6774" s="173">
        <f t="shared" si="145"/>
        <v>0.23</v>
      </c>
    </row>
    <row r="6775" spans="1:5">
      <c r="A6775" s="410" t="s">
        <v>3079</v>
      </c>
      <c r="B6775" s="62" t="s">
        <v>122</v>
      </c>
      <c r="C6775" s="62">
        <v>0.68899999999999995</v>
      </c>
      <c r="D6775" s="62">
        <v>0.05</v>
      </c>
      <c r="E6775" s="173">
        <f t="shared" si="145"/>
        <v>0.03</v>
      </c>
    </row>
    <row r="6776" spans="1:5">
      <c r="A6776" s="410" t="s">
        <v>3048</v>
      </c>
      <c r="B6776" s="62" t="s">
        <v>123</v>
      </c>
      <c r="C6776" s="62">
        <v>1.8233100000000001E-3</v>
      </c>
      <c r="D6776" s="62">
        <v>31.18</v>
      </c>
      <c r="E6776" s="173">
        <f t="shared" si="145"/>
        <v>0.05</v>
      </c>
    </row>
    <row r="6777" spans="1:5">
      <c r="A6777" s="410" t="s">
        <v>3049</v>
      </c>
      <c r="B6777" s="62" t="s">
        <v>123</v>
      </c>
      <c r="C6777" s="62">
        <v>8.5457000000000003E-4</v>
      </c>
      <c r="D6777" s="62">
        <v>178.5</v>
      </c>
      <c r="E6777" s="173">
        <f t="shared" si="145"/>
        <v>0.15</v>
      </c>
    </row>
    <row r="6778" spans="1:5">
      <c r="A6778" s="410" t="s">
        <v>3050</v>
      </c>
      <c r="B6778" s="62" t="s">
        <v>123</v>
      </c>
      <c r="C6778" s="62">
        <v>7.6814679999999996E-2</v>
      </c>
      <c r="D6778" s="62">
        <v>1.17</v>
      </c>
      <c r="E6778" s="173">
        <f t="shared" si="145"/>
        <v>0.08</v>
      </c>
    </row>
    <row r="6779" spans="1:5" ht="30">
      <c r="A6779" s="410" t="s">
        <v>3051</v>
      </c>
      <c r="B6779" s="62" t="s">
        <v>123</v>
      </c>
      <c r="C6779" s="62">
        <v>7.4067999999999996E-4</v>
      </c>
      <c r="D6779" s="62">
        <v>140.43</v>
      </c>
      <c r="E6779" s="173">
        <f t="shared" si="145"/>
        <v>0.1</v>
      </c>
    </row>
    <row r="6780" spans="1:5" ht="30">
      <c r="A6780" s="410" t="s">
        <v>3052</v>
      </c>
      <c r="B6780" s="62" t="s">
        <v>123</v>
      </c>
      <c r="C6780" s="62">
        <v>4.9607999999999998E-4</v>
      </c>
      <c r="D6780" s="62">
        <v>123.37</v>
      </c>
      <c r="E6780" s="173">
        <f t="shared" si="145"/>
        <v>0.06</v>
      </c>
    </row>
    <row r="6781" spans="1:5" ht="30">
      <c r="A6781" s="410" t="s">
        <v>3080</v>
      </c>
      <c r="B6781" s="62" t="s">
        <v>123</v>
      </c>
      <c r="C6781" s="62">
        <v>3.0389999999999999E-5</v>
      </c>
      <c r="D6781" s="62">
        <v>593.85</v>
      </c>
      <c r="E6781" s="173">
        <f t="shared" si="145"/>
        <v>0.01</v>
      </c>
    </row>
    <row r="6782" spans="1:5">
      <c r="A6782" s="410" t="s">
        <v>3081</v>
      </c>
      <c r="B6782" s="62" t="s">
        <v>123</v>
      </c>
      <c r="C6782" s="62">
        <v>1.8657999999999999E-4</v>
      </c>
      <c r="D6782" s="62">
        <v>134.63</v>
      </c>
      <c r="E6782" s="173">
        <f t="shared" si="145"/>
        <v>0.02</v>
      </c>
    </row>
    <row r="6783" spans="1:5">
      <c r="A6783" s="410" t="s">
        <v>3082</v>
      </c>
      <c r="B6783" s="62" t="s">
        <v>123</v>
      </c>
      <c r="C6783" s="62">
        <v>1.4171999999999999E-4</v>
      </c>
      <c r="D6783" s="62">
        <v>202.84</v>
      </c>
      <c r="E6783" s="173">
        <f t="shared" si="145"/>
        <v>0.02</v>
      </c>
    </row>
    <row r="6784" spans="1:5">
      <c r="A6784" s="410" t="s">
        <v>3083</v>
      </c>
      <c r="B6784" s="62" t="s">
        <v>123</v>
      </c>
      <c r="C6784" s="62">
        <v>3.0389999999999999E-5</v>
      </c>
      <c r="D6784" s="62">
        <v>574.46</v>
      </c>
      <c r="E6784" s="173">
        <f t="shared" si="145"/>
        <v>0.01</v>
      </c>
    </row>
    <row r="6785" spans="1:5">
      <c r="A6785" s="410" t="s">
        <v>3084</v>
      </c>
      <c r="B6785" s="62" t="s">
        <v>123</v>
      </c>
      <c r="C6785" s="62">
        <v>3.735E-5</v>
      </c>
      <c r="D6785" s="62">
        <v>276.64</v>
      </c>
      <c r="E6785" s="173">
        <f t="shared" si="145"/>
        <v>0.01</v>
      </c>
    </row>
    <row r="6786" spans="1:5">
      <c r="A6786" s="410" t="s">
        <v>3085</v>
      </c>
      <c r="B6786" s="62" t="s">
        <v>123</v>
      </c>
      <c r="C6786" s="62">
        <v>1.88097E-3</v>
      </c>
      <c r="D6786" s="62">
        <v>8.1</v>
      </c>
      <c r="E6786" s="173">
        <f t="shared" si="145"/>
        <v>0.01</v>
      </c>
    </row>
    <row r="6787" spans="1:5">
      <c r="A6787" s="410" t="s">
        <v>3086</v>
      </c>
      <c r="B6787" s="62" t="s">
        <v>123</v>
      </c>
      <c r="C6787" s="62">
        <v>1.0414300000000001E-3</v>
      </c>
      <c r="D6787" s="62">
        <v>11.01</v>
      </c>
      <c r="E6787" s="173">
        <f t="shared" si="145"/>
        <v>0.01</v>
      </c>
    </row>
    <row r="6788" spans="1:5">
      <c r="A6788" s="410" t="s">
        <v>3087</v>
      </c>
      <c r="B6788" s="62" t="s">
        <v>123</v>
      </c>
      <c r="C6788" s="62">
        <v>1.0414300000000001E-3</v>
      </c>
      <c r="D6788" s="62">
        <v>24.42</v>
      </c>
      <c r="E6788" s="173">
        <f t="shared" si="145"/>
        <v>0.02</v>
      </c>
    </row>
    <row r="6789" spans="1:5">
      <c r="A6789" s="410" t="s">
        <v>562</v>
      </c>
      <c r="B6789" s="62" t="s">
        <v>563</v>
      </c>
      <c r="C6789" s="62" t="s">
        <v>563</v>
      </c>
      <c r="D6789" s="62" t="s">
        <v>563</v>
      </c>
      <c r="E6789" s="173">
        <f>SUM(E6764:E6788)</f>
        <v>4.8099999999999969</v>
      </c>
    </row>
    <row r="6790" spans="1:5">
      <c r="A6790" s="410"/>
      <c r="B6790" s="62"/>
      <c r="C6790" s="62"/>
      <c r="D6790" s="62"/>
      <c r="E6790" s="173"/>
    </row>
    <row r="6791" spans="1:5">
      <c r="A6791" s="410" t="s">
        <v>565</v>
      </c>
      <c r="B6791" s="62" t="s">
        <v>563</v>
      </c>
      <c r="C6791" s="62" t="s">
        <v>563</v>
      </c>
      <c r="D6791" s="62" t="s">
        <v>563</v>
      </c>
      <c r="E6791" s="173">
        <f>E6756+E6761+E6789</f>
        <v>13.209999999999997</v>
      </c>
    </row>
    <row r="6792" spans="1:5">
      <c r="A6792" s="410"/>
      <c r="B6792" s="62"/>
      <c r="C6792" s="62"/>
      <c r="D6792" s="413"/>
      <c r="E6792" s="173"/>
    </row>
    <row r="6793" spans="1:5">
      <c r="A6793" s="410"/>
      <c r="B6793" s="62"/>
      <c r="C6793" s="62"/>
      <c r="D6793" s="62"/>
      <c r="E6793" s="173"/>
    </row>
    <row r="6794" spans="1:5">
      <c r="A6794" s="410"/>
      <c r="B6794" s="62"/>
      <c r="C6794" s="62"/>
      <c r="D6794" s="62"/>
      <c r="E6794" s="173"/>
    </row>
    <row r="6795" spans="1:5">
      <c r="A6795" s="410" t="s">
        <v>1446</v>
      </c>
      <c r="B6795" s="62" t="s">
        <v>3626</v>
      </c>
      <c r="C6795" s="62"/>
      <c r="D6795" s="62"/>
      <c r="E6795" s="173"/>
    </row>
    <row r="6796" spans="1:5" ht="30">
      <c r="A6796" s="410" t="s">
        <v>1200</v>
      </c>
      <c r="B6796" s="62"/>
      <c r="C6796" s="62"/>
      <c r="D6796" s="62"/>
      <c r="E6796" s="173"/>
    </row>
    <row r="6797" spans="1:5">
      <c r="A6797" s="410" t="s">
        <v>575</v>
      </c>
      <c r="B6797" s="62"/>
      <c r="C6797" s="62"/>
      <c r="D6797" s="62"/>
      <c r="E6797" s="173"/>
    </row>
    <row r="6798" spans="1:5">
      <c r="A6798" s="410"/>
      <c r="B6798" s="62"/>
      <c r="C6798" s="62"/>
      <c r="D6798" s="62"/>
      <c r="E6798" s="173"/>
    </row>
    <row r="6799" spans="1:5">
      <c r="A6799" s="410" t="s">
        <v>576</v>
      </c>
      <c r="B6799" s="62" t="s">
        <v>558</v>
      </c>
      <c r="C6799" s="62" t="s">
        <v>559</v>
      </c>
      <c r="D6799" s="62" t="s">
        <v>560</v>
      </c>
      <c r="E6799" s="173" t="s">
        <v>561</v>
      </c>
    </row>
    <row r="6800" spans="1:5" ht="30">
      <c r="A6800" s="410" t="s">
        <v>3061</v>
      </c>
      <c r="B6800" s="62" t="s">
        <v>123</v>
      </c>
      <c r="C6800" s="62">
        <v>2.2549999999999999E-5</v>
      </c>
      <c r="D6800" s="62">
        <v>576</v>
      </c>
      <c r="E6800" s="173">
        <f>TRUNC((C6800*D6800),2)</f>
        <v>0.01</v>
      </c>
    </row>
    <row r="6801" spans="1:5">
      <c r="A6801" s="410" t="s">
        <v>562</v>
      </c>
      <c r="B6801" s="62" t="s">
        <v>563</v>
      </c>
      <c r="C6801" s="62" t="s">
        <v>563</v>
      </c>
      <c r="D6801" s="62" t="s">
        <v>563</v>
      </c>
      <c r="E6801" s="173">
        <f>SUM(E6800:E6800)</f>
        <v>0.01</v>
      </c>
    </row>
    <row r="6802" spans="1:5">
      <c r="A6802" s="410"/>
      <c r="B6802" s="62"/>
      <c r="C6802" s="62"/>
      <c r="D6802" s="62"/>
      <c r="E6802" s="173"/>
    </row>
    <row r="6803" spans="1:5">
      <c r="A6803" s="410" t="s">
        <v>557</v>
      </c>
      <c r="B6803" s="62" t="s">
        <v>558</v>
      </c>
      <c r="C6803" s="62" t="s">
        <v>559</v>
      </c>
      <c r="D6803" s="62" t="s">
        <v>560</v>
      </c>
      <c r="E6803" s="173" t="s">
        <v>561</v>
      </c>
    </row>
    <row r="6804" spans="1:5">
      <c r="A6804" s="410" t="s">
        <v>3108</v>
      </c>
      <c r="B6804" s="62" t="s">
        <v>122</v>
      </c>
      <c r="C6804" s="62">
        <v>0.2469036</v>
      </c>
      <c r="D6804" s="62">
        <v>13.3</v>
      </c>
      <c r="E6804" s="173">
        <f>TRUNC((C6804*D6804),2)</f>
        <v>3.28</v>
      </c>
    </row>
    <row r="6805" spans="1:5">
      <c r="A6805" s="410" t="s">
        <v>3063</v>
      </c>
      <c r="B6805" s="62" t="s">
        <v>122</v>
      </c>
      <c r="C6805" s="62">
        <v>9.0521900000000002E-2</v>
      </c>
      <c r="D6805" s="62">
        <v>8.51</v>
      </c>
      <c r="E6805" s="173">
        <f>TRUNC((C6805*D6805),2)</f>
        <v>0.77</v>
      </c>
    </row>
    <row r="6806" spans="1:5">
      <c r="A6806" s="410" t="s">
        <v>562</v>
      </c>
      <c r="B6806" s="62" t="s">
        <v>563</v>
      </c>
      <c r="C6806" s="62" t="s">
        <v>563</v>
      </c>
      <c r="D6806" s="62" t="s">
        <v>563</v>
      </c>
      <c r="E6806" s="173">
        <f>SUM(E6804:E6805)</f>
        <v>4.05</v>
      </c>
    </row>
    <row r="6807" spans="1:5">
      <c r="A6807" s="410"/>
      <c r="B6807" s="62"/>
      <c r="C6807" s="62"/>
      <c r="D6807" s="62"/>
      <c r="E6807" s="173"/>
    </row>
    <row r="6808" spans="1:5">
      <c r="A6808" s="410" t="s">
        <v>564</v>
      </c>
      <c r="B6808" s="62" t="s">
        <v>558</v>
      </c>
      <c r="C6808" s="62" t="s">
        <v>559</v>
      </c>
      <c r="D6808" s="62" t="s">
        <v>560</v>
      </c>
      <c r="E6808" s="173" t="s">
        <v>561</v>
      </c>
    </row>
    <row r="6809" spans="1:5">
      <c r="A6809" s="410" t="s">
        <v>3066</v>
      </c>
      <c r="B6809" s="62" t="s">
        <v>123</v>
      </c>
      <c r="C6809" s="62">
        <v>2.6697299999999999E-3</v>
      </c>
      <c r="D6809" s="62">
        <v>6.92</v>
      </c>
      <c r="E6809" s="173">
        <f t="shared" ref="E6809:E6832" si="146">TRUNC((C6809*D6809),2)</f>
        <v>0.01</v>
      </c>
    </row>
    <row r="6810" spans="1:5">
      <c r="A6810" s="410" t="s">
        <v>3046</v>
      </c>
      <c r="B6810" s="62" t="s">
        <v>131</v>
      </c>
      <c r="C6810" s="62">
        <v>5.3313000000000004E-4</v>
      </c>
      <c r="D6810" s="62">
        <v>50.4</v>
      </c>
      <c r="E6810" s="173">
        <f t="shared" si="146"/>
        <v>0.02</v>
      </c>
    </row>
    <row r="6811" spans="1:5">
      <c r="A6811" s="410" t="s">
        <v>3067</v>
      </c>
      <c r="B6811" s="62" t="s">
        <v>123</v>
      </c>
      <c r="C6811" s="62">
        <v>2.2131000000000001E-4</v>
      </c>
      <c r="D6811" s="62">
        <v>108.95</v>
      </c>
      <c r="E6811" s="173">
        <f t="shared" si="146"/>
        <v>0.02</v>
      </c>
    </row>
    <row r="6812" spans="1:5">
      <c r="A6812" s="410" t="s">
        <v>3069</v>
      </c>
      <c r="B6812" s="62" t="s">
        <v>123</v>
      </c>
      <c r="C6812" s="62">
        <v>3.0200100000000001E-3</v>
      </c>
      <c r="D6812" s="62">
        <v>6.21</v>
      </c>
      <c r="E6812" s="173">
        <f t="shared" si="146"/>
        <v>0.01</v>
      </c>
    </row>
    <row r="6813" spans="1:5">
      <c r="A6813" s="410" t="s">
        <v>3047</v>
      </c>
      <c r="B6813" s="62" t="s">
        <v>131</v>
      </c>
      <c r="C6813" s="62">
        <v>4.5736199999999996E-3</v>
      </c>
      <c r="D6813" s="62">
        <v>9.4499999999999993</v>
      </c>
      <c r="E6813" s="173">
        <f t="shared" si="146"/>
        <v>0.04</v>
      </c>
    </row>
    <row r="6814" spans="1:5">
      <c r="A6814" s="410" t="s">
        <v>3075</v>
      </c>
      <c r="B6814" s="62" t="s">
        <v>128</v>
      </c>
      <c r="C6814" s="62">
        <v>5.0332999999999997E-4</v>
      </c>
      <c r="D6814" s="62">
        <v>15.32</v>
      </c>
      <c r="E6814" s="173">
        <f t="shared" si="146"/>
        <v>0</v>
      </c>
    </row>
    <row r="6815" spans="1:5">
      <c r="A6815" s="410" t="s">
        <v>3263</v>
      </c>
      <c r="B6815" s="62" t="s">
        <v>128</v>
      </c>
      <c r="C6815" s="62">
        <v>0.33</v>
      </c>
      <c r="D6815" s="62">
        <v>18.57</v>
      </c>
      <c r="E6815" s="173">
        <f t="shared" si="146"/>
        <v>6.12</v>
      </c>
    </row>
    <row r="6816" spans="1:5">
      <c r="A6816" s="410" t="s">
        <v>3076</v>
      </c>
      <c r="B6816" s="62" t="s">
        <v>122</v>
      </c>
      <c r="C6816" s="62">
        <v>0.38112834000000001</v>
      </c>
      <c r="D6816" s="62">
        <v>1.87</v>
      </c>
      <c r="E6816" s="173">
        <f t="shared" si="146"/>
        <v>0.71</v>
      </c>
    </row>
    <row r="6817" spans="1:5">
      <c r="A6817" s="410" t="s">
        <v>3077</v>
      </c>
      <c r="B6817" s="62" t="s">
        <v>122</v>
      </c>
      <c r="C6817" s="62">
        <v>0.33300000000000002</v>
      </c>
      <c r="D6817" s="62">
        <v>0.71</v>
      </c>
      <c r="E6817" s="173">
        <f t="shared" si="146"/>
        <v>0.23</v>
      </c>
    </row>
    <row r="6818" spans="1:5">
      <c r="A6818" s="410" t="s">
        <v>3078</v>
      </c>
      <c r="B6818" s="62" t="s">
        <v>122</v>
      </c>
      <c r="C6818" s="62">
        <v>0.33300000000000002</v>
      </c>
      <c r="D6818" s="62">
        <v>0.34</v>
      </c>
      <c r="E6818" s="173">
        <f t="shared" si="146"/>
        <v>0.11</v>
      </c>
    </row>
    <row r="6819" spans="1:5">
      <c r="A6819" s="410" t="s">
        <v>3079</v>
      </c>
      <c r="B6819" s="62" t="s">
        <v>122</v>
      </c>
      <c r="C6819" s="62">
        <v>0.33300000000000002</v>
      </c>
      <c r="D6819" s="62">
        <v>0.05</v>
      </c>
      <c r="E6819" s="173">
        <f t="shared" si="146"/>
        <v>0.01</v>
      </c>
    </row>
    <row r="6820" spans="1:5">
      <c r="A6820" s="410" t="s">
        <v>3048</v>
      </c>
      <c r="B6820" s="62" t="s">
        <v>123</v>
      </c>
      <c r="C6820" s="62">
        <v>8.8122000000000005E-4</v>
      </c>
      <c r="D6820" s="62">
        <v>31.18</v>
      </c>
      <c r="E6820" s="173">
        <f t="shared" si="146"/>
        <v>0.02</v>
      </c>
    </row>
    <row r="6821" spans="1:5">
      <c r="A6821" s="410" t="s">
        <v>3049</v>
      </c>
      <c r="B6821" s="62" t="s">
        <v>123</v>
      </c>
      <c r="C6821" s="62">
        <v>4.1302E-4</v>
      </c>
      <c r="D6821" s="62">
        <v>178.5</v>
      </c>
      <c r="E6821" s="173">
        <f t="shared" si="146"/>
        <v>7.0000000000000007E-2</v>
      </c>
    </row>
    <row r="6822" spans="1:5">
      <c r="A6822" s="410" t="s">
        <v>3050</v>
      </c>
      <c r="B6822" s="62" t="s">
        <v>123</v>
      </c>
      <c r="C6822" s="62">
        <v>3.7125239999999997E-2</v>
      </c>
      <c r="D6822" s="62">
        <v>1.17</v>
      </c>
      <c r="E6822" s="173">
        <f t="shared" si="146"/>
        <v>0.04</v>
      </c>
    </row>
    <row r="6823" spans="1:5" ht="30">
      <c r="A6823" s="410" t="s">
        <v>3051</v>
      </c>
      <c r="B6823" s="62" t="s">
        <v>123</v>
      </c>
      <c r="C6823" s="62">
        <v>3.5797999999999998E-4</v>
      </c>
      <c r="D6823" s="62">
        <v>140.43</v>
      </c>
      <c r="E6823" s="173">
        <f t="shared" si="146"/>
        <v>0.05</v>
      </c>
    </row>
    <row r="6824" spans="1:5" ht="30">
      <c r="A6824" s="410" t="s">
        <v>3052</v>
      </c>
      <c r="B6824" s="62" t="s">
        <v>123</v>
      </c>
      <c r="C6824" s="62">
        <v>2.3975999999999999E-4</v>
      </c>
      <c r="D6824" s="62">
        <v>123.37</v>
      </c>
      <c r="E6824" s="173">
        <f t="shared" si="146"/>
        <v>0.02</v>
      </c>
    </row>
    <row r="6825" spans="1:5" ht="30">
      <c r="A6825" s="410" t="s">
        <v>3080</v>
      </c>
      <c r="B6825" s="62" t="s">
        <v>123</v>
      </c>
      <c r="C6825" s="62">
        <v>1.468E-5</v>
      </c>
      <c r="D6825" s="62">
        <v>593.85</v>
      </c>
      <c r="E6825" s="173">
        <f t="shared" si="146"/>
        <v>0</v>
      </c>
    </row>
    <row r="6826" spans="1:5">
      <c r="A6826" s="410" t="s">
        <v>3081</v>
      </c>
      <c r="B6826" s="62" t="s">
        <v>123</v>
      </c>
      <c r="C6826" s="62">
        <v>9.0179999999999994E-5</v>
      </c>
      <c r="D6826" s="62">
        <v>134.63</v>
      </c>
      <c r="E6826" s="173">
        <f t="shared" si="146"/>
        <v>0.01</v>
      </c>
    </row>
    <row r="6827" spans="1:5">
      <c r="A6827" s="410" t="s">
        <v>3082</v>
      </c>
      <c r="B6827" s="62" t="s">
        <v>123</v>
      </c>
      <c r="C6827" s="62">
        <v>6.8499999999999998E-5</v>
      </c>
      <c r="D6827" s="62">
        <v>202.84</v>
      </c>
      <c r="E6827" s="173">
        <f t="shared" si="146"/>
        <v>0.01</v>
      </c>
    </row>
    <row r="6828" spans="1:5">
      <c r="A6828" s="410" t="s">
        <v>3083</v>
      </c>
      <c r="B6828" s="62" t="s">
        <v>123</v>
      </c>
      <c r="C6828" s="62">
        <v>1.468E-5</v>
      </c>
      <c r="D6828" s="62">
        <v>574.46</v>
      </c>
      <c r="E6828" s="173">
        <f t="shared" si="146"/>
        <v>0</v>
      </c>
    </row>
    <row r="6829" spans="1:5">
      <c r="A6829" s="410" t="s">
        <v>3084</v>
      </c>
      <c r="B6829" s="62" t="s">
        <v>123</v>
      </c>
      <c r="C6829" s="62">
        <v>1.804E-5</v>
      </c>
      <c r="D6829" s="62">
        <v>276.64</v>
      </c>
      <c r="E6829" s="173">
        <f t="shared" si="146"/>
        <v>0</v>
      </c>
    </row>
    <row r="6830" spans="1:5">
      <c r="A6830" s="410" t="s">
        <v>3085</v>
      </c>
      <c r="B6830" s="62" t="s">
        <v>123</v>
      </c>
      <c r="C6830" s="62">
        <v>9.0908999999999998E-4</v>
      </c>
      <c r="D6830" s="62">
        <v>8.1</v>
      </c>
      <c r="E6830" s="173">
        <f t="shared" si="146"/>
        <v>0</v>
      </c>
    </row>
    <row r="6831" spans="1:5">
      <c r="A6831" s="410" t="s">
        <v>3086</v>
      </c>
      <c r="B6831" s="62" t="s">
        <v>123</v>
      </c>
      <c r="C6831" s="62">
        <v>5.0332999999999997E-4</v>
      </c>
      <c r="D6831" s="62">
        <v>11.01</v>
      </c>
      <c r="E6831" s="173">
        <f t="shared" si="146"/>
        <v>0</v>
      </c>
    </row>
    <row r="6832" spans="1:5">
      <c r="A6832" s="410" t="s">
        <v>3087</v>
      </c>
      <c r="B6832" s="62" t="s">
        <v>123</v>
      </c>
      <c r="C6832" s="62">
        <v>5.0332999999999997E-4</v>
      </c>
      <c r="D6832" s="62">
        <v>24.42</v>
      </c>
      <c r="E6832" s="173">
        <f t="shared" si="146"/>
        <v>0.01</v>
      </c>
    </row>
    <row r="6833" spans="1:5">
      <c r="A6833" s="410" t="s">
        <v>562</v>
      </c>
      <c r="B6833" s="62" t="s">
        <v>563</v>
      </c>
      <c r="C6833" s="62" t="s">
        <v>563</v>
      </c>
      <c r="D6833" s="62" t="s">
        <v>563</v>
      </c>
      <c r="E6833" s="173">
        <f>SUM(E6809:E6832)</f>
        <v>7.5099999999999989</v>
      </c>
    </row>
    <row r="6834" spans="1:5">
      <c r="A6834" s="410"/>
      <c r="B6834" s="62"/>
      <c r="C6834" s="62"/>
      <c r="D6834" s="62"/>
      <c r="E6834" s="173"/>
    </row>
    <row r="6835" spans="1:5">
      <c r="A6835" s="410" t="s">
        <v>565</v>
      </c>
      <c r="B6835" s="62" t="s">
        <v>563</v>
      </c>
      <c r="C6835" s="62" t="s">
        <v>563</v>
      </c>
      <c r="D6835" s="62" t="s">
        <v>563</v>
      </c>
      <c r="E6835" s="173">
        <f>E6801+E6806+E6833</f>
        <v>11.569999999999999</v>
      </c>
    </row>
    <row r="6836" spans="1:5">
      <c r="A6836" s="410"/>
      <c r="B6836" s="62"/>
      <c r="C6836" s="62"/>
      <c r="D6836" s="413"/>
      <c r="E6836" s="173"/>
    </row>
    <row r="6837" spans="1:5">
      <c r="A6837" s="410"/>
      <c r="B6837" s="62"/>
      <c r="C6837" s="62"/>
      <c r="D6837" s="62"/>
      <c r="E6837" s="173"/>
    </row>
    <row r="6838" spans="1:5">
      <c r="A6838" s="410"/>
      <c r="B6838" s="62"/>
      <c r="C6838" s="62"/>
      <c r="D6838" s="62"/>
      <c r="E6838" s="173"/>
    </row>
    <row r="6839" spans="1:5">
      <c r="A6839" s="410" t="s">
        <v>1447</v>
      </c>
      <c r="B6839" s="62" t="s">
        <v>3627</v>
      </c>
      <c r="C6839" s="62"/>
      <c r="D6839" s="62"/>
      <c r="E6839" s="173"/>
    </row>
    <row r="6840" spans="1:5">
      <c r="A6840" s="410" t="s">
        <v>684</v>
      </c>
      <c r="B6840" s="62"/>
      <c r="C6840" s="62"/>
      <c r="D6840" s="62"/>
      <c r="E6840" s="173"/>
    </row>
    <row r="6841" spans="1:5">
      <c r="A6841" s="410" t="s">
        <v>575</v>
      </c>
      <c r="B6841" s="62"/>
      <c r="C6841" s="62"/>
      <c r="D6841" s="62"/>
      <c r="E6841" s="173"/>
    </row>
    <row r="6842" spans="1:5">
      <c r="A6842" s="410"/>
      <c r="B6842" s="62"/>
      <c r="C6842" s="62"/>
      <c r="D6842" s="62"/>
      <c r="E6842" s="173"/>
    </row>
    <row r="6843" spans="1:5">
      <c r="A6843" s="410" t="s">
        <v>576</v>
      </c>
      <c r="B6843" s="62" t="s">
        <v>558</v>
      </c>
      <c r="C6843" s="62" t="s">
        <v>559</v>
      </c>
      <c r="D6843" s="62" t="s">
        <v>560</v>
      </c>
      <c r="E6843" s="173" t="s">
        <v>561</v>
      </c>
    </row>
    <row r="6844" spans="1:5" ht="30">
      <c r="A6844" s="410" t="s">
        <v>3061</v>
      </c>
      <c r="B6844" s="62" t="s">
        <v>123</v>
      </c>
      <c r="C6844" s="62">
        <v>2.0999999999999998E-6</v>
      </c>
      <c r="D6844" s="62">
        <v>576</v>
      </c>
      <c r="E6844" s="173">
        <f>TRUNC((C6844*D6844),2)</f>
        <v>0</v>
      </c>
    </row>
    <row r="6845" spans="1:5">
      <c r="A6845" s="410" t="s">
        <v>562</v>
      </c>
      <c r="B6845" s="62" t="s">
        <v>563</v>
      </c>
      <c r="C6845" s="62" t="s">
        <v>563</v>
      </c>
      <c r="D6845" s="62" t="s">
        <v>563</v>
      </c>
      <c r="E6845" s="173">
        <f>SUM(E6844:E6844)</f>
        <v>0</v>
      </c>
    </row>
    <row r="6846" spans="1:5">
      <c r="A6846" s="410"/>
      <c r="B6846" s="62"/>
      <c r="C6846" s="62"/>
      <c r="D6846" s="62"/>
      <c r="E6846" s="173"/>
    </row>
    <row r="6847" spans="1:5">
      <c r="A6847" s="410" t="s">
        <v>557</v>
      </c>
      <c r="B6847" s="62" t="s">
        <v>558</v>
      </c>
      <c r="C6847" s="62" t="s">
        <v>559</v>
      </c>
      <c r="D6847" s="62" t="s">
        <v>560</v>
      </c>
      <c r="E6847" s="173" t="s">
        <v>561</v>
      </c>
    </row>
    <row r="6848" spans="1:5">
      <c r="A6848" s="410" t="s">
        <v>3108</v>
      </c>
      <c r="B6848" s="62" t="s">
        <v>122</v>
      </c>
      <c r="C6848" s="62">
        <v>2.5297500000000001E-2</v>
      </c>
      <c r="D6848" s="62">
        <v>13.3</v>
      </c>
      <c r="E6848" s="173">
        <f>TRUNC((C6848*D6848),2)</f>
        <v>0.33</v>
      </c>
    </row>
    <row r="6849" spans="1:5">
      <c r="A6849" s="410" t="s">
        <v>3063</v>
      </c>
      <c r="B6849" s="62" t="s">
        <v>122</v>
      </c>
      <c r="C6849" s="62">
        <v>6.1025999999999997E-3</v>
      </c>
      <c r="D6849" s="62">
        <v>8.51</v>
      </c>
      <c r="E6849" s="173">
        <f>TRUNC((C6849*D6849),2)</f>
        <v>0.05</v>
      </c>
    </row>
    <row r="6850" spans="1:5">
      <c r="A6850" s="410" t="s">
        <v>562</v>
      </c>
      <c r="B6850" s="62" t="s">
        <v>563</v>
      </c>
      <c r="C6850" s="62" t="s">
        <v>563</v>
      </c>
      <c r="D6850" s="62" t="s">
        <v>563</v>
      </c>
      <c r="E6850" s="173">
        <f>SUM(E6848:E6849)</f>
        <v>0.38</v>
      </c>
    </row>
    <row r="6851" spans="1:5">
      <c r="A6851" s="410"/>
      <c r="B6851" s="62"/>
      <c r="C6851" s="62"/>
      <c r="D6851" s="62"/>
      <c r="E6851" s="173"/>
    </row>
    <row r="6852" spans="1:5">
      <c r="A6852" s="410" t="s">
        <v>564</v>
      </c>
      <c r="B6852" s="62" t="s">
        <v>558</v>
      </c>
      <c r="C6852" s="62" t="s">
        <v>559</v>
      </c>
      <c r="D6852" s="62" t="s">
        <v>560</v>
      </c>
      <c r="E6852" s="173" t="s">
        <v>561</v>
      </c>
    </row>
    <row r="6853" spans="1:5">
      <c r="A6853" s="410" t="s">
        <v>3066</v>
      </c>
      <c r="B6853" s="62" t="s">
        <v>123</v>
      </c>
      <c r="C6853" s="62">
        <v>2.4853000000000001E-4</v>
      </c>
      <c r="D6853" s="62">
        <v>6.92</v>
      </c>
      <c r="E6853" s="173">
        <f t="shared" ref="E6853:E6876" si="147">TRUNC((C6853*D6853),2)</f>
        <v>0</v>
      </c>
    </row>
    <row r="6854" spans="1:5">
      <c r="A6854" s="410" t="s">
        <v>3046</v>
      </c>
      <c r="B6854" s="62" t="s">
        <v>131</v>
      </c>
      <c r="C6854" s="62">
        <v>4.9639999999999999E-5</v>
      </c>
      <c r="D6854" s="62">
        <v>50.4</v>
      </c>
      <c r="E6854" s="173">
        <f t="shared" si="147"/>
        <v>0</v>
      </c>
    </row>
    <row r="6855" spans="1:5">
      <c r="A6855" s="410" t="s">
        <v>3067</v>
      </c>
      <c r="B6855" s="62" t="s">
        <v>123</v>
      </c>
      <c r="C6855" s="62">
        <v>2.0610000000000001E-5</v>
      </c>
      <c r="D6855" s="62">
        <v>108.95</v>
      </c>
      <c r="E6855" s="173">
        <f t="shared" si="147"/>
        <v>0</v>
      </c>
    </row>
    <row r="6856" spans="1:5">
      <c r="A6856" s="410" t="s">
        <v>3069</v>
      </c>
      <c r="B6856" s="62" t="s">
        <v>123</v>
      </c>
      <c r="C6856" s="62">
        <v>2.8113999999999998E-4</v>
      </c>
      <c r="D6856" s="62">
        <v>6.21</v>
      </c>
      <c r="E6856" s="173">
        <f t="shared" si="147"/>
        <v>0</v>
      </c>
    </row>
    <row r="6857" spans="1:5">
      <c r="A6857" s="410" t="s">
        <v>3047</v>
      </c>
      <c r="B6857" s="62" t="s">
        <v>131</v>
      </c>
      <c r="C6857" s="62">
        <v>4.2578000000000001E-4</v>
      </c>
      <c r="D6857" s="62">
        <v>9.4499999999999993</v>
      </c>
      <c r="E6857" s="173">
        <f t="shared" si="147"/>
        <v>0</v>
      </c>
    </row>
    <row r="6858" spans="1:5">
      <c r="A6858" s="410" t="s">
        <v>3075</v>
      </c>
      <c r="B6858" s="62" t="s">
        <v>128</v>
      </c>
      <c r="C6858" s="62">
        <v>4.6860000000000002E-5</v>
      </c>
      <c r="D6858" s="62">
        <v>15.32</v>
      </c>
      <c r="E6858" s="173">
        <f t="shared" si="147"/>
        <v>0</v>
      </c>
    </row>
    <row r="6859" spans="1:5">
      <c r="A6859" s="410" t="s">
        <v>3260</v>
      </c>
      <c r="B6859" s="62" t="s">
        <v>128</v>
      </c>
      <c r="C6859" s="62">
        <v>0.16789889</v>
      </c>
      <c r="D6859" s="62">
        <v>6.33</v>
      </c>
      <c r="E6859" s="173">
        <f t="shared" si="147"/>
        <v>1.06</v>
      </c>
    </row>
    <row r="6860" spans="1:5">
      <c r="A6860" s="410" t="s">
        <v>3076</v>
      </c>
      <c r="B6860" s="62" t="s">
        <v>122</v>
      </c>
      <c r="C6860" s="62">
        <v>3.1E-2</v>
      </c>
      <c r="D6860" s="62">
        <v>1.87</v>
      </c>
      <c r="E6860" s="173">
        <f t="shared" si="147"/>
        <v>0.05</v>
      </c>
    </row>
    <row r="6861" spans="1:5">
      <c r="A6861" s="410" t="s">
        <v>3077</v>
      </c>
      <c r="B6861" s="62" t="s">
        <v>122</v>
      </c>
      <c r="C6861" s="62">
        <v>3.1E-2</v>
      </c>
      <c r="D6861" s="62">
        <v>0.71</v>
      </c>
      <c r="E6861" s="173">
        <f t="shared" si="147"/>
        <v>0.02</v>
      </c>
    </row>
    <row r="6862" spans="1:5">
      <c r="A6862" s="410" t="s">
        <v>3078</v>
      </c>
      <c r="B6862" s="62" t="s">
        <v>122</v>
      </c>
      <c r="C6862" s="62">
        <v>3.1E-2</v>
      </c>
      <c r="D6862" s="62">
        <v>0.34</v>
      </c>
      <c r="E6862" s="173">
        <f t="shared" si="147"/>
        <v>0.01</v>
      </c>
    </row>
    <row r="6863" spans="1:5">
      <c r="A6863" s="410" t="s">
        <v>3079</v>
      </c>
      <c r="B6863" s="62" t="s">
        <v>122</v>
      </c>
      <c r="C6863" s="62">
        <v>3.1E-2</v>
      </c>
      <c r="D6863" s="62">
        <v>0.05</v>
      </c>
      <c r="E6863" s="173">
        <f t="shared" si="147"/>
        <v>0</v>
      </c>
    </row>
    <row r="6864" spans="1:5">
      <c r="A6864" s="410" t="s">
        <v>3048</v>
      </c>
      <c r="B6864" s="62" t="s">
        <v>123</v>
      </c>
      <c r="C6864" s="62">
        <v>8.2039999999999994E-5</v>
      </c>
      <c r="D6864" s="62">
        <v>31.18</v>
      </c>
      <c r="E6864" s="173">
        <f t="shared" si="147"/>
        <v>0</v>
      </c>
    </row>
    <row r="6865" spans="1:5">
      <c r="A6865" s="410" t="s">
        <v>3049</v>
      </c>
      <c r="B6865" s="62" t="s">
        <v>123</v>
      </c>
      <c r="C6865" s="62">
        <v>3.8449999999999999E-5</v>
      </c>
      <c r="D6865" s="62">
        <v>178.5</v>
      </c>
      <c r="E6865" s="173">
        <f t="shared" si="147"/>
        <v>0</v>
      </c>
    </row>
    <row r="6866" spans="1:5">
      <c r="A6866" s="410" t="s">
        <v>3050</v>
      </c>
      <c r="B6866" s="62" t="s">
        <v>123</v>
      </c>
      <c r="C6866" s="62">
        <v>3.4561000000000001E-3</v>
      </c>
      <c r="D6866" s="62">
        <v>1.17</v>
      </c>
      <c r="E6866" s="173">
        <f t="shared" si="147"/>
        <v>0</v>
      </c>
    </row>
    <row r="6867" spans="1:5" ht="30">
      <c r="A6867" s="410" t="s">
        <v>3051</v>
      </c>
      <c r="B6867" s="62" t="s">
        <v>123</v>
      </c>
      <c r="C6867" s="62">
        <v>3.3330000000000001E-5</v>
      </c>
      <c r="D6867" s="62">
        <v>140.43</v>
      </c>
      <c r="E6867" s="173">
        <f t="shared" si="147"/>
        <v>0</v>
      </c>
    </row>
    <row r="6868" spans="1:5" ht="30">
      <c r="A6868" s="410" t="s">
        <v>3052</v>
      </c>
      <c r="B6868" s="62" t="s">
        <v>123</v>
      </c>
      <c r="C6868" s="62">
        <v>2.232E-5</v>
      </c>
      <c r="D6868" s="62">
        <v>123.37</v>
      </c>
      <c r="E6868" s="173">
        <f t="shared" si="147"/>
        <v>0</v>
      </c>
    </row>
    <row r="6869" spans="1:5" ht="30">
      <c r="A6869" s="410" t="s">
        <v>3080</v>
      </c>
      <c r="B6869" s="62" t="s">
        <v>123</v>
      </c>
      <c r="C6869" s="62">
        <v>1.3599999999999999E-6</v>
      </c>
      <c r="D6869" s="62">
        <v>593.85</v>
      </c>
      <c r="E6869" s="173">
        <f t="shared" si="147"/>
        <v>0</v>
      </c>
    </row>
    <row r="6870" spans="1:5">
      <c r="A6870" s="410" t="s">
        <v>3081</v>
      </c>
      <c r="B6870" s="62" t="s">
        <v>123</v>
      </c>
      <c r="C6870" s="62">
        <v>8.3899999999999993E-6</v>
      </c>
      <c r="D6870" s="62">
        <v>134.63</v>
      </c>
      <c r="E6870" s="173">
        <f t="shared" si="147"/>
        <v>0</v>
      </c>
    </row>
    <row r="6871" spans="1:5">
      <c r="A6871" s="410" t="s">
        <v>3082</v>
      </c>
      <c r="B6871" s="62" t="s">
        <v>123</v>
      </c>
      <c r="C6871" s="62">
        <v>6.37E-6</v>
      </c>
      <c r="D6871" s="62">
        <v>202.84</v>
      </c>
      <c r="E6871" s="173">
        <f t="shared" si="147"/>
        <v>0</v>
      </c>
    </row>
    <row r="6872" spans="1:5">
      <c r="A6872" s="410" t="s">
        <v>3083</v>
      </c>
      <c r="B6872" s="62" t="s">
        <v>123</v>
      </c>
      <c r="C6872" s="62">
        <v>1.3599999999999999E-6</v>
      </c>
      <c r="D6872" s="62">
        <v>574.46</v>
      </c>
      <c r="E6872" s="173">
        <f t="shared" si="147"/>
        <v>0</v>
      </c>
    </row>
    <row r="6873" spans="1:5">
      <c r="A6873" s="410" t="s">
        <v>3084</v>
      </c>
      <c r="B6873" s="62" t="s">
        <v>123</v>
      </c>
      <c r="C6873" s="62">
        <v>1.6899999999999999E-6</v>
      </c>
      <c r="D6873" s="62">
        <v>276.64</v>
      </c>
      <c r="E6873" s="173">
        <f t="shared" si="147"/>
        <v>0</v>
      </c>
    </row>
    <row r="6874" spans="1:5">
      <c r="A6874" s="410" t="s">
        <v>3085</v>
      </c>
      <c r="B6874" s="62" t="s">
        <v>123</v>
      </c>
      <c r="C6874" s="62">
        <v>8.4629999999999994E-5</v>
      </c>
      <c r="D6874" s="62">
        <v>8.1</v>
      </c>
      <c r="E6874" s="173">
        <f t="shared" si="147"/>
        <v>0</v>
      </c>
    </row>
    <row r="6875" spans="1:5">
      <c r="A6875" s="410" t="s">
        <v>3086</v>
      </c>
      <c r="B6875" s="62" t="s">
        <v>123</v>
      </c>
      <c r="C6875" s="62">
        <v>4.6860000000000002E-5</v>
      </c>
      <c r="D6875" s="62">
        <v>11.01</v>
      </c>
      <c r="E6875" s="173">
        <f t="shared" si="147"/>
        <v>0</v>
      </c>
    </row>
    <row r="6876" spans="1:5">
      <c r="A6876" s="410" t="s">
        <v>3087</v>
      </c>
      <c r="B6876" s="62" t="s">
        <v>123</v>
      </c>
      <c r="C6876" s="62">
        <v>4.6860000000000002E-5</v>
      </c>
      <c r="D6876" s="62">
        <v>24.42</v>
      </c>
      <c r="E6876" s="173">
        <f t="shared" si="147"/>
        <v>0</v>
      </c>
    </row>
    <row r="6877" spans="1:5">
      <c r="A6877" s="410" t="s">
        <v>562</v>
      </c>
      <c r="B6877" s="62" t="s">
        <v>563</v>
      </c>
      <c r="C6877" s="62" t="s">
        <v>563</v>
      </c>
      <c r="D6877" s="62" t="s">
        <v>563</v>
      </c>
      <c r="E6877" s="173">
        <f>SUM(E6853:E6876)</f>
        <v>1.1400000000000001</v>
      </c>
    </row>
    <row r="6878" spans="1:5">
      <c r="A6878" s="410"/>
      <c r="B6878" s="62"/>
      <c r="C6878" s="62"/>
      <c r="D6878" s="62"/>
      <c r="E6878" s="173"/>
    </row>
    <row r="6879" spans="1:5">
      <c r="A6879" s="410" t="s">
        <v>565</v>
      </c>
      <c r="B6879" s="62" t="s">
        <v>563</v>
      </c>
      <c r="C6879" s="62" t="s">
        <v>563</v>
      </c>
      <c r="D6879" s="62" t="s">
        <v>563</v>
      </c>
      <c r="E6879" s="173">
        <f>E6845+E6850+E6877</f>
        <v>1.52</v>
      </c>
    </row>
    <row r="6880" spans="1:5">
      <c r="A6880" s="410"/>
      <c r="B6880" s="62"/>
      <c r="C6880" s="62"/>
      <c r="D6880" s="413"/>
      <c r="E6880" s="173"/>
    </row>
    <row r="6881" spans="1:5">
      <c r="A6881" s="410"/>
      <c r="B6881" s="62"/>
      <c r="C6881" s="62"/>
      <c r="D6881" s="62"/>
      <c r="E6881" s="173"/>
    </row>
    <row r="6882" spans="1:5">
      <c r="A6882" s="410"/>
      <c r="B6882" s="62"/>
      <c r="C6882" s="62"/>
      <c r="D6882" s="62"/>
      <c r="E6882" s="173"/>
    </row>
    <row r="6883" spans="1:5">
      <c r="A6883" s="410" t="s">
        <v>1448</v>
      </c>
      <c r="B6883" s="62" t="s">
        <v>3628</v>
      </c>
      <c r="C6883" s="62"/>
      <c r="D6883" s="62"/>
      <c r="E6883" s="173"/>
    </row>
    <row r="6884" spans="1:5">
      <c r="A6884" s="410" t="s">
        <v>685</v>
      </c>
      <c r="B6884" s="62"/>
      <c r="C6884" s="62"/>
      <c r="D6884" s="62"/>
      <c r="E6884" s="173"/>
    </row>
    <row r="6885" spans="1:5">
      <c r="A6885" s="410" t="s">
        <v>575</v>
      </c>
      <c r="B6885" s="62"/>
      <c r="C6885" s="62"/>
      <c r="D6885" s="62"/>
      <c r="E6885" s="173"/>
    </row>
    <row r="6886" spans="1:5">
      <c r="A6886" s="410"/>
      <c r="B6886" s="62"/>
      <c r="C6886" s="62"/>
      <c r="D6886" s="62"/>
      <c r="E6886" s="173"/>
    </row>
    <row r="6887" spans="1:5">
      <c r="A6887" s="410" t="s">
        <v>576</v>
      </c>
      <c r="B6887" s="62" t="s">
        <v>558</v>
      </c>
      <c r="C6887" s="62" t="s">
        <v>559</v>
      </c>
      <c r="D6887" s="62" t="s">
        <v>560</v>
      </c>
      <c r="E6887" s="173" t="s">
        <v>561</v>
      </c>
    </row>
    <row r="6888" spans="1:5" ht="30">
      <c r="A6888" s="410" t="s">
        <v>3061</v>
      </c>
      <c r="B6888" s="62" t="s">
        <v>123</v>
      </c>
      <c r="C6888" s="62">
        <v>2.126E-5</v>
      </c>
      <c r="D6888" s="62">
        <v>576</v>
      </c>
      <c r="E6888" s="173">
        <f>TRUNC((C6888*D6888),2)</f>
        <v>0.01</v>
      </c>
    </row>
    <row r="6889" spans="1:5">
      <c r="A6889" s="410" t="s">
        <v>562</v>
      </c>
      <c r="B6889" s="62" t="s">
        <v>563</v>
      </c>
      <c r="C6889" s="62" t="s">
        <v>563</v>
      </c>
      <c r="D6889" s="62" t="s">
        <v>563</v>
      </c>
      <c r="E6889" s="173">
        <f>SUM(E6888:E6888)</f>
        <v>0.01</v>
      </c>
    </row>
    <row r="6890" spans="1:5">
      <c r="A6890" s="410"/>
      <c r="B6890" s="62"/>
      <c r="C6890" s="62"/>
      <c r="D6890" s="62"/>
      <c r="E6890" s="173"/>
    </row>
    <row r="6891" spans="1:5">
      <c r="A6891" s="410" t="s">
        <v>557</v>
      </c>
      <c r="B6891" s="62" t="s">
        <v>558</v>
      </c>
      <c r="C6891" s="62" t="s">
        <v>559</v>
      </c>
      <c r="D6891" s="62" t="s">
        <v>560</v>
      </c>
      <c r="E6891" s="173" t="s">
        <v>561</v>
      </c>
    </row>
    <row r="6892" spans="1:5">
      <c r="A6892" s="410" t="s">
        <v>3108</v>
      </c>
      <c r="B6892" s="62" t="s">
        <v>122</v>
      </c>
      <c r="C6892" s="62">
        <v>0.25398690000000002</v>
      </c>
      <c r="D6892" s="62">
        <v>13.3</v>
      </c>
      <c r="E6892" s="173">
        <f>TRUNC((C6892*D6892),2)</f>
        <v>3.37</v>
      </c>
    </row>
    <row r="6893" spans="1:5">
      <c r="A6893" s="410" t="s">
        <v>3063</v>
      </c>
      <c r="B6893" s="62" t="s">
        <v>122</v>
      </c>
      <c r="C6893" s="62">
        <v>6.4077300000000004E-2</v>
      </c>
      <c r="D6893" s="62">
        <v>8.51</v>
      </c>
      <c r="E6893" s="173">
        <f>TRUNC((C6893*D6893),2)</f>
        <v>0.54</v>
      </c>
    </row>
    <row r="6894" spans="1:5">
      <c r="A6894" s="410" t="s">
        <v>562</v>
      </c>
      <c r="B6894" s="62" t="s">
        <v>563</v>
      </c>
      <c r="C6894" s="62" t="s">
        <v>563</v>
      </c>
      <c r="D6894" s="62" t="s">
        <v>563</v>
      </c>
      <c r="E6894" s="173">
        <f>SUM(E6892:E6893)</f>
        <v>3.91</v>
      </c>
    </row>
    <row r="6895" spans="1:5">
      <c r="A6895" s="410"/>
      <c r="B6895" s="62"/>
      <c r="C6895" s="62"/>
      <c r="D6895" s="62"/>
      <c r="E6895" s="173"/>
    </row>
    <row r="6896" spans="1:5">
      <c r="A6896" s="410" t="s">
        <v>564</v>
      </c>
      <c r="B6896" s="62" t="s">
        <v>558</v>
      </c>
      <c r="C6896" s="62" t="s">
        <v>559</v>
      </c>
      <c r="D6896" s="62" t="s">
        <v>560</v>
      </c>
      <c r="E6896" s="173" t="s">
        <v>561</v>
      </c>
    </row>
    <row r="6897" spans="1:5">
      <c r="A6897" s="410" t="s">
        <v>3066</v>
      </c>
      <c r="B6897" s="62" t="s">
        <v>123</v>
      </c>
      <c r="C6897" s="62">
        <v>2.5173999999999999E-3</v>
      </c>
      <c r="D6897" s="62">
        <v>6.92</v>
      </c>
      <c r="E6897" s="173">
        <f t="shared" ref="E6897:E6921" si="148">TRUNC((C6897*D6897),2)</f>
        <v>0.01</v>
      </c>
    </row>
    <row r="6898" spans="1:5">
      <c r="A6898" s="410" t="s">
        <v>3046</v>
      </c>
      <c r="B6898" s="62" t="s">
        <v>131</v>
      </c>
      <c r="C6898" s="62">
        <v>5.0270999999999996E-4</v>
      </c>
      <c r="D6898" s="62">
        <v>50.4</v>
      </c>
      <c r="E6898" s="173">
        <f t="shared" si="148"/>
        <v>0.02</v>
      </c>
    </row>
    <row r="6899" spans="1:5">
      <c r="A6899" s="410" t="s">
        <v>3067</v>
      </c>
      <c r="B6899" s="62" t="s">
        <v>123</v>
      </c>
      <c r="C6899" s="62">
        <v>2.0867999999999999E-4</v>
      </c>
      <c r="D6899" s="62">
        <v>108.95</v>
      </c>
      <c r="E6899" s="173">
        <f t="shared" si="148"/>
        <v>0.02</v>
      </c>
    </row>
    <row r="6900" spans="1:5">
      <c r="A6900" s="410" t="s">
        <v>3069</v>
      </c>
      <c r="B6900" s="62" t="s">
        <v>123</v>
      </c>
      <c r="C6900" s="62">
        <v>2.8476899999999999E-3</v>
      </c>
      <c r="D6900" s="62">
        <v>6.21</v>
      </c>
      <c r="E6900" s="173">
        <f t="shared" si="148"/>
        <v>0.01</v>
      </c>
    </row>
    <row r="6901" spans="1:5">
      <c r="A6901" s="410" t="s">
        <v>3261</v>
      </c>
      <c r="B6901" s="62" t="s">
        <v>123</v>
      </c>
      <c r="C6901" s="62">
        <v>0.06</v>
      </c>
      <c r="D6901" s="62">
        <v>0.5</v>
      </c>
      <c r="E6901" s="173">
        <f t="shared" si="148"/>
        <v>0.03</v>
      </c>
    </row>
    <row r="6902" spans="1:5">
      <c r="A6902" s="410" t="s">
        <v>3047</v>
      </c>
      <c r="B6902" s="62" t="s">
        <v>131</v>
      </c>
      <c r="C6902" s="62">
        <v>4.3126600000000003E-3</v>
      </c>
      <c r="D6902" s="62">
        <v>9.4499999999999993</v>
      </c>
      <c r="E6902" s="173">
        <f t="shared" si="148"/>
        <v>0.04</v>
      </c>
    </row>
    <row r="6903" spans="1:5">
      <c r="A6903" s="410" t="s">
        <v>3264</v>
      </c>
      <c r="B6903" s="62" t="s">
        <v>134</v>
      </c>
      <c r="C6903" s="62">
        <v>0.16400000000000001</v>
      </c>
      <c r="D6903" s="62">
        <v>23.17</v>
      </c>
      <c r="E6903" s="173">
        <f t="shared" si="148"/>
        <v>3.79</v>
      </c>
    </row>
    <row r="6904" spans="1:5">
      <c r="A6904" s="410" t="s">
        <v>3075</v>
      </c>
      <c r="B6904" s="62" t="s">
        <v>128</v>
      </c>
      <c r="C6904" s="62">
        <v>4.7460999999999998E-4</v>
      </c>
      <c r="D6904" s="62">
        <v>15.32</v>
      </c>
      <c r="E6904" s="173">
        <f t="shared" si="148"/>
        <v>0</v>
      </c>
    </row>
    <row r="6905" spans="1:5">
      <c r="A6905" s="410" t="s">
        <v>3076</v>
      </c>
      <c r="B6905" s="62" t="s">
        <v>122</v>
      </c>
      <c r="C6905" s="62">
        <v>0.36747594</v>
      </c>
      <c r="D6905" s="62">
        <v>1.87</v>
      </c>
      <c r="E6905" s="173">
        <f t="shared" si="148"/>
        <v>0.68</v>
      </c>
    </row>
    <row r="6906" spans="1:5">
      <c r="A6906" s="410" t="s">
        <v>3077</v>
      </c>
      <c r="B6906" s="62" t="s">
        <v>122</v>
      </c>
      <c r="C6906" s="62">
        <v>0.314</v>
      </c>
      <c r="D6906" s="62">
        <v>0.71</v>
      </c>
      <c r="E6906" s="173">
        <f t="shared" si="148"/>
        <v>0.22</v>
      </c>
    </row>
    <row r="6907" spans="1:5">
      <c r="A6907" s="410" t="s">
        <v>3078</v>
      </c>
      <c r="B6907" s="62" t="s">
        <v>122</v>
      </c>
      <c r="C6907" s="62">
        <v>0.314</v>
      </c>
      <c r="D6907" s="62">
        <v>0.34</v>
      </c>
      <c r="E6907" s="173">
        <f t="shared" si="148"/>
        <v>0.1</v>
      </c>
    </row>
    <row r="6908" spans="1:5">
      <c r="A6908" s="410" t="s">
        <v>3079</v>
      </c>
      <c r="B6908" s="62" t="s">
        <v>122</v>
      </c>
      <c r="C6908" s="62">
        <v>0.314</v>
      </c>
      <c r="D6908" s="62">
        <v>0.05</v>
      </c>
      <c r="E6908" s="173">
        <f t="shared" si="148"/>
        <v>0.01</v>
      </c>
    </row>
    <row r="6909" spans="1:5">
      <c r="A6909" s="410" t="s">
        <v>3048</v>
      </c>
      <c r="B6909" s="62" t="s">
        <v>123</v>
      </c>
      <c r="C6909" s="62">
        <v>8.3093999999999996E-4</v>
      </c>
      <c r="D6909" s="62">
        <v>31.18</v>
      </c>
      <c r="E6909" s="173">
        <f t="shared" si="148"/>
        <v>0.02</v>
      </c>
    </row>
    <row r="6910" spans="1:5">
      <c r="A6910" s="410" t="s">
        <v>3049</v>
      </c>
      <c r="B6910" s="62" t="s">
        <v>123</v>
      </c>
      <c r="C6910" s="62">
        <v>3.8946E-4</v>
      </c>
      <c r="D6910" s="62">
        <v>178.5</v>
      </c>
      <c r="E6910" s="173">
        <f t="shared" si="148"/>
        <v>0.06</v>
      </c>
    </row>
    <row r="6911" spans="1:5">
      <c r="A6911" s="410" t="s">
        <v>3050</v>
      </c>
      <c r="B6911" s="62" t="s">
        <v>123</v>
      </c>
      <c r="C6911" s="62">
        <v>3.500698E-2</v>
      </c>
      <c r="D6911" s="62">
        <v>1.17</v>
      </c>
      <c r="E6911" s="173">
        <f t="shared" si="148"/>
        <v>0.04</v>
      </c>
    </row>
    <row r="6912" spans="1:5" ht="30">
      <c r="A6912" s="410" t="s">
        <v>3051</v>
      </c>
      <c r="B6912" s="62" t="s">
        <v>123</v>
      </c>
      <c r="C6912" s="62">
        <v>3.3755999999999999E-4</v>
      </c>
      <c r="D6912" s="62">
        <v>140.43</v>
      </c>
      <c r="E6912" s="173">
        <f t="shared" si="148"/>
        <v>0.04</v>
      </c>
    </row>
    <row r="6913" spans="1:5" ht="30">
      <c r="A6913" s="410" t="s">
        <v>3052</v>
      </c>
      <c r="B6913" s="62" t="s">
        <v>123</v>
      </c>
      <c r="C6913" s="62">
        <v>2.2608E-4</v>
      </c>
      <c r="D6913" s="62">
        <v>123.37</v>
      </c>
      <c r="E6913" s="173">
        <f t="shared" si="148"/>
        <v>0.02</v>
      </c>
    </row>
    <row r="6914" spans="1:5" ht="30">
      <c r="A6914" s="410" t="s">
        <v>3080</v>
      </c>
      <c r="B6914" s="62" t="s">
        <v>123</v>
      </c>
      <c r="C6914" s="62">
        <v>1.385E-5</v>
      </c>
      <c r="D6914" s="62">
        <v>593.85</v>
      </c>
      <c r="E6914" s="173">
        <f t="shared" si="148"/>
        <v>0</v>
      </c>
    </row>
    <row r="6915" spans="1:5">
      <c r="A6915" s="410" t="s">
        <v>3081</v>
      </c>
      <c r="B6915" s="62" t="s">
        <v>123</v>
      </c>
      <c r="C6915" s="62">
        <v>8.5030000000000004E-5</v>
      </c>
      <c r="D6915" s="62">
        <v>134.63</v>
      </c>
      <c r="E6915" s="173">
        <f t="shared" si="148"/>
        <v>0.01</v>
      </c>
    </row>
    <row r="6916" spans="1:5">
      <c r="A6916" s="410" t="s">
        <v>3082</v>
      </c>
      <c r="B6916" s="62" t="s">
        <v>123</v>
      </c>
      <c r="C6916" s="62">
        <v>6.4590000000000003E-5</v>
      </c>
      <c r="D6916" s="62">
        <v>202.84</v>
      </c>
      <c r="E6916" s="173">
        <f t="shared" si="148"/>
        <v>0.01</v>
      </c>
    </row>
    <row r="6917" spans="1:5">
      <c r="A6917" s="410" t="s">
        <v>3083</v>
      </c>
      <c r="B6917" s="62" t="s">
        <v>123</v>
      </c>
      <c r="C6917" s="62">
        <v>1.385E-5</v>
      </c>
      <c r="D6917" s="62">
        <v>574.46</v>
      </c>
      <c r="E6917" s="173">
        <f t="shared" si="148"/>
        <v>0</v>
      </c>
    </row>
    <row r="6918" spans="1:5">
      <c r="A6918" s="410" t="s">
        <v>3084</v>
      </c>
      <c r="B6918" s="62" t="s">
        <v>123</v>
      </c>
      <c r="C6918" s="62">
        <v>1.7010000000000001E-5</v>
      </c>
      <c r="D6918" s="62">
        <v>276.64</v>
      </c>
      <c r="E6918" s="173">
        <f t="shared" si="148"/>
        <v>0</v>
      </c>
    </row>
    <row r="6919" spans="1:5">
      <c r="A6919" s="410" t="s">
        <v>3085</v>
      </c>
      <c r="B6919" s="62" t="s">
        <v>123</v>
      </c>
      <c r="C6919" s="62">
        <v>8.5722000000000001E-4</v>
      </c>
      <c r="D6919" s="62">
        <v>8.1</v>
      </c>
      <c r="E6919" s="173">
        <f t="shared" si="148"/>
        <v>0</v>
      </c>
    </row>
    <row r="6920" spans="1:5">
      <c r="A6920" s="410" t="s">
        <v>3086</v>
      </c>
      <c r="B6920" s="62" t="s">
        <v>123</v>
      </c>
      <c r="C6920" s="62">
        <v>4.7460999999999998E-4</v>
      </c>
      <c r="D6920" s="62">
        <v>11.01</v>
      </c>
      <c r="E6920" s="173">
        <f t="shared" si="148"/>
        <v>0</v>
      </c>
    </row>
    <row r="6921" spans="1:5">
      <c r="A6921" s="410" t="s">
        <v>3087</v>
      </c>
      <c r="B6921" s="62" t="s">
        <v>123</v>
      </c>
      <c r="C6921" s="62">
        <v>4.7460999999999998E-4</v>
      </c>
      <c r="D6921" s="62">
        <v>24.42</v>
      </c>
      <c r="E6921" s="173">
        <f t="shared" si="148"/>
        <v>0.01</v>
      </c>
    </row>
    <row r="6922" spans="1:5">
      <c r="A6922" s="410" t="s">
        <v>562</v>
      </c>
      <c r="B6922" s="62" t="s">
        <v>563</v>
      </c>
      <c r="C6922" s="62" t="s">
        <v>563</v>
      </c>
      <c r="D6922" s="62" t="s">
        <v>563</v>
      </c>
      <c r="E6922" s="173">
        <f>SUM(E6897:E6921)</f>
        <v>5.139999999999997</v>
      </c>
    </row>
    <row r="6923" spans="1:5">
      <c r="A6923" s="410"/>
      <c r="B6923" s="62"/>
      <c r="C6923" s="62"/>
      <c r="D6923" s="62"/>
      <c r="E6923" s="173"/>
    </row>
    <row r="6924" spans="1:5">
      <c r="A6924" s="410" t="s">
        <v>565</v>
      </c>
      <c r="B6924" s="62" t="s">
        <v>563</v>
      </c>
      <c r="C6924" s="62" t="s">
        <v>563</v>
      </c>
      <c r="D6924" s="62" t="s">
        <v>563</v>
      </c>
      <c r="E6924" s="173">
        <f>E6889+E6894+E6922</f>
        <v>9.0599999999999969</v>
      </c>
    </row>
    <row r="6925" spans="1:5">
      <c r="A6925" s="410"/>
      <c r="B6925" s="62"/>
      <c r="C6925" s="62"/>
      <c r="D6925" s="413"/>
      <c r="E6925" s="173"/>
    </row>
    <row r="6926" spans="1:5">
      <c r="A6926" s="410"/>
      <c r="B6926" s="62"/>
      <c r="C6926" s="62"/>
      <c r="D6926" s="62"/>
      <c r="E6926" s="173"/>
    </row>
    <row r="6927" spans="1:5">
      <c r="A6927" s="410"/>
      <c r="B6927" s="62"/>
      <c r="C6927" s="62"/>
      <c r="D6927" s="62"/>
      <c r="E6927" s="173"/>
    </row>
    <row r="6928" spans="1:5">
      <c r="A6928" s="410" t="s">
        <v>1449</v>
      </c>
      <c r="B6928" s="62" t="s">
        <v>3629</v>
      </c>
      <c r="C6928" s="62"/>
      <c r="D6928" s="62"/>
      <c r="E6928" s="173"/>
    </row>
    <row r="6929" spans="1:5" ht="30">
      <c r="A6929" s="410" t="s">
        <v>2795</v>
      </c>
      <c r="B6929" s="62"/>
      <c r="C6929" s="62"/>
      <c r="D6929" s="62"/>
      <c r="E6929" s="173"/>
    </row>
    <row r="6930" spans="1:5">
      <c r="A6930" s="410" t="s">
        <v>575</v>
      </c>
      <c r="B6930" s="62"/>
      <c r="C6930" s="62"/>
      <c r="D6930" s="62"/>
      <c r="E6930" s="173"/>
    </row>
    <row r="6931" spans="1:5">
      <c r="A6931" s="410"/>
      <c r="B6931" s="62"/>
      <c r="C6931" s="62"/>
      <c r="D6931" s="62"/>
      <c r="E6931" s="173"/>
    </row>
    <row r="6932" spans="1:5">
      <c r="A6932" s="410" t="s">
        <v>576</v>
      </c>
      <c r="B6932" s="62" t="s">
        <v>558</v>
      </c>
      <c r="C6932" s="62" t="s">
        <v>559</v>
      </c>
      <c r="D6932" s="62" t="s">
        <v>560</v>
      </c>
      <c r="E6932" s="173" t="s">
        <v>561</v>
      </c>
    </row>
    <row r="6933" spans="1:5" ht="30">
      <c r="A6933" s="410" t="s">
        <v>3061</v>
      </c>
      <c r="B6933" s="62" t="s">
        <v>123</v>
      </c>
      <c r="C6933" s="62">
        <v>1.49E-5</v>
      </c>
      <c r="D6933" s="62">
        <v>576</v>
      </c>
      <c r="E6933" s="173">
        <f>TRUNC((C6933*D6933),2)</f>
        <v>0</v>
      </c>
    </row>
    <row r="6934" spans="1:5">
      <c r="A6934" s="410" t="s">
        <v>562</v>
      </c>
      <c r="B6934" s="62" t="s">
        <v>563</v>
      </c>
      <c r="C6934" s="62" t="s">
        <v>563</v>
      </c>
      <c r="D6934" s="62" t="s">
        <v>563</v>
      </c>
      <c r="E6934" s="173">
        <f>SUM(E6933:E6933)</f>
        <v>0</v>
      </c>
    </row>
    <row r="6935" spans="1:5">
      <c r="A6935" s="410"/>
      <c r="B6935" s="62"/>
      <c r="C6935" s="62"/>
      <c r="D6935" s="62"/>
      <c r="E6935" s="173"/>
    </row>
    <row r="6936" spans="1:5">
      <c r="A6936" s="410" t="s">
        <v>557</v>
      </c>
      <c r="B6936" s="62" t="s">
        <v>558</v>
      </c>
      <c r="C6936" s="62" t="s">
        <v>559</v>
      </c>
      <c r="D6936" s="62" t="s">
        <v>560</v>
      </c>
      <c r="E6936" s="173" t="s">
        <v>561</v>
      </c>
    </row>
    <row r="6937" spans="1:5">
      <c r="A6937" s="410" t="s">
        <v>3108</v>
      </c>
      <c r="B6937" s="62" t="s">
        <v>122</v>
      </c>
      <c r="C6937" s="62">
        <v>0.17809440000000001</v>
      </c>
      <c r="D6937" s="62">
        <v>13.3</v>
      </c>
      <c r="E6937" s="173">
        <f>TRUNC((C6937*D6937),2)</f>
        <v>2.36</v>
      </c>
    </row>
    <row r="6938" spans="1:5">
      <c r="A6938" s="410" t="s">
        <v>3063</v>
      </c>
      <c r="B6938" s="62" t="s">
        <v>122</v>
      </c>
      <c r="C6938" s="62">
        <v>4.4752399999999998E-2</v>
      </c>
      <c r="D6938" s="62">
        <v>8.51</v>
      </c>
      <c r="E6938" s="173">
        <f>TRUNC((C6938*D6938),2)</f>
        <v>0.38</v>
      </c>
    </row>
    <row r="6939" spans="1:5">
      <c r="A6939" s="410" t="s">
        <v>562</v>
      </c>
      <c r="B6939" s="62" t="s">
        <v>563</v>
      </c>
      <c r="C6939" s="62" t="s">
        <v>563</v>
      </c>
      <c r="D6939" s="62" t="s">
        <v>563</v>
      </c>
      <c r="E6939" s="173">
        <f>SUM(E6937:E6938)</f>
        <v>2.7399999999999998</v>
      </c>
    </row>
    <row r="6940" spans="1:5">
      <c r="A6940" s="410"/>
      <c r="B6940" s="62"/>
      <c r="C6940" s="62"/>
      <c r="D6940" s="62"/>
      <c r="E6940" s="173"/>
    </row>
    <row r="6941" spans="1:5">
      <c r="A6941" s="410" t="s">
        <v>564</v>
      </c>
      <c r="B6941" s="62" t="s">
        <v>558</v>
      </c>
      <c r="C6941" s="62" t="s">
        <v>559</v>
      </c>
      <c r="D6941" s="62" t="s">
        <v>560</v>
      </c>
      <c r="E6941" s="173" t="s">
        <v>561</v>
      </c>
    </row>
    <row r="6942" spans="1:5">
      <c r="A6942" s="410" t="s">
        <v>3066</v>
      </c>
      <c r="B6942" s="62" t="s">
        <v>123</v>
      </c>
      <c r="C6942" s="62">
        <v>1.7637900000000001E-3</v>
      </c>
      <c r="D6942" s="62">
        <v>6.92</v>
      </c>
      <c r="E6942" s="173">
        <f t="shared" ref="E6942:E6965" si="149">TRUNC((C6942*D6942),2)</f>
        <v>0.01</v>
      </c>
    </row>
    <row r="6943" spans="1:5">
      <c r="A6943" s="410" t="s">
        <v>3046</v>
      </c>
      <c r="B6943" s="62" t="s">
        <v>131</v>
      </c>
      <c r="C6943" s="62">
        <v>3.5221999999999999E-4</v>
      </c>
      <c r="D6943" s="62">
        <v>50.4</v>
      </c>
      <c r="E6943" s="173">
        <f t="shared" si="149"/>
        <v>0.01</v>
      </c>
    </row>
    <row r="6944" spans="1:5">
      <c r="A6944" s="410" t="s">
        <v>3067</v>
      </c>
      <c r="B6944" s="62" t="s">
        <v>123</v>
      </c>
      <c r="C6944" s="62">
        <v>1.4621E-4</v>
      </c>
      <c r="D6944" s="62">
        <v>108.95</v>
      </c>
      <c r="E6944" s="173">
        <f t="shared" si="149"/>
        <v>0.01</v>
      </c>
    </row>
    <row r="6945" spans="1:5">
      <c r="A6945" s="410" t="s">
        <v>3069</v>
      </c>
      <c r="B6945" s="62" t="s">
        <v>123</v>
      </c>
      <c r="C6945" s="62">
        <v>1.9951999999999999E-3</v>
      </c>
      <c r="D6945" s="62">
        <v>6.21</v>
      </c>
      <c r="E6945" s="173">
        <f t="shared" si="149"/>
        <v>0.01</v>
      </c>
    </row>
    <row r="6946" spans="1:5">
      <c r="A6946" s="410" t="s">
        <v>3047</v>
      </c>
      <c r="B6946" s="62" t="s">
        <v>131</v>
      </c>
      <c r="C6946" s="62">
        <v>3.0216100000000001E-3</v>
      </c>
      <c r="D6946" s="62">
        <v>9.4499999999999993</v>
      </c>
      <c r="E6946" s="173">
        <f t="shared" si="149"/>
        <v>0.02</v>
      </c>
    </row>
    <row r="6947" spans="1:5">
      <c r="A6947" s="410" t="s">
        <v>3075</v>
      </c>
      <c r="B6947" s="62" t="s">
        <v>128</v>
      </c>
      <c r="C6947" s="62">
        <v>3.3252999999999999E-4</v>
      </c>
      <c r="D6947" s="62">
        <v>15.32</v>
      </c>
      <c r="E6947" s="173">
        <f t="shared" si="149"/>
        <v>0</v>
      </c>
    </row>
    <row r="6948" spans="1:5">
      <c r="A6948" s="410" t="s">
        <v>3076</v>
      </c>
      <c r="B6948" s="62" t="s">
        <v>122</v>
      </c>
      <c r="C6948" s="62">
        <v>0.22</v>
      </c>
      <c r="D6948" s="62">
        <v>1.87</v>
      </c>
      <c r="E6948" s="173">
        <f t="shared" si="149"/>
        <v>0.41</v>
      </c>
    </row>
    <row r="6949" spans="1:5">
      <c r="A6949" s="410" t="s">
        <v>3077</v>
      </c>
      <c r="B6949" s="62" t="s">
        <v>122</v>
      </c>
      <c r="C6949" s="62">
        <v>0.22</v>
      </c>
      <c r="D6949" s="62">
        <v>0.71</v>
      </c>
      <c r="E6949" s="173">
        <f t="shared" si="149"/>
        <v>0.15</v>
      </c>
    </row>
    <row r="6950" spans="1:5">
      <c r="A6950" s="410" t="s">
        <v>3078</v>
      </c>
      <c r="B6950" s="62" t="s">
        <v>122</v>
      </c>
      <c r="C6950" s="62">
        <v>0.22</v>
      </c>
      <c r="D6950" s="62">
        <v>0.34</v>
      </c>
      <c r="E6950" s="173">
        <f t="shared" si="149"/>
        <v>7.0000000000000007E-2</v>
      </c>
    </row>
    <row r="6951" spans="1:5">
      <c r="A6951" s="410" t="s">
        <v>3079</v>
      </c>
      <c r="B6951" s="62" t="s">
        <v>122</v>
      </c>
      <c r="C6951" s="62">
        <v>0.22</v>
      </c>
      <c r="D6951" s="62">
        <v>0.05</v>
      </c>
      <c r="E6951" s="173">
        <f t="shared" si="149"/>
        <v>0.01</v>
      </c>
    </row>
    <row r="6952" spans="1:5">
      <c r="A6952" s="410" t="s">
        <v>3265</v>
      </c>
      <c r="B6952" s="62" t="s">
        <v>127</v>
      </c>
      <c r="C6952" s="62">
        <v>1.9589790199999999</v>
      </c>
      <c r="D6952" s="62">
        <v>5.72</v>
      </c>
      <c r="E6952" s="173">
        <f t="shared" si="149"/>
        <v>11.2</v>
      </c>
    </row>
    <row r="6953" spans="1:5">
      <c r="A6953" s="410" t="s">
        <v>3048</v>
      </c>
      <c r="B6953" s="62" t="s">
        <v>123</v>
      </c>
      <c r="C6953" s="62">
        <v>5.8219000000000001E-4</v>
      </c>
      <c r="D6953" s="62">
        <v>31.18</v>
      </c>
      <c r="E6953" s="173">
        <f t="shared" si="149"/>
        <v>0.01</v>
      </c>
    </row>
    <row r="6954" spans="1:5">
      <c r="A6954" s="410" t="s">
        <v>3049</v>
      </c>
      <c r="B6954" s="62" t="s">
        <v>123</v>
      </c>
      <c r="C6954" s="62">
        <v>2.7285999999999999E-4</v>
      </c>
      <c r="D6954" s="62">
        <v>178.5</v>
      </c>
      <c r="E6954" s="173">
        <f t="shared" si="149"/>
        <v>0.04</v>
      </c>
    </row>
    <row r="6955" spans="1:5">
      <c r="A6955" s="410" t="s">
        <v>3050</v>
      </c>
      <c r="B6955" s="62" t="s">
        <v>123</v>
      </c>
      <c r="C6955" s="62">
        <v>2.4527190000000001E-2</v>
      </c>
      <c r="D6955" s="62">
        <v>1.17</v>
      </c>
      <c r="E6955" s="173">
        <f t="shared" si="149"/>
        <v>0.02</v>
      </c>
    </row>
    <row r="6956" spans="1:5" ht="30">
      <c r="A6956" s="410" t="s">
        <v>3051</v>
      </c>
      <c r="B6956" s="62" t="s">
        <v>123</v>
      </c>
      <c r="C6956" s="62">
        <v>2.365E-4</v>
      </c>
      <c r="D6956" s="62">
        <v>140.43</v>
      </c>
      <c r="E6956" s="173">
        <f t="shared" si="149"/>
        <v>0.03</v>
      </c>
    </row>
    <row r="6957" spans="1:5" ht="30">
      <c r="A6957" s="410" t="s">
        <v>3052</v>
      </c>
      <c r="B6957" s="62" t="s">
        <v>123</v>
      </c>
      <c r="C6957" s="62">
        <v>1.584E-4</v>
      </c>
      <c r="D6957" s="62">
        <v>123.37</v>
      </c>
      <c r="E6957" s="173">
        <f t="shared" si="149"/>
        <v>0.01</v>
      </c>
    </row>
    <row r="6958" spans="1:5" ht="30">
      <c r="A6958" s="410" t="s">
        <v>3080</v>
      </c>
      <c r="B6958" s="62" t="s">
        <v>123</v>
      </c>
      <c r="C6958" s="62">
        <v>9.7000000000000003E-6</v>
      </c>
      <c r="D6958" s="62">
        <v>593.85</v>
      </c>
      <c r="E6958" s="173">
        <f t="shared" si="149"/>
        <v>0</v>
      </c>
    </row>
    <row r="6959" spans="1:5">
      <c r="A6959" s="410" t="s">
        <v>3081</v>
      </c>
      <c r="B6959" s="62" t="s">
        <v>123</v>
      </c>
      <c r="C6959" s="62">
        <v>5.9580000000000002E-5</v>
      </c>
      <c r="D6959" s="62">
        <v>134.63</v>
      </c>
      <c r="E6959" s="173">
        <f t="shared" si="149"/>
        <v>0</v>
      </c>
    </row>
    <row r="6960" spans="1:5">
      <c r="A6960" s="410" t="s">
        <v>3082</v>
      </c>
      <c r="B6960" s="62" t="s">
        <v>123</v>
      </c>
      <c r="C6960" s="62">
        <v>4.5250000000000002E-5</v>
      </c>
      <c r="D6960" s="62">
        <v>202.84</v>
      </c>
      <c r="E6960" s="173">
        <f t="shared" si="149"/>
        <v>0</v>
      </c>
    </row>
    <row r="6961" spans="1:5">
      <c r="A6961" s="410" t="s">
        <v>3083</v>
      </c>
      <c r="B6961" s="62" t="s">
        <v>123</v>
      </c>
      <c r="C6961" s="62">
        <v>9.7000000000000003E-6</v>
      </c>
      <c r="D6961" s="62">
        <v>574.46</v>
      </c>
      <c r="E6961" s="173">
        <f t="shared" si="149"/>
        <v>0</v>
      </c>
    </row>
    <row r="6962" spans="1:5">
      <c r="A6962" s="410" t="s">
        <v>3084</v>
      </c>
      <c r="B6962" s="62" t="s">
        <v>123</v>
      </c>
      <c r="C6962" s="62">
        <v>1.1919999999999999E-5</v>
      </c>
      <c r="D6962" s="62">
        <v>276.64</v>
      </c>
      <c r="E6962" s="173">
        <f t="shared" si="149"/>
        <v>0</v>
      </c>
    </row>
    <row r="6963" spans="1:5">
      <c r="A6963" s="410" t="s">
        <v>3085</v>
      </c>
      <c r="B6963" s="62" t="s">
        <v>123</v>
      </c>
      <c r="C6963" s="62">
        <v>6.0059999999999996E-4</v>
      </c>
      <c r="D6963" s="62">
        <v>8.1</v>
      </c>
      <c r="E6963" s="173">
        <f t="shared" si="149"/>
        <v>0</v>
      </c>
    </row>
    <row r="6964" spans="1:5">
      <c r="A6964" s="410" t="s">
        <v>3086</v>
      </c>
      <c r="B6964" s="62" t="s">
        <v>123</v>
      </c>
      <c r="C6964" s="62">
        <v>3.3252999999999999E-4</v>
      </c>
      <c r="D6964" s="62">
        <v>11.01</v>
      </c>
      <c r="E6964" s="173">
        <f t="shared" si="149"/>
        <v>0</v>
      </c>
    </row>
    <row r="6965" spans="1:5">
      <c r="A6965" s="410" t="s">
        <v>3087</v>
      </c>
      <c r="B6965" s="62" t="s">
        <v>123</v>
      </c>
      <c r="C6965" s="62">
        <v>3.3252999999999999E-4</v>
      </c>
      <c r="D6965" s="62">
        <v>24.42</v>
      </c>
      <c r="E6965" s="173">
        <f t="shared" si="149"/>
        <v>0</v>
      </c>
    </row>
    <row r="6966" spans="1:5">
      <c r="A6966" s="410" t="s">
        <v>562</v>
      </c>
      <c r="B6966" s="62" t="s">
        <v>563</v>
      </c>
      <c r="C6966" s="62" t="s">
        <v>563</v>
      </c>
      <c r="D6966" s="62" t="s">
        <v>563</v>
      </c>
      <c r="E6966" s="173">
        <f>SUM(E6942:E6965)</f>
        <v>12.009999999999996</v>
      </c>
    </row>
    <row r="6967" spans="1:5">
      <c r="A6967" s="410"/>
      <c r="B6967" s="62"/>
      <c r="C6967" s="62"/>
      <c r="D6967" s="62"/>
      <c r="E6967" s="173"/>
    </row>
    <row r="6968" spans="1:5">
      <c r="A6968" s="410" t="s">
        <v>565</v>
      </c>
      <c r="B6968" s="62" t="s">
        <v>563</v>
      </c>
      <c r="C6968" s="62" t="s">
        <v>563</v>
      </c>
      <c r="D6968" s="62" t="s">
        <v>563</v>
      </c>
      <c r="E6968" s="173">
        <f>E6934+E6939+E6966</f>
        <v>14.749999999999996</v>
      </c>
    </row>
    <row r="6969" spans="1:5">
      <c r="A6969" s="410"/>
      <c r="B6969" s="62"/>
      <c r="C6969" s="62"/>
      <c r="D6969" s="413"/>
      <c r="E6969" s="173"/>
    </row>
    <row r="6970" spans="1:5">
      <c r="A6970" s="410"/>
      <c r="B6970" s="62"/>
      <c r="C6970" s="62"/>
      <c r="D6970" s="62"/>
      <c r="E6970" s="173"/>
    </row>
    <row r="6971" spans="1:5">
      <c r="A6971" s="410"/>
      <c r="B6971" s="62"/>
      <c r="C6971" s="62"/>
      <c r="D6971" s="62"/>
      <c r="E6971" s="173"/>
    </row>
    <row r="6972" spans="1:5">
      <c r="A6972" s="410" t="s">
        <v>1450</v>
      </c>
      <c r="B6972" s="62" t="s">
        <v>3630</v>
      </c>
      <c r="C6972" s="62"/>
      <c r="D6972" s="62"/>
      <c r="E6972" s="173"/>
    </row>
    <row r="6973" spans="1:5">
      <c r="A6973" s="410" t="s">
        <v>686</v>
      </c>
      <c r="B6973" s="62"/>
      <c r="C6973" s="62"/>
      <c r="D6973" s="62"/>
      <c r="E6973" s="173"/>
    </row>
    <row r="6974" spans="1:5">
      <c r="A6974" s="410" t="s">
        <v>575</v>
      </c>
      <c r="B6974" s="62"/>
      <c r="C6974" s="62"/>
      <c r="D6974" s="62"/>
      <c r="E6974" s="173"/>
    </row>
    <row r="6975" spans="1:5">
      <c r="A6975" s="410"/>
      <c r="B6975" s="62"/>
      <c r="C6975" s="62"/>
      <c r="D6975" s="62"/>
      <c r="E6975" s="173"/>
    </row>
    <row r="6976" spans="1:5">
      <c r="A6976" s="410" t="s">
        <v>576</v>
      </c>
      <c r="B6976" s="62" t="s">
        <v>558</v>
      </c>
      <c r="C6976" s="62" t="s">
        <v>559</v>
      </c>
      <c r="D6976" s="62" t="s">
        <v>560</v>
      </c>
      <c r="E6976" s="173" t="s">
        <v>561</v>
      </c>
    </row>
    <row r="6977" spans="1:5" ht="30">
      <c r="A6977" s="410" t="s">
        <v>3061</v>
      </c>
      <c r="B6977" s="62" t="s">
        <v>123</v>
      </c>
      <c r="C6977" s="62">
        <v>4.7389999999999999E-5</v>
      </c>
      <c r="D6977" s="62">
        <v>576</v>
      </c>
      <c r="E6977" s="173">
        <f>TRUNC((C6977*D6977),2)</f>
        <v>0.02</v>
      </c>
    </row>
    <row r="6978" spans="1:5">
      <c r="A6978" s="410" t="s">
        <v>562</v>
      </c>
      <c r="B6978" s="62" t="s">
        <v>563</v>
      </c>
      <c r="C6978" s="62" t="s">
        <v>563</v>
      </c>
      <c r="D6978" s="62" t="s">
        <v>563</v>
      </c>
      <c r="E6978" s="173">
        <f>SUM(E6977:E6977)</f>
        <v>0.02</v>
      </c>
    </row>
    <row r="6979" spans="1:5">
      <c r="A6979" s="410"/>
      <c r="B6979" s="62"/>
      <c r="C6979" s="62"/>
      <c r="D6979" s="62"/>
      <c r="E6979" s="173"/>
    </row>
    <row r="6980" spans="1:5">
      <c r="A6980" s="410" t="s">
        <v>557</v>
      </c>
      <c r="B6980" s="62" t="s">
        <v>558</v>
      </c>
      <c r="C6980" s="62" t="s">
        <v>559</v>
      </c>
      <c r="D6980" s="62" t="s">
        <v>560</v>
      </c>
      <c r="E6980" s="173" t="s">
        <v>561</v>
      </c>
    </row>
    <row r="6981" spans="1:5">
      <c r="A6981" s="410" t="s">
        <v>3108</v>
      </c>
      <c r="B6981" s="62" t="s">
        <v>122</v>
      </c>
      <c r="C6981" s="62">
        <v>0.40476000000000001</v>
      </c>
      <c r="D6981" s="62">
        <v>13.3</v>
      </c>
      <c r="E6981" s="173">
        <f>TRUNC((C6981*D6981),2)</f>
        <v>5.38</v>
      </c>
    </row>
    <row r="6982" spans="1:5">
      <c r="A6982" s="410" t="s">
        <v>3063</v>
      </c>
      <c r="B6982" s="62" t="s">
        <v>122</v>
      </c>
      <c r="C6982" s="62">
        <v>0.30513000000000001</v>
      </c>
      <c r="D6982" s="62">
        <v>8.51</v>
      </c>
      <c r="E6982" s="173">
        <f>TRUNC((C6982*D6982),2)</f>
        <v>2.59</v>
      </c>
    </row>
    <row r="6983" spans="1:5">
      <c r="A6983" s="410" t="s">
        <v>562</v>
      </c>
      <c r="B6983" s="62" t="s">
        <v>563</v>
      </c>
      <c r="C6983" s="62" t="s">
        <v>563</v>
      </c>
      <c r="D6983" s="62" t="s">
        <v>563</v>
      </c>
      <c r="E6983" s="173">
        <f>SUM(E6981:E6982)</f>
        <v>7.97</v>
      </c>
    </row>
    <row r="6984" spans="1:5">
      <c r="A6984" s="410"/>
      <c r="B6984" s="62"/>
      <c r="C6984" s="62"/>
      <c r="D6984" s="62"/>
      <c r="E6984" s="173"/>
    </row>
    <row r="6985" spans="1:5">
      <c r="A6985" s="410" t="s">
        <v>564</v>
      </c>
      <c r="B6985" s="62" t="s">
        <v>558</v>
      </c>
      <c r="C6985" s="62" t="s">
        <v>559</v>
      </c>
      <c r="D6985" s="62" t="s">
        <v>560</v>
      </c>
      <c r="E6985" s="173" t="s">
        <v>561</v>
      </c>
    </row>
    <row r="6986" spans="1:5">
      <c r="A6986" s="410" t="s">
        <v>3066</v>
      </c>
      <c r="B6986" s="62" t="s">
        <v>123</v>
      </c>
      <c r="C6986" s="62">
        <v>5.6120400000000004E-3</v>
      </c>
      <c r="D6986" s="62">
        <v>6.92</v>
      </c>
      <c r="E6986" s="173">
        <f t="shared" ref="E6986:E7009" si="150">TRUNC((C6986*D6986),2)</f>
        <v>0.03</v>
      </c>
    </row>
    <row r="6987" spans="1:5">
      <c r="A6987" s="410" t="s">
        <v>3046</v>
      </c>
      <c r="B6987" s="62" t="s">
        <v>131</v>
      </c>
      <c r="C6987" s="62">
        <v>1.1207000000000001E-3</v>
      </c>
      <c r="D6987" s="62">
        <v>50.4</v>
      </c>
      <c r="E6987" s="173">
        <f t="shared" si="150"/>
        <v>0.05</v>
      </c>
    </row>
    <row r="6988" spans="1:5">
      <c r="A6988" s="410" t="s">
        <v>3067</v>
      </c>
      <c r="B6988" s="62" t="s">
        <v>123</v>
      </c>
      <c r="C6988" s="62">
        <v>4.6522000000000002E-4</v>
      </c>
      <c r="D6988" s="62">
        <v>108.95</v>
      </c>
      <c r="E6988" s="173">
        <f t="shared" si="150"/>
        <v>0.05</v>
      </c>
    </row>
    <row r="6989" spans="1:5">
      <c r="A6989" s="410" t="s">
        <v>3069</v>
      </c>
      <c r="B6989" s="62" t="s">
        <v>123</v>
      </c>
      <c r="C6989" s="62">
        <v>6.3483699999999999E-3</v>
      </c>
      <c r="D6989" s="62">
        <v>6.21</v>
      </c>
      <c r="E6989" s="173">
        <f t="shared" si="150"/>
        <v>0.03</v>
      </c>
    </row>
    <row r="6990" spans="1:5">
      <c r="A6990" s="410" t="s">
        <v>3266</v>
      </c>
      <c r="B6990" s="62" t="s">
        <v>128</v>
      </c>
      <c r="C6990" s="62">
        <v>0.24</v>
      </c>
      <c r="D6990" s="62">
        <v>22.35</v>
      </c>
      <c r="E6990" s="173">
        <f t="shared" si="150"/>
        <v>5.36</v>
      </c>
    </row>
    <row r="6991" spans="1:5">
      <c r="A6991" s="410" t="s">
        <v>3047</v>
      </c>
      <c r="B6991" s="62" t="s">
        <v>131</v>
      </c>
      <c r="C6991" s="62">
        <v>9.6142199999999997E-3</v>
      </c>
      <c r="D6991" s="62">
        <v>9.4499999999999993</v>
      </c>
      <c r="E6991" s="173">
        <f t="shared" si="150"/>
        <v>0.09</v>
      </c>
    </row>
    <row r="6992" spans="1:5">
      <c r="A6992" s="410" t="s">
        <v>3075</v>
      </c>
      <c r="B6992" s="62" t="s">
        <v>128</v>
      </c>
      <c r="C6992" s="62">
        <v>1.05805E-3</v>
      </c>
      <c r="D6992" s="62">
        <v>15.32</v>
      </c>
      <c r="E6992" s="173">
        <f t="shared" si="150"/>
        <v>0.01</v>
      </c>
    </row>
    <row r="6993" spans="1:5">
      <c r="A6993" s="410" t="s">
        <v>3076</v>
      </c>
      <c r="B6993" s="62" t="s">
        <v>122</v>
      </c>
      <c r="C6993" s="62">
        <v>0.73743316000000003</v>
      </c>
      <c r="D6993" s="62">
        <v>1.87</v>
      </c>
      <c r="E6993" s="173">
        <f t="shared" si="150"/>
        <v>1.37</v>
      </c>
    </row>
    <row r="6994" spans="1:5">
      <c r="A6994" s="410" t="s">
        <v>3077</v>
      </c>
      <c r="B6994" s="62" t="s">
        <v>122</v>
      </c>
      <c r="C6994" s="62">
        <v>0.7</v>
      </c>
      <c r="D6994" s="62">
        <v>0.71</v>
      </c>
      <c r="E6994" s="173">
        <f t="shared" si="150"/>
        <v>0.49</v>
      </c>
    </row>
    <row r="6995" spans="1:5">
      <c r="A6995" s="410" t="s">
        <v>3078</v>
      </c>
      <c r="B6995" s="62" t="s">
        <v>122</v>
      </c>
      <c r="C6995" s="62">
        <v>0.7</v>
      </c>
      <c r="D6995" s="62">
        <v>0.34</v>
      </c>
      <c r="E6995" s="173">
        <f t="shared" si="150"/>
        <v>0.23</v>
      </c>
    </row>
    <row r="6996" spans="1:5">
      <c r="A6996" s="410" t="s">
        <v>3079</v>
      </c>
      <c r="B6996" s="62" t="s">
        <v>122</v>
      </c>
      <c r="C6996" s="62">
        <v>0.7</v>
      </c>
      <c r="D6996" s="62">
        <v>0.05</v>
      </c>
      <c r="E6996" s="173">
        <f t="shared" si="150"/>
        <v>0.03</v>
      </c>
    </row>
    <row r="6997" spans="1:5">
      <c r="A6997" s="410" t="s">
        <v>3048</v>
      </c>
      <c r="B6997" s="62" t="s">
        <v>123</v>
      </c>
      <c r="C6997" s="62">
        <v>1.8524100000000001E-3</v>
      </c>
      <c r="D6997" s="62">
        <v>31.18</v>
      </c>
      <c r="E6997" s="173">
        <f t="shared" si="150"/>
        <v>0.05</v>
      </c>
    </row>
    <row r="6998" spans="1:5">
      <c r="A6998" s="410" t="s">
        <v>3049</v>
      </c>
      <c r="B6998" s="62" t="s">
        <v>123</v>
      </c>
      <c r="C6998" s="62">
        <v>8.6821000000000001E-4</v>
      </c>
      <c r="D6998" s="62">
        <v>178.5</v>
      </c>
      <c r="E6998" s="173">
        <f t="shared" si="150"/>
        <v>0.15</v>
      </c>
    </row>
    <row r="6999" spans="1:5">
      <c r="A6999" s="410" t="s">
        <v>3050</v>
      </c>
      <c r="B6999" s="62" t="s">
        <v>123</v>
      </c>
      <c r="C6999" s="62">
        <v>7.8041040000000006E-2</v>
      </c>
      <c r="D6999" s="62">
        <v>1.17</v>
      </c>
      <c r="E6999" s="173">
        <f t="shared" si="150"/>
        <v>0.09</v>
      </c>
    </row>
    <row r="7000" spans="1:5" ht="30">
      <c r="A7000" s="410" t="s">
        <v>3051</v>
      </c>
      <c r="B7000" s="62" t="s">
        <v>123</v>
      </c>
      <c r="C7000" s="62">
        <v>7.5250000000000002E-4</v>
      </c>
      <c r="D7000" s="62">
        <v>140.43</v>
      </c>
      <c r="E7000" s="173">
        <f t="shared" si="150"/>
        <v>0.1</v>
      </c>
    </row>
    <row r="7001" spans="1:5" ht="30">
      <c r="A7001" s="410" t="s">
        <v>3052</v>
      </c>
      <c r="B7001" s="62" t="s">
        <v>123</v>
      </c>
      <c r="C7001" s="62">
        <v>5.04E-4</v>
      </c>
      <c r="D7001" s="62">
        <v>123.37</v>
      </c>
      <c r="E7001" s="173">
        <f t="shared" si="150"/>
        <v>0.06</v>
      </c>
    </row>
    <row r="7002" spans="1:5" ht="30">
      <c r="A7002" s="410" t="s">
        <v>3080</v>
      </c>
      <c r="B7002" s="62" t="s">
        <v>123</v>
      </c>
      <c r="C7002" s="62">
        <v>3.0870000000000001E-5</v>
      </c>
      <c r="D7002" s="62">
        <v>593.85</v>
      </c>
      <c r="E7002" s="173">
        <f t="shared" si="150"/>
        <v>0.01</v>
      </c>
    </row>
    <row r="7003" spans="1:5">
      <c r="A7003" s="410" t="s">
        <v>3081</v>
      </c>
      <c r="B7003" s="62" t="s">
        <v>123</v>
      </c>
      <c r="C7003" s="62">
        <v>1.8955999999999999E-4</v>
      </c>
      <c r="D7003" s="62">
        <v>134.63</v>
      </c>
      <c r="E7003" s="173">
        <f t="shared" si="150"/>
        <v>0.02</v>
      </c>
    </row>
    <row r="7004" spans="1:5">
      <c r="A7004" s="410" t="s">
        <v>3082</v>
      </c>
      <c r="B7004" s="62" t="s">
        <v>123</v>
      </c>
      <c r="C7004" s="62">
        <v>1.4399000000000001E-4</v>
      </c>
      <c r="D7004" s="62">
        <v>202.84</v>
      </c>
      <c r="E7004" s="173">
        <f t="shared" si="150"/>
        <v>0.02</v>
      </c>
    </row>
    <row r="7005" spans="1:5">
      <c r="A7005" s="410" t="s">
        <v>3083</v>
      </c>
      <c r="B7005" s="62" t="s">
        <v>123</v>
      </c>
      <c r="C7005" s="62">
        <v>3.0870000000000001E-5</v>
      </c>
      <c r="D7005" s="62">
        <v>574.46</v>
      </c>
      <c r="E7005" s="173">
        <f t="shared" si="150"/>
        <v>0.01</v>
      </c>
    </row>
    <row r="7006" spans="1:5">
      <c r="A7006" s="410" t="s">
        <v>3084</v>
      </c>
      <c r="B7006" s="62" t="s">
        <v>123</v>
      </c>
      <c r="C7006" s="62">
        <v>3.7939999999999999E-5</v>
      </c>
      <c r="D7006" s="62">
        <v>276.64</v>
      </c>
      <c r="E7006" s="173">
        <f t="shared" si="150"/>
        <v>0.01</v>
      </c>
    </row>
    <row r="7007" spans="1:5">
      <c r="A7007" s="410" t="s">
        <v>3085</v>
      </c>
      <c r="B7007" s="62" t="s">
        <v>123</v>
      </c>
      <c r="C7007" s="62">
        <v>1.9109999999999999E-3</v>
      </c>
      <c r="D7007" s="62">
        <v>8.1</v>
      </c>
      <c r="E7007" s="173">
        <f t="shared" si="150"/>
        <v>0.01</v>
      </c>
    </row>
    <row r="7008" spans="1:5">
      <c r="A7008" s="410" t="s">
        <v>3086</v>
      </c>
      <c r="B7008" s="62" t="s">
        <v>123</v>
      </c>
      <c r="C7008" s="62">
        <v>1.05805E-3</v>
      </c>
      <c r="D7008" s="62">
        <v>11.01</v>
      </c>
      <c r="E7008" s="173">
        <f t="shared" si="150"/>
        <v>0.01</v>
      </c>
    </row>
    <row r="7009" spans="1:5">
      <c r="A7009" s="410" t="s">
        <v>3087</v>
      </c>
      <c r="B7009" s="62" t="s">
        <v>123</v>
      </c>
      <c r="C7009" s="62">
        <v>1.05805E-3</v>
      </c>
      <c r="D7009" s="62">
        <v>24.42</v>
      </c>
      <c r="E7009" s="173">
        <f t="shared" si="150"/>
        <v>0.02</v>
      </c>
    </row>
    <row r="7010" spans="1:5">
      <c r="A7010" s="410" t="s">
        <v>562</v>
      </c>
      <c r="B7010" s="62" t="s">
        <v>563</v>
      </c>
      <c r="C7010" s="62" t="s">
        <v>563</v>
      </c>
      <c r="D7010" s="62" t="s">
        <v>563</v>
      </c>
      <c r="E7010" s="173">
        <f>SUM(E6986:E7009)</f>
        <v>8.2999999999999989</v>
      </c>
    </row>
    <row r="7011" spans="1:5">
      <c r="A7011" s="410"/>
      <c r="B7011" s="62"/>
      <c r="C7011" s="62"/>
      <c r="D7011" s="62"/>
      <c r="E7011" s="173"/>
    </row>
    <row r="7012" spans="1:5">
      <c r="A7012" s="410" t="s">
        <v>565</v>
      </c>
      <c r="B7012" s="62" t="s">
        <v>563</v>
      </c>
      <c r="C7012" s="62" t="s">
        <v>563</v>
      </c>
      <c r="D7012" s="62" t="s">
        <v>563</v>
      </c>
      <c r="E7012" s="173">
        <f>E6978+E6983+E7010</f>
        <v>16.29</v>
      </c>
    </row>
    <row r="7013" spans="1:5">
      <c r="A7013" s="410"/>
      <c r="B7013" s="62"/>
      <c r="C7013" s="62"/>
      <c r="D7013" s="413"/>
      <c r="E7013" s="173"/>
    </row>
    <row r="7014" spans="1:5">
      <c r="A7014" s="410"/>
      <c r="B7014" s="62"/>
      <c r="C7014" s="62"/>
      <c r="D7014" s="62"/>
      <c r="E7014" s="173"/>
    </row>
    <row r="7015" spans="1:5">
      <c r="A7015" s="410"/>
      <c r="B7015" s="62"/>
      <c r="C7015" s="62"/>
      <c r="D7015" s="62"/>
      <c r="E7015" s="173"/>
    </row>
    <row r="7016" spans="1:5">
      <c r="A7016" s="410" t="s">
        <v>1451</v>
      </c>
      <c r="B7016" s="62" t="s">
        <v>3631</v>
      </c>
      <c r="C7016" s="62"/>
      <c r="D7016" s="62"/>
      <c r="E7016" s="173"/>
    </row>
    <row r="7017" spans="1:5">
      <c r="A7017" s="410" t="s">
        <v>1201</v>
      </c>
      <c r="B7017" s="62"/>
      <c r="C7017" s="62"/>
      <c r="D7017" s="62"/>
      <c r="E7017" s="173"/>
    </row>
    <row r="7018" spans="1:5">
      <c r="A7018" s="410" t="s">
        <v>575</v>
      </c>
      <c r="B7018" s="62"/>
      <c r="C7018" s="62"/>
      <c r="D7018" s="62"/>
      <c r="E7018" s="173"/>
    </row>
    <row r="7019" spans="1:5">
      <c r="A7019" s="410"/>
      <c r="B7019" s="62"/>
      <c r="C7019" s="62"/>
      <c r="D7019" s="62"/>
      <c r="E7019" s="173"/>
    </row>
    <row r="7020" spans="1:5">
      <c r="A7020" s="410" t="s">
        <v>576</v>
      </c>
      <c r="B7020" s="62" t="s">
        <v>558</v>
      </c>
      <c r="C7020" s="62" t="s">
        <v>559</v>
      </c>
      <c r="D7020" s="62" t="s">
        <v>560</v>
      </c>
      <c r="E7020" s="173" t="s">
        <v>561</v>
      </c>
    </row>
    <row r="7021" spans="1:5" ht="30">
      <c r="A7021" s="410" t="s">
        <v>3061</v>
      </c>
      <c r="B7021" s="62" t="s">
        <v>123</v>
      </c>
      <c r="C7021" s="62">
        <v>6.7700000000000006E-5</v>
      </c>
      <c r="D7021" s="62">
        <v>576</v>
      </c>
      <c r="E7021" s="173">
        <f>TRUNC((C7021*D7021),2)</f>
        <v>0.03</v>
      </c>
    </row>
    <row r="7022" spans="1:5">
      <c r="A7022" s="410" t="s">
        <v>562</v>
      </c>
      <c r="B7022" s="62" t="s">
        <v>563</v>
      </c>
      <c r="C7022" s="62" t="s">
        <v>563</v>
      </c>
      <c r="D7022" s="62" t="s">
        <v>563</v>
      </c>
      <c r="E7022" s="173">
        <f>SUM(E7021:E7021)</f>
        <v>0.03</v>
      </c>
    </row>
    <row r="7023" spans="1:5">
      <c r="A7023" s="410"/>
      <c r="B7023" s="62"/>
      <c r="C7023" s="62"/>
      <c r="D7023" s="62"/>
      <c r="E7023" s="173"/>
    </row>
    <row r="7024" spans="1:5">
      <c r="A7024" s="410" t="s">
        <v>557</v>
      </c>
      <c r="B7024" s="62" t="s">
        <v>558</v>
      </c>
      <c r="C7024" s="62" t="s">
        <v>559</v>
      </c>
      <c r="D7024" s="62" t="s">
        <v>560</v>
      </c>
      <c r="E7024" s="173" t="s">
        <v>561</v>
      </c>
    </row>
    <row r="7025" spans="1:5">
      <c r="A7025" s="410" t="s">
        <v>3108</v>
      </c>
      <c r="B7025" s="62" t="s">
        <v>122</v>
      </c>
      <c r="C7025" s="62">
        <v>0.50595000000000001</v>
      </c>
      <c r="D7025" s="62">
        <v>13.3</v>
      </c>
      <c r="E7025" s="173">
        <f>TRUNC((C7025*D7025),2)</f>
        <v>6.72</v>
      </c>
    </row>
    <row r="7026" spans="1:5">
      <c r="A7026" s="410" t="s">
        <v>3063</v>
      </c>
      <c r="B7026" s="62" t="s">
        <v>122</v>
      </c>
      <c r="C7026" s="62">
        <v>0.50854999999999995</v>
      </c>
      <c r="D7026" s="62">
        <v>8.51</v>
      </c>
      <c r="E7026" s="173">
        <f>TRUNC((C7026*D7026),2)</f>
        <v>4.32</v>
      </c>
    </row>
    <row r="7027" spans="1:5">
      <c r="A7027" s="410" t="s">
        <v>562</v>
      </c>
      <c r="B7027" s="62" t="s">
        <v>563</v>
      </c>
      <c r="C7027" s="62" t="s">
        <v>563</v>
      </c>
      <c r="D7027" s="62" t="s">
        <v>563</v>
      </c>
      <c r="E7027" s="173">
        <f>SUM(E7025:E7026)</f>
        <v>11.04</v>
      </c>
    </row>
    <row r="7028" spans="1:5">
      <c r="A7028" s="410"/>
      <c r="B7028" s="62"/>
      <c r="C7028" s="62"/>
      <c r="D7028" s="62"/>
      <c r="E7028" s="173"/>
    </row>
    <row r="7029" spans="1:5">
      <c r="A7029" s="410" t="s">
        <v>564</v>
      </c>
      <c r="B7029" s="62" t="s">
        <v>558</v>
      </c>
      <c r="C7029" s="62" t="s">
        <v>559</v>
      </c>
      <c r="D7029" s="62" t="s">
        <v>560</v>
      </c>
      <c r="E7029" s="173" t="s">
        <v>561</v>
      </c>
    </row>
    <row r="7030" spans="1:5">
      <c r="A7030" s="410" t="s">
        <v>3066</v>
      </c>
      <c r="B7030" s="62" t="s">
        <v>123</v>
      </c>
      <c r="C7030" s="62">
        <v>8.0172000000000004E-3</v>
      </c>
      <c r="D7030" s="62">
        <v>6.92</v>
      </c>
      <c r="E7030" s="173">
        <f t="shared" ref="E7030:E7055" si="151">TRUNC((C7030*D7030),2)</f>
        <v>0.05</v>
      </c>
    </row>
    <row r="7031" spans="1:5">
      <c r="A7031" s="410" t="s">
        <v>3046</v>
      </c>
      <c r="B7031" s="62" t="s">
        <v>131</v>
      </c>
      <c r="C7031" s="62">
        <v>1.601E-3</v>
      </c>
      <c r="D7031" s="62">
        <v>50.4</v>
      </c>
      <c r="E7031" s="173">
        <f t="shared" si="151"/>
        <v>0.08</v>
      </c>
    </row>
    <row r="7032" spans="1:5">
      <c r="A7032" s="410" t="s">
        <v>3067</v>
      </c>
      <c r="B7032" s="62" t="s">
        <v>123</v>
      </c>
      <c r="C7032" s="62">
        <v>6.646E-4</v>
      </c>
      <c r="D7032" s="62">
        <v>108.95</v>
      </c>
      <c r="E7032" s="173">
        <f t="shared" si="151"/>
        <v>7.0000000000000007E-2</v>
      </c>
    </row>
    <row r="7033" spans="1:5">
      <c r="A7033" s="410" t="s">
        <v>3069</v>
      </c>
      <c r="B7033" s="62" t="s">
        <v>123</v>
      </c>
      <c r="C7033" s="62">
        <v>9.0691000000000001E-3</v>
      </c>
      <c r="D7033" s="62">
        <v>6.21</v>
      </c>
      <c r="E7033" s="173">
        <f t="shared" si="151"/>
        <v>0.05</v>
      </c>
    </row>
    <row r="7034" spans="1:5">
      <c r="A7034" s="410" t="s">
        <v>3267</v>
      </c>
      <c r="B7034" s="62" t="s">
        <v>123</v>
      </c>
      <c r="C7034" s="62">
        <v>0.6</v>
      </c>
      <c r="D7034" s="62">
        <v>2.12</v>
      </c>
      <c r="E7034" s="173">
        <f t="shared" si="151"/>
        <v>1.27</v>
      </c>
    </row>
    <row r="7035" spans="1:5">
      <c r="A7035" s="410" t="s">
        <v>3047</v>
      </c>
      <c r="B7035" s="62" t="s">
        <v>131</v>
      </c>
      <c r="C7035" s="62">
        <v>1.37346E-2</v>
      </c>
      <c r="D7035" s="62">
        <v>9.4499999999999993</v>
      </c>
      <c r="E7035" s="173">
        <f t="shared" si="151"/>
        <v>0.12</v>
      </c>
    </row>
    <row r="7036" spans="1:5">
      <c r="A7036" s="410" t="s">
        <v>3075</v>
      </c>
      <c r="B7036" s="62" t="s">
        <v>128</v>
      </c>
      <c r="C7036" s="62">
        <v>1.5115E-3</v>
      </c>
      <c r="D7036" s="62">
        <v>15.32</v>
      </c>
      <c r="E7036" s="173">
        <f t="shared" si="151"/>
        <v>0.02</v>
      </c>
    </row>
    <row r="7037" spans="1:5">
      <c r="A7037" s="410" t="s">
        <v>3268</v>
      </c>
      <c r="B7037" s="62" t="s">
        <v>128</v>
      </c>
      <c r="C7037" s="62">
        <v>7.0000000000000007E-2</v>
      </c>
      <c r="D7037" s="62">
        <v>11.4</v>
      </c>
      <c r="E7037" s="173">
        <f t="shared" si="151"/>
        <v>0.79</v>
      </c>
    </row>
    <row r="7038" spans="1:5">
      <c r="A7038" s="410" t="s">
        <v>3269</v>
      </c>
      <c r="B7038" s="62" t="s">
        <v>128</v>
      </c>
      <c r="C7038" s="62">
        <v>0.16</v>
      </c>
      <c r="D7038" s="62">
        <v>22.16</v>
      </c>
      <c r="E7038" s="173">
        <f t="shared" si="151"/>
        <v>3.54</v>
      </c>
    </row>
    <row r="7039" spans="1:5">
      <c r="A7039" s="410" t="s">
        <v>3076</v>
      </c>
      <c r="B7039" s="62" t="s">
        <v>122</v>
      </c>
      <c r="C7039" s="62">
        <v>1.0106951799999999</v>
      </c>
      <c r="D7039" s="62">
        <v>1.87</v>
      </c>
      <c r="E7039" s="173">
        <f t="shared" si="151"/>
        <v>1.88</v>
      </c>
    </row>
    <row r="7040" spans="1:5">
      <c r="A7040" s="410" t="s">
        <v>3077</v>
      </c>
      <c r="B7040" s="62" t="s">
        <v>122</v>
      </c>
      <c r="C7040" s="62">
        <v>1</v>
      </c>
      <c r="D7040" s="62">
        <v>0.71</v>
      </c>
      <c r="E7040" s="173">
        <f t="shared" si="151"/>
        <v>0.71</v>
      </c>
    </row>
    <row r="7041" spans="1:5">
      <c r="A7041" s="410" t="s">
        <v>3078</v>
      </c>
      <c r="B7041" s="62" t="s">
        <v>122</v>
      </c>
      <c r="C7041" s="62">
        <v>1</v>
      </c>
      <c r="D7041" s="62">
        <v>0.34</v>
      </c>
      <c r="E7041" s="173">
        <f t="shared" si="151"/>
        <v>0.34</v>
      </c>
    </row>
    <row r="7042" spans="1:5">
      <c r="A7042" s="410" t="s">
        <v>3079</v>
      </c>
      <c r="B7042" s="62" t="s">
        <v>122</v>
      </c>
      <c r="C7042" s="62">
        <v>1</v>
      </c>
      <c r="D7042" s="62">
        <v>0.05</v>
      </c>
      <c r="E7042" s="173">
        <f t="shared" si="151"/>
        <v>0.05</v>
      </c>
    </row>
    <row r="7043" spans="1:5">
      <c r="A7043" s="410" t="s">
        <v>3048</v>
      </c>
      <c r="B7043" s="62" t="s">
        <v>123</v>
      </c>
      <c r="C7043" s="62">
        <v>2.6462999999999999E-3</v>
      </c>
      <c r="D7043" s="62">
        <v>31.18</v>
      </c>
      <c r="E7043" s="173">
        <f t="shared" si="151"/>
        <v>0.08</v>
      </c>
    </row>
    <row r="7044" spans="1:5">
      <c r="A7044" s="410" t="s">
        <v>3049</v>
      </c>
      <c r="B7044" s="62" t="s">
        <v>123</v>
      </c>
      <c r="C7044" s="62">
        <v>1.2403E-3</v>
      </c>
      <c r="D7044" s="62">
        <v>178.5</v>
      </c>
      <c r="E7044" s="173">
        <f t="shared" si="151"/>
        <v>0.22</v>
      </c>
    </row>
    <row r="7045" spans="1:5">
      <c r="A7045" s="410" t="s">
        <v>3050</v>
      </c>
      <c r="B7045" s="62" t="s">
        <v>123</v>
      </c>
      <c r="C7045" s="62">
        <v>0.11148719999999999</v>
      </c>
      <c r="D7045" s="62">
        <v>1.17</v>
      </c>
      <c r="E7045" s="173">
        <f t="shared" si="151"/>
        <v>0.13</v>
      </c>
    </row>
    <row r="7046" spans="1:5" ht="30">
      <c r="A7046" s="410" t="s">
        <v>3051</v>
      </c>
      <c r="B7046" s="62" t="s">
        <v>123</v>
      </c>
      <c r="C7046" s="62">
        <v>1.075E-3</v>
      </c>
      <c r="D7046" s="62">
        <v>140.43</v>
      </c>
      <c r="E7046" s="173">
        <f t="shared" si="151"/>
        <v>0.15</v>
      </c>
    </row>
    <row r="7047" spans="1:5" ht="30">
      <c r="A7047" s="410" t="s">
        <v>3052</v>
      </c>
      <c r="B7047" s="62" t="s">
        <v>123</v>
      </c>
      <c r="C7047" s="62">
        <v>7.2000000000000005E-4</v>
      </c>
      <c r="D7047" s="62">
        <v>123.37</v>
      </c>
      <c r="E7047" s="173">
        <f t="shared" si="151"/>
        <v>0.08</v>
      </c>
    </row>
    <row r="7048" spans="1:5" ht="30">
      <c r="A7048" s="410" t="s">
        <v>3080</v>
      </c>
      <c r="B7048" s="62" t="s">
        <v>123</v>
      </c>
      <c r="C7048" s="62">
        <v>4.4100000000000001E-5</v>
      </c>
      <c r="D7048" s="62">
        <v>593.85</v>
      </c>
      <c r="E7048" s="173">
        <f t="shared" si="151"/>
        <v>0.02</v>
      </c>
    </row>
    <row r="7049" spans="1:5">
      <c r="A7049" s="410" t="s">
        <v>3081</v>
      </c>
      <c r="B7049" s="62" t="s">
        <v>123</v>
      </c>
      <c r="C7049" s="62">
        <v>2.7080000000000002E-4</v>
      </c>
      <c r="D7049" s="62">
        <v>134.63</v>
      </c>
      <c r="E7049" s="173">
        <f t="shared" si="151"/>
        <v>0.03</v>
      </c>
    </row>
    <row r="7050" spans="1:5">
      <c r="A7050" s="410" t="s">
        <v>3082</v>
      </c>
      <c r="B7050" s="62" t="s">
        <v>123</v>
      </c>
      <c r="C7050" s="62">
        <v>2.0570000000000001E-4</v>
      </c>
      <c r="D7050" s="62">
        <v>202.84</v>
      </c>
      <c r="E7050" s="173">
        <f t="shared" si="151"/>
        <v>0.04</v>
      </c>
    </row>
    <row r="7051" spans="1:5">
      <c r="A7051" s="410" t="s">
        <v>3083</v>
      </c>
      <c r="B7051" s="62" t="s">
        <v>123</v>
      </c>
      <c r="C7051" s="62">
        <v>4.4100000000000001E-5</v>
      </c>
      <c r="D7051" s="62">
        <v>574.46</v>
      </c>
      <c r="E7051" s="173">
        <f t="shared" si="151"/>
        <v>0.02</v>
      </c>
    </row>
    <row r="7052" spans="1:5">
      <c r="A7052" s="410" t="s">
        <v>3084</v>
      </c>
      <c r="B7052" s="62" t="s">
        <v>123</v>
      </c>
      <c r="C7052" s="62">
        <v>5.4200000000000003E-5</v>
      </c>
      <c r="D7052" s="62">
        <v>276.64</v>
      </c>
      <c r="E7052" s="173">
        <f t="shared" si="151"/>
        <v>0.01</v>
      </c>
    </row>
    <row r="7053" spans="1:5">
      <c r="A7053" s="410" t="s">
        <v>3085</v>
      </c>
      <c r="B7053" s="62" t="s">
        <v>123</v>
      </c>
      <c r="C7053" s="62">
        <v>2.7299999999999998E-3</v>
      </c>
      <c r="D7053" s="62">
        <v>8.1</v>
      </c>
      <c r="E7053" s="173">
        <f t="shared" si="151"/>
        <v>0.02</v>
      </c>
    </row>
    <row r="7054" spans="1:5">
      <c r="A7054" s="410" t="s">
        <v>3086</v>
      </c>
      <c r="B7054" s="62" t="s">
        <v>123</v>
      </c>
      <c r="C7054" s="62">
        <v>1.5115E-3</v>
      </c>
      <c r="D7054" s="62">
        <v>11.01</v>
      </c>
      <c r="E7054" s="173">
        <f t="shared" si="151"/>
        <v>0.01</v>
      </c>
    </row>
    <row r="7055" spans="1:5">
      <c r="A7055" s="410" t="s">
        <v>3087</v>
      </c>
      <c r="B7055" s="62" t="s">
        <v>123</v>
      </c>
      <c r="C7055" s="62">
        <v>1.5115E-3</v>
      </c>
      <c r="D7055" s="62">
        <v>24.42</v>
      </c>
      <c r="E7055" s="173">
        <f t="shared" si="151"/>
        <v>0.03</v>
      </c>
    </row>
    <row r="7056" spans="1:5">
      <c r="A7056" s="410" t="s">
        <v>562</v>
      </c>
      <c r="B7056" s="62" t="s">
        <v>563</v>
      </c>
      <c r="C7056" s="62" t="s">
        <v>563</v>
      </c>
      <c r="D7056" s="62" t="s">
        <v>563</v>
      </c>
      <c r="E7056" s="173">
        <f>SUM(E7030:E7055)</f>
        <v>9.8099999999999987</v>
      </c>
    </row>
    <row r="7057" spans="1:5">
      <c r="A7057" s="410"/>
      <c r="B7057" s="62"/>
      <c r="C7057" s="62"/>
      <c r="D7057" s="62"/>
      <c r="E7057" s="173"/>
    </row>
    <row r="7058" spans="1:5">
      <c r="A7058" s="410" t="s">
        <v>565</v>
      </c>
      <c r="B7058" s="62" t="s">
        <v>563</v>
      </c>
      <c r="C7058" s="62" t="s">
        <v>563</v>
      </c>
      <c r="D7058" s="62" t="s">
        <v>563</v>
      </c>
      <c r="E7058" s="173">
        <f>E7022+E7027+E7056</f>
        <v>20.879999999999995</v>
      </c>
    </row>
    <row r="7059" spans="1:5">
      <c r="A7059" s="410"/>
      <c r="B7059" s="62"/>
      <c r="C7059" s="62"/>
      <c r="D7059" s="413"/>
      <c r="E7059" s="173"/>
    </row>
    <row r="7060" spans="1:5">
      <c r="A7060" s="410"/>
      <c r="B7060" s="62"/>
      <c r="C7060" s="62"/>
      <c r="D7060" s="62"/>
      <c r="E7060" s="173"/>
    </row>
    <row r="7061" spans="1:5">
      <c r="A7061" s="410"/>
      <c r="B7061" s="62"/>
      <c r="C7061" s="62"/>
      <c r="D7061" s="62"/>
      <c r="E7061" s="173"/>
    </row>
    <row r="7062" spans="1:5">
      <c r="A7062" s="410" t="s">
        <v>1452</v>
      </c>
      <c r="B7062" s="62" t="s">
        <v>3547</v>
      </c>
      <c r="C7062" s="62"/>
      <c r="D7062" s="62"/>
      <c r="E7062" s="173"/>
    </row>
    <row r="7063" spans="1:5" ht="30">
      <c r="A7063" s="410" t="s">
        <v>1202</v>
      </c>
      <c r="B7063" s="62"/>
      <c r="C7063" s="62"/>
      <c r="D7063" s="62"/>
      <c r="E7063" s="173"/>
    </row>
    <row r="7064" spans="1:5">
      <c r="A7064" s="410" t="s">
        <v>575</v>
      </c>
      <c r="B7064" s="62"/>
      <c r="C7064" s="62"/>
      <c r="D7064" s="62"/>
      <c r="E7064" s="173"/>
    </row>
    <row r="7065" spans="1:5">
      <c r="A7065" s="410"/>
      <c r="B7065" s="62"/>
      <c r="C7065" s="62"/>
      <c r="D7065" s="62"/>
      <c r="E7065" s="173"/>
    </row>
    <row r="7066" spans="1:5">
      <c r="A7066" s="410" t="s">
        <v>576</v>
      </c>
      <c r="B7066" s="62" t="s">
        <v>558</v>
      </c>
      <c r="C7066" s="62" t="s">
        <v>559</v>
      </c>
      <c r="D7066" s="62" t="s">
        <v>560</v>
      </c>
      <c r="E7066" s="173" t="s">
        <v>561</v>
      </c>
    </row>
    <row r="7067" spans="1:5" ht="30">
      <c r="A7067" s="410" t="s">
        <v>3061</v>
      </c>
      <c r="B7067" s="62" t="s">
        <v>123</v>
      </c>
      <c r="C7067" s="62">
        <v>2.031E-5</v>
      </c>
      <c r="D7067" s="62">
        <v>576</v>
      </c>
      <c r="E7067" s="173">
        <f>TRUNC((C7067*D7067),2)</f>
        <v>0.01</v>
      </c>
    </row>
    <row r="7068" spans="1:5">
      <c r="A7068" s="410" t="s">
        <v>562</v>
      </c>
      <c r="B7068" s="62" t="s">
        <v>563</v>
      </c>
      <c r="C7068" s="62" t="s">
        <v>563</v>
      </c>
      <c r="D7068" s="62" t="s">
        <v>563</v>
      </c>
      <c r="E7068" s="173">
        <f>SUM(E7067:E7067)</f>
        <v>0.01</v>
      </c>
    </row>
    <row r="7069" spans="1:5">
      <c r="A7069" s="410"/>
      <c r="B7069" s="62"/>
      <c r="C7069" s="62"/>
      <c r="D7069" s="62"/>
      <c r="E7069" s="173"/>
    </row>
    <row r="7070" spans="1:5">
      <c r="A7070" s="410" t="s">
        <v>557</v>
      </c>
      <c r="B7070" s="62" t="s">
        <v>558</v>
      </c>
      <c r="C7070" s="62" t="s">
        <v>559</v>
      </c>
      <c r="D7070" s="62" t="s">
        <v>560</v>
      </c>
      <c r="E7070" s="173" t="s">
        <v>561</v>
      </c>
    </row>
    <row r="7071" spans="1:5">
      <c r="A7071" s="410" t="s">
        <v>3153</v>
      </c>
      <c r="B7071" s="62" t="s">
        <v>122</v>
      </c>
      <c r="C7071" s="62">
        <v>0.30279</v>
      </c>
      <c r="D7071" s="62">
        <v>11.04</v>
      </c>
      <c r="E7071" s="173">
        <f>TRUNC((C7071*D7071),2)</f>
        <v>3.34</v>
      </c>
    </row>
    <row r="7072" spans="1:5">
      <c r="A7072" s="410" t="s">
        <v>562</v>
      </c>
      <c r="B7072" s="62" t="s">
        <v>563</v>
      </c>
      <c r="C7072" s="62" t="s">
        <v>563</v>
      </c>
      <c r="D7072" s="62" t="s">
        <v>563</v>
      </c>
      <c r="E7072" s="173">
        <f>SUM(E7071:E7071)</f>
        <v>3.34</v>
      </c>
    </row>
    <row r="7073" spans="1:5">
      <c r="A7073" s="410"/>
      <c r="B7073" s="62"/>
      <c r="C7073" s="62"/>
      <c r="D7073" s="62"/>
      <c r="E7073" s="173"/>
    </row>
    <row r="7074" spans="1:5">
      <c r="A7074" s="410" t="s">
        <v>564</v>
      </c>
      <c r="B7074" s="62" t="s">
        <v>558</v>
      </c>
      <c r="C7074" s="62" t="s">
        <v>559</v>
      </c>
      <c r="D7074" s="62" t="s">
        <v>560</v>
      </c>
      <c r="E7074" s="173" t="s">
        <v>561</v>
      </c>
    </row>
    <row r="7075" spans="1:5">
      <c r="A7075" s="410" t="s">
        <v>3066</v>
      </c>
      <c r="B7075" s="62" t="s">
        <v>123</v>
      </c>
      <c r="C7075" s="62">
        <v>2.4051599999999999E-3</v>
      </c>
      <c r="D7075" s="62">
        <v>6.92</v>
      </c>
      <c r="E7075" s="173">
        <f t="shared" ref="E7075:E7099" si="152">TRUNC((C7075*D7075),2)</f>
        <v>0.01</v>
      </c>
    </row>
    <row r="7076" spans="1:5">
      <c r="A7076" s="410" t="s">
        <v>3046</v>
      </c>
      <c r="B7076" s="62" t="s">
        <v>131</v>
      </c>
      <c r="C7076" s="62">
        <v>4.8030000000000002E-4</v>
      </c>
      <c r="D7076" s="62">
        <v>50.4</v>
      </c>
      <c r="E7076" s="173">
        <f t="shared" si="152"/>
        <v>0.02</v>
      </c>
    </row>
    <row r="7077" spans="1:5">
      <c r="A7077" s="410" t="s">
        <v>3067</v>
      </c>
      <c r="B7077" s="62" t="s">
        <v>123</v>
      </c>
      <c r="C7077" s="62">
        <v>1.9938000000000001E-4</v>
      </c>
      <c r="D7077" s="62">
        <v>108.95</v>
      </c>
      <c r="E7077" s="173">
        <f t="shared" si="152"/>
        <v>0.02</v>
      </c>
    </row>
    <row r="7078" spans="1:5">
      <c r="A7078" s="410" t="s">
        <v>3270</v>
      </c>
      <c r="B7078" s="62" t="s">
        <v>127</v>
      </c>
      <c r="C7078" s="62">
        <v>0.45863724</v>
      </c>
      <c r="D7078" s="62">
        <v>10.42</v>
      </c>
      <c r="E7078" s="173">
        <f t="shared" si="152"/>
        <v>4.7699999999999996</v>
      </c>
    </row>
    <row r="7079" spans="1:5">
      <c r="A7079" s="410" t="s">
        <v>3069</v>
      </c>
      <c r="B7079" s="62" t="s">
        <v>123</v>
      </c>
      <c r="C7079" s="62">
        <v>2.7207300000000002E-3</v>
      </c>
      <c r="D7079" s="62">
        <v>6.21</v>
      </c>
      <c r="E7079" s="173">
        <f t="shared" si="152"/>
        <v>0.01</v>
      </c>
    </row>
    <row r="7080" spans="1:5">
      <c r="A7080" s="410" t="s">
        <v>3047</v>
      </c>
      <c r="B7080" s="62" t="s">
        <v>131</v>
      </c>
      <c r="C7080" s="62">
        <v>4.1203799999999999E-3</v>
      </c>
      <c r="D7080" s="62">
        <v>9.4499999999999993</v>
      </c>
      <c r="E7080" s="173">
        <f t="shared" si="152"/>
        <v>0.03</v>
      </c>
    </row>
    <row r="7081" spans="1:5">
      <c r="A7081" s="410" t="s">
        <v>3075</v>
      </c>
      <c r="B7081" s="62" t="s">
        <v>128</v>
      </c>
      <c r="C7081" s="62">
        <v>4.5344999999999999E-4</v>
      </c>
      <c r="D7081" s="62">
        <v>15.32</v>
      </c>
      <c r="E7081" s="173">
        <f t="shared" si="152"/>
        <v>0</v>
      </c>
    </row>
    <row r="7082" spans="1:5">
      <c r="A7082" s="410" t="s">
        <v>3076</v>
      </c>
      <c r="B7082" s="62" t="s">
        <v>122</v>
      </c>
      <c r="C7082" s="62">
        <v>0.3</v>
      </c>
      <c r="D7082" s="62">
        <v>1.87</v>
      </c>
      <c r="E7082" s="173">
        <f t="shared" si="152"/>
        <v>0.56000000000000005</v>
      </c>
    </row>
    <row r="7083" spans="1:5">
      <c r="A7083" s="410" t="s">
        <v>3077</v>
      </c>
      <c r="B7083" s="62" t="s">
        <v>122</v>
      </c>
      <c r="C7083" s="62">
        <v>0.3</v>
      </c>
      <c r="D7083" s="62">
        <v>0.71</v>
      </c>
      <c r="E7083" s="173">
        <f t="shared" si="152"/>
        <v>0.21</v>
      </c>
    </row>
    <row r="7084" spans="1:5">
      <c r="A7084" s="410" t="s">
        <v>3078</v>
      </c>
      <c r="B7084" s="62" t="s">
        <v>122</v>
      </c>
      <c r="C7084" s="62">
        <v>0.3</v>
      </c>
      <c r="D7084" s="62">
        <v>0.34</v>
      </c>
      <c r="E7084" s="173">
        <f t="shared" si="152"/>
        <v>0.1</v>
      </c>
    </row>
    <row r="7085" spans="1:5">
      <c r="A7085" s="410" t="s">
        <v>3079</v>
      </c>
      <c r="B7085" s="62" t="s">
        <v>122</v>
      </c>
      <c r="C7085" s="62">
        <v>0.3</v>
      </c>
      <c r="D7085" s="62">
        <v>0.05</v>
      </c>
      <c r="E7085" s="173">
        <f t="shared" si="152"/>
        <v>0.01</v>
      </c>
    </row>
    <row r="7086" spans="1:5">
      <c r="A7086" s="410" t="s">
        <v>3048</v>
      </c>
      <c r="B7086" s="62" t="s">
        <v>123</v>
      </c>
      <c r="C7086" s="62">
        <v>7.9389E-4</v>
      </c>
      <c r="D7086" s="62">
        <v>31.18</v>
      </c>
      <c r="E7086" s="173">
        <f t="shared" si="152"/>
        <v>0.02</v>
      </c>
    </row>
    <row r="7087" spans="1:5">
      <c r="A7087" s="410" t="s">
        <v>3049</v>
      </c>
      <c r="B7087" s="62" t="s">
        <v>123</v>
      </c>
      <c r="C7087" s="62">
        <v>3.7209E-4</v>
      </c>
      <c r="D7087" s="62">
        <v>178.5</v>
      </c>
      <c r="E7087" s="173">
        <f t="shared" si="152"/>
        <v>0.06</v>
      </c>
    </row>
    <row r="7088" spans="1:5">
      <c r="A7088" s="410" t="s">
        <v>3050</v>
      </c>
      <c r="B7088" s="62" t="s">
        <v>123</v>
      </c>
      <c r="C7088" s="62">
        <v>3.3446160000000003E-2</v>
      </c>
      <c r="D7088" s="62">
        <v>1.17</v>
      </c>
      <c r="E7088" s="173">
        <f t="shared" si="152"/>
        <v>0.03</v>
      </c>
    </row>
    <row r="7089" spans="1:5" ht="30">
      <c r="A7089" s="410" t="s">
        <v>3051</v>
      </c>
      <c r="B7089" s="62" t="s">
        <v>123</v>
      </c>
      <c r="C7089" s="62">
        <v>3.2249999999999998E-4</v>
      </c>
      <c r="D7089" s="62">
        <v>140.43</v>
      </c>
      <c r="E7089" s="173">
        <f t="shared" si="152"/>
        <v>0.04</v>
      </c>
    </row>
    <row r="7090" spans="1:5" ht="30">
      <c r="A7090" s="410" t="s">
        <v>3052</v>
      </c>
      <c r="B7090" s="62" t="s">
        <v>123</v>
      </c>
      <c r="C7090" s="62">
        <v>2.1599999999999999E-4</v>
      </c>
      <c r="D7090" s="62">
        <v>123.37</v>
      </c>
      <c r="E7090" s="173">
        <f t="shared" si="152"/>
        <v>0.02</v>
      </c>
    </row>
    <row r="7091" spans="1:5" ht="30">
      <c r="A7091" s="410" t="s">
        <v>3080</v>
      </c>
      <c r="B7091" s="62" t="s">
        <v>123</v>
      </c>
      <c r="C7091" s="62">
        <v>1.323E-5</v>
      </c>
      <c r="D7091" s="62">
        <v>593.85</v>
      </c>
      <c r="E7091" s="173">
        <f t="shared" si="152"/>
        <v>0</v>
      </c>
    </row>
    <row r="7092" spans="1:5">
      <c r="A7092" s="410" t="s">
        <v>3081</v>
      </c>
      <c r="B7092" s="62" t="s">
        <v>123</v>
      </c>
      <c r="C7092" s="62">
        <v>8.1240000000000001E-5</v>
      </c>
      <c r="D7092" s="62">
        <v>134.63</v>
      </c>
      <c r="E7092" s="173">
        <f t="shared" si="152"/>
        <v>0.01</v>
      </c>
    </row>
    <row r="7093" spans="1:5">
      <c r="A7093" s="410" t="s">
        <v>3082</v>
      </c>
      <c r="B7093" s="62" t="s">
        <v>123</v>
      </c>
      <c r="C7093" s="62">
        <v>6.1710000000000004E-5</v>
      </c>
      <c r="D7093" s="62">
        <v>202.84</v>
      </c>
      <c r="E7093" s="173">
        <f t="shared" si="152"/>
        <v>0.01</v>
      </c>
    </row>
    <row r="7094" spans="1:5">
      <c r="A7094" s="410" t="s">
        <v>3083</v>
      </c>
      <c r="B7094" s="62" t="s">
        <v>123</v>
      </c>
      <c r="C7094" s="62">
        <v>1.323E-5</v>
      </c>
      <c r="D7094" s="62">
        <v>574.46</v>
      </c>
      <c r="E7094" s="173">
        <f t="shared" si="152"/>
        <v>0</v>
      </c>
    </row>
    <row r="7095" spans="1:5">
      <c r="A7095" s="410" t="s">
        <v>3084</v>
      </c>
      <c r="B7095" s="62" t="s">
        <v>123</v>
      </c>
      <c r="C7095" s="62">
        <v>1.626E-5</v>
      </c>
      <c r="D7095" s="62">
        <v>276.64</v>
      </c>
      <c r="E7095" s="173">
        <f t="shared" si="152"/>
        <v>0</v>
      </c>
    </row>
    <row r="7096" spans="1:5">
      <c r="A7096" s="410" t="s">
        <v>3085</v>
      </c>
      <c r="B7096" s="62" t="s">
        <v>123</v>
      </c>
      <c r="C7096" s="62">
        <v>8.1899999999999996E-4</v>
      </c>
      <c r="D7096" s="62">
        <v>8.1</v>
      </c>
      <c r="E7096" s="173">
        <f t="shared" si="152"/>
        <v>0</v>
      </c>
    </row>
    <row r="7097" spans="1:5">
      <c r="A7097" s="410" t="s">
        <v>3086</v>
      </c>
      <c r="B7097" s="62" t="s">
        <v>123</v>
      </c>
      <c r="C7097" s="62">
        <v>4.5344999999999999E-4</v>
      </c>
      <c r="D7097" s="62">
        <v>11.01</v>
      </c>
      <c r="E7097" s="173">
        <f t="shared" si="152"/>
        <v>0</v>
      </c>
    </row>
    <row r="7098" spans="1:5">
      <c r="A7098" s="410" t="s">
        <v>3087</v>
      </c>
      <c r="B7098" s="62" t="s">
        <v>123</v>
      </c>
      <c r="C7098" s="62">
        <v>4.5344999999999999E-4</v>
      </c>
      <c r="D7098" s="62">
        <v>24.42</v>
      </c>
      <c r="E7098" s="173">
        <f t="shared" si="152"/>
        <v>0.01</v>
      </c>
    </row>
    <row r="7099" spans="1:5">
      <c r="A7099" s="410" t="s">
        <v>3271</v>
      </c>
      <c r="B7099" s="62" t="s">
        <v>127</v>
      </c>
      <c r="C7099" s="62">
        <v>0.16669999999999999</v>
      </c>
      <c r="D7099" s="62">
        <v>4.63</v>
      </c>
      <c r="E7099" s="173">
        <f t="shared" si="152"/>
        <v>0.77</v>
      </c>
    </row>
    <row r="7100" spans="1:5">
      <c r="A7100" s="410" t="s">
        <v>562</v>
      </c>
      <c r="B7100" s="62" t="s">
        <v>563</v>
      </c>
      <c r="C7100" s="62" t="s">
        <v>563</v>
      </c>
      <c r="D7100" s="62" t="s">
        <v>563</v>
      </c>
      <c r="E7100" s="173">
        <f>SUM(E7075:E7099)</f>
        <v>6.7099999999999973</v>
      </c>
    </row>
    <row r="7101" spans="1:5">
      <c r="A7101" s="410"/>
      <c r="B7101" s="62"/>
      <c r="C7101" s="62"/>
      <c r="D7101" s="62"/>
      <c r="E7101" s="173"/>
    </row>
    <row r="7102" spans="1:5">
      <c r="A7102" s="410" t="s">
        <v>565</v>
      </c>
      <c r="B7102" s="62" t="s">
        <v>563</v>
      </c>
      <c r="C7102" s="62" t="s">
        <v>563</v>
      </c>
      <c r="D7102" s="62" t="s">
        <v>563</v>
      </c>
      <c r="E7102" s="173">
        <f>E7068+E7072+E7100</f>
        <v>10.059999999999997</v>
      </c>
    </row>
    <row r="7103" spans="1:5">
      <c r="A7103" s="410"/>
      <c r="B7103" s="62"/>
      <c r="C7103" s="62"/>
      <c r="D7103" s="413"/>
      <c r="E7103" s="173"/>
    </row>
    <row r="7104" spans="1:5">
      <c r="A7104" s="410"/>
      <c r="B7104" s="62"/>
      <c r="C7104" s="62"/>
      <c r="D7104" s="62"/>
      <c r="E7104" s="173"/>
    </row>
    <row r="7105" spans="1:5">
      <c r="A7105" s="410"/>
      <c r="B7105" s="62"/>
      <c r="C7105" s="62"/>
      <c r="D7105" s="62"/>
      <c r="E7105" s="173"/>
    </row>
    <row r="7106" spans="1:5">
      <c r="A7106" s="410" t="s">
        <v>1453</v>
      </c>
      <c r="B7106" s="62" t="s">
        <v>3632</v>
      </c>
      <c r="C7106" s="62"/>
      <c r="D7106" s="62"/>
      <c r="E7106" s="173"/>
    </row>
    <row r="7107" spans="1:5">
      <c r="A7107" s="410" t="s">
        <v>1203</v>
      </c>
      <c r="B7107" s="62"/>
      <c r="C7107" s="62"/>
      <c r="D7107" s="62"/>
      <c r="E7107" s="173"/>
    </row>
    <row r="7108" spans="1:5">
      <c r="A7108" s="410" t="s">
        <v>590</v>
      </c>
      <c r="B7108" s="62"/>
      <c r="C7108" s="62"/>
      <c r="D7108" s="62"/>
      <c r="E7108" s="173"/>
    </row>
    <row r="7109" spans="1:5">
      <c r="A7109" s="410"/>
      <c r="B7109" s="62"/>
      <c r="C7109" s="62"/>
      <c r="D7109" s="62"/>
      <c r="E7109" s="173"/>
    </row>
    <row r="7110" spans="1:5">
      <c r="A7110" s="410" t="s">
        <v>576</v>
      </c>
      <c r="B7110" s="62" t="s">
        <v>558</v>
      </c>
      <c r="C7110" s="62" t="s">
        <v>559</v>
      </c>
      <c r="D7110" s="62" t="s">
        <v>560</v>
      </c>
      <c r="E7110" s="173" t="s">
        <v>561</v>
      </c>
    </row>
    <row r="7111" spans="1:5" ht="30">
      <c r="A7111" s="410" t="s">
        <v>3061</v>
      </c>
      <c r="B7111" s="62" t="s">
        <v>123</v>
      </c>
      <c r="C7111" s="62">
        <v>4.0620000000000001E-5</v>
      </c>
      <c r="D7111" s="62">
        <v>576</v>
      </c>
      <c r="E7111" s="173">
        <f>TRUNC((C7111*D7111),2)</f>
        <v>0.02</v>
      </c>
    </row>
    <row r="7112" spans="1:5">
      <c r="A7112" s="410" t="s">
        <v>562</v>
      </c>
      <c r="B7112" s="62" t="s">
        <v>563</v>
      </c>
      <c r="C7112" s="62" t="s">
        <v>563</v>
      </c>
      <c r="D7112" s="62" t="s">
        <v>563</v>
      </c>
      <c r="E7112" s="173">
        <f>SUM(E7111:E7111)</f>
        <v>0.02</v>
      </c>
    </row>
    <row r="7113" spans="1:5">
      <c r="A7113" s="410"/>
      <c r="B7113" s="62"/>
      <c r="C7113" s="62"/>
      <c r="D7113" s="62"/>
      <c r="E7113" s="173"/>
    </row>
    <row r="7114" spans="1:5">
      <c r="A7114" s="410" t="s">
        <v>557</v>
      </c>
      <c r="B7114" s="62" t="s">
        <v>558</v>
      </c>
      <c r="C7114" s="62" t="s">
        <v>559</v>
      </c>
      <c r="D7114" s="62" t="s">
        <v>560</v>
      </c>
      <c r="E7114" s="173" t="s">
        <v>561</v>
      </c>
    </row>
    <row r="7115" spans="1:5">
      <c r="A7115" s="410" t="s">
        <v>3108</v>
      </c>
      <c r="B7115" s="62" t="s">
        <v>122</v>
      </c>
      <c r="C7115" s="62">
        <v>0.10119</v>
      </c>
      <c r="D7115" s="62">
        <v>13.3</v>
      </c>
      <c r="E7115" s="173">
        <f>TRUNC((C7115*D7115),2)</f>
        <v>1.34</v>
      </c>
    </row>
    <row r="7116" spans="1:5">
      <c r="A7116" s="410" t="s">
        <v>3063</v>
      </c>
      <c r="B7116" s="62" t="s">
        <v>122</v>
      </c>
      <c r="C7116" s="62">
        <v>0.50854999999999995</v>
      </c>
      <c r="D7116" s="62">
        <v>8.51</v>
      </c>
      <c r="E7116" s="173">
        <f>TRUNC((C7116*D7116),2)</f>
        <v>4.32</v>
      </c>
    </row>
    <row r="7117" spans="1:5">
      <c r="A7117" s="410" t="s">
        <v>562</v>
      </c>
      <c r="B7117" s="62" t="s">
        <v>563</v>
      </c>
      <c r="C7117" s="62" t="s">
        <v>563</v>
      </c>
      <c r="D7117" s="62" t="s">
        <v>563</v>
      </c>
      <c r="E7117" s="173">
        <f>SUM(E7115:E7116)</f>
        <v>5.66</v>
      </c>
    </row>
    <row r="7118" spans="1:5">
      <c r="A7118" s="410"/>
      <c r="B7118" s="62"/>
      <c r="C7118" s="62"/>
      <c r="D7118" s="62"/>
      <c r="E7118" s="173"/>
    </row>
    <row r="7119" spans="1:5">
      <c r="A7119" s="410" t="s">
        <v>564</v>
      </c>
      <c r="B7119" s="62" t="s">
        <v>558</v>
      </c>
      <c r="C7119" s="62" t="s">
        <v>559</v>
      </c>
      <c r="D7119" s="62" t="s">
        <v>560</v>
      </c>
      <c r="E7119" s="173" t="s">
        <v>561</v>
      </c>
    </row>
    <row r="7120" spans="1:5">
      <c r="A7120" s="410" t="s">
        <v>3066</v>
      </c>
      <c r="B7120" s="62" t="s">
        <v>123</v>
      </c>
      <c r="C7120" s="62">
        <v>4.8103199999999999E-3</v>
      </c>
      <c r="D7120" s="62">
        <v>6.92</v>
      </c>
      <c r="E7120" s="173">
        <f t="shared" ref="E7120:E7143" si="153">TRUNC((C7120*D7120),2)</f>
        <v>0.03</v>
      </c>
    </row>
    <row r="7121" spans="1:5">
      <c r="A7121" s="410" t="s">
        <v>3046</v>
      </c>
      <c r="B7121" s="62" t="s">
        <v>131</v>
      </c>
      <c r="C7121" s="62">
        <v>9.6060000000000004E-4</v>
      </c>
      <c r="D7121" s="62">
        <v>50.4</v>
      </c>
      <c r="E7121" s="173">
        <f t="shared" si="153"/>
        <v>0.04</v>
      </c>
    </row>
    <row r="7122" spans="1:5">
      <c r="A7122" s="410" t="s">
        <v>3067</v>
      </c>
      <c r="B7122" s="62" t="s">
        <v>123</v>
      </c>
      <c r="C7122" s="62">
        <v>3.9876000000000001E-4</v>
      </c>
      <c r="D7122" s="62">
        <v>108.95</v>
      </c>
      <c r="E7122" s="173">
        <f t="shared" si="153"/>
        <v>0.04</v>
      </c>
    </row>
    <row r="7123" spans="1:5">
      <c r="A7123" s="410" t="s">
        <v>3069</v>
      </c>
      <c r="B7123" s="62" t="s">
        <v>123</v>
      </c>
      <c r="C7123" s="62">
        <v>2.5441459999999999E-2</v>
      </c>
      <c r="D7123" s="62">
        <v>6.21</v>
      </c>
      <c r="E7123" s="173">
        <f t="shared" si="153"/>
        <v>0.15</v>
      </c>
    </row>
    <row r="7124" spans="1:5">
      <c r="A7124" s="410" t="s">
        <v>3047</v>
      </c>
      <c r="B7124" s="62" t="s">
        <v>131</v>
      </c>
      <c r="C7124" s="62">
        <v>8.2407599999999998E-3</v>
      </c>
      <c r="D7124" s="62">
        <v>9.4499999999999993</v>
      </c>
      <c r="E7124" s="173">
        <f t="shared" si="153"/>
        <v>7.0000000000000007E-2</v>
      </c>
    </row>
    <row r="7125" spans="1:5">
      <c r="A7125" s="410" t="s">
        <v>3075</v>
      </c>
      <c r="B7125" s="62" t="s">
        <v>128</v>
      </c>
      <c r="C7125" s="62">
        <v>9.0689999999999998E-4</v>
      </c>
      <c r="D7125" s="62">
        <v>15.32</v>
      </c>
      <c r="E7125" s="173">
        <f t="shared" si="153"/>
        <v>0.01</v>
      </c>
    </row>
    <row r="7126" spans="1:5">
      <c r="A7126" s="410" t="s">
        <v>3272</v>
      </c>
      <c r="B7126" s="62" t="s">
        <v>128</v>
      </c>
      <c r="C7126" s="62">
        <v>0.03</v>
      </c>
      <c r="D7126" s="62">
        <v>81.72</v>
      </c>
      <c r="E7126" s="173">
        <f t="shared" si="153"/>
        <v>2.4500000000000002</v>
      </c>
    </row>
    <row r="7127" spans="1:5">
      <c r="A7127" s="410" t="s">
        <v>3076</v>
      </c>
      <c r="B7127" s="62" t="s">
        <v>122</v>
      </c>
      <c r="C7127" s="62">
        <v>0.63208556000000005</v>
      </c>
      <c r="D7127" s="62">
        <v>1.87</v>
      </c>
      <c r="E7127" s="173">
        <f t="shared" si="153"/>
        <v>1.18</v>
      </c>
    </row>
    <row r="7128" spans="1:5">
      <c r="A7128" s="410" t="s">
        <v>3077</v>
      </c>
      <c r="B7128" s="62" t="s">
        <v>122</v>
      </c>
      <c r="C7128" s="62">
        <v>0.6</v>
      </c>
      <c r="D7128" s="62">
        <v>0.71</v>
      </c>
      <c r="E7128" s="173">
        <f t="shared" si="153"/>
        <v>0.42</v>
      </c>
    </row>
    <row r="7129" spans="1:5">
      <c r="A7129" s="410" t="s">
        <v>3078</v>
      </c>
      <c r="B7129" s="62" t="s">
        <v>122</v>
      </c>
      <c r="C7129" s="62">
        <v>0.6</v>
      </c>
      <c r="D7129" s="62">
        <v>0.34</v>
      </c>
      <c r="E7129" s="173">
        <f t="shared" si="153"/>
        <v>0.2</v>
      </c>
    </row>
    <row r="7130" spans="1:5">
      <c r="A7130" s="410" t="s">
        <v>3079</v>
      </c>
      <c r="B7130" s="62" t="s">
        <v>122</v>
      </c>
      <c r="C7130" s="62">
        <v>0.6</v>
      </c>
      <c r="D7130" s="62">
        <v>0.05</v>
      </c>
      <c r="E7130" s="173">
        <f t="shared" si="153"/>
        <v>0.03</v>
      </c>
    </row>
    <row r="7131" spans="1:5">
      <c r="A7131" s="410" t="s">
        <v>3048</v>
      </c>
      <c r="B7131" s="62" t="s">
        <v>123</v>
      </c>
      <c r="C7131" s="62">
        <v>1.58778E-3</v>
      </c>
      <c r="D7131" s="62">
        <v>31.18</v>
      </c>
      <c r="E7131" s="173">
        <f t="shared" si="153"/>
        <v>0.04</v>
      </c>
    </row>
    <row r="7132" spans="1:5">
      <c r="A7132" s="410" t="s">
        <v>3049</v>
      </c>
      <c r="B7132" s="62" t="s">
        <v>123</v>
      </c>
      <c r="C7132" s="62">
        <v>7.4417999999999999E-4</v>
      </c>
      <c r="D7132" s="62">
        <v>178.5</v>
      </c>
      <c r="E7132" s="173">
        <f t="shared" si="153"/>
        <v>0.13</v>
      </c>
    </row>
    <row r="7133" spans="1:5">
      <c r="A7133" s="410" t="s">
        <v>3050</v>
      </c>
      <c r="B7133" s="62" t="s">
        <v>123</v>
      </c>
      <c r="C7133" s="62">
        <v>6.6892320000000005E-2</v>
      </c>
      <c r="D7133" s="62">
        <v>1.17</v>
      </c>
      <c r="E7133" s="173">
        <f t="shared" si="153"/>
        <v>7.0000000000000007E-2</v>
      </c>
    </row>
    <row r="7134" spans="1:5" ht="30">
      <c r="A7134" s="410" t="s">
        <v>3051</v>
      </c>
      <c r="B7134" s="62" t="s">
        <v>123</v>
      </c>
      <c r="C7134" s="62">
        <v>6.4499999999999996E-4</v>
      </c>
      <c r="D7134" s="62">
        <v>140.43</v>
      </c>
      <c r="E7134" s="173">
        <f t="shared" si="153"/>
        <v>0.09</v>
      </c>
    </row>
    <row r="7135" spans="1:5" ht="30">
      <c r="A7135" s="410" t="s">
        <v>3052</v>
      </c>
      <c r="B7135" s="62" t="s">
        <v>123</v>
      </c>
      <c r="C7135" s="62">
        <v>4.3199999999999998E-4</v>
      </c>
      <c r="D7135" s="62">
        <v>123.37</v>
      </c>
      <c r="E7135" s="173">
        <f t="shared" si="153"/>
        <v>0.05</v>
      </c>
    </row>
    <row r="7136" spans="1:5" ht="30">
      <c r="A7136" s="410" t="s">
        <v>3080</v>
      </c>
      <c r="B7136" s="62" t="s">
        <v>123</v>
      </c>
      <c r="C7136" s="62">
        <v>2.6460000000000001E-5</v>
      </c>
      <c r="D7136" s="62">
        <v>593.85</v>
      </c>
      <c r="E7136" s="173">
        <f t="shared" si="153"/>
        <v>0.01</v>
      </c>
    </row>
    <row r="7137" spans="1:5">
      <c r="A7137" s="410" t="s">
        <v>3081</v>
      </c>
      <c r="B7137" s="62" t="s">
        <v>123</v>
      </c>
      <c r="C7137" s="62">
        <v>1.6248E-4</v>
      </c>
      <c r="D7137" s="62">
        <v>134.63</v>
      </c>
      <c r="E7137" s="173">
        <f t="shared" si="153"/>
        <v>0.02</v>
      </c>
    </row>
    <row r="7138" spans="1:5">
      <c r="A7138" s="410" t="s">
        <v>3082</v>
      </c>
      <c r="B7138" s="62" t="s">
        <v>123</v>
      </c>
      <c r="C7138" s="62">
        <v>1.2342000000000001E-4</v>
      </c>
      <c r="D7138" s="62">
        <v>202.84</v>
      </c>
      <c r="E7138" s="173">
        <f t="shared" si="153"/>
        <v>0.02</v>
      </c>
    </row>
    <row r="7139" spans="1:5">
      <c r="A7139" s="410" t="s">
        <v>3083</v>
      </c>
      <c r="B7139" s="62" t="s">
        <v>123</v>
      </c>
      <c r="C7139" s="62">
        <v>2.6460000000000001E-5</v>
      </c>
      <c r="D7139" s="62">
        <v>574.46</v>
      </c>
      <c r="E7139" s="173">
        <f t="shared" si="153"/>
        <v>0.01</v>
      </c>
    </row>
    <row r="7140" spans="1:5">
      <c r="A7140" s="410" t="s">
        <v>3084</v>
      </c>
      <c r="B7140" s="62" t="s">
        <v>123</v>
      </c>
      <c r="C7140" s="62">
        <v>3.252E-5</v>
      </c>
      <c r="D7140" s="62">
        <v>276.64</v>
      </c>
      <c r="E7140" s="173">
        <f t="shared" si="153"/>
        <v>0</v>
      </c>
    </row>
    <row r="7141" spans="1:5">
      <c r="A7141" s="410" t="s">
        <v>3085</v>
      </c>
      <c r="B7141" s="62" t="s">
        <v>123</v>
      </c>
      <c r="C7141" s="62">
        <v>1.6379999999999999E-3</v>
      </c>
      <c r="D7141" s="62">
        <v>8.1</v>
      </c>
      <c r="E7141" s="173">
        <f t="shared" si="153"/>
        <v>0.01</v>
      </c>
    </row>
    <row r="7142" spans="1:5">
      <c r="A7142" s="410" t="s">
        <v>3086</v>
      </c>
      <c r="B7142" s="62" t="s">
        <v>123</v>
      </c>
      <c r="C7142" s="62">
        <v>9.0689999999999998E-4</v>
      </c>
      <c r="D7142" s="62">
        <v>11.01</v>
      </c>
      <c r="E7142" s="173">
        <f t="shared" si="153"/>
        <v>0</v>
      </c>
    </row>
    <row r="7143" spans="1:5">
      <c r="A7143" s="410" t="s">
        <v>3087</v>
      </c>
      <c r="B7143" s="62" t="s">
        <v>123</v>
      </c>
      <c r="C7143" s="62">
        <v>9.0689999999999998E-4</v>
      </c>
      <c r="D7143" s="62">
        <v>24.42</v>
      </c>
      <c r="E7143" s="173">
        <f t="shared" si="153"/>
        <v>0.02</v>
      </c>
    </row>
    <row r="7144" spans="1:5">
      <c r="A7144" s="410" t="s">
        <v>562</v>
      </c>
      <c r="B7144" s="62" t="s">
        <v>563</v>
      </c>
      <c r="C7144" s="62" t="s">
        <v>563</v>
      </c>
      <c r="D7144" s="62" t="s">
        <v>563</v>
      </c>
      <c r="E7144" s="173">
        <f>SUM(E7120:E7143)</f>
        <v>5.0899999999999981</v>
      </c>
    </row>
    <row r="7145" spans="1:5">
      <c r="A7145" s="410"/>
      <c r="B7145" s="62"/>
      <c r="C7145" s="62"/>
      <c r="D7145" s="62"/>
      <c r="E7145" s="173"/>
    </row>
    <row r="7146" spans="1:5">
      <c r="A7146" s="410" t="s">
        <v>565</v>
      </c>
      <c r="B7146" s="62" t="s">
        <v>563</v>
      </c>
      <c r="C7146" s="62" t="s">
        <v>563</v>
      </c>
      <c r="D7146" s="62" t="s">
        <v>563</v>
      </c>
      <c r="E7146" s="173">
        <f>E7112+E7117+E7144</f>
        <v>10.769999999999998</v>
      </c>
    </row>
    <row r="7147" spans="1:5">
      <c r="A7147" s="410"/>
      <c r="B7147" s="62"/>
      <c r="C7147" s="62"/>
      <c r="D7147" s="413"/>
      <c r="E7147" s="173"/>
    </row>
    <row r="7148" spans="1:5">
      <c r="A7148" s="410"/>
      <c r="B7148" s="62"/>
      <c r="C7148" s="62"/>
      <c r="D7148" s="62"/>
      <c r="E7148" s="173"/>
    </row>
    <row r="7149" spans="1:5">
      <c r="A7149" s="410"/>
      <c r="B7149" s="62"/>
      <c r="C7149" s="62"/>
      <c r="D7149" s="62"/>
      <c r="E7149" s="173"/>
    </row>
    <row r="7150" spans="1:5">
      <c r="A7150" s="410" t="s">
        <v>1454</v>
      </c>
      <c r="B7150" s="62" t="s">
        <v>3633</v>
      </c>
      <c r="C7150" s="62"/>
      <c r="D7150" s="62"/>
      <c r="E7150" s="173"/>
    </row>
    <row r="7151" spans="1:5" ht="30">
      <c r="A7151" s="410" t="s">
        <v>2796</v>
      </c>
      <c r="B7151" s="62"/>
      <c r="C7151" s="62"/>
      <c r="D7151" s="62"/>
      <c r="E7151" s="173"/>
    </row>
    <row r="7152" spans="1:5">
      <c r="A7152" s="410" t="s">
        <v>575</v>
      </c>
      <c r="B7152" s="62"/>
      <c r="C7152" s="62"/>
      <c r="D7152" s="62"/>
      <c r="E7152" s="173"/>
    </row>
    <row r="7153" spans="1:5">
      <c r="A7153" s="410"/>
      <c r="B7153" s="62"/>
      <c r="C7153" s="62"/>
      <c r="D7153" s="62"/>
      <c r="E7153" s="173"/>
    </row>
    <row r="7154" spans="1:5">
      <c r="A7154" s="410" t="s">
        <v>576</v>
      </c>
      <c r="B7154" s="62" t="s">
        <v>558</v>
      </c>
      <c r="C7154" s="62" t="s">
        <v>559</v>
      </c>
      <c r="D7154" s="62" t="s">
        <v>560</v>
      </c>
      <c r="E7154" s="173" t="s">
        <v>561</v>
      </c>
    </row>
    <row r="7155" spans="1:5" ht="30">
      <c r="A7155" s="410" t="s">
        <v>3061</v>
      </c>
      <c r="B7155" s="62" t="s">
        <v>123</v>
      </c>
      <c r="C7155" s="62">
        <v>6.0930000000000001E-5</v>
      </c>
      <c r="D7155" s="62">
        <v>576</v>
      </c>
      <c r="E7155" s="173">
        <f>TRUNC((C7155*D7155),2)</f>
        <v>0.03</v>
      </c>
    </row>
    <row r="7156" spans="1:5">
      <c r="A7156" s="410" t="s">
        <v>562</v>
      </c>
      <c r="B7156" s="62" t="s">
        <v>563</v>
      </c>
      <c r="C7156" s="62" t="s">
        <v>563</v>
      </c>
      <c r="D7156" s="62" t="s">
        <v>563</v>
      </c>
      <c r="E7156" s="173">
        <f>SUM(E7155:E7155)</f>
        <v>0.03</v>
      </c>
    </row>
    <row r="7157" spans="1:5">
      <c r="A7157" s="410"/>
      <c r="B7157" s="62"/>
      <c r="C7157" s="62"/>
      <c r="D7157" s="62"/>
      <c r="E7157" s="173"/>
    </row>
    <row r="7158" spans="1:5">
      <c r="A7158" s="410" t="s">
        <v>557</v>
      </c>
      <c r="B7158" s="62" t="s">
        <v>558</v>
      </c>
      <c r="C7158" s="62" t="s">
        <v>559</v>
      </c>
      <c r="D7158" s="62" t="s">
        <v>560</v>
      </c>
      <c r="E7158" s="173" t="s">
        <v>561</v>
      </c>
    </row>
    <row r="7159" spans="1:5">
      <c r="A7159" s="410" t="s">
        <v>3108</v>
      </c>
      <c r="B7159" s="62" t="s">
        <v>122</v>
      </c>
      <c r="C7159" s="62">
        <v>0.50595000000000001</v>
      </c>
      <c r="D7159" s="62">
        <v>13.3</v>
      </c>
      <c r="E7159" s="173">
        <f>TRUNC((C7159*D7159),2)</f>
        <v>6.72</v>
      </c>
    </row>
    <row r="7160" spans="1:5">
      <c r="A7160" s="410" t="s">
        <v>3063</v>
      </c>
      <c r="B7160" s="62" t="s">
        <v>122</v>
      </c>
      <c r="C7160" s="62">
        <v>0.40683999999999998</v>
      </c>
      <c r="D7160" s="62">
        <v>8.51</v>
      </c>
      <c r="E7160" s="173">
        <f>TRUNC((C7160*D7160),2)</f>
        <v>3.46</v>
      </c>
    </row>
    <row r="7161" spans="1:5">
      <c r="A7161" s="410" t="s">
        <v>562</v>
      </c>
      <c r="B7161" s="62" t="s">
        <v>563</v>
      </c>
      <c r="C7161" s="62" t="s">
        <v>563</v>
      </c>
      <c r="D7161" s="62" t="s">
        <v>563</v>
      </c>
      <c r="E7161" s="173">
        <f>SUM(E7159:E7160)</f>
        <v>10.18</v>
      </c>
    </row>
    <row r="7162" spans="1:5">
      <c r="A7162" s="410"/>
      <c r="B7162" s="62"/>
      <c r="C7162" s="62"/>
      <c r="D7162" s="62"/>
      <c r="E7162" s="173"/>
    </row>
    <row r="7163" spans="1:5">
      <c r="A7163" s="410" t="s">
        <v>564</v>
      </c>
      <c r="B7163" s="62" t="s">
        <v>558</v>
      </c>
      <c r="C7163" s="62" t="s">
        <v>559</v>
      </c>
      <c r="D7163" s="62" t="s">
        <v>560</v>
      </c>
      <c r="E7163" s="173" t="s">
        <v>561</v>
      </c>
    </row>
    <row r="7164" spans="1:5">
      <c r="A7164" s="410" t="s">
        <v>3273</v>
      </c>
      <c r="B7164" s="62" t="s">
        <v>128</v>
      </c>
      <c r="C7164" s="62">
        <v>0.05</v>
      </c>
      <c r="D7164" s="62">
        <v>4.59</v>
      </c>
      <c r="E7164" s="173">
        <f t="shared" ref="E7164:E7188" si="154">TRUNC((C7164*D7164),2)</f>
        <v>0.22</v>
      </c>
    </row>
    <row r="7165" spans="1:5">
      <c r="A7165" s="410" t="s">
        <v>3066</v>
      </c>
      <c r="B7165" s="62" t="s">
        <v>123</v>
      </c>
      <c r="C7165" s="62">
        <v>7.2154799999999998E-3</v>
      </c>
      <c r="D7165" s="62">
        <v>6.92</v>
      </c>
      <c r="E7165" s="173">
        <f t="shared" si="154"/>
        <v>0.04</v>
      </c>
    </row>
    <row r="7166" spans="1:5">
      <c r="A7166" s="410" t="s">
        <v>3046</v>
      </c>
      <c r="B7166" s="62" t="s">
        <v>131</v>
      </c>
      <c r="C7166" s="62">
        <v>1.4408999999999999E-3</v>
      </c>
      <c r="D7166" s="62">
        <v>50.4</v>
      </c>
      <c r="E7166" s="173">
        <f t="shared" si="154"/>
        <v>7.0000000000000007E-2</v>
      </c>
    </row>
    <row r="7167" spans="1:5">
      <c r="A7167" s="410" t="s">
        <v>3067</v>
      </c>
      <c r="B7167" s="62" t="s">
        <v>123</v>
      </c>
      <c r="C7167" s="62">
        <v>5.9814000000000004E-4</v>
      </c>
      <c r="D7167" s="62">
        <v>108.95</v>
      </c>
      <c r="E7167" s="173">
        <f t="shared" si="154"/>
        <v>0.06</v>
      </c>
    </row>
    <row r="7168" spans="1:5">
      <c r="A7168" s="410" t="s">
        <v>3069</v>
      </c>
      <c r="B7168" s="62" t="s">
        <v>123</v>
      </c>
      <c r="C7168" s="62">
        <v>8.1621899999999997E-3</v>
      </c>
      <c r="D7168" s="62">
        <v>6.21</v>
      </c>
      <c r="E7168" s="173">
        <f t="shared" si="154"/>
        <v>0.05</v>
      </c>
    </row>
    <row r="7169" spans="1:5">
      <c r="A7169" s="410" t="s">
        <v>3047</v>
      </c>
      <c r="B7169" s="62" t="s">
        <v>131</v>
      </c>
      <c r="C7169" s="62">
        <v>1.236114E-2</v>
      </c>
      <c r="D7169" s="62">
        <v>9.4499999999999993</v>
      </c>
      <c r="E7169" s="173">
        <f t="shared" si="154"/>
        <v>0.11</v>
      </c>
    </row>
    <row r="7170" spans="1:5">
      <c r="A7170" s="410" t="s">
        <v>3075</v>
      </c>
      <c r="B7170" s="62" t="s">
        <v>128</v>
      </c>
      <c r="C7170" s="62">
        <v>1.36035E-3</v>
      </c>
      <c r="D7170" s="62">
        <v>15.32</v>
      </c>
      <c r="E7170" s="173">
        <f t="shared" si="154"/>
        <v>0.02</v>
      </c>
    </row>
    <row r="7171" spans="1:5">
      <c r="A7171" s="410" t="s">
        <v>3272</v>
      </c>
      <c r="B7171" s="62" t="s">
        <v>128</v>
      </c>
      <c r="C7171" s="62">
        <v>0.24299999999999999</v>
      </c>
      <c r="D7171" s="62">
        <v>81.72</v>
      </c>
      <c r="E7171" s="173">
        <f t="shared" si="154"/>
        <v>19.850000000000001</v>
      </c>
    </row>
    <row r="7172" spans="1:5">
      <c r="A7172" s="410" t="s">
        <v>3076</v>
      </c>
      <c r="B7172" s="62" t="s">
        <v>122</v>
      </c>
      <c r="C7172" s="62">
        <v>0.92673797000000002</v>
      </c>
      <c r="D7172" s="62">
        <v>1.87</v>
      </c>
      <c r="E7172" s="173">
        <f t="shared" si="154"/>
        <v>1.73</v>
      </c>
    </row>
    <row r="7173" spans="1:5">
      <c r="A7173" s="410" t="s">
        <v>3077</v>
      </c>
      <c r="B7173" s="62" t="s">
        <v>122</v>
      </c>
      <c r="C7173" s="62">
        <v>0.9</v>
      </c>
      <c r="D7173" s="62">
        <v>0.71</v>
      </c>
      <c r="E7173" s="173">
        <f t="shared" si="154"/>
        <v>0.63</v>
      </c>
    </row>
    <row r="7174" spans="1:5">
      <c r="A7174" s="410" t="s">
        <v>3078</v>
      </c>
      <c r="B7174" s="62" t="s">
        <v>122</v>
      </c>
      <c r="C7174" s="62">
        <v>0.9</v>
      </c>
      <c r="D7174" s="62">
        <v>0.34</v>
      </c>
      <c r="E7174" s="173">
        <f t="shared" si="154"/>
        <v>0.3</v>
      </c>
    </row>
    <row r="7175" spans="1:5">
      <c r="A7175" s="410" t="s">
        <v>3079</v>
      </c>
      <c r="B7175" s="62" t="s">
        <v>122</v>
      </c>
      <c r="C7175" s="62">
        <v>0.9</v>
      </c>
      <c r="D7175" s="62">
        <v>0.05</v>
      </c>
      <c r="E7175" s="173">
        <f t="shared" si="154"/>
        <v>0.04</v>
      </c>
    </row>
    <row r="7176" spans="1:5">
      <c r="A7176" s="410" t="s">
        <v>3048</v>
      </c>
      <c r="B7176" s="62" t="s">
        <v>123</v>
      </c>
      <c r="C7176" s="62">
        <v>2.3816699999999998E-3</v>
      </c>
      <c r="D7176" s="62">
        <v>31.18</v>
      </c>
      <c r="E7176" s="173">
        <f t="shared" si="154"/>
        <v>7.0000000000000007E-2</v>
      </c>
    </row>
    <row r="7177" spans="1:5">
      <c r="A7177" s="410" t="s">
        <v>3049</v>
      </c>
      <c r="B7177" s="62" t="s">
        <v>123</v>
      </c>
      <c r="C7177" s="62">
        <v>1.1162699999999999E-3</v>
      </c>
      <c r="D7177" s="62">
        <v>178.5</v>
      </c>
      <c r="E7177" s="173">
        <f t="shared" si="154"/>
        <v>0.19</v>
      </c>
    </row>
    <row r="7178" spans="1:5">
      <c r="A7178" s="410" t="s">
        <v>3050</v>
      </c>
      <c r="B7178" s="62" t="s">
        <v>123</v>
      </c>
      <c r="C7178" s="62">
        <v>0.10033847999999999</v>
      </c>
      <c r="D7178" s="62">
        <v>1.17</v>
      </c>
      <c r="E7178" s="173">
        <f t="shared" si="154"/>
        <v>0.11</v>
      </c>
    </row>
    <row r="7179" spans="1:5" ht="30">
      <c r="A7179" s="410" t="s">
        <v>3051</v>
      </c>
      <c r="B7179" s="62" t="s">
        <v>123</v>
      </c>
      <c r="C7179" s="62">
        <v>9.6750000000000004E-4</v>
      </c>
      <c r="D7179" s="62">
        <v>140.43</v>
      </c>
      <c r="E7179" s="173">
        <f t="shared" si="154"/>
        <v>0.13</v>
      </c>
    </row>
    <row r="7180" spans="1:5" ht="30">
      <c r="A7180" s="410" t="s">
        <v>3052</v>
      </c>
      <c r="B7180" s="62" t="s">
        <v>123</v>
      </c>
      <c r="C7180" s="62">
        <v>6.4800000000000003E-4</v>
      </c>
      <c r="D7180" s="62">
        <v>123.37</v>
      </c>
      <c r="E7180" s="173">
        <f t="shared" si="154"/>
        <v>7.0000000000000007E-2</v>
      </c>
    </row>
    <row r="7181" spans="1:5" ht="30">
      <c r="A7181" s="410" t="s">
        <v>3080</v>
      </c>
      <c r="B7181" s="62" t="s">
        <v>123</v>
      </c>
      <c r="C7181" s="62">
        <v>3.9690000000000001E-5</v>
      </c>
      <c r="D7181" s="62">
        <v>593.85</v>
      </c>
      <c r="E7181" s="173">
        <f t="shared" si="154"/>
        <v>0.02</v>
      </c>
    </row>
    <row r="7182" spans="1:5">
      <c r="A7182" s="410" t="s">
        <v>3081</v>
      </c>
      <c r="B7182" s="62" t="s">
        <v>123</v>
      </c>
      <c r="C7182" s="62">
        <v>2.4372E-4</v>
      </c>
      <c r="D7182" s="62">
        <v>134.63</v>
      </c>
      <c r="E7182" s="173">
        <f t="shared" si="154"/>
        <v>0.03</v>
      </c>
    </row>
    <row r="7183" spans="1:5">
      <c r="A7183" s="410" t="s">
        <v>3082</v>
      </c>
      <c r="B7183" s="62" t="s">
        <v>123</v>
      </c>
      <c r="C7183" s="62">
        <v>1.8513000000000001E-4</v>
      </c>
      <c r="D7183" s="62">
        <v>202.84</v>
      </c>
      <c r="E7183" s="173">
        <f t="shared" si="154"/>
        <v>0.03</v>
      </c>
    </row>
    <row r="7184" spans="1:5">
      <c r="A7184" s="410" t="s">
        <v>3083</v>
      </c>
      <c r="B7184" s="62" t="s">
        <v>123</v>
      </c>
      <c r="C7184" s="62">
        <v>3.9690000000000001E-5</v>
      </c>
      <c r="D7184" s="62">
        <v>574.46</v>
      </c>
      <c r="E7184" s="173">
        <f t="shared" si="154"/>
        <v>0.02</v>
      </c>
    </row>
    <row r="7185" spans="1:5">
      <c r="A7185" s="410" t="s">
        <v>3084</v>
      </c>
      <c r="B7185" s="62" t="s">
        <v>123</v>
      </c>
      <c r="C7185" s="62">
        <v>4.8779999999999997E-5</v>
      </c>
      <c r="D7185" s="62">
        <v>276.64</v>
      </c>
      <c r="E7185" s="173">
        <f t="shared" si="154"/>
        <v>0.01</v>
      </c>
    </row>
    <row r="7186" spans="1:5">
      <c r="A7186" s="410" t="s">
        <v>3085</v>
      </c>
      <c r="B7186" s="62" t="s">
        <v>123</v>
      </c>
      <c r="C7186" s="62">
        <v>2.457E-3</v>
      </c>
      <c r="D7186" s="62">
        <v>8.1</v>
      </c>
      <c r="E7186" s="173">
        <f t="shared" si="154"/>
        <v>0.01</v>
      </c>
    </row>
    <row r="7187" spans="1:5">
      <c r="A7187" s="410" t="s">
        <v>3086</v>
      </c>
      <c r="B7187" s="62" t="s">
        <v>123</v>
      </c>
      <c r="C7187" s="62">
        <v>1.36035E-3</v>
      </c>
      <c r="D7187" s="62">
        <v>11.01</v>
      </c>
      <c r="E7187" s="173">
        <f t="shared" si="154"/>
        <v>0.01</v>
      </c>
    </row>
    <row r="7188" spans="1:5">
      <c r="A7188" s="410" t="s">
        <v>3087</v>
      </c>
      <c r="B7188" s="62" t="s">
        <v>123</v>
      </c>
      <c r="C7188" s="62">
        <v>1.36035E-3</v>
      </c>
      <c r="D7188" s="62">
        <v>24.42</v>
      </c>
      <c r="E7188" s="173">
        <f t="shared" si="154"/>
        <v>0.03</v>
      </c>
    </row>
    <row r="7189" spans="1:5">
      <c r="A7189" s="410" t="s">
        <v>562</v>
      </c>
      <c r="B7189" s="62" t="s">
        <v>563</v>
      </c>
      <c r="C7189" s="62" t="s">
        <v>563</v>
      </c>
      <c r="D7189" s="62" t="s">
        <v>563</v>
      </c>
      <c r="E7189" s="173">
        <f>SUM(E7164:E7188)</f>
        <v>23.850000000000009</v>
      </c>
    </row>
    <row r="7190" spans="1:5">
      <c r="A7190" s="410"/>
      <c r="B7190" s="62"/>
      <c r="C7190" s="62"/>
      <c r="D7190" s="62"/>
      <c r="E7190" s="173"/>
    </row>
    <row r="7191" spans="1:5">
      <c r="A7191" s="410" t="s">
        <v>565</v>
      </c>
      <c r="B7191" s="62" t="s">
        <v>563</v>
      </c>
      <c r="C7191" s="62" t="s">
        <v>563</v>
      </c>
      <c r="D7191" s="62" t="s">
        <v>563</v>
      </c>
      <c r="E7191" s="173">
        <f>E7156+E7161+E7189</f>
        <v>34.060000000000009</v>
      </c>
    </row>
    <row r="7192" spans="1:5">
      <c r="A7192" s="410"/>
      <c r="B7192" s="62"/>
      <c r="C7192" s="62"/>
      <c r="D7192" s="413"/>
      <c r="E7192" s="173"/>
    </row>
    <row r="7193" spans="1:5">
      <c r="A7193" s="410"/>
      <c r="B7193" s="62"/>
      <c r="C7193" s="62"/>
      <c r="D7193" s="62"/>
      <c r="E7193" s="173"/>
    </row>
    <row r="7194" spans="1:5">
      <c r="A7194" s="410"/>
      <c r="B7194" s="62"/>
      <c r="C7194" s="62"/>
      <c r="D7194" s="62"/>
      <c r="E7194" s="173"/>
    </row>
    <row r="7195" spans="1:5">
      <c r="A7195" s="410" t="s">
        <v>1455</v>
      </c>
      <c r="B7195" s="62" t="s">
        <v>3547</v>
      </c>
      <c r="C7195" s="62"/>
      <c r="D7195" s="62"/>
      <c r="E7195" s="173"/>
    </row>
    <row r="7196" spans="1:5" ht="30">
      <c r="A7196" s="410" t="s">
        <v>2797</v>
      </c>
      <c r="B7196" s="62"/>
      <c r="C7196" s="62"/>
      <c r="D7196" s="62"/>
      <c r="E7196" s="173"/>
    </row>
    <row r="7197" spans="1:5">
      <c r="A7197" s="410" t="s">
        <v>570</v>
      </c>
      <c r="B7197" s="62"/>
      <c r="C7197" s="62"/>
      <c r="D7197" s="62"/>
      <c r="E7197" s="173"/>
    </row>
    <row r="7198" spans="1:5">
      <c r="A7198" s="410"/>
      <c r="B7198" s="62"/>
      <c r="C7198" s="62"/>
      <c r="D7198" s="62"/>
      <c r="E7198" s="173"/>
    </row>
    <row r="7199" spans="1:5">
      <c r="A7199" s="410" t="s">
        <v>576</v>
      </c>
      <c r="B7199" s="62" t="s">
        <v>558</v>
      </c>
      <c r="C7199" s="62" t="s">
        <v>559</v>
      </c>
      <c r="D7199" s="62" t="s">
        <v>560</v>
      </c>
      <c r="E7199" s="173" t="s">
        <v>561</v>
      </c>
    </row>
    <row r="7200" spans="1:5" ht="30">
      <c r="A7200" s="410" t="s">
        <v>3061</v>
      </c>
      <c r="B7200" s="62" t="s">
        <v>123</v>
      </c>
      <c r="C7200" s="62">
        <v>3.0465000000000001E-4</v>
      </c>
      <c r="D7200" s="62">
        <v>576</v>
      </c>
      <c r="E7200" s="173">
        <f>TRUNC((C7200*D7200),2)</f>
        <v>0.17</v>
      </c>
    </row>
    <row r="7201" spans="1:5">
      <c r="A7201" s="410" t="s">
        <v>562</v>
      </c>
      <c r="B7201" s="62" t="s">
        <v>563</v>
      </c>
      <c r="C7201" s="62" t="s">
        <v>563</v>
      </c>
      <c r="D7201" s="62" t="s">
        <v>563</v>
      </c>
      <c r="E7201" s="173">
        <f>SUM(E7200:E7200)</f>
        <v>0.17</v>
      </c>
    </row>
    <row r="7202" spans="1:5">
      <c r="A7202" s="410"/>
      <c r="B7202" s="62"/>
      <c r="C7202" s="62"/>
      <c r="D7202" s="62"/>
      <c r="E7202" s="173"/>
    </row>
    <row r="7203" spans="1:5">
      <c r="A7203" s="410" t="s">
        <v>557</v>
      </c>
      <c r="B7203" s="62" t="s">
        <v>558</v>
      </c>
      <c r="C7203" s="62" t="s">
        <v>559</v>
      </c>
      <c r="D7203" s="62" t="s">
        <v>560</v>
      </c>
      <c r="E7203" s="173" t="s">
        <v>561</v>
      </c>
    </row>
    <row r="7204" spans="1:5">
      <c r="A7204" s="410" t="s">
        <v>3108</v>
      </c>
      <c r="B7204" s="62" t="s">
        <v>122</v>
      </c>
      <c r="C7204" s="62">
        <v>3.0356999999999998</v>
      </c>
      <c r="D7204" s="62">
        <v>13.3</v>
      </c>
      <c r="E7204" s="173">
        <f>TRUNC((C7204*D7204),2)</f>
        <v>40.369999999999997</v>
      </c>
    </row>
    <row r="7205" spans="1:5">
      <c r="A7205" s="410" t="s">
        <v>3063</v>
      </c>
      <c r="B7205" s="62" t="s">
        <v>122</v>
      </c>
      <c r="C7205" s="62">
        <v>1.52565</v>
      </c>
      <c r="D7205" s="62">
        <v>8.51</v>
      </c>
      <c r="E7205" s="173">
        <f>TRUNC((C7205*D7205),2)</f>
        <v>12.98</v>
      </c>
    </row>
    <row r="7206" spans="1:5">
      <c r="A7206" s="410" t="s">
        <v>562</v>
      </c>
      <c r="B7206" s="62" t="s">
        <v>563</v>
      </c>
      <c r="C7206" s="62" t="s">
        <v>563</v>
      </c>
      <c r="D7206" s="62" t="s">
        <v>563</v>
      </c>
      <c r="E7206" s="173">
        <f>SUM(E7204:E7205)</f>
        <v>53.349999999999994</v>
      </c>
    </row>
    <row r="7207" spans="1:5">
      <c r="A7207" s="410"/>
      <c r="B7207" s="62"/>
      <c r="C7207" s="62"/>
      <c r="D7207" s="62"/>
      <c r="E7207" s="173"/>
    </row>
    <row r="7208" spans="1:5">
      <c r="A7208" s="410" t="s">
        <v>564</v>
      </c>
      <c r="B7208" s="62" t="s">
        <v>558</v>
      </c>
      <c r="C7208" s="62" t="s">
        <v>559</v>
      </c>
      <c r="D7208" s="62" t="s">
        <v>560</v>
      </c>
      <c r="E7208" s="173" t="s">
        <v>561</v>
      </c>
    </row>
    <row r="7209" spans="1:5">
      <c r="A7209" s="410" t="s">
        <v>3273</v>
      </c>
      <c r="B7209" s="62" t="s">
        <v>128</v>
      </c>
      <c r="C7209" s="62">
        <v>0.15</v>
      </c>
      <c r="D7209" s="62">
        <v>4.59</v>
      </c>
      <c r="E7209" s="173">
        <f t="shared" ref="E7209:E7233" si="155">TRUNC((C7209*D7209),2)</f>
        <v>0.68</v>
      </c>
    </row>
    <row r="7210" spans="1:5">
      <c r="A7210" s="410" t="s">
        <v>3066</v>
      </c>
      <c r="B7210" s="62" t="s">
        <v>123</v>
      </c>
      <c r="C7210" s="62">
        <v>3.6077400000000003E-2</v>
      </c>
      <c r="D7210" s="62">
        <v>6.92</v>
      </c>
      <c r="E7210" s="173">
        <f t="shared" si="155"/>
        <v>0.24</v>
      </c>
    </row>
    <row r="7211" spans="1:5">
      <c r="A7211" s="410" t="s">
        <v>3046</v>
      </c>
      <c r="B7211" s="62" t="s">
        <v>131</v>
      </c>
      <c r="C7211" s="62">
        <v>7.2045E-3</v>
      </c>
      <c r="D7211" s="62">
        <v>50.4</v>
      </c>
      <c r="E7211" s="173">
        <f t="shared" si="155"/>
        <v>0.36</v>
      </c>
    </row>
    <row r="7212" spans="1:5">
      <c r="A7212" s="410" t="s">
        <v>3067</v>
      </c>
      <c r="B7212" s="62" t="s">
        <v>123</v>
      </c>
      <c r="C7212" s="62">
        <v>2.9907000000000002E-3</v>
      </c>
      <c r="D7212" s="62">
        <v>108.95</v>
      </c>
      <c r="E7212" s="173">
        <f t="shared" si="155"/>
        <v>0.32</v>
      </c>
    </row>
    <row r="7213" spans="1:5">
      <c r="A7213" s="410" t="s">
        <v>3069</v>
      </c>
      <c r="B7213" s="62" t="s">
        <v>123</v>
      </c>
      <c r="C7213" s="62">
        <v>4.0810949999999999E-2</v>
      </c>
      <c r="D7213" s="62">
        <v>6.21</v>
      </c>
      <c r="E7213" s="173">
        <f t="shared" si="155"/>
        <v>0.25</v>
      </c>
    </row>
    <row r="7214" spans="1:5">
      <c r="A7214" s="410" t="s">
        <v>3047</v>
      </c>
      <c r="B7214" s="62" t="s">
        <v>131</v>
      </c>
      <c r="C7214" s="62">
        <v>6.1805699999999998E-2</v>
      </c>
      <c r="D7214" s="62">
        <v>9.4499999999999993</v>
      </c>
      <c r="E7214" s="173">
        <f t="shared" si="155"/>
        <v>0.57999999999999996</v>
      </c>
    </row>
    <row r="7215" spans="1:5">
      <c r="A7215" s="410" t="s">
        <v>3075</v>
      </c>
      <c r="B7215" s="62" t="s">
        <v>128</v>
      </c>
      <c r="C7215" s="62">
        <v>6.8017499999999996E-3</v>
      </c>
      <c r="D7215" s="62">
        <v>15.32</v>
      </c>
      <c r="E7215" s="173">
        <f t="shared" si="155"/>
        <v>0.1</v>
      </c>
    </row>
    <row r="7216" spans="1:5">
      <c r="A7216" s="410" t="s">
        <v>3272</v>
      </c>
      <c r="B7216" s="62" t="s">
        <v>128</v>
      </c>
      <c r="C7216" s="62">
        <v>0.66900000000000004</v>
      </c>
      <c r="D7216" s="62">
        <v>81.72</v>
      </c>
      <c r="E7216" s="173">
        <f t="shared" si="155"/>
        <v>54.67</v>
      </c>
    </row>
    <row r="7217" spans="1:5">
      <c r="A7217" s="410" t="s">
        <v>3076</v>
      </c>
      <c r="B7217" s="62" t="s">
        <v>122</v>
      </c>
      <c r="C7217" s="62">
        <v>4.3395721900000002</v>
      </c>
      <c r="D7217" s="62">
        <v>1.87</v>
      </c>
      <c r="E7217" s="173">
        <f t="shared" si="155"/>
        <v>8.11</v>
      </c>
    </row>
    <row r="7218" spans="1:5">
      <c r="A7218" s="410" t="s">
        <v>3077</v>
      </c>
      <c r="B7218" s="62" t="s">
        <v>122</v>
      </c>
      <c r="C7218" s="62">
        <v>4.5</v>
      </c>
      <c r="D7218" s="62">
        <v>0.71</v>
      </c>
      <c r="E7218" s="173">
        <f t="shared" si="155"/>
        <v>3.19</v>
      </c>
    </row>
    <row r="7219" spans="1:5">
      <c r="A7219" s="410" t="s">
        <v>3078</v>
      </c>
      <c r="B7219" s="62" t="s">
        <v>122</v>
      </c>
      <c r="C7219" s="62">
        <v>4.5</v>
      </c>
      <c r="D7219" s="62">
        <v>0.34</v>
      </c>
      <c r="E7219" s="173">
        <f t="shared" si="155"/>
        <v>1.53</v>
      </c>
    </row>
    <row r="7220" spans="1:5">
      <c r="A7220" s="410" t="s">
        <v>3079</v>
      </c>
      <c r="B7220" s="62" t="s">
        <v>122</v>
      </c>
      <c r="C7220" s="62">
        <v>4.5</v>
      </c>
      <c r="D7220" s="62">
        <v>0.05</v>
      </c>
      <c r="E7220" s="173">
        <f t="shared" si="155"/>
        <v>0.22</v>
      </c>
    </row>
    <row r="7221" spans="1:5">
      <c r="A7221" s="410" t="s">
        <v>3048</v>
      </c>
      <c r="B7221" s="62" t="s">
        <v>123</v>
      </c>
      <c r="C7221" s="62">
        <v>1.190835E-2</v>
      </c>
      <c r="D7221" s="62">
        <v>31.18</v>
      </c>
      <c r="E7221" s="173">
        <f t="shared" si="155"/>
        <v>0.37</v>
      </c>
    </row>
    <row r="7222" spans="1:5">
      <c r="A7222" s="410" t="s">
        <v>3049</v>
      </c>
      <c r="B7222" s="62" t="s">
        <v>123</v>
      </c>
      <c r="C7222" s="62">
        <v>5.5813499999999997E-3</v>
      </c>
      <c r="D7222" s="62">
        <v>178.5</v>
      </c>
      <c r="E7222" s="173">
        <f t="shared" si="155"/>
        <v>0.99</v>
      </c>
    </row>
    <row r="7223" spans="1:5">
      <c r="A7223" s="410" t="s">
        <v>3050</v>
      </c>
      <c r="B7223" s="62" t="s">
        <v>123</v>
      </c>
      <c r="C7223" s="62">
        <v>0.50169240000000004</v>
      </c>
      <c r="D7223" s="62">
        <v>1.17</v>
      </c>
      <c r="E7223" s="173">
        <f t="shared" si="155"/>
        <v>0.57999999999999996</v>
      </c>
    </row>
    <row r="7224" spans="1:5" ht="30">
      <c r="A7224" s="410" t="s">
        <v>3051</v>
      </c>
      <c r="B7224" s="62" t="s">
        <v>123</v>
      </c>
      <c r="C7224" s="62">
        <v>4.8374999999999998E-3</v>
      </c>
      <c r="D7224" s="62">
        <v>140.43</v>
      </c>
      <c r="E7224" s="173">
        <f t="shared" si="155"/>
        <v>0.67</v>
      </c>
    </row>
    <row r="7225" spans="1:5" ht="30">
      <c r="A7225" s="410" t="s">
        <v>3052</v>
      </c>
      <c r="B7225" s="62" t="s">
        <v>123</v>
      </c>
      <c r="C7225" s="62">
        <v>3.2399999999999998E-3</v>
      </c>
      <c r="D7225" s="62">
        <v>123.37</v>
      </c>
      <c r="E7225" s="173">
        <f t="shared" si="155"/>
        <v>0.39</v>
      </c>
    </row>
    <row r="7226" spans="1:5" ht="30">
      <c r="A7226" s="410" t="s">
        <v>3080</v>
      </c>
      <c r="B7226" s="62" t="s">
        <v>123</v>
      </c>
      <c r="C7226" s="62">
        <v>1.9845E-4</v>
      </c>
      <c r="D7226" s="62">
        <v>593.85</v>
      </c>
      <c r="E7226" s="173">
        <f t="shared" si="155"/>
        <v>0.11</v>
      </c>
    </row>
    <row r="7227" spans="1:5">
      <c r="A7227" s="410" t="s">
        <v>3081</v>
      </c>
      <c r="B7227" s="62" t="s">
        <v>123</v>
      </c>
      <c r="C7227" s="62">
        <v>1.2186E-3</v>
      </c>
      <c r="D7227" s="62">
        <v>134.63</v>
      </c>
      <c r="E7227" s="173">
        <f t="shared" si="155"/>
        <v>0.16</v>
      </c>
    </row>
    <row r="7228" spans="1:5">
      <c r="A7228" s="410" t="s">
        <v>3082</v>
      </c>
      <c r="B7228" s="62" t="s">
        <v>123</v>
      </c>
      <c r="C7228" s="62">
        <v>9.2564999999999998E-4</v>
      </c>
      <c r="D7228" s="62">
        <v>202.84</v>
      </c>
      <c r="E7228" s="173">
        <f t="shared" si="155"/>
        <v>0.18</v>
      </c>
    </row>
    <row r="7229" spans="1:5">
      <c r="A7229" s="410" t="s">
        <v>3083</v>
      </c>
      <c r="B7229" s="62" t="s">
        <v>123</v>
      </c>
      <c r="C7229" s="62">
        <v>1.9845E-4</v>
      </c>
      <c r="D7229" s="62">
        <v>574.46</v>
      </c>
      <c r="E7229" s="173">
        <f t="shared" si="155"/>
        <v>0.11</v>
      </c>
    </row>
    <row r="7230" spans="1:5">
      <c r="A7230" s="410" t="s">
        <v>3084</v>
      </c>
      <c r="B7230" s="62" t="s">
        <v>123</v>
      </c>
      <c r="C7230" s="62">
        <v>2.4389999999999999E-4</v>
      </c>
      <c r="D7230" s="62">
        <v>276.64</v>
      </c>
      <c r="E7230" s="173">
        <f t="shared" si="155"/>
        <v>0.06</v>
      </c>
    </row>
    <row r="7231" spans="1:5">
      <c r="A7231" s="410" t="s">
        <v>3085</v>
      </c>
      <c r="B7231" s="62" t="s">
        <v>123</v>
      </c>
      <c r="C7231" s="62">
        <v>1.2285000000000001E-2</v>
      </c>
      <c r="D7231" s="62">
        <v>8.1</v>
      </c>
      <c r="E7231" s="173">
        <f t="shared" si="155"/>
        <v>0.09</v>
      </c>
    </row>
    <row r="7232" spans="1:5">
      <c r="A7232" s="410" t="s">
        <v>3086</v>
      </c>
      <c r="B7232" s="62" t="s">
        <v>123</v>
      </c>
      <c r="C7232" s="62">
        <v>6.8017499999999996E-3</v>
      </c>
      <c r="D7232" s="62">
        <v>11.01</v>
      </c>
      <c r="E7232" s="173">
        <f t="shared" si="155"/>
        <v>7.0000000000000007E-2</v>
      </c>
    </row>
    <row r="7233" spans="1:5">
      <c r="A7233" s="410" t="s">
        <v>3087</v>
      </c>
      <c r="B7233" s="62" t="s">
        <v>123</v>
      </c>
      <c r="C7233" s="62">
        <v>6.8017499999999996E-3</v>
      </c>
      <c r="D7233" s="62">
        <v>24.42</v>
      </c>
      <c r="E7233" s="173">
        <f t="shared" si="155"/>
        <v>0.16</v>
      </c>
    </row>
    <row r="7234" spans="1:5">
      <c r="A7234" s="410" t="s">
        <v>562</v>
      </c>
      <c r="B7234" s="62" t="s">
        <v>563</v>
      </c>
      <c r="C7234" s="62" t="s">
        <v>563</v>
      </c>
      <c r="D7234" s="62" t="s">
        <v>563</v>
      </c>
      <c r="E7234" s="173">
        <f>SUM(E7209:E7233)</f>
        <v>74.19</v>
      </c>
    </row>
    <row r="7235" spans="1:5">
      <c r="A7235" s="410"/>
      <c r="B7235" s="62"/>
      <c r="C7235" s="62"/>
      <c r="D7235" s="62"/>
      <c r="E7235" s="173"/>
    </row>
    <row r="7236" spans="1:5">
      <c r="A7236" s="410" t="s">
        <v>565</v>
      </c>
      <c r="B7236" s="62" t="s">
        <v>563</v>
      </c>
      <c r="C7236" s="62" t="s">
        <v>563</v>
      </c>
      <c r="D7236" s="62" t="s">
        <v>563</v>
      </c>
      <c r="E7236" s="173">
        <f>E7201+E7206+E7234</f>
        <v>127.71</v>
      </c>
    </row>
    <row r="7237" spans="1:5">
      <c r="A7237" s="410"/>
      <c r="B7237" s="62"/>
      <c r="C7237" s="62"/>
      <c r="D7237" s="413"/>
      <c r="E7237" s="173"/>
    </row>
    <row r="7238" spans="1:5">
      <c r="A7238" s="410"/>
      <c r="B7238" s="62"/>
      <c r="C7238" s="62"/>
      <c r="D7238" s="62"/>
      <c r="E7238" s="173"/>
    </row>
    <row r="7239" spans="1:5">
      <c r="A7239" s="410"/>
      <c r="B7239" s="62"/>
      <c r="C7239" s="62"/>
      <c r="D7239" s="62"/>
      <c r="E7239" s="173"/>
    </row>
    <row r="7240" spans="1:5">
      <c r="A7240" s="410" t="s">
        <v>1456</v>
      </c>
      <c r="B7240" s="62" t="s">
        <v>3547</v>
      </c>
      <c r="C7240" s="62"/>
      <c r="D7240" s="62"/>
      <c r="E7240" s="173"/>
    </row>
    <row r="7241" spans="1:5" ht="30">
      <c r="A7241" s="410" t="s">
        <v>2798</v>
      </c>
      <c r="B7241" s="62"/>
      <c r="C7241" s="62"/>
      <c r="D7241" s="62"/>
      <c r="E7241" s="173"/>
    </row>
    <row r="7242" spans="1:5">
      <c r="A7242" s="410" t="s">
        <v>570</v>
      </c>
      <c r="B7242" s="62"/>
      <c r="C7242" s="62"/>
      <c r="D7242" s="62"/>
      <c r="E7242" s="173"/>
    </row>
    <row r="7243" spans="1:5">
      <c r="A7243" s="410"/>
      <c r="B7243" s="62"/>
      <c r="C7243" s="62"/>
      <c r="D7243" s="62"/>
      <c r="E7243" s="173"/>
    </row>
    <row r="7244" spans="1:5">
      <c r="A7244" s="410" t="s">
        <v>576</v>
      </c>
      <c r="B7244" s="62" t="s">
        <v>558</v>
      </c>
      <c r="C7244" s="62" t="s">
        <v>559</v>
      </c>
      <c r="D7244" s="62" t="s">
        <v>560</v>
      </c>
      <c r="E7244" s="173" t="s">
        <v>561</v>
      </c>
    </row>
    <row r="7245" spans="1:5" ht="30">
      <c r="A7245" s="410" t="s">
        <v>3061</v>
      </c>
      <c r="B7245" s="62" t="s">
        <v>123</v>
      </c>
      <c r="C7245" s="62">
        <v>2.031E-4</v>
      </c>
      <c r="D7245" s="62">
        <v>576</v>
      </c>
      <c r="E7245" s="173">
        <f>TRUNC((C7245*D7245),2)</f>
        <v>0.11</v>
      </c>
    </row>
    <row r="7246" spans="1:5">
      <c r="A7246" s="410" t="s">
        <v>562</v>
      </c>
      <c r="B7246" s="62" t="s">
        <v>563</v>
      </c>
      <c r="C7246" s="62" t="s">
        <v>563</v>
      </c>
      <c r="D7246" s="62" t="s">
        <v>563</v>
      </c>
      <c r="E7246" s="173">
        <f>SUM(E7245:E7245)</f>
        <v>0.11</v>
      </c>
    </row>
    <row r="7247" spans="1:5">
      <c r="A7247" s="410"/>
      <c r="B7247" s="62"/>
      <c r="C7247" s="62"/>
      <c r="D7247" s="62"/>
      <c r="E7247" s="173"/>
    </row>
    <row r="7248" spans="1:5">
      <c r="A7248" s="410" t="s">
        <v>557</v>
      </c>
      <c r="B7248" s="62" t="s">
        <v>558</v>
      </c>
      <c r="C7248" s="62" t="s">
        <v>559</v>
      </c>
      <c r="D7248" s="62" t="s">
        <v>560</v>
      </c>
      <c r="E7248" s="173" t="s">
        <v>561</v>
      </c>
    </row>
    <row r="7249" spans="1:5">
      <c r="A7249" s="410" t="s">
        <v>3108</v>
      </c>
      <c r="B7249" s="62" t="s">
        <v>122</v>
      </c>
      <c r="C7249" s="62">
        <v>2.0238</v>
      </c>
      <c r="D7249" s="62">
        <v>13.3</v>
      </c>
      <c r="E7249" s="173">
        <f>TRUNC((C7249*D7249),2)</f>
        <v>26.91</v>
      </c>
    </row>
    <row r="7250" spans="1:5">
      <c r="A7250" s="410" t="s">
        <v>3063</v>
      </c>
      <c r="B7250" s="62" t="s">
        <v>122</v>
      </c>
      <c r="C7250" s="62">
        <v>1.0170999999999999</v>
      </c>
      <c r="D7250" s="62">
        <v>8.51</v>
      </c>
      <c r="E7250" s="173">
        <f>TRUNC((C7250*D7250),2)</f>
        <v>8.65</v>
      </c>
    </row>
    <row r="7251" spans="1:5">
      <c r="A7251" s="410" t="s">
        <v>562</v>
      </c>
      <c r="B7251" s="62" t="s">
        <v>563</v>
      </c>
      <c r="C7251" s="62" t="s">
        <v>563</v>
      </c>
      <c r="D7251" s="62" t="s">
        <v>563</v>
      </c>
      <c r="E7251" s="173">
        <f>SUM(E7249:E7250)</f>
        <v>35.56</v>
      </c>
    </row>
    <row r="7252" spans="1:5">
      <c r="A7252" s="410"/>
      <c r="B7252" s="62"/>
      <c r="C7252" s="62"/>
      <c r="D7252" s="62"/>
      <c r="E7252" s="173"/>
    </row>
    <row r="7253" spans="1:5">
      <c r="A7253" s="410" t="s">
        <v>564</v>
      </c>
      <c r="B7253" s="62" t="s">
        <v>558</v>
      </c>
      <c r="C7253" s="62" t="s">
        <v>559</v>
      </c>
      <c r="D7253" s="62" t="s">
        <v>560</v>
      </c>
      <c r="E7253" s="173" t="s">
        <v>561</v>
      </c>
    </row>
    <row r="7254" spans="1:5">
      <c r="A7254" s="410" t="s">
        <v>3273</v>
      </c>
      <c r="B7254" s="62" t="s">
        <v>128</v>
      </c>
      <c r="C7254" s="62">
        <v>0.05</v>
      </c>
      <c r="D7254" s="62">
        <v>4.59</v>
      </c>
      <c r="E7254" s="173">
        <f t="shared" ref="E7254:E7278" si="156">TRUNC((C7254*D7254),2)</f>
        <v>0.22</v>
      </c>
    </row>
    <row r="7255" spans="1:5">
      <c r="A7255" s="410" t="s">
        <v>3066</v>
      </c>
      <c r="B7255" s="62" t="s">
        <v>123</v>
      </c>
      <c r="C7255" s="62">
        <v>2.4051599999999999E-2</v>
      </c>
      <c r="D7255" s="62">
        <v>6.92</v>
      </c>
      <c r="E7255" s="173">
        <f t="shared" si="156"/>
        <v>0.16</v>
      </c>
    </row>
    <row r="7256" spans="1:5">
      <c r="A7256" s="410" t="s">
        <v>3046</v>
      </c>
      <c r="B7256" s="62" t="s">
        <v>131</v>
      </c>
      <c r="C7256" s="62">
        <v>4.803E-3</v>
      </c>
      <c r="D7256" s="62">
        <v>50.4</v>
      </c>
      <c r="E7256" s="173">
        <f t="shared" si="156"/>
        <v>0.24</v>
      </c>
    </row>
    <row r="7257" spans="1:5">
      <c r="A7257" s="410" t="s">
        <v>3067</v>
      </c>
      <c r="B7257" s="62" t="s">
        <v>123</v>
      </c>
      <c r="C7257" s="62">
        <v>1.9938E-3</v>
      </c>
      <c r="D7257" s="62">
        <v>108.95</v>
      </c>
      <c r="E7257" s="173">
        <f t="shared" si="156"/>
        <v>0.21</v>
      </c>
    </row>
    <row r="7258" spans="1:5">
      <c r="A7258" s="410" t="s">
        <v>3069</v>
      </c>
      <c r="B7258" s="62" t="s">
        <v>123</v>
      </c>
      <c r="C7258" s="62">
        <v>2.72073E-2</v>
      </c>
      <c r="D7258" s="62">
        <v>6.21</v>
      </c>
      <c r="E7258" s="173">
        <f t="shared" si="156"/>
        <v>0.16</v>
      </c>
    </row>
    <row r="7259" spans="1:5">
      <c r="A7259" s="410" t="s">
        <v>3047</v>
      </c>
      <c r="B7259" s="62" t="s">
        <v>131</v>
      </c>
      <c r="C7259" s="62">
        <v>4.1203799999999999E-2</v>
      </c>
      <c r="D7259" s="62">
        <v>9.4499999999999993</v>
      </c>
      <c r="E7259" s="173">
        <f t="shared" si="156"/>
        <v>0.38</v>
      </c>
    </row>
    <row r="7260" spans="1:5">
      <c r="A7260" s="410" t="s">
        <v>3075</v>
      </c>
      <c r="B7260" s="62" t="s">
        <v>128</v>
      </c>
      <c r="C7260" s="62">
        <v>4.5345000000000003E-3</v>
      </c>
      <c r="D7260" s="62">
        <v>15.32</v>
      </c>
      <c r="E7260" s="173">
        <f t="shared" si="156"/>
        <v>0.06</v>
      </c>
    </row>
    <row r="7261" spans="1:5">
      <c r="A7261" s="410" t="s">
        <v>3272</v>
      </c>
      <c r="B7261" s="62" t="s">
        <v>128</v>
      </c>
      <c r="C7261" s="62">
        <v>0.24</v>
      </c>
      <c r="D7261" s="62">
        <v>81.72</v>
      </c>
      <c r="E7261" s="173">
        <f t="shared" si="156"/>
        <v>19.61</v>
      </c>
    </row>
    <row r="7262" spans="1:5">
      <c r="A7262" s="410" t="s">
        <v>3076</v>
      </c>
      <c r="B7262" s="62" t="s">
        <v>122</v>
      </c>
      <c r="C7262" s="62">
        <v>2.9144385000000002</v>
      </c>
      <c r="D7262" s="62">
        <v>1.87</v>
      </c>
      <c r="E7262" s="173">
        <f t="shared" si="156"/>
        <v>5.44</v>
      </c>
    </row>
    <row r="7263" spans="1:5">
      <c r="A7263" s="410" t="s">
        <v>3077</v>
      </c>
      <c r="B7263" s="62" t="s">
        <v>122</v>
      </c>
      <c r="C7263" s="62">
        <v>3.01408451</v>
      </c>
      <c r="D7263" s="62">
        <v>0.71</v>
      </c>
      <c r="E7263" s="173">
        <f t="shared" si="156"/>
        <v>2.14</v>
      </c>
    </row>
    <row r="7264" spans="1:5">
      <c r="A7264" s="410" t="s">
        <v>3078</v>
      </c>
      <c r="B7264" s="62" t="s">
        <v>122</v>
      </c>
      <c r="C7264" s="62">
        <v>3</v>
      </c>
      <c r="D7264" s="62">
        <v>0.34</v>
      </c>
      <c r="E7264" s="173">
        <f t="shared" si="156"/>
        <v>1.02</v>
      </c>
    </row>
    <row r="7265" spans="1:5">
      <c r="A7265" s="410" t="s">
        <v>3079</v>
      </c>
      <c r="B7265" s="62" t="s">
        <v>122</v>
      </c>
      <c r="C7265" s="62">
        <v>3</v>
      </c>
      <c r="D7265" s="62">
        <v>0.05</v>
      </c>
      <c r="E7265" s="173">
        <f t="shared" si="156"/>
        <v>0.15</v>
      </c>
    </row>
    <row r="7266" spans="1:5">
      <c r="A7266" s="410" t="s">
        <v>3048</v>
      </c>
      <c r="B7266" s="62" t="s">
        <v>123</v>
      </c>
      <c r="C7266" s="62">
        <v>7.9389000000000005E-3</v>
      </c>
      <c r="D7266" s="62">
        <v>31.18</v>
      </c>
      <c r="E7266" s="173">
        <f t="shared" si="156"/>
        <v>0.24</v>
      </c>
    </row>
    <row r="7267" spans="1:5">
      <c r="A7267" s="410" t="s">
        <v>3049</v>
      </c>
      <c r="B7267" s="62" t="s">
        <v>123</v>
      </c>
      <c r="C7267" s="62">
        <v>3.7209000000000001E-3</v>
      </c>
      <c r="D7267" s="62">
        <v>178.5</v>
      </c>
      <c r="E7267" s="173">
        <f t="shared" si="156"/>
        <v>0.66</v>
      </c>
    </row>
    <row r="7268" spans="1:5">
      <c r="A7268" s="410" t="s">
        <v>3050</v>
      </c>
      <c r="B7268" s="62" t="s">
        <v>123</v>
      </c>
      <c r="C7268" s="62">
        <v>0.33446160000000003</v>
      </c>
      <c r="D7268" s="62">
        <v>1.17</v>
      </c>
      <c r="E7268" s="173">
        <f t="shared" si="156"/>
        <v>0.39</v>
      </c>
    </row>
    <row r="7269" spans="1:5" ht="30">
      <c r="A7269" s="410" t="s">
        <v>3051</v>
      </c>
      <c r="B7269" s="62" t="s">
        <v>123</v>
      </c>
      <c r="C7269" s="62">
        <v>3.225E-3</v>
      </c>
      <c r="D7269" s="62">
        <v>140.43</v>
      </c>
      <c r="E7269" s="173">
        <f t="shared" si="156"/>
        <v>0.45</v>
      </c>
    </row>
    <row r="7270" spans="1:5" ht="30">
      <c r="A7270" s="410" t="s">
        <v>3052</v>
      </c>
      <c r="B7270" s="62" t="s">
        <v>123</v>
      </c>
      <c r="C7270" s="62">
        <v>2.16E-3</v>
      </c>
      <c r="D7270" s="62">
        <v>123.37</v>
      </c>
      <c r="E7270" s="173">
        <f t="shared" si="156"/>
        <v>0.26</v>
      </c>
    </row>
    <row r="7271" spans="1:5" ht="30">
      <c r="A7271" s="410" t="s">
        <v>3080</v>
      </c>
      <c r="B7271" s="62" t="s">
        <v>123</v>
      </c>
      <c r="C7271" s="62">
        <v>1.3229999999999999E-4</v>
      </c>
      <c r="D7271" s="62">
        <v>593.85</v>
      </c>
      <c r="E7271" s="173">
        <f t="shared" si="156"/>
        <v>7.0000000000000007E-2</v>
      </c>
    </row>
    <row r="7272" spans="1:5">
      <c r="A7272" s="410" t="s">
        <v>3081</v>
      </c>
      <c r="B7272" s="62" t="s">
        <v>123</v>
      </c>
      <c r="C7272" s="62">
        <v>8.1240000000000001E-4</v>
      </c>
      <c r="D7272" s="62">
        <v>134.63</v>
      </c>
      <c r="E7272" s="173">
        <f t="shared" si="156"/>
        <v>0.1</v>
      </c>
    </row>
    <row r="7273" spans="1:5">
      <c r="A7273" s="410" t="s">
        <v>3082</v>
      </c>
      <c r="B7273" s="62" t="s">
        <v>123</v>
      </c>
      <c r="C7273" s="62">
        <v>6.1709999999999998E-4</v>
      </c>
      <c r="D7273" s="62">
        <v>202.84</v>
      </c>
      <c r="E7273" s="173">
        <f t="shared" si="156"/>
        <v>0.12</v>
      </c>
    </row>
    <row r="7274" spans="1:5">
      <c r="A7274" s="410" t="s">
        <v>3083</v>
      </c>
      <c r="B7274" s="62" t="s">
        <v>123</v>
      </c>
      <c r="C7274" s="62">
        <v>1.3229999999999999E-4</v>
      </c>
      <c r="D7274" s="62">
        <v>574.46</v>
      </c>
      <c r="E7274" s="173">
        <f t="shared" si="156"/>
        <v>7.0000000000000007E-2</v>
      </c>
    </row>
    <row r="7275" spans="1:5">
      <c r="A7275" s="410" t="s">
        <v>3084</v>
      </c>
      <c r="B7275" s="62" t="s">
        <v>123</v>
      </c>
      <c r="C7275" s="62">
        <v>1.6259999999999999E-4</v>
      </c>
      <c r="D7275" s="62">
        <v>276.64</v>
      </c>
      <c r="E7275" s="173">
        <f t="shared" si="156"/>
        <v>0.04</v>
      </c>
    </row>
    <row r="7276" spans="1:5">
      <c r="A7276" s="410" t="s">
        <v>3085</v>
      </c>
      <c r="B7276" s="62" t="s">
        <v>123</v>
      </c>
      <c r="C7276" s="62">
        <v>8.1899999999999994E-3</v>
      </c>
      <c r="D7276" s="62">
        <v>8.1</v>
      </c>
      <c r="E7276" s="173">
        <f t="shared" si="156"/>
        <v>0.06</v>
      </c>
    </row>
    <row r="7277" spans="1:5">
      <c r="A7277" s="410" t="s">
        <v>3086</v>
      </c>
      <c r="B7277" s="62" t="s">
        <v>123</v>
      </c>
      <c r="C7277" s="62">
        <v>4.5345000000000003E-3</v>
      </c>
      <c r="D7277" s="62">
        <v>11.01</v>
      </c>
      <c r="E7277" s="173">
        <f t="shared" si="156"/>
        <v>0.04</v>
      </c>
    </row>
    <row r="7278" spans="1:5">
      <c r="A7278" s="410" t="s">
        <v>3087</v>
      </c>
      <c r="B7278" s="62" t="s">
        <v>123</v>
      </c>
      <c r="C7278" s="62">
        <v>4.5345000000000003E-3</v>
      </c>
      <c r="D7278" s="62">
        <v>24.42</v>
      </c>
      <c r="E7278" s="173">
        <f t="shared" si="156"/>
        <v>0.11</v>
      </c>
    </row>
    <row r="7279" spans="1:5">
      <c r="A7279" s="410" t="s">
        <v>562</v>
      </c>
      <c r="B7279" s="62" t="s">
        <v>563</v>
      </c>
      <c r="C7279" s="62" t="s">
        <v>563</v>
      </c>
      <c r="D7279" s="62" t="s">
        <v>563</v>
      </c>
      <c r="E7279" s="173">
        <f>SUM(E7254:E7278)</f>
        <v>32.4</v>
      </c>
    </row>
    <row r="7280" spans="1:5">
      <c r="A7280" s="410"/>
      <c r="B7280" s="62"/>
      <c r="C7280" s="62"/>
      <c r="D7280" s="62"/>
      <c r="E7280" s="173"/>
    </row>
    <row r="7281" spans="1:5">
      <c r="A7281" s="410" t="s">
        <v>565</v>
      </c>
      <c r="B7281" s="62" t="s">
        <v>563</v>
      </c>
      <c r="C7281" s="62" t="s">
        <v>563</v>
      </c>
      <c r="D7281" s="62" t="s">
        <v>563</v>
      </c>
      <c r="E7281" s="173">
        <f>E7246+E7251+E7279</f>
        <v>68.069999999999993</v>
      </c>
    </row>
    <row r="7282" spans="1:5">
      <c r="A7282" s="410"/>
      <c r="B7282" s="62"/>
      <c r="C7282" s="62"/>
      <c r="D7282" s="413"/>
      <c r="E7282" s="173"/>
    </row>
    <row r="7283" spans="1:5">
      <c r="A7283" s="410"/>
      <c r="B7283" s="62"/>
      <c r="C7283" s="62"/>
      <c r="D7283" s="62"/>
      <c r="E7283" s="173"/>
    </row>
    <row r="7284" spans="1:5">
      <c r="A7284" s="410"/>
      <c r="B7284" s="62"/>
      <c r="C7284" s="62"/>
      <c r="D7284" s="62"/>
      <c r="E7284" s="173"/>
    </row>
    <row r="7285" spans="1:5">
      <c r="A7285" s="410" t="s">
        <v>1457</v>
      </c>
      <c r="B7285" s="62" t="s">
        <v>3547</v>
      </c>
      <c r="C7285" s="62"/>
      <c r="D7285" s="62"/>
      <c r="E7285" s="173"/>
    </row>
    <row r="7286" spans="1:5" ht="30">
      <c r="A7286" s="410" t="s">
        <v>2799</v>
      </c>
      <c r="B7286" s="62"/>
      <c r="C7286" s="62"/>
      <c r="D7286" s="62"/>
      <c r="E7286" s="173"/>
    </row>
    <row r="7287" spans="1:5">
      <c r="A7287" s="410" t="s">
        <v>570</v>
      </c>
      <c r="B7287" s="62"/>
      <c r="C7287" s="62"/>
      <c r="D7287" s="62"/>
      <c r="E7287" s="173"/>
    </row>
    <row r="7288" spans="1:5">
      <c r="A7288" s="410"/>
      <c r="B7288" s="62"/>
      <c r="C7288" s="62"/>
      <c r="D7288" s="62"/>
      <c r="E7288" s="173"/>
    </row>
    <row r="7289" spans="1:5">
      <c r="A7289" s="410" t="s">
        <v>576</v>
      </c>
      <c r="B7289" s="62" t="s">
        <v>558</v>
      </c>
      <c r="C7289" s="62" t="s">
        <v>559</v>
      </c>
      <c r="D7289" s="62" t="s">
        <v>560</v>
      </c>
      <c r="E7289" s="173" t="s">
        <v>561</v>
      </c>
    </row>
    <row r="7290" spans="1:5" ht="30">
      <c r="A7290" s="410" t="s">
        <v>3061</v>
      </c>
      <c r="B7290" s="62" t="s">
        <v>123</v>
      </c>
      <c r="C7290" s="62">
        <v>5.4160000000000003E-5</v>
      </c>
      <c r="D7290" s="62">
        <v>576</v>
      </c>
      <c r="E7290" s="173">
        <f>TRUNC((C7290*D7290),2)</f>
        <v>0.03</v>
      </c>
    </row>
    <row r="7291" spans="1:5">
      <c r="A7291" s="410" t="s">
        <v>562</v>
      </c>
      <c r="B7291" s="62" t="s">
        <v>563</v>
      </c>
      <c r="C7291" s="62" t="s">
        <v>563</v>
      </c>
      <c r="D7291" s="62" t="s">
        <v>563</v>
      </c>
      <c r="E7291" s="173">
        <f>SUM(E7290:E7290)</f>
        <v>0.03</v>
      </c>
    </row>
    <row r="7292" spans="1:5">
      <c r="A7292" s="410"/>
      <c r="B7292" s="62"/>
      <c r="C7292" s="62"/>
      <c r="D7292" s="62"/>
      <c r="E7292" s="173"/>
    </row>
    <row r="7293" spans="1:5">
      <c r="A7293" s="410" t="s">
        <v>557</v>
      </c>
      <c r="B7293" s="62" t="s">
        <v>558</v>
      </c>
      <c r="C7293" s="62" t="s">
        <v>559</v>
      </c>
      <c r="D7293" s="62" t="s">
        <v>560</v>
      </c>
      <c r="E7293" s="173" t="s">
        <v>561</v>
      </c>
    </row>
    <row r="7294" spans="1:5">
      <c r="A7294" s="410" t="s">
        <v>3090</v>
      </c>
      <c r="B7294" s="62" t="s">
        <v>122</v>
      </c>
      <c r="C7294" s="62">
        <v>0.40683999999999998</v>
      </c>
      <c r="D7294" s="62">
        <v>13.3</v>
      </c>
      <c r="E7294" s="173">
        <f>TRUNC((C7294*D7294),2)</f>
        <v>5.41</v>
      </c>
    </row>
    <row r="7295" spans="1:5">
      <c r="A7295" s="410" t="s">
        <v>3063</v>
      </c>
      <c r="B7295" s="62" t="s">
        <v>122</v>
      </c>
      <c r="C7295" s="62">
        <v>0.40683999999999998</v>
      </c>
      <c r="D7295" s="62">
        <v>8.51</v>
      </c>
      <c r="E7295" s="173">
        <f>TRUNC((C7295*D7295),2)</f>
        <v>3.46</v>
      </c>
    </row>
    <row r="7296" spans="1:5">
      <c r="A7296" s="410" t="s">
        <v>562</v>
      </c>
      <c r="B7296" s="62" t="s">
        <v>563</v>
      </c>
      <c r="C7296" s="62" t="s">
        <v>563</v>
      </c>
      <c r="D7296" s="62" t="s">
        <v>563</v>
      </c>
      <c r="E7296" s="173">
        <f>SUM(E7294:E7295)</f>
        <v>8.870000000000001</v>
      </c>
    </row>
    <row r="7297" spans="1:5">
      <c r="A7297" s="410"/>
      <c r="B7297" s="62"/>
      <c r="C7297" s="62"/>
      <c r="D7297" s="62"/>
      <c r="E7297" s="173"/>
    </row>
    <row r="7298" spans="1:5">
      <c r="A7298" s="410" t="s">
        <v>564</v>
      </c>
      <c r="B7298" s="62" t="s">
        <v>558</v>
      </c>
      <c r="C7298" s="62" t="s">
        <v>559</v>
      </c>
      <c r="D7298" s="62" t="s">
        <v>560</v>
      </c>
      <c r="E7298" s="173" t="s">
        <v>561</v>
      </c>
    </row>
    <row r="7299" spans="1:5">
      <c r="A7299" s="410" t="s">
        <v>3066</v>
      </c>
      <c r="B7299" s="62" t="s">
        <v>123</v>
      </c>
      <c r="C7299" s="62">
        <v>6.4137600000000001E-3</v>
      </c>
      <c r="D7299" s="62">
        <v>6.92</v>
      </c>
      <c r="E7299" s="173">
        <f t="shared" ref="E7299:E7322" si="157">TRUNC((C7299*D7299),2)</f>
        <v>0.04</v>
      </c>
    </row>
    <row r="7300" spans="1:5">
      <c r="A7300" s="410" t="s">
        <v>3046</v>
      </c>
      <c r="B7300" s="62" t="s">
        <v>131</v>
      </c>
      <c r="C7300" s="62">
        <v>1.2807999999999999E-3</v>
      </c>
      <c r="D7300" s="62">
        <v>50.4</v>
      </c>
      <c r="E7300" s="173">
        <f t="shared" si="157"/>
        <v>0.06</v>
      </c>
    </row>
    <row r="7301" spans="1:5">
      <c r="A7301" s="410" t="s">
        <v>3067</v>
      </c>
      <c r="B7301" s="62" t="s">
        <v>123</v>
      </c>
      <c r="C7301" s="62">
        <v>5.3167999999999998E-4</v>
      </c>
      <c r="D7301" s="62">
        <v>108.95</v>
      </c>
      <c r="E7301" s="173">
        <f t="shared" si="157"/>
        <v>0.05</v>
      </c>
    </row>
    <row r="7302" spans="1:5">
      <c r="A7302" s="410" t="s">
        <v>3069</v>
      </c>
      <c r="B7302" s="62" t="s">
        <v>123</v>
      </c>
      <c r="C7302" s="62">
        <v>7.2552800000000002E-3</v>
      </c>
      <c r="D7302" s="62">
        <v>6.21</v>
      </c>
      <c r="E7302" s="173">
        <f t="shared" si="157"/>
        <v>0.04</v>
      </c>
    </row>
    <row r="7303" spans="1:5">
      <c r="A7303" s="410" t="s">
        <v>3047</v>
      </c>
      <c r="B7303" s="62" t="s">
        <v>131</v>
      </c>
      <c r="C7303" s="62">
        <v>1.098768E-2</v>
      </c>
      <c r="D7303" s="62">
        <v>9.4499999999999993</v>
      </c>
      <c r="E7303" s="173">
        <f t="shared" si="157"/>
        <v>0.1</v>
      </c>
    </row>
    <row r="7304" spans="1:5">
      <c r="A7304" s="410" t="s">
        <v>3075</v>
      </c>
      <c r="B7304" s="62" t="s">
        <v>128</v>
      </c>
      <c r="C7304" s="62">
        <v>1.2091999999999999E-3</v>
      </c>
      <c r="D7304" s="62">
        <v>15.32</v>
      </c>
      <c r="E7304" s="173">
        <f t="shared" si="157"/>
        <v>0.01</v>
      </c>
    </row>
    <row r="7305" spans="1:5">
      <c r="A7305" s="410" t="s">
        <v>3076</v>
      </c>
      <c r="B7305" s="62" t="s">
        <v>122</v>
      </c>
      <c r="C7305" s="62">
        <v>0.8</v>
      </c>
      <c r="D7305" s="62">
        <v>1.87</v>
      </c>
      <c r="E7305" s="173">
        <f t="shared" si="157"/>
        <v>1.49</v>
      </c>
    </row>
    <row r="7306" spans="1:5">
      <c r="A7306" s="410" t="s">
        <v>3077</v>
      </c>
      <c r="B7306" s="62" t="s">
        <v>122</v>
      </c>
      <c r="C7306" s="62">
        <v>0.8</v>
      </c>
      <c r="D7306" s="62">
        <v>0.71</v>
      </c>
      <c r="E7306" s="173">
        <f t="shared" si="157"/>
        <v>0.56000000000000005</v>
      </c>
    </row>
    <row r="7307" spans="1:5">
      <c r="A7307" s="410" t="s">
        <v>3078</v>
      </c>
      <c r="B7307" s="62" t="s">
        <v>122</v>
      </c>
      <c r="C7307" s="62">
        <v>0.8</v>
      </c>
      <c r="D7307" s="62">
        <v>0.34</v>
      </c>
      <c r="E7307" s="173">
        <f t="shared" si="157"/>
        <v>0.27</v>
      </c>
    </row>
    <row r="7308" spans="1:5">
      <c r="A7308" s="410" t="s">
        <v>3079</v>
      </c>
      <c r="B7308" s="62" t="s">
        <v>122</v>
      </c>
      <c r="C7308" s="62">
        <v>0.8</v>
      </c>
      <c r="D7308" s="62">
        <v>0.05</v>
      </c>
      <c r="E7308" s="173">
        <f t="shared" si="157"/>
        <v>0.04</v>
      </c>
    </row>
    <row r="7309" spans="1:5">
      <c r="A7309" s="410" t="s">
        <v>3048</v>
      </c>
      <c r="B7309" s="62" t="s">
        <v>123</v>
      </c>
      <c r="C7309" s="62">
        <v>2.1170400000000002E-3</v>
      </c>
      <c r="D7309" s="62">
        <v>31.18</v>
      </c>
      <c r="E7309" s="173">
        <f t="shared" si="157"/>
        <v>0.06</v>
      </c>
    </row>
    <row r="7310" spans="1:5">
      <c r="A7310" s="410" t="s">
        <v>3049</v>
      </c>
      <c r="B7310" s="62" t="s">
        <v>123</v>
      </c>
      <c r="C7310" s="62">
        <v>9.9223999999999992E-4</v>
      </c>
      <c r="D7310" s="62">
        <v>178.5</v>
      </c>
      <c r="E7310" s="173">
        <f t="shared" si="157"/>
        <v>0.17</v>
      </c>
    </row>
    <row r="7311" spans="1:5">
      <c r="A7311" s="410" t="s">
        <v>3050</v>
      </c>
      <c r="B7311" s="62" t="s">
        <v>123</v>
      </c>
      <c r="C7311" s="62">
        <v>8.9189760000000007E-2</v>
      </c>
      <c r="D7311" s="62">
        <v>1.17</v>
      </c>
      <c r="E7311" s="173">
        <f t="shared" si="157"/>
        <v>0.1</v>
      </c>
    </row>
    <row r="7312" spans="1:5" ht="30">
      <c r="A7312" s="410" t="s">
        <v>3051</v>
      </c>
      <c r="B7312" s="62" t="s">
        <v>123</v>
      </c>
      <c r="C7312" s="62">
        <v>8.5999999999999998E-4</v>
      </c>
      <c r="D7312" s="62">
        <v>140.43</v>
      </c>
      <c r="E7312" s="173">
        <f t="shared" si="157"/>
        <v>0.12</v>
      </c>
    </row>
    <row r="7313" spans="1:5" ht="30">
      <c r="A7313" s="410" t="s">
        <v>3052</v>
      </c>
      <c r="B7313" s="62" t="s">
        <v>123</v>
      </c>
      <c r="C7313" s="62">
        <v>5.7600000000000001E-4</v>
      </c>
      <c r="D7313" s="62">
        <v>123.37</v>
      </c>
      <c r="E7313" s="173">
        <f t="shared" si="157"/>
        <v>7.0000000000000007E-2</v>
      </c>
    </row>
    <row r="7314" spans="1:5" ht="30">
      <c r="A7314" s="410" t="s">
        <v>3080</v>
      </c>
      <c r="B7314" s="62" t="s">
        <v>123</v>
      </c>
      <c r="C7314" s="62">
        <v>3.5280000000000001E-5</v>
      </c>
      <c r="D7314" s="62">
        <v>593.85</v>
      </c>
      <c r="E7314" s="173">
        <f t="shared" si="157"/>
        <v>0.02</v>
      </c>
    </row>
    <row r="7315" spans="1:5">
      <c r="A7315" s="410" t="s">
        <v>3081</v>
      </c>
      <c r="B7315" s="62" t="s">
        <v>123</v>
      </c>
      <c r="C7315" s="62">
        <v>2.1664000000000001E-4</v>
      </c>
      <c r="D7315" s="62">
        <v>134.63</v>
      </c>
      <c r="E7315" s="173">
        <f t="shared" si="157"/>
        <v>0.02</v>
      </c>
    </row>
    <row r="7316" spans="1:5">
      <c r="A7316" s="410" t="s">
        <v>3082</v>
      </c>
      <c r="B7316" s="62" t="s">
        <v>123</v>
      </c>
      <c r="C7316" s="62">
        <v>1.6456000000000001E-4</v>
      </c>
      <c r="D7316" s="62">
        <v>202.84</v>
      </c>
      <c r="E7316" s="173">
        <f t="shared" si="157"/>
        <v>0.03</v>
      </c>
    </row>
    <row r="7317" spans="1:5">
      <c r="A7317" s="410" t="s">
        <v>3083</v>
      </c>
      <c r="B7317" s="62" t="s">
        <v>123</v>
      </c>
      <c r="C7317" s="62">
        <v>3.5280000000000001E-5</v>
      </c>
      <c r="D7317" s="62">
        <v>574.46</v>
      </c>
      <c r="E7317" s="173">
        <f t="shared" si="157"/>
        <v>0.02</v>
      </c>
    </row>
    <row r="7318" spans="1:5">
      <c r="A7318" s="410" t="s">
        <v>3084</v>
      </c>
      <c r="B7318" s="62" t="s">
        <v>123</v>
      </c>
      <c r="C7318" s="62">
        <v>4.3359999999999998E-5</v>
      </c>
      <c r="D7318" s="62">
        <v>276.64</v>
      </c>
      <c r="E7318" s="173">
        <f t="shared" si="157"/>
        <v>0.01</v>
      </c>
    </row>
    <row r="7319" spans="1:5">
      <c r="A7319" s="410" t="s">
        <v>3085</v>
      </c>
      <c r="B7319" s="62" t="s">
        <v>123</v>
      </c>
      <c r="C7319" s="62">
        <v>2.1840000000000002E-3</v>
      </c>
      <c r="D7319" s="62">
        <v>8.1</v>
      </c>
      <c r="E7319" s="173">
        <f t="shared" si="157"/>
        <v>0.01</v>
      </c>
    </row>
    <row r="7320" spans="1:5">
      <c r="A7320" s="410" t="s">
        <v>3086</v>
      </c>
      <c r="B7320" s="62" t="s">
        <v>123</v>
      </c>
      <c r="C7320" s="62">
        <v>1.2091999999999999E-3</v>
      </c>
      <c r="D7320" s="62">
        <v>11.01</v>
      </c>
      <c r="E7320" s="173">
        <f t="shared" si="157"/>
        <v>0.01</v>
      </c>
    </row>
    <row r="7321" spans="1:5">
      <c r="A7321" s="410" t="s">
        <v>3087</v>
      </c>
      <c r="B7321" s="62" t="s">
        <v>123</v>
      </c>
      <c r="C7321" s="62">
        <v>1.2091999999999999E-3</v>
      </c>
      <c r="D7321" s="62">
        <v>24.42</v>
      </c>
      <c r="E7321" s="173">
        <f t="shared" si="157"/>
        <v>0.02</v>
      </c>
    </row>
    <row r="7322" spans="1:5" ht="30">
      <c r="A7322" s="410" t="s">
        <v>3274</v>
      </c>
      <c r="B7322" s="62" t="s">
        <v>123</v>
      </c>
      <c r="C7322" s="62">
        <v>1.0001475399999999</v>
      </c>
      <c r="D7322" s="62">
        <v>203.34</v>
      </c>
      <c r="E7322" s="173">
        <f t="shared" si="157"/>
        <v>203.37</v>
      </c>
    </row>
    <row r="7323" spans="1:5">
      <c r="A7323" s="410" t="s">
        <v>562</v>
      </c>
      <c r="B7323" s="62" t="s">
        <v>563</v>
      </c>
      <c r="C7323" s="62" t="s">
        <v>563</v>
      </c>
      <c r="D7323" s="62" t="s">
        <v>563</v>
      </c>
      <c r="E7323" s="173">
        <f>SUM(E7299:E7322)</f>
        <v>206.69</v>
      </c>
    </row>
    <row r="7324" spans="1:5">
      <c r="A7324" s="410"/>
      <c r="B7324" s="62"/>
      <c r="C7324" s="62"/>
      <c r="D7324" s="62"/>
      <c r="E7324" s="173"/>
    </row>
    <row r="7325" spans="1:5">
      <c r="A7325" s="410" t="s">
        <v>565</v>
      </c>
      <c r="B7325" s="62" t="s">
        <v>563</v>
      </c>
      <c r="C7325" s="62" t="s">
        <v>563</v>
      </c>
      <c r="D7325" s="62" t="s">
        <v>563</v>
      </c>
      <c r="E7325" s="173">
        <f>E7291+E7296+E7323</f>
        <v>215.59</v>
      </c>
    </row>
    <row r="7326" spans="1:5">
      <c r="A7326" s="410"/>
      <c r="B7326" s="62"/>
      <c r="C7326" s="62"/>
      <c r="D7326" s="413"/>
      <c r="E7326" s="173"/>
    </row>
    <row r="7327" spans="1:5">
      <c r="A7327" s="410"/>
      <c r="B7327" s="62"/>
      <c r="C7327" s="62"/>
      <c r="D7327" s="62"/>
      <c r="E7327" s="173"/>
    </row>
    <row r="7328" spans="1:5">
      <c r="A7328" s="410"/>
      <c r="B7328" s="62"/>
      <c r="C7328" s="62"/>
      <c r="D7328" s="62"/>
      <c r="E7328" s="173"/>
    </row>
    <row r="7329" spans="1:5">
      <c r="A7329" s="410" t="s">
        <v>1458</v>
      </c>
      <c r="B7329" s="62" t="s">
        <v>3547</v>
      </c>
      <c r="C7329" s="62"/>
      <c r="D7329" s="62"/>
      <c r="E7329" s="173"/>
    </row>
    <row r="7330" spans="1:5" ht="30">
      <c r="A7330" s="410" t="s">
        <v>2800</v>
      </c>
      <c r="B7330" s="62"/>
      <c r="C7330" s="62"/>
      <c r="D7330" s="62"/>
      <c r="E7330" s="173"/>
    </row>
    <row r="7331" spans="1:5">
      <c r="A7331" s="410" t="s">
        <v>570</v>
      </c>
      <c r="B7331" s="62"/>
      <c r="C7331" s="62"/>
      <c r="D7331" s="62"/>
      <c r="E7331" s="173"/>
    </row>
    <row r="7332" spans="1:5">
      <c r="A7332" s="410"/>
      <c r="B7332" s="62"/>
      <c r="C7332" s="62"/>
      <c r="D7332" s="62"/>
      <c r="E7332" s="173"/>
    </row>
    <row r="7333" spans="1:5">
      <c r="A7333" s="410" t="s">
        <v>576</v>
      </c>
      <c r="B7333" s="62" t="s">
        <v>558</v>
      </c>
      <c r="C7333" s="62" t="s">
        <v>559</v>
      </c>
      <c r="D7333" s="62" t="s">
        <v>560</v>
      </c>
      <c r="E7333" s="173" t="s">
        <v>561</v>
      </c>
    </row>
    <row r="7334" spans="1:5" ht="30">
      <c r="A7334" s="410" t="s">
        <v>3061</v>
      </c>
      <c r="B7334" s="62" t="s">
        <v>123</v>
      </c>
      <c r="C7334" s="62">
        <v>5.4160000000000003E-5</v>
      </c>
      <c r="D7334" s="62">
        <v>576</v>
      </c>
      <c r="E7334" s="173">
        <f>TRUNC((C7334*D7334),2)</f>
        <v>0.03</v>
      </c>
    </row>
    <row r="7335" spans="1:5">
      <c r="A7335" s="410" t="s">
        <v>562</v>
      </c>
      <c r="B7335" s="62" t="s">
        <v>563</v>
      </c>
      <c r="C7335" s="62" t="s">
        <v>563</v>
      </c>
      <c r="D7335" s="62" t="s">
        <v>563</v>
      </c>
      <c r="E7335" s="173">
        <f>SUM(E7334:E7334)</f>
        <v>0.03</v>
      </c>
    </row>
    <row r="7336" spans="1:5">
      <c r="A7336" s="410"/>
      <c r="B7336" s="62"/>
      <c r="C7336" s="62"/>
      <c r="D7336" s="62"/>
      <c r="E7336" s="173"/>
    </row>
    <row r="7337" spans="1:5">
      <c r="A7337" s="410" t="s">
        <v>557</v>
      </c>
      <c r="B7337" s="62" t="s">
        <v>558</v>
      </c>
      <c r="C7337" s="62" t="s">
        <v>559</v>
      </c>
      <c r="D7337" s="62" t="s">
        <v>560</v>
      </c>
      <c r="E7337" s="173" t="s">
        <v>561</v>
      </c>
    </row>
    <row r="7338" spans="1:5">
      <c r="A7338" s="410" t="s">
        <v>3090</v>
      </c>
      <c r="B7338" s="62" t="s">
        <v>122</v>
      </c>
      <c r="C7338" s="62">
        <v>0.40683999999999998</v>
      </c>
      <c r="D7338" s="62">
        <v>13.3</v>
      </c>
      <c r="E7338" s="173">
        <f>TRUNC((C7338*D7338),2)</f>
        <v>5.41</v>
      </c>
    </row>
    <row r="7339" spans="1:5">
      <c r="A7339" s="410" t="s">
        <v>3063</v>
      </c>
      <c r="B7339" s="62" t="s">
        <v>122</v>
      </c>
      <c r="C7339" s="62">
        <v>0.40683999999999998</v>
      </c>
      <c r="D7339" s="62">
        <v>8.51</v>
      </c>
      <c r="E7339" s="173">
        <f>TRUNC((C7339*D7339),2)</f>
        <v>3.46</v>
      </c>
    </row>
    <row r="7340" spans="1:5">
      <c r="A7340" s="410" t="s">
        <v>562</v>
      </c>
      <c r="B7340" s="62" t="s">
        <v>563</v>
      </c>
      <c r="C7340" s="62" t="s">
        <v>563</v>
      </c>
      <c r="D7340" s="62" t="s">
        <v>563</v>
      </c>
      <c r="E7340" s="173">
        <f>SUM(E7338:E7339)</f>
        <v>8.870000000000001</v>
      </c>
    </row>
    <row r="7341" spans="1:5">
      <c r="A7341" s="410"/>
      <c r="B7341" s="62"/>
      <c r="C7341" s="62"/>
      <c r="D7341" s="62"/>
      <c r="E7341" s="173"/>
    </row>
    <row r="7342" spans="1:5">
      <c r="A7342" s="410" t="s">
        <v>564</v>
      </c>
      <c r="B7342" s="62" t="s">
        <v>558</v>
      </c>
      <c r="C7342" s="62" t="s">
        <v>559</v>
      </c>
      <c r="D7342" s="62" t="s">
        <v>560</v>
      </c>
      <c r="E7342" s="173" t="s">
        <v>561</v>
      </c>
    </row>
    <row r="7343" spans="1:5">
      <c r="A7343" s="410" t="s">
        <v>3066</v>
      </c>
      <c r="B7343" s="62" t="s">
        <v>123</v>
      </c>
      <c r="C7343" s="62">
        <v>6.4137600000000001E-3</v>
      </c>
      <c r="D7343" s="62">
        <v>6.92</v>
      </c>
      <c r="E7343" s="173">
        <f t="shared" ref="E7343:E7366" si="158">TRUNC((C7343*D7343),2)</f>
        <v>0.04</v>
      </c>
    </row>
    <row r="7344" spans="1:5">
      <c r="A7344" s="410" t="s">
        <v>3046</v>
      </c>
      <c r="B7344" s="62" t="s">
        <v>131</v>
      </c>
      <c r="C7344" s="62">
        <v>1.2807999999999999E-3</v>
      </c>
      <c r="D7344" s="62">
        <v>50.4</v>
      </c>
      <c r="E7344" s="173">
        <f t="shared" si="158"/>
        <v>0.06</v>
      </c>
    </row>
    <row r="7345" spans="1:5">
      <c r="A7345" s="410" t="s">
        <v>3067</v>
      </c>
      <c r="B7345" s="62" t="s">
        <v>123</v>
      </c>
      <c r="C7345" s="62">
        <v>5.3167999999999998E-4</v>
      </c>
      <c r="D7345" s="62">
        <v>108.95</v>
      </c>
      <c r="E7345" s="173">
        <f t="shared" si="158"/>
        <v>0.05</v>
      </c>
    </row>
    <row r="7346" spans="1:5">
      <c r="A7346" s="410" t="s">
        <v>3069</v>
      </c>
      <c r="B7346" s="62" t="s">
        <v>123</v>
      </c>
      <c r="C7346" s="62">
        <v>7.2552800000000002E-3</v>
      </c>
      <c r="D7346" s="62">
        <v>6.21</v>
      </c>
      <c r="E7346" s="173">
        <f t="shared" si="158"/>
        <v>0.04</v>
      </c>
    </row>
    <row r="7347" spans="1:5">
      <c r="A7347" s="410" t="s">
        <v>3047</v>
      </c>
      <c r="B7347" s="62" t="s">
        <v>131</v>
      </c>
      <c r="C7347" s="62">
        <v>1.098768E-2</v>
      </c>
      <c r="D7347" s="62">
        <v>9.4499999999999993</v>
      </c>
      <c r="E7347" s="173">
        <f t="shared" si="158"/>
        <v>0.1</v>
      </c>
    </row>
    <row r="7348" spans="1:5">
      <c r="A7348" s="410" t="s">
        <v>3075</v>
      </c>
      <c r="B7348" s="62" t="s">
        <v>128</v>
      </c>
      <c r="C7348" s="62">
        <v>1.2091999999999999E-3</v>
      </c>
      <c r="D7348" s="62">
        <v>15.32</v>
      </c>
      <c r="E7348" s="173">
        <f t="shared" si="158"/>
        <v>0.01</v>
      </c>
    </row>
    <row r="7349" spans="1:5">
      <c r="A7349" s="410" t="s">
        <v>3076</v>
      </c>
      <c r="B7349" s="62" t="s">
        <v>122</v>
      </c>
      <c r="C7349" s="62">
        <v>0.8</v>
      </c>
      <c r="D7349" s="62">
        <v>1.87</v>
      </c>
      <c r="E7349" s="173">
        <f t="shared" si="158"/>
        <v>1.49</v>
      </c>
    </row>
    <row r="7350" spans="1:5">
      <c r="A7350" s="410" t="s">
        <v>3077</v>
      </c>
      <c r="B7350" s="62" t="s">
        <v>122</v>
      </c>
      <c r="C7350" s="62">
        <v>0.8</v>
      </c>
      <c r="D7350" s="62">
        <v>0.71</v>
      </c>
      <c r="E7350" s="173">
        <f t="shared" si="158"/>
        <v>0.56000000000000005</v>
      </c>
    </row>
    <row r="7351" spans="1:5">
      <c r="A7351" s="410" t="s">
        <v>3078</v>
      </c>
      <c r="B7351" s="62" t="s">
        <v>122</v>
      </c>
      <c r="C7351" s="62">
        <v>0.8</v>
      </c>
      <c r="D7351" s="62">
        <v>0.34</v>
      </c>
      <c r="E7351" s="173">
        <f t="shared" si="158"/>
        <v>0.27</v>
      </c>
    </row>
    <row r="7352" spans="1:5">
      <c r="A7352" s="410" t="s">
        <v>3079</v>
      </c>
      <c r="B7352" s="62" t="s">
        <v>122</v>
      </c>
      <c r="C7352" s="62">
        <v>0.8</v>
      </c>
      <c r="D7352" s="62">
        <v>0.05</v>
      </c>
      <c r="E7352" s="173">
        <f t="shared" si="158"/>
        <v>0.04</v>
      </c>
    </row>
    <row r="7353" spans="1:5">
      <c r="A7353" s="410" t="s">
        <v>3048</v>
      </c>
      <c r="B7353" s="62" t="s">
        <v>123</v>
      </c>
      <c r="C7353" s="62">
        <v>2.1170400000000002E-3</v>
      </c>
      <c r="D7353" s="62">
        <v>31.18</v>
      </c>
      <c r="E7353" s="173">
        <f t="shared" si="158"/>
        <v>0.06</v>
      </c>
    </row>
    <row r="7354" spans="1:5">
      <c r="A7354" s="410" t="s">
        <v>3049</v>
      </c>
      <c r="B7354" s="62" t="s">
        <v>123</v>
      </c>
      <c r="C7354" s="62">
        <v>9.9223999999999992E-4</v>
      </c>
      <c r="D7354" s="62">
        <v>178.5</v>
      </c>
      <c r="E7354" s="173">
        <f t="shared" si="158"/>
        <v>0.17</v>
      </c>
    </row>
    <row r="7355" spans="1:5">
      <c r="A7355" s="410" t="s">
        <v>3050</v>
      </c>
      <c r="B7355" s="62" t="s">
        <v>123</v>
      </c>
      <c r="C7355" s="62">
        <v>8.9189760000000007E-2</v>
      </c>
      <c r="D7355" s="62">
        <v>1.17</v>
      </c>
      <c r="E7355" s="173">
        <f t="shared" si="158"/>
        <v>0.1</v>
      </c>
    </row>
    <row r="7356" spans="1:5" ht="30">
      <c r="A7356" s="410" t="s">
        <v>3051</v>
      </c>
      <c r="B7356" s="62" t="s">
        <v>123</v>
      </c>
      <c r="C7356" s="62">
        <v>8.5999999999999998E-4</v>
      </c>
      <c r="D7356" s="62">
        <v>140.43</v>
      </c>
      <c r="E7356" s="173">
        <f t="shared" si="158"/>
        <v>0.12</v>
      </c>
    </row>
    <row r="7357" spans="1:5" ht="30">
      <c r="A7357" s="410" t="s">
        <v>3052</v>
      </c>
      <c r="B7357" s="62" t="s">
        <v>123</v>
      </c>
      <c r="C7357" s="62">
        <v>5.7600000000000001E-4</v>
      </c>
      <c r="D7357" s="62">
        <v>123.37</v>
      </c>
      <c r="E7357" s="173">
        <f t="shared" si="158"/>
        <v>7.0000000000000007E-2</v>
      </c>
    </row>
    <row r="7358" spans="1:5" ht="30">
      <c r="A7358" s="410" t="s">
        <v>3080</v>
      </c>
      <c r="B7358" s="62" t="s">
        <v>123</v>
      </c>
      <c r="C7358" s="62">
        <v>3.5280000000000001E-5</v>
      </c>
      <c r="D7358" s="62">
        <v>593.85</v>
      </c>
      <c r="E7358" s="173">
        <f t="shared" si="158"/>
        <v>0.02</v>
      </c>
    </row>
    <row r="7359" spans="1:5" ht="30">
      <c r="A7359" s="410" t="s">
        <v>3275</v>
      </c>
      <c r="B7359" s="62" t="s">
        <v>123</v>
      </c>
      <c r="C7359" s="62">
        <v>1.00029697</v>
      </c>
      <c r="D7359" s="62">
        <v>134.69</v>
      </c>
      <c r="E7359" s="173">
        <f t="shared" si="158"/>
        <v>134.72</v>
      </c>
    </row>
    <row r="7360" spans="1:5">
      <c r="A7360" s="410" t="s">
        <v>3081</v>
      </c>
      <c r="B7360" s="62" t="s">
        <v>123</v>
      </c>
      <c r="C7360" s="62">
        <v>2.1664000000000001E-4</v>
      </c>
      <c r="D7360" s="62">
        <v>134.63</v>
      </c>
      <c r="E7360" s="173">
        <f t="shared" si="158"/>
        <v>0.02</v>
      </c>
    </row>
    <row r="7361" spans="1:5">
      <c r="A7361" s="410" t="s">
        <v>3082</v>
      </c>
      <c r="B7361" s="62" t="s">
        <v>123</v>
      </c>
      <c r="C7361" s="62">
        <v>1.6456000000000001E-4</v>
      </c>
      <c r="D7361" s="62">
        <v>202.84</v>
      </c>
      <c r="E7361" s="173">
        <f t="shared" si="158"/>
        <v>0.03</v>
      </c>
    </row>
    <row r="7362" spans="1:5">
      <c r="A7362" s="410" t="s">
        <v>3083</v>
      </c>
      <c r="B7362" s="62" t="s">
        <v>123</v>
      </c>
      <c r="C7362" s="62">
        <v>3.5280000000000001E-5</v>
      </c>
      <c r="D7362" s="62">
        <v>574.46</v>
      </c>
      <c r="E7362" s="173">
        <f t="shared" si="158"/>
        <v>0.02</v>
      </c>
    </row>
    <row r="7363" spans="1:5">
      <c r="A7363" s="410" t="s">
        <v>3084</v>
      </c>
      <c r="B7363" s="62" t="s">
        <v>123</v>
      </c>
      <c r="C7363" s="62">
        <v>4.3359999999999998E-5</v>
      </c>
      <c r="D7363" s="62">
        <v>276.64</v>
      </c>
      <c r="E7363" s="173">
        <f t="shared" si="158"/>
        <v>0.01</v>
      </c>
    </row>
    <row r="7364" spans="1:5">
      <c r="A7364" s="410" t="s">
        <v>3085</v>
      </c>
      <c r="B7364" s="62" t="s">
        <v>123</v>
      </c>
      <c r="C7364" s="62">
        <v>2.1840000000000002E-3</v>
      </c>
      <c r="D7364" s="62">
        <v>8.1</v>
      </c>
      <c r="E7364" s="173">
        <f t="shared" si="158"/>
        <v>0.01</v>
      </c>
    </row>
    <row r="7365" spans="1:5">
      <c r="A7365" s="410" t="s">
        <v>3086</v>
      </c>
      <c r="B7365" s="62" t="s">
        <v>123</v>
      </c>
      <c r="C7365" s="62">
        <v>1.2091999999999999E-3</v>
      </c>
      <c r="D7365" s="62">
        <v>11.01</v>
      </c>
      <c r="E7365" s="173">
        <f t="shared" si="158"/>
        <v>0.01</v>
      </c>
    </row>
    <row r="7366" spans="1:5">
      <c r="A7366" s="410" t="s">
        <v>3087</v>
      </c>
      <c r="B7366" s="62" t="s">
        <v>123</v>
      </c>
      <c r="C7366" s="62">
        <v>1.2091999999999999E-3</v>
      </c>
      <c r="D7366" s="62">
        <v>24.42</v>
      </c>
      <c r="E7366" s="173">
        <f t="shared" si="158"/>
        <v>0.02</v>
      </c>
    </row>
    <row r="7367" spans="1:5">
      <c r="A7367" s="410" t="s">
        <v>562</v>
      </c>
      <c r="B7367" s="62" t="s">
        <v>563</v>
      </c>
      <c r="C7367" s="62" t="s">
        <v>563</v>
      </c>
      <c r="D7367" s="62" t="s">
        <v>563</v>
      </c>
      <c r="E7367" s="173">
        <f>SUM(E7343:E7366)</f>
        <v>138.04</v>
      </c>
    </row>
    <row r="7368" spans="1:5">
      <c r="A7368" s="410"/>
      <c r="B7368" s="62"/>
      <c r="C7368" s="62"/>
      <c r="D7368" s="62"/>
      <c r="E7368" s="173"/>
    </row>
    <row r="7369" spans="1:5">
      <c r="A7369" s="410" t="s">
        <v>565</v>
      </c>
      <c r="B7369" s="62" t="s">
        <v>563</v>
      </c>
      <c r="C7369" s="62" t="s">
        <v>563</v>
      </c>
      <c r="D7369" s="62" t="s">
        <v>563</v>
      </c>
      <c r="E7369" s="173">
        <f>E7335+E7340+E7367</f>
        <v>146.94</v>
      </c>
    </row>
    <row r="7370" spans="1:5">
      <c r="A7370" s="410"/>
      <c r="B7370" s="62"/>
      <c r="C7370" s="62"/>
      <c r="D7370" s="413"/>
      <c r="E7370" s="173"/>
    </row>
    <row r="7371" spans="1:5">
      <c r="A7371" s="410"/>
      <c r="B7371" s="62"/>
      <c r="C7371" s="62"/>
      <c r="D7371" s="62"/>
      <c r="E7371" s="173"/>
    </row>
    <row r="7372" spans="1:5">
      <c r="A7372" s="410"/>
      <c r="B7372" s="62"/>
      <c r="C7372" s="62"/>
      <c r="D7372" s="62"/>
      <c r="E7372" s="173"/>
    </row>
    <row r="7373" spans="1:5">
      <c r="A7373" s="410" t="s">
        <v>1459</v>
      </c>
      <c r="B7373" s="62" t="s">
        <v>3547</v>
      </c>
      <c r="C7373" s="62"/>
      <c r="D7373" s="62"/>
      <c r="E7373" s="173"/>
    </row>
    <row r="7374" spans="1:5" ht="30">
      <c r="A7374" s="410" t="s">
        <v>2801</v>
      </c>
      <c r="B7374" s="62"/>
      <c r="C7374" s="62"/>
      <c r="D7374" s="62"/>
      <c r="E7374" s="173"/>
    </row>
    <row r="7375" spans="1:5">
      <c r="A7375" s="410" t="s">
        <v>570</v>
      </c>
      <c r="B7375" s="62"/>
      <c r="C7375" s="62"/>
      <c r="D7375" s="62"/>
      <c r="E7375" s="173"/>
    </row>
    <row r="7376" spans="1:5">
      <c r="A7376" s="410"/>
      <c r="B7376" s="62"/>
      <c r="C7376" s="62"/>
      <c r="D7376" s="62"/>
      <c r="E7376" s="173"/>
    </row>
    <row r="7377" spans="1:5">
      <c r="A7377" s="410" t="s">
        <v>576</v>
      </c>
      <c r="B7377" s="62" t="s">
        <v>558</v>
      </c>
      <c r="C7377" s="62" t="s">
        <v>559</v>
      </c>
      <c r="D7377" s="62" t="s">
        <v>560</v>
      </c>
      <c r="E7377" s="173" t="s">
        <v>561</v>
      </c>
    </row>
    <row r="7378" spans="1:5" ht="30">
      <c r="A7378" s="410" t="s">
        <v>3061</v>
      </c>
      <c r="B7378" s="62" t="s">
        <v>123</v>
      </c>
      <c r="C7378" s="62">
        <v>6.7700000000000006E-5</v>
      </c>
      <c r="D7378" s="62">
        <v>576</v>
      </c>
      <c r="E7378" s="173">
        <f>TRUNC((C7378*D7378),2)</f>
        <v>0.03</v>
      </c>
    </row>
    <row r="7379" spans="1:5">
      <c r="A7379" s="410" t="s">
        <v>562</v>
      </c>
      <c r="B7379" s="62" t="s">
        <v>563</v>
      </c>
      <c r="C7379" s="62" t="s">
        <v>563</v>
      </c>
      <c r="D7379" s="62" t="s">
        <v>563</v>
      </c>
      <c r="E7379" s="173">
        <f>SUM(E7378:E7378)</f>
        <v>0.03</v>
      </c>
    </row>
    <row r="7380" spans="1:5">
      <c r="A7380" s="410"/>
      <c r="B7380" s="62"/>
      <c r="C7380" s="62"/>
      <c r="D7380" s="62"/>
      <c r="E7380" s="173"/>
    </row>
    <row r="7381" spans="1:5">
      <c r="A7381" s="410" t="s">
        <v>557</v>
      </c>
      <c r="B7381" s="62" t="s">
        <v>558</v>
      </c>
      <c r="C7381" s="62" t="s">
        <v>559</v>
      </c>
      <c r="D7381" s="62" t="s">
        <v>560</v>
      </c>
      <c r="E7381" s="173" t="s">
        <v>561</v>
      </c>
    </row>
    <row r="7382" spans="1:5">
      <c r="A7382" s="410" t="s">
        <v>3090</v>
      </c>
      <c r="B7382" s="62" t="s">
        <v>122</v>
      </c>
      <c r="C7382" s="62">
        <v>0.50854999999999995</v>
      </c>
      <c r="D7382" s="62">
        <v>13.3</v>
      </c>
      <c r="E7382" s="173">
        <f>TRUNC((C7382*D7382),2)</f>
        <v>6.76</v>
      </c>
    </row>
    <row r="7383" spans="1:5">
      <c r="A7383" s="410" t="s">
        <v>3063</v>
      </c>
      <c r="B7383" s="62" t="s">
        <v>122</v>
      </c>
      <c r="C7383" s="62">
        <v>0.50854999999999995</v>
      </c>
      <c r="D7383" s="62">
        <v>8.51</v>
      </c>
      <c r="E7383" s="173">
        <f>TRUNC((C7383*D7383),2)</f>
        <v>4.32</v>
      </c>
    </row>
    <row r="7384" spans="1:5">
      <c r="A7384" s="410" t="s">
        <v>562</v>
      </c>
      <c r="B7384" s="62" t="s">
        <v>563</v>
      </c>
      <c r="C7384" s="62" t="s">
        <v>563</v>
      </c>
      <c r="D7384" s="62" t="s">
        <v>563</v>
      </c>
      <c r="E7384" s="173">
        <f>SUM(E7382:E7383)</f>
        <v>11.08</v>
      </c>
    </row>
    <row r="7385" spans="1:5">
      <c r="A7385" s="410"/>
      <c r="B7385" s="62"/>
      <c r="C7385" s="62"/>
      <c r="D7385" s="62"/>
      <c r="E7385" s="173"/>
    </row>
    <row r="7386" spans="1:5">
      <c r="A7386" s="410" t="s">
        <v>564</v>
      </c>
      <c r="B7386" s="62" t="s">
        <v>558</v>
      </c>
      <c r="C7386" s="62" t="s">
        <v>559</v>
      </c>
      <c r="D7386" s="62" t="s">
        <v>560</v>
      </c>
      <c r="E7386" s="173" t="s">
        <v>561</v>
      </c>
    </row>
    <row r="7387" spans="1:5">
      <c r="A7387" s="410" t="s">
        <v>3066</v>
      </c>
      <c r="B7387" s="62" t="s">
        <v>123</v>
      </c>
      <c r="C7387" s="62">
        <v>8.0172000000000004E-3</v>
      </c>
      <c r="D7387" s="62">
        <v>6.92</v>
      </c>
      <c r="E7387" s="173">
        <f t="shared" ref="E7387:E7410" si="159">TRUNC((C7387*D7387),2)</f>
        <v>0.05</v>
      </c>
    </row>
    <row r="7388" spans="1:5">
      <c r="A7388" s="410" t="s">
        <v>3046</v>
      </c>
      <c r="B7388" s="62" t="s">
        <v>131</v>
      </c>
      <c r="C7388" s="62">
        <v>1.601E-3</v>
      </c>
      <c r="D7388" s="62">
        <v>50.4</v>
      </c>
      <c r="E7388" s="173">
        <f t="shared" si="159"/>
        <v>0.08</v>
      </c>
    </row>
    <row r="7389" spans="1:5">
      <c r="A7389" s="410" t="s">
        <v>3067</v>
      </c>
      <c r="B7389" s="62" t="s">
        <v>123</v>
      </c>
      <c r="C7389" s="62">
        <v>6.646E-4</v>
      </c>
      <c r="D7389" s="62">
        <v>108.95</v>
      </c>
      <c r="E7389" s="173">
        <f t="shared" si="159"/>
        <v>7.0000000000000007E-2</v>
      </c>
    </row>
    <row r="7390" spans="1:5">
      <c r="A7390" s="410" t="s">
        <v>3069</v>
      </c>
      <c r="B7390" s="62" t="s">
        <v>123</v>
      </c>
      <c r="C7390" s="62">
        <v>9.0691000000000001E-3</v>
      </c>
      <c r="D7390" s="62">
        <v>6.21</v>
      </c>
      <c r="E7390" s="173">
        <f t="shared" si="159"/>
        <v>0.05</v>
      </c>
    </row>
    <row r="7391" spans="1:5">
      <c r="A7391" s="410" t="s">
        <v>3047</v>
      </c>
      <c r="B7391" s="62" t="s">
        <v>131</v>
      </c>
      <c r="C7391" s="62">
        <v>1.37346E-2</v>
      </c>
      <c r="D7391" s="62">
        <v>9.4499999999999993</v>
      </c>
      <c r="E7391" s="173">
        <f t="shared" si="159"/>
        <v>0.12</v>
      </c>
    </row>
    <row r="7392" spans="1:5">
      <c r="A7392" s="410" t="s">
        <v>3075</v>
      </c>
      <c r="B7392" s="62" t="s">
        <v>128</v>
      </c>
      <c r="C7392" s="62">
        <v>1.5115E-3</v>
      </c>
      <c r="D7392" s="62">
        <v>15.32</v>
      </c>
      <c r="E7392" s="173">
        <f t="shared" si="159"/>
        <v>0.02</v>
      </c>
    </row>
    <row r="7393" spans="1:5">
      <c r="A7393" s="410" t="s">
        <v>3076</v>
      </c>
      <c r="B7393" s="62" t="s">
        <v>122</v>
      </c>
      <c r="C7393" s="62">
        <v>1</v>
      </c>
      <c r="D7393" s="62">
        <v>1.87</v>
      </c>
      <c r="E7393" s="173">
        <f t="shared" si="159"/>
        <v>1.87</v>
      </c>
    </row>
    <row r="7394" spans="1:5">
      <c r="A7394" s="410" t="s">
        <v>3077</v>
      </c>
      <c r="B7394" s="62" t="s">
        <v>122</v>
      </c>
      <c r="C7394" s="62">
        <v>1</v>
      </c>
      <c r="D7394" s="62">
        <v>0.71</v>
      </c>
      <c r="E7394" s="173">
        <f t="shared" si="159"/>
        <v>0.71</v>
      </c>
    </row>
    <row r="7395" spans="1:5">
      <c r="A7395" s="410" t="s">
        <v>3078</v>
      </c>
      <c r="B7395" s="62" t="s">
        <v>122</v>
      </c>
      <c r="C7395" s="62">
        <v>1</v>
      </c>
      <c r="D7395" s="62">
        <v>0.34</v>
      </c>
      <c r="E7395" s="173">
        <f t="shared" si="159"/>
        <v>0.34</v>
      </c>
    </row>
    <row r="7396" spans="1:5">
      <c r="A7396" s="410" t="s">
        <v>3079</v>
      </c>
      <c r="B7396" s="62" t="s">
        <v>122</v>
      </c>
      <c r="C7396" s="62">
        <v>1</v>
      </c>
      <c r="D7396" s="62">
        <v>0.05</v>
      </c>
      <c r="E7396" s="173">
        <f t="shared" si="159"/>
        <v>0.05</v>
      </c>
    </row>
    <row r="7397" spans="1:5">
      <c r="A7397" s="410" t="s">
        <v>3048</v>
      </c>
      <c r="B7397" s="62" t="s">
        <v>123</v>
      </c>
      <c r="C7397" s="62">
        <v>2.6462999999999999E-3</v>
      </c>
      <c r="D7397" s="62">
        <v>31.18</v>
      </c>
      <c r="E7397" s="173">
        <f t="shared" si="159"/>
        <v>0.08</v>
      </c>
    </row>
    <row r="7398" spans="1:5">
      <c r="A7398" s="410" t="s">
        <v>3049</v>
      </c>
      <c r="B7398" s="62" t="s">
        <v>123</v>
      </c>
      <c r="C7398" s="62">
        <v>1.2403E-3</v>
      </c>
      <c r="D7398" s="62">
        <v>178.5</v>
      </c>
      <c r="E7398" s="173">
        <f t="shared" si="159"/>
        <v>0.22</v>
      </c>
    </row>
    <row r="7399" spans="1:5">
      <c r="A7399" s="410" t="s">
        <v>3050</v>
      </c>
      <c r="B7399" s="62" t="s">
        <v>123</v>
      </c>
      <c r="C7399" s="62">
        <v>0.11148719999999999</v>
      </c>
      <c r="D7399" s="62">
        <v>1.17</v>
      </c>
      <c r="E7399" s="173">
        <f t="shared" si="159"/>
        <v>0.13</v>
      </c>
    </row>
    <row r="7400" spans="1:5" ht="30">
      <c r="A7400" s="410" t="s">
        <v>3051</v>
      </c>
      <c r="B7400" s="62" t="s">
        <v>123</v>
      </c>
      <c r="C7400" s="62">
        <v>1.075E-3</v>
      </c>
      <c r="D7400" s="62">
        <v>140.43</v>
      </c>
      <c r="E7400" s="173">
        <f t="shared" si="159"/>
        <v>0.15</v>
      </c>
    </row>
    <row r="7401" spans="1:5" ht="30">
      <c r="A7401" s="410" t="s">
        <v>3052</v>
      </c>
      <c r="B7401" s="62" t="s">
        <v>123</v>
      </c>
      <c r="C7401" s="62">
        <v>7.2000000000000005E-4</v>
      </c>
      <c r="D7401" s="62">
        <v>123.37</v>
      </c>
      <c r="E7401" s="173">
        <f t="shared" si="159"/>
        <v>0.08</v>
      </c>
    </row>
    <row r="7402" spans="1:5" ht="30">
      <c r="A7402" s="410" t="s">
        <v>3080</v>
      </c>
      <c r="B7402" s="62" t="s">
        <v>123</v>
      </c>
      <c r="C7402" s="62">
        <v>4.4100000000000001E-5</v>
      </c>
      <c r="D7402" s="62">
        <v>593.85</v>
      </c>
      <c r="E7402" s="173">
        <f t="shared" si="159"/>
        <v>0.02</v>
      </c>
    </row>
    <row r="7403" spans="1:5" ht="30">
      <c r="A7403" s="410" t="s">
        <v>3276</v>
      </c>
      <c r="B7403" s="62" t="s">
        <v>123</v>
      </c>
      <c r="C7403" s="62">
        <v>1</v>
      </c>
      <c r="D7403" s="62">
        <v>159.5</v>
      </c>
      <c r="E7403" s="173">
        <f t="shared" si="159"/>
        <v>159.5</v>
      </c>
    </row>
    <row r="7404" spans="1:5">
      <c r="A7404" s="410" t="s">
        <v>3081</v>
      </c>
      <c r="B7404" s="62" t="s">
        <v>123</v>
      </c>
      <c r="C7404" s="62">
        <v>2.7080000000000002E-4</v>
      </c>
      <c r="D7404" s="62">
        <v>134.63</v>
      </c>
      <c r="E7404" s="173">
        <f t="shared" si="159"/>
        <v>0.03</v>
      </c>
    </row>
    <row r="7405" spans="1:5">
      <c r="A7405" s="410" t="s">
        <v>3082</v>
      </c>
      <c r="B7405" s="62" t="s">
        <v>123</v>
      </c>
      <c r="C7405" s="62">
        <v>2.0570000000000001E-4</v>
      </c>
      <c r="D7405" s="62">
        <v>202.84</v>
      </c>
      <c r="E7405" s="173">
        <f t="shared" si="159"/>
        <v>0.04</v>
      </c>
    </row>
    <row r="7406" spans="1:5">
      <c r="A7406" s="410" t="s">
        <v>3083</v>
      </c>
      <c r="B7406" s="62" t="s">
        <v>123</v>
      </c>
      <c r="C7406" s="62">
        <v>4.4100000000000001E-5</v>
      </c>
      <c r="D7406" s="62">
        <v>574.46</v>
      </c>
      <c r="E7406" s="173">
        <f t="shared" si="159"/>
        <v>0.02</v>
      </c>
    </row>
    <row r="7407" spans="1:5">
      <c r="A7407" s="410" t="s">
        <v>3084</v>
      </c>
      <c r="B7407" s="62" t="s">
        <v>123</v>
      </c>
      <c r="C7407" s="62">
        <v>5.4200000000000003E-5</v>
      </c>
      <c r="D7407" s="62">
        <v>276.64</v>
      </c>
      <c r="E7407" s="173">
        <f t="shared" si="159"/>
        <v>0.01</v>
      </c>
    </row>
    <row r="7408" spans="1:5">
      <c r="A7408" s="410" t="s">
        <v>3085</v>
      </c>
      <c r="B7408" s="62" t="s">
        <v>123</v>
      </c>
      <c r="C7408" s="62">
        <v>2.7299999999999998E-3</v>
      </c>
      <c r="D7408" s="62">
        <v>8.1</v>
      </c>
      <c r="E7408" s="173">
        <f t="shared" si="159"/>
        <v>0.02</v>
      </c>
    </row>
    <row r="7409" spans="1:5">
      <c r="A7409" s="410" t="s">
        <v>3086</v>
      </c>
      <c r="B7409" s="62" t="s">
        <v>123</v>
      </c>
      <c r="C7409" s="62">
        <v>1.5115E-3</v>
      </c>
      <c r="D7409" s="62">
        <v>11.01</v>
      </c>
      <c r="E7409" s="173">
        <f t="shared" si="159"/>
        <v>0.01</v>
      </c>
    </row>
    <row r="7410" spans="1:5">
      <c r="A7410" s="410" t="s">
        <v>3087</v>
      </c>
      <c r="B7410" s="62" t="s">
        <v>123</v>
      </c>
      <c r="C7410" s="62">
        <v>1.5115E-3</v>
      </c>
      <c r="D7410" s="62">
        <v>24.42</v>
      </c>
      <c r="E7410" s="173">
        <f t="shared" si="159"/>
        <v>0.03</v>
      </c>
    </row>
    <row r="7411" spans="1:5">
      <c r="A7411" s="410" t="s">
        <v>562</v>
      </c>
      <c r="B7411" s="62" t="s">
        <v>563</v>
      </c>
      <c r="C7411" s="62" t="s">
        <v>563</v>
      </c>
      <c r="D7411" s="62" t="s">
        <v>563</v>
      </c>
      <c r="E7411" s="173">
        <f>SUM(E7387:E7410)</f>
        <v>163.69999999999999</v>
      </c>
    </row>
    <row r="7412" spans="1:5">
      <c r="A7412" s="410"/>
      <c r="B7412" s="62"/>
      <c r="C7412" s="62"/>
      <c r="D7412" s="62"/>
      <c r="E7412" s="173"/>
    </row>
    <row r="7413" spans="1:5">
      <c r="A7413" s="410" t="s">
        <v>565</v>
      </c>
      <c r="B7413" s="62" t="s">
        <v>563</v>
      </c>
      <c r="C7413" s="62" t="s">
        <v>563</v>
      </c>
      <c r="D7413" s="62" t="s">
        <v>563</v>
      </c>
      <c r="E7413" s="173">
        <f>E7379+E7384+E7411</f>
        <v>174.81</v>
      </c>
    </row>
    <row r="7414" spans="1:5">
      <c r="A7414" s="410"/>
      <c r="B7414" s="62"/>
      <c r="C7414" s="62"/>
      <c r="D7414" s="413"/>
      <c r="E7414" s="173"/>
    </row>
    <row r="7415" spans="1:5">
      <c r="A7415" s="410"/>
      <c r="B7415" s="62"/>
      <c r="C7415" s="62"/>
      <c r="D7415" s="62"/>
      <c r="E7415" s="173"/>
    </row>
    <row r="7416" spans="1:5">
      <c r="A7416" s="410"/>
      <c r="B7416" s="62"/>
      <c r="C7416" s="62"/>
      <c r="D7416" s="62"/>
      <c r="E7416" s="173"/>
    </row>
    <row r="7417" spans="1:5">
      <c r="A7417" s="410" t="s">
        <v>1460</v>
      </c>
      <c r="B7417" s="62" t="s">
        <v>3634</v>
      </c>
      <c r="C7417" s="62"/>
      <c r="D7417" s="62"/>
      <c r="E7417" s="173"/>
    </row>
    <row r="7418" spans="1:5" ht="30">
      <c r="A7418" s="410" t="s">
        <v>2802</v>
      </c>
      <c r="B7418" s="62"/>
      <c r="C7418" s="62"/>
      <c r="D7418" s="62"/>
      <c r="E7418" s="173"/>
    </row>
    <row r="7419" spans="1:5">
      <c r="A7419" s="410" t="s">
        <v>570</v>
      </c>
      <c r="B7419" s="62"/>
      <c r="C7419" s="62"/>
      <c r="D7419" s="62"/>
      <c r="E7419" s="173"/>
    </row>
    <row r="7420" spans="1:5">
      <c r="A7420" s="410"/>
      <c r="B7420" s="62"/>
      <c r="C7420" s="62"/>
      <c r="D7420" s="62"/>
      <c r="E7420" s="173"/>
    </row>
    <row r="7421" spans="1:5">
      <c r="A7421" s="410" t="s">
        <v>576</v>
      </c>
      <c r="B7421" s="62" t="s">
        <v>558</v>
      </c>
      <c r="C7421" s="62" t="s">
        <v>559</v>
      </c>
      <c r="D7421" s="62" t="s">
        <v>560</v>
      </c>
      <c r="E7421" s="173" t="s">
        <v>561</v>
      </c>
    </row>
    <row r="7422" spans="1:5" ht="30">
      <c r="A7422" s="410" t="s">
        <v>3061</v>
      </c>
      <c r="B7422" s="62" t="s">
        <v>123</v>
      </c>
      <c r="C7422" s="62">
        <v>1.1510000000000001E-4</v>
      </c>
      <c r="D7422" s="62">
        <v>576</v>
      </c>
      <c r="E7422" s="173">
        <f>TRUNC((C7422*D7422),2)</f>
        <v>0.06</v>
      </c>
    </row>
    <row r="7423" spans="1:5">
      <c r="A7423" s="410" t="s">
        <v>562</v>
      </c>
      <c r="B7423" s="62" t="s">
        <v>563</v>
      </c>
      <c r="C7423" s="62" t="s">
        <v>563</v>
      </c>
      <c r="D7423" s="62" t="s">
        <v>563</v>
      </c>
      <c r="E7423" s="173">
        <f>SUM(E7422:E7422)</f>
        <v>0.06</v>
      </c>
    </row>
    <row r="7424" spans="1:5">
      <c r="A7424" s="410"/>
      <c r="B7424" s="62"/>
      <c r="C7424" s="62"/>
      <c r="D7424" s="62"/>
      <c r="E7424" s="173"/>
    </row>
    <row r="7425" spans="1:5">
      <c r="A7425" s="410" t="s">
        <v>557</v>
      </c>
      <c r="B7425" s="62" t="s">
        <v>558</v>
      </c>
      <c r="C7425" s="62" t="s">
        <v>559</v>
      </c>
      <c r="D7425" s="62" t="s">
        <v>560</v>
      </c>
      <c r="E7425" s="173" t="s">
        <v>561</v>
      </c>
    </row>
    <row r="7426" spans="1:5">
      <c r="A7426" s="410" t="s">
        <v>3105</v>
      </c>
      <c r="B7426" s="62" t="s">
        <v>122</v>
      </c>
      <c r="C7426" s="62">
        <v>0.44638</v>
      </c>
      <c r="D7426" s="62">
        <v>13.3</v>
      </c>
      <c r="E7426" s="173">
        <f>TRUNC((C7426*D7426),2)</f>
        <v>5.93</v>
      </c>
    </row>
    <row r="7427" spans="1:5">
      <c r="A7427" s="410" t="s">
        <v>3213</v>
      </c>
      <c r="B7427" s="62" t="s">
        <v>122</v>
      </c>
      <c r="C7427" s="62">
        <v>0.86011499999999996</v>
      </c>
      <c r="D7427" s="62">
        <v>13</v>
      </c>
      <c r="E7427" s="173">
        <f>TRUNC((C7427*D7427),2)</f>
        <v>11.18</v>
      </c>
    </row>
    <row r="7428" spans="1:5">
      <c r="A7428" s="410" t="s">
        <v>3063</v>
      </c>
      <c r="B7428" s="62" t="s">
        <v>122</v>
      </c>
      <c r="C7428" s="62">
        <v>0.41701100000000002</v>
      </c>
      <c r="D7428" s="62">
        <v>8.51</v>
      </c>
      <c r="E7428" s="173">
        <f>TRUNC((C7428*D7428),2)</f>
        <v>3.54</v>
      </c>
    </row>
    <row r="7429" spans="1:5">
      <c r="A7429" s="410" t="s">
        <v>562</v>
      </c>
      <c r="B7429" s="62" t="s">
        <v>563</v>
      </c>
      <c r="C7429" s="62" t="s">
        <v>563</v>
      </c>
      <c r="D7429" s="62" t="s">
        <v>563</v>
      </c>
      <c r="E7429" s="173">
        <f>SUM(E7426:E7428)</f>
        <v>20.65</v>
      </c>
    </row>
    <row r="7430" spans="1:5">
      <c r="A7430" s="410"/>
      <c r="B7430" s="62"/>
      <c r="C7430" s="62"/>
      <c r="D7430" s="62"/>
      <c r="E7430" s="173"/>
    </row>
    <row r="7431" spans="1:5">
      <c r="A7431" s="410" t="s">
        <v>564</v>
      </c>
      <c r="B7431" s="62" t="s">
        <v>558</v>
      </c>
      <c r="C7431" s="62" t="s">
        <v>559</v>
      </c>
      <c r="D7431" s="62" t="s">
        <v>560</v>
      </c>
      <c r="E7431" s="173" t="s">
        <v>561</v>
      </c>
    </row>
    <row r="7432" spans="1:5">
      <c r="A7432" s="410" t="s">
        <v>3066</v>
      </c>
      <c r="B7432" s="62" t="s">
        <v>123</v>
      </c>
      <c r="C7432" s="62">
        <v>1.3629230000000001E-2</v>
      </c>
      <c r="D7432" s="62">
        <v>6.92</v>
      </c>
      <c r="E7432" s="173">
        <f t="shared" ref="E7432:E7459" si="160">TRUNC((C7432*D7432),2)</f>
        <v>0.09</v>
      </c>
    </row>
    <row r="7433" spans="1:5">
      <c r="A7433" s="410" t="s">
        <v>3046</v>
      </c>
      <c r="B7433" s="62" t="s">
        <v>131</v>
      </c>
      <c r="C7433" s="62">
        <v>2.7217000000000001E-3</v>
      </c>
      <c r="D7433" s="62">
        <v>50.4</v>
      </c>
      <c r="E7433" s="173">
        <f t="shared" si="160"/>
        <v>0.13</v>
      </c>
    </row>
    <row r="7434" spans="1:5">
      <c r="A7434" s="410" t="s">
        <v>3067</v>
      </c>
      <c r="B7434" s="62" t="s">
        <v>123</v>
      </c>
      <c r="C7434" s="62">
        <v>1.12981E-3</v>
      </c>
      <c r="D7434" s="62">
        <v>108.95</v>
      </c>
      <c r="E7434" s="173">
        <f t="shared" si="160"/>
        <v>0.12</v>
      </c>
    </row>
    <row r="7435" spans="1:5">
      <c r="A7435" s="410" t="s">
        <v>3277</v>
      </c>
      <c r="B7435" s="62" t="s">
        <v>127</v>
      </c>
      <c r="C7435" s="62">
        <v>0.52710000000000001</v>
      </c>
      <c r="D7435" s="62">
        <v>28.09</v>
      </c>
      <c r="E7435" s="173">
        <f t="shared" si="160"/>
        <v>14.8</v>
      </c>
    </row>
    <row r="7436" spans="1:5">
      <c r="A7436" s="410" t="s">
        <v>3069</v>
      </c>
      <c r="B7436" s="62" t="s">
        <v>123</v>
      </c>
      <c r="C7436" s="62">
        <v>1.5417490000000001E-2</v>
      </c>
      <c r="D7436" s="62">
        <v>6.21</v>
      </c>
      <c r="E7436" s="173">
        <f t="shared" si="160"/>
        <v>0.09</v>
      </c>
    </row>
    <row r="7437" spans="1:5">
      <c r="A7437" s="410" t="s">
        <v>3278</v>
      </c>
      <c r="B7437" s="62" t="s">
        <v>123</v>
      </c>
      <c r="C7437" s="62">
        <v>0.09</v>
      </c>
      <c r="D7437" s="62">
        <v>3.48</v>
      </c>
      <c r="E7437" s="173">
        <f t="shared" si="160"/>
        <v>0.31</v>
      </c>
    </row>
    <row r="7438" spans="1:5">
      <c r="A7438" s="410" t="s">
        <v>3279</v>
      </c>
      <c r="B7438" s="62" t="s">
        <v>123</v>
      </c>
      <c r="C7438" s="62">
        <v>1</v>
      </c>
      <c r="D7438" s="62">
        <v>76.7</v>
      </c>
      <c r="E7438" s="173">
        <f t="shared" si="160"/>
        <v>76.7</v>
      </c>
    </row>
    <row r="7439" spans="1:5">
      <c r="A7439" s="410" t="s">
        <v>3047</v>
      </c>
      <c r="B7439" s="62" t="s">
        <v>131</v>
      </c>
      <c r="C7439" s="62">
        <v>2.3348810000000001E-2</v>
      </c>
      <c r="D7439" s="62">
        <v>9.4499999999999993</v>
      </c>
      <c r="E7439" s="173">
        <f t="shared" si="160"/>
        <v>0.22</v>
      </c>
    </row>
    <row r="7440" spans="1:5">
      <c r="A7440" s="410" t="s">
        <v>3075</v>
      </c>
      <c r="B7440" s="62" t="s">
        <v>128</v>
      </c>
      <c r="C7440" s="62">
        <v>2.5695800000000001E-3</v>
      </c>
      <c r="D7440" s="62">
        <v>15.32</v>
      </c>
      <c r="E7440" s="173">
        <f t="shared" si="160"/>
        <v>0.03</v>
      </c>
    </row>
    <row r="7441" spans="1:5">
      <c r="A7441" s="410" t="s">
        <v>3280</v>
      </c>
      <c r="B7441" s="62" t="s">
        <v>123</v>
      </c>
      <c r="C7441" s="62">
        <v>1</v>
      </c>
      <c r="D7441" s="62">
        <v>83.68</v>
      </c>
      <c r="E7441" s="173">
        <f t="shared" si="160"/>
        <v>83.68</v>
      </c>
    </row>
    <row r="7442" spans="1:5">
      <c r="A7442" s="410" t="s">
        <v>3076</v>
      </c>
      <c r="B7442" s="62" t="s">
        <v>122</v>
      </c>
      <c r="C7442" s="62">
        <v>1.66256684</v>
      </c>
      <c r="D7442" s="62">
        <v>1.87</v>
      </c>
      <c r="E7442" s="173">
        <f t="shared" si="160"/>
        <v>3.1</v>
      </c>
    </row>
    <row r="7443" spans="1:5">
      <c r="A7443" s="410" t="s">
        <v>3077</v>
      </c>
      <c r="B7443" s="62" t="s">
        <v>122</v>
      </c>
      <c r="C7443" s="62">
        <v>1.7</v>
      </c>
      <c r="D7443" s="62">
        <v>0.71</v>
      </c>
      <c r="E7443" s="173">
        <f t="shared" si="160"/>
        <v>1.2</v>
      </c>
    </row>
    <row r="7444" spans="1:5">
      <c r="A7444" s="410" t="s">
        <v>3078</v>
      </c>
      <c r="B7444" s="62" t="s">
        <v>122</v>
      </c>
      <c r="C7444" s="62">
        <v>1.7</v>
      </c>
      <c r="D7444" s="62">
        <v>0.34</v>
      </c>
      <c r="E7444" s="173">
        <f t="shared" si="160"/>
        <v>0.56999999999999995</v>
      </c>
    </row>
    <row r="7445" spans="1:5">
      <c r="A7445" s="410" t="s">
        <v>3079</v>
      </c>
      <c r="B7445" s="62" t="s">
        <v>122</v>
      </c>
      <c r="C7445" s="62">
        <v>1.7</v>
      </c>
      <c r="D7445" s="62">
        <v>0.05</v>
      </c>
      <c r="E7445" s="173">
        <f t="shared" si="160"/>
        <v>0.08</v>
      </c>
    </row>
    <row r="7446" spans="1:5">
      <c r="A7446" s="410" t="s">
        <v>3281</v>
      </c>
      <c r="B7446" s="62" t="s">
        <v>123</v>
      </c>
      <c r="C7446" s="62">
        <v>1</v>
      </c>
      <c r="D7446" s="62">
        <v>18.25</v>
      </c>
      <c r="E7446" s="173">
        <f t="shared" si="160"/>
        <v>18.25</v>
      </c>
    </row>
    <row r="7447" spans="1:5">
      <c r="A7447" s="410" t="s">
        <v>3048</v>
      </c>
      <c r="B7447" s="62" t="s">
        <v>123</v>
      </c>
      <c r="C7447" s="62">
        <v>4.4987200000000003E-3</v>
      </c>
      <c r="D7447" s="62">
        <v>31.18</v>
      </c>
      <c r="E7447" s="173">
        <f t="shared" si="160"/>
        <v>0.14000000000000001</v>
      </c>
    </row>
    <row r="7448" spans="1:5">
      <c r="A7448" s="410" t="s">
        <v>3049</v>
      </c>
      <c r="B7448" s="62" t="s">
        <v>123</v>
      </c>
      <c r="C7448" s="62">
        <v>2.10852E-3</v>
      </c>
      <c r="D7448" s="62">
        <v>178.5</v>
      </c>
      <c r="E7448" s="173">
        <f t="shared" si="160"/>
        <v>0.37</v>
      </c>
    </row>
    <row r="7449" spans="1:5">
      <c r="A7449" s="410" t="s">
        <v>3050</v>
      </c>
      <c r="B7449" s="62" t="s">
        <v>123</v>
      </c>
      <c r="C7449" s="62">
        <v>0.18952822999999999</v>
      </c>
      <c r="D7449" s="62">
        <v>1.17</v>
      </c>
      <c r="E7449" s="173">
        <f t="shared" si="160"/>
        <v>0.22</v>
      </c>
    </row>
    <row r="7450" spans="1:5" ht="30">
      <c r="A7450" s="410" t="s">
        <v>3051</v>
      </c>
      <c r="B7450" s="62" t="s">
        <v>123</v>
      </c>
      <c r="C7450" s="62">
        <v>1.8274999999999999E-3</v>
      </c>
      <c r="D7450" s="62">
        <v>140.43</v>
      </c>
      <c r="E7450" s="173">
        <f t="shared" si="160"/>
        <v>0.25</v>
      </c>
    </row>
    <row r="7451" spans="1:5" ht="30">
      <c r="A7451" s="410" t="s">
        <v>3052</v>
      </c>
      <c r="B7451" s="62" t="s">
        <v>123</v>
      </c>
      <c r="C7451" s="62">
        <v>1.224E-3</v>
      </c>
      <c r="D7451" s="62">
        <v>123.37</v>
      </c>
      <c r="E7451" s="173">
        <f t="shared" si="160"/>
        <v>0.15</v>
      </c>
    </row>
    <row r="7452" spans="1:5" ht="30">
      <c r="A7452" s="410" t="s">
        <v>3080</v>
      </c>
      <c r="B7452" s="62" t="s">
        <v>123</v>
      </c>
      <c r="C7452" s="62">
        <v>7.4989999999999999E-5</v>
      </c>
      <c r="D7452" s="62">
        <v>593.85</v>
      </c>
      <c r="E7452" s="173">
        <f t="shared" si="160"/>
        <v>0.04</v>
      </c>
    </row>
    <row r="7453" spans="1:5">
      <c r="A7453" s="410" t="s">
        <v>3081</v>
      </c>
      <c r="B7453" s="62" t="s">
        <v>123</v>
      </c>
      <c r="C7453" s="62">
        <v>4.6036999999999998E-4</v>
      </c>
      <c r="D7453" s="62">
        <v>134.63</v>
      </c>
      <c r="E7453" s="173">
        <f t="shared" si="160"/>
        <v>0.06</v>
      </c>
    </row>
    <row r="7454" spans="1:5">
      <c r="A7454" s="410" t="s">
        <v>3082</v>
      </c>
      <c r="B7454" s="62" t="s">
        <v>123</v>
      </c>
      <c r="C7454" s="62">
        <v>3.4969999999999999E-4</v>
      </c>
      <c r="D7454" s="62">
        <v>202.84</v>
      </c>
      <c r="E7454" s="173">
        <f t="shared" si="160"/>
        <v>7.0000000000000007E-2</v>
      </c>
    </row>
    <row r="7455" spans="1:5">
      <c r="A7455" s="410" t="s">
        <v>3083</v>
      </c>
      <c r="B7455" s="62" t="s">
        <v>123</v>
      </c>
      <c r="C7455" s="62">
        <v>7.4989999999999999E-5</v>
      </c>
      <c r="D7455" s="62">
        <v>574.46</v>
      </c>
      <c r="E7455" s="173">
        <f t="shared" si="160"/>
        <v>0.04</v>
      </c>
    </row>
    <row r="7456" spans="1:5">
      <c r="A7456" s="410" t="s">
        <v>3084</v>
      </c>
      <c r="B7456" s="62" t="s">
        <v>123</v>
      </c>
      <c r="C7456" s="62">
        <v>9.2130000000000001E-5</v>
      </c>
      <c r="D7456" s="62">
        <v>276.64</v>
      </c>
      <c r="E7456" s="173">
        <f t="shared" si="160"/>
        <v>0.02</v>
      </c>
    </row>
    <row r="7457" spans="1:5">
      <c r="A7457" s="410" t="s">
        <v>3085</v>
      </c>
      <c r="B7457" s="62" t="s">
        <v>123</v>
      </c>
      <c r="C7457" s="62">
        <v>4.6410000000000002E-3</v>
      </c>
      <c r="D7457" s="62">
        <v>8.1</v>
      </c>
      <c r="E7457" s="173">
        <f t="shared" si="160"/>
        <v>0.03</v>
      </c>
    </row>
    <row r="7458" spans="1:5">
      <c r="A7458" s="410" t="s">
        <v>3086</v>
      </c>
      <c r="B7458" s="62" t="s">
        <v>123</v>
      </c>
      <c r="C7458" s="62">
        <v>2.5695800000000001E-3</v>
      </c>
      <c r="D7458" s="62">
        <v>11.01</v>
      </c>
      <c r="E7458" s="173">
        <f t="shared" si="160"/>
        <v>0.02</v>
      </c>
    </row>
    <row r="7459" spans="1:5">
      <c r="A7459" s="410" t="s">
        <v>3087</v>
      </c>
      <c r="B7459" s="62" t="s">
        <v>123</v>
      </c>
      <c r="C7459" s="62">
        <v>2.5695800000000001E-3</v>
      </c>
      <c r="D7459" s="62">
        <v>24.42</v>
      </c>
      <c r="E7459" s="173">
        <f t="shared" si="160"/>
        <v>0.06</v>
      </c>
    </row>
    <row r="7460" spans="1:5">
      <c r="A7460" s="410" t="s">
        <v>562</v>
      </c>
      <c r="B7460" s="62" t="s">
        <v>563</v>
      </c>
      <c r="C7460" s="62" t="s">
        <v>563</v>
      </c>
      <c r="D7460" s="62" t="s">
        <v>563</v>
      </c>
      <c r="E7460" s="173">
        <f>SUM(E7432:E7459)</f>
        <v>200.84</v>
      </c>
    </row>
    <row r="7461" spans="1:5">
      <c r="A7461" s="410"/>
      <c r="B7461" s="62"/>
      <c r="C7461" s="62"/>
      <c r="D7461" s="62"/>
      <c r="E7461" s="173"/>
    </row>
    <row r="7462" spans="1:5">
      <c r="A7462" s="410" t="s">
        <v>565</v>
      </c>
      <c r="B7462" s="62" t="s">
        <v>563</v>
      </c>
      <c r="C7462" s="62" t="s">
        <v>563</v>
      </c>
      <c r="D7462" s="62" t="s">
        <v>563</v>
      </c>
      <c r="E7462" s="173">
        <f>E7423+E7429+E7460</f>
        <v>221.55</v>
      </c>
    </row>
    <row r="7463" spans="1:5">
      <c r="A7463" s="410"/>
      <c r="B7463" s="62"/>
      <c r="C7463" s="62"/>
      <c r="D7463" s="413"/>
      <c r="E7463" s="173"/>
    </row>
    <row r="7464" spans="1:5">
      <c r="A7464" s="410"/>
      <c r="B7464" s="62"/>
      <c r="C7464" s="62"/>
      <c r="D7464" s="62"/>
      <c r="E7464" s="173"/>
    </row>
    <row r="7465" spans="1:5">
      <c r="A7465" s="410"/>
      <c r="B7465" s="62"/>
      <c r="C7465" s="62"/>
      <c r="D7465" s="62"/>
      <c r="E7465" s="173"/>
    </row>
    <row r="7466" spans="1:5">
      <c r="A7466" s="410" t="s">
        <v>1461</v>
      </c>
      <c r="B7466" s="62" t="s">
        <v>3635</v>
      </c>
      <c r="C7466" s="62"/>
      <c r="D7466" s="62"/>
      <c r="E7466" s="173"/>
    </row>
    <row r="7467" spans="1:5" ht="45">
      <c r="A7467" s="410" t="s">
        <v>2803</v>
      </c>
      <c r="B7467" s="62"/>
      <c r="C7467" s="62"/>
      <c r="D7467" s="62"/>
      <c r="E7467" s="173"/>
    </row>
    <row r="7468" spans="1:5">
      <c r="A7468" s="410" t="s">
        <v>570</v>
      </c>
      <c r="B7468" s="62"/>
      <c r="C7468" s="62"/>
      <c r="D7468" s="62"/>
      <c r="E7468" s="173"/>
    </row>
    <row r="7469" spans="1:5">
      <c r="A7469" s="410"/>
      <c r="B7469" s="62"/>
      <c r="C7469" s="62"/>
      <c r="D7469" s="62"/>
      <c r="E7469" s="173"/>
    </row>
    <row r="7470" spans="1:5">
      <c r="A7470" s="410" t="s">
        <v>576</v>
      </c>
      <c r="B7470" s="62" t="s">
        <v>558</v>
      </c>
      <c r="C7470" s="62" t="s">
        <v>559</v>
      </c>
      <c r="D7470" s="62" t="s">
        <v>560</v>
      </c>
      <c r="E7470" s="173" t="s">
        <v>561</v>
      </c>
    </row>
    <row r="7471" spans="1:5" ht="30">
      <c r="A7471" s="410" t="s">
        <v>3061</v>
      </c>
      <c r="B7471" s="62" t="s">
        <v>123</v>
      </c>
      <c r="C7471" s="62">
        <v>8.1929999999999997E-5</v>
      </c>
      <c r="D7471" s="62">
        <v>576</v>
      </c>
      <c r="E7471" s="173">
        <f>TRUNC((C7471*D7471),2)</f>
        <v>0.04</v>
      </c>
    </row>
    <row r="7472" spans="1:5">
      <c r="A7472" s="410" t="s">
        <v>562</v>
      </c>
      <c r="B7472" s="62" t="s">
        <v>563</v>
      </c>
      <c r="C7472" s="62" t="s">
        <v>563</v>
      </c>
      <c r="D7472" s="62" t="s">
        <v>563</v>
      </c>
      <c r="E7472" s="173">
        <f>SUM(E7471:E7471)</f>
        <v>0.04</v>
      </c>
    </row>
    <row r="7473" spans="1:5">
      <c r="A7473" s="410"/>
      <c r="B7473" s="62"/>
      <c r="C7473" s="62"/>
      <c r="D7473" s="62"/>
      <c r="E7473" s="173"/>
    </row>
    <row r="7474" spans="1:5">
      <c r="A7474" s="410" t="s">
        <v>557</v>
      </c>
      <c r="B7474" s="62" t="s">
        <v>558</v>
      </c>
      <c r="C7474" s="62" t="s">
        <v>559</v>
      </c>
      <c r="D7474" s="62" t="s">
        <v>560</v>
      </c>
      <c r="E7474" s="173" t="s">
        <v>561</v>
      </c>
    </row>
    <row r="7475" spans="1:5">
      <c r="A7475" s="410" t="s">
        <v>3105</v>
      </c>
      <c r="B7475" s="62" t="s">
        <v>122</v>
      </c>
      <c r="C7475" s="62">
        <v>0.44638</v>
      </c>
      <c r="D7475" s="62">
        <v>13.3</v>
      </c>
      <c r="E7475" s="173">
        <f>TRUNC((C7475*D7475),2)</f>
        <v>5.93</v>
      </c>
    </row>
    <row r="7476" spans="1:5">
      <c r="A7476" s="410" t="s">
        <v>3213</v>
      </c>
      <c r="B7476" s="62" t="s">
        <v>122</v>
      </c>
      <c r="C7476" s="62">
        <v>0.48571199999999998</v>
      </c>
      <c r="D7476" s="62">
        <v>13</v>
      </c>
      <c r="E7476" s="173">
        <f>TRUNC((C7476*D7476),2)</f>
        <v>6.31</v>
      </c>
    </row>
    <row r="7477" spans="1:5">
      <c r="A7477" s="410" t="s">
        <v>3063</v>
      </c>
      <c r="B7477" s="62" t="s">
        <v>122</v>
      </c>
      <c r="C7477" s="62">
        <v>0.29495900000000003</v>
      </c>
      <c r="D7477" s="62">
        <v>8.51</v>
      </c>
      <c r="E7477" s="173">
        <f>TRUNC((C7477*D7477),2)</f>
        <v>2.5099999999999998</v>
      </c>
    </row>
    <row r="7478" spans="1:5">
      <c r="A7478" s="410" t="s">
        <v>562</v>
      </c>
      <c r="B7478" s="62" t="s">
        <v>563</v>
      </c>
      <c r="C7478" s="62" t="s">
        <v>563</v>
      </c>
      <c r="D7478" s="62" t="s">
        <v>563</v>
      </c>
      <c r="E7478" s="173">
        <f>SUM(E7475:E7477)</f>
        <v>14.749999999999998</v>
      </c>
    </row>
    <row r="7479" spans="1:5">
      <c r="A7479" s="410"/>
      <c r="B7479" s="62"/>
      <c r="C7479" s="62"/>
      <c r="D7479" s="62"/>
      <c r="E7479" s="173"/>
    </row>
    <row r="7480" spans="1:5">
      <c r="A7480" s="410" t="s">
        <v>564</v>
      </c>
      <c r="B7480" s="62" t="s">
        <v>558</v>
      </c>
      <c r="C7480" s="62" t="s">
        <v>559</v>
      </c>
      <c r="D7480" s="62" t="s">
        <v>560</v>
      </c>
      <c r="E7480" s="173" t="s">
        <v>561</v>
      </c>
    </row>
    <row r="7481" spans="1:5">
      <c r="A7481" s="410" t="s">
        <v>3066</v>
      </c>
      <c r="B7481" s="62" t="s">
        <v>123</v>
      </c>
      <c r="C7481" s="62">
        <v>9.7008100000000007E-3</v>
      </c>
      <c r="D7481" s="62">
        <v>6.92</v>
      </c>
      <c r="E7481" s="173">
        <f t="shared" ref="E7481:E7508" si="161">TRUNC((C7481*D7481),2)</f>
        <v>0.06</v>
      </c>
    </row>
    <row r="7482" spans="1:5">
      <c r="A7482" s="410" t="s">
        <v>3046</v>
      </c>
      <c r="B7482" s="62" t="s">
        <v>131</v>
      </c>
      <c r="C7482" s="62">
        <v>1.93721E-3</v>
      </c>
      <c r="D7482" s="62">
        <v>50.4</v>
      </c>
      <c r="E7482" s="173">
        <f t="shared" si="161"/>
        <v>0.09</v>
      </c>
    </row>
    <row r="7483" spans="1:5">
      <c r="A7483" s="410" t="s">
        <v>3067</v>
      </c>
      <c r="B7483" s="62" t="s">
        <v>123</v>
      </c>
      <c r="C7483" s="62">
        <v>8.0416000000000005E-4</v>
      </c>
      <c r="D7483" s="62">
        <v>108.95</v>
      </c>
      <c r="E7483" s="173">
        <f t="shared" si="161"/>
        <v>0.08</v>
      </c>
    </row>
    <row r="7484" spans="1:5">
      <c r="A7484" s="410" t="s">
        <v>3277</v>
      </c>
      <c r="B7484" s="62" t="s">
        <v>127</v>
      </c>
      <c r="C7484" s="62">
        <v>0.2974</v>
      </c>
      <c r="D7484" s="62">
        <v>28.09</v>
      </c>
      <c r="E7484" s="173">
        <f t="shared" si="161"/>
        <v>8.35</v>
      </c>
    </row>
    <row r="7485" spans="1:5">
      <c r="A7485" s="410" t="s">
        <v>3282</v>
      </c>
      <c r="B7485" s="62" t="s">
        <v>123</v>
      </c>
      <c r="C7485" s="62">
        <v>1</v>
      </c>
      <c r="D7485" s="62">
        <v>106.09</v>
      </c>
      <c r="E7485" s="173">
        <f t="shared" si="161"/>
        <v>106.09</v>
      </c>
    </row>
    <row r="7486" spans="1:5">
      <c r="A7486" s="410" t="s">
        <v>3069</v>
      </c>
      <c r="B7486" s="62" t="s">
        <v>123</v>
      </c>
      <c r="C7486" s="62">
        <v>1.097363E-2</v>
      </c>
      <c r="D7486" s="62">
        <v>6.21</v>
      </c>
      <c r="E7486" s="173">
        <f t="shared" si="161"/>
        <v>0.06</v>
      </c>
    </row>
    <row r="7487" spans="1:5">
      <c r="A7487" s="410" t="s">
        <v>3278</v>
      </c>
      <c r="B7487" s="62" t="s">
        <v>123</v>
      </c>
      <c r="C7487" s="62">
        <v>0.09</v>
      </c>
      <c r="D7487" s="62">
        <v>3.48</v>
      </c>
      <c r="E7487" s="173">
        <f t="shared" si="161"/>
        <v>0.31</v>
      </c>
    </row>
    <row r="7488" spans="1:5">
      <c r="A7488" s="410" t="s">
        <v>3047</v>
      </c>
      <c r="B7488" s="62" t="s">
        <v>131</v>
      </c>
      <c r="C7488" s="62">
        <v>1.6618859999999999E-2</v>
      </c>
      <c r="D7488" s="62">
        <v>9.4499999999999993</v>
      </c>
      <c r="E7488" s="173">
        <f t="shared" si="161"/>
        <v>0.15</v>
      </c>
    </row>
    <row r="7489" spans="1:5">
      <c r="A7489" s="410" t="s">
        <v>3075</v>
      </c>
      <c r="B7489" s="62" t="s">
        <v>128</v>
      </c>
      <c r="C7489" s="62">
        <v>1.82894E-3</v>
      </c>
      <c r="D7489" s="62">
        <v>15.32</v>
      </c>
      <c r="E7489" s="173">
        <f t="shared" si="161"/>
        <v>0.02</v>
      </c>
    </row>
    <row r="7490" spans="1:5">
      <c r="A7490" s="410" t="s">
        <v>3283</v>
      </c>
      <c r="B7490" s="62" t="s">
        <v>123</v>
      </c>
      <c r="C7490" s="62">
        <v>1</v>
      </c>
      <c r="D7490" s="62">
        <v>28.57</v>
      </c>
      <c r="E7490" s="173">
        <f t="shared" si="161"/>
        <v>28.57</v>
      </c>
    </row>
    <row r="7491" spans="1:5">
      <c r="A7491" s="410" t="s">
        <v>3076</v>
      </c>
      <c r="B7491" s="62" t="s">
        <v>122</v>
      </c>
      <c r="C7491" s="62">
        <v>1.20465241</v>
      </c>
      <c r="D7491" s="62">
        <v>1.87</v>
      </c>
      <c r="E7491" s="173">
        <f t="shared" si="161"/>
        <v>2.25</v>
      </c>
    </row>
    <row r="7492" spans="1:5">
      <c r="A7492" s="410" t="s">
        <v>3077</v>
      </c>
      <c r="B7492" s="62" t="s">
        <v>122</v>
      </c>
      <c r="C7492" s="62">
        <v>1.21</v>
      </c>
      <c r="D7492" s="62">
        <v>0.71</v>
      </c>
      <c r="E7492" s="173">
        <f t="shared" si="161"/>
        <v>0.85</v>
      </c>
    </row>
    <row r="7493" spans="1:5">
      <c r="A7493" s="410" t="s">
        <v>3078</v>
      </c>
      <c r="B7493" s="62" t="s">
        <v>122</v>
      </c>
      <c r="C7493" s="62">
        <v>1.21</v>
      </c>
      <c r="D7493" s="62">
        <v>0.34</v>
      </c>
      <c r="E7493" s="173">
        <f t="shared" si="161"/>
        <v>0.41</v>
      </c>
    </row>
    <row r="7494" spans="1:5">
      <c r="A7494" s="410" t="s">
        <v>3079</v>
      </c>
      <c r="B7494" s="62" t="s">
        <v>122</v>
      </c>
      <c r="C7494" s="62">
        <v>1.21</v>
      </c>
      <c r="D7494" s="62">
        <v>0.05</v>
      </c>
      <c r="E7494" s="173">
        <f t="shared" si="161"/>
        <v>0.06</v>
      </c>
    </row>
    <row r="7495" spans="1:5">
      <c r="A7495" s="410" t="s">
        <v>3048</v>
      </c>
      <c r="B7495" s="62" t="s">
        <v>123</v>
      </c>
      <c r="C7495" s="62">
        <v>3.2020299999999998E-3</v>
      </c>
      <c r="D7495" s="62">
        <v>31.18</v>
      </c>
      <c r="E7495" s="173">
        <f t="shared" si="161"/>
        <v>0.09</v>
      </c>
    </row>
    <row r="7496" spans="1:5">
      <c r="A7496" s="410" t="s">
        <v>3049</v>
      </c>
      <c r="B7496" s="62" t="s">
        <v>123</v>
      </c>
      <c r="C7496" s="62">
        <v>1.50077E-3</v>
      </c>
      <c r="D7496" s="62">
        <v>178.5</v>
      </c>
      <c r="E7496" s="173">
        <f t="shared" si="161"/>
        <v>0.26</v>
      </c>
    </row>
    <row r="7497" spans="1:5">
      <c r="A7497" s="410" t="s">
        <v>3050</v>
      </c>
      <c r="B7497" s="62" t="s">
        <v>123</v>
      </c>
      <c r="C7497" s="62">
        <v>0.13489951</v>
      </c>
      <c r="D7497" s="62">
        <v>1.17</v>
      </c>
      <c r="E7497" s="173">
        <f t="shared" si="161"/>
        <v>0.15</v>
      </c>
    </row>
    <row r="7498" spans="1:5" ht="30">
      <c r="A7498" s="410" t="s">
        <v>3051</v>
      </c>
      <c r="B7498" s="62" t="s">
        <v>123</v>
      </c>
      <c r="C7498" s="62">
        <v>1.30075E-3</v>
      </c>
      <c r="D7498" s="62">
        <v>140.43</v>
      </c>
      <c r="E7498" s="173">
        <f t="shared" si="161"/>
        <v>0.18</v>
      </c>
    </row>
    <row r="7499" spans="1:5" ht="30">
      <c r="A7499" s="410" t="s">
        <v>3052</v>
      </c>
      <c r="B7499" s="62" t="s">
        <v>123</v>
      </c>
      <c r="C7499" s="62">
        <v>8.7120000000000003E-4</v>
      </c>
      <c r="D7499" s="62">
        <v>123.37</v>
      </c>
      <c r="E7499" s="173">
        <f t="shared" si="161"/>
        <v>0.1</v>
      </c>
    </row>
    <row r="7500" spans="1:5" ht="30">
      <c r="A7500" s="410" t="s">
        <v>3080</v>
      </c>
      <c r="B7500" s="62" t="s">
        <v>123</v>
      </c>
      <c r="C7500" s="62">
        <v>5.3380000000000001E-5</v>
      </c>
      <c r="D7500" s="62">
        <v>593.85</v>
      </c>
      <c r="E7500" s="173">
        <f t="shared" si="161"/>
        <v>0.03</v>
      </c>
    </row>
    <row r="7501" spans="1:5">
      <c r="A7501" s="410" t="s">
        <v>3284</v>
      </c>
      <c r="B7501" s="62" t="s">
        <v>123</v>
      </c>
      <c r="C7501" s="62">
        <v>1</v>
      </c>
      <c r="D7501" s="62">
        <v>88.62</v>
      </c>
      <c r="E7501" s="173">
        <f t="shared" si="161"/>
        <v>88.62</v>
      </c>
    </row>
    <row r="7502" spans="1:5">
      <c r="A7502" s="410" t="s">
        <v>3081</v>
      </c>
      <c r="B7502" s="62" t="s">
        <v>123</v>
      </c>
      <c r="C7502" s="62">
        <v>3.2767000000000001E-4</v>
      </c>
      <c r="D7502" s="62">
        <v>134.63</v>
      </c>
      <c r="E7502" s="173">
        <f t="shared" si="161"/>
        <v>0.04</v>
      </c>
    </row>
    <row r="7503" spans="1:5">
      <c r="A7503" s="410" t="s">
        <v>3082</v>
      </c>
      <c r="B7503" s="62" t="s">
        <v>123</v>
      </c>
      <c r="C7503" s="62">
        <v>2.4890999999999997E-4</v>
      </c>
      <c r="D7503" s="62">
        <v>202.84</v>
      </c>
      <c r="E7503" s="173">
        <f t="shared" si="161"/>
        <v>0.05</v>
      </c>
    </row>
    <row r="7504" spans="1:5">
      <c r="A7504" s="410" t="s">
        <v>3083</v>
      </c>
      <c r="B7504" s="62" t="s">
        <v>123</v>
      </c>
      <c r="C7504" s="62">
        <v>5.3380000000000001E-5</v>
      </c>
      <c r="D7504" s="62">
        <v>574.46</v>
      </c>
      <c r="E7504" s="173">
        <f t="shared" si="161"/>
        <v>0.03</v>
      </c>
    </row>
    <row r="7505" spans="1:5">
      <c r="A7505" s="410" t="s">
        <v>3084</v>
      </c>
      <c r="B7505" s="62" t="s">
        <v>123</v>
      </c>
      <c r="C7505" s="62">
        <v>6.5580000000000006E-5</v>
      </c>
      <c r="D7505" s="62">
        <v>276.64</v>
      </c>
      <c r="E7505" s="173">
        <f t="shared" si="161"/>
        <v>0.01</v>
      </c>
    </row>
    <row r="7506" spans="1:5">
      <c r="A7506" s="410" t="s">
        <v>3085</v>
      </c>
      <c r="B7506" s="62" t="s">
        <v>123</v>
      </c>
      <c r="C7506" s="62">
        <v>3.3032999999999999E-3</v>
      </c>
      <c r="D7506" s="62">
        <v>8.1</v>
      </c>
      <c r="E7506" s="173">
        <f t="shared" si="161"/>
        <v>0.02</v>
      </c>
    </row>
    <row r="7507" spans="1:5">
      <c r="A7507" s="410" t="s">
        <v>3086</v>
      </c>
      <c r="B7507" s="62" t="s">
        <v>123</v>
      </c>
      <c r="C7507" s="62">
        <v>1.82894E-3</v>
      </c>
      <c r="D7507" s="62">
        <v>11.01</v>
      </c>
      <c r="E7507" s="173">
        <f t="shared" si="161"/>
        <v>0.02</v>
      </c>
    </row>
    <row r="7508" spans="1:5">
      <c r="A7508" s="410" t="s">
        <v>3087</v>
      </c>
      <c r="B7508" s="62" t="s">
        <v>123</v>
      </c>
      <c r="C7508" s="62">
        <v>1.82894E-3</v>
      </c>
      <c r="D7508" s="62">
        <v>24.42</v>
      </c>
      <c r="E7508" s="173">
        <f t="shared" si="161"/>
        <v>0.04</v>
      </c>
    </row>
    <row r="7509" spans="1:5">
      <c r="A7509" s="410" t="s">
        <v>562</v>
      </c>
      <c r="B7509" s="62" t="s">
        <v>563</v>
      </c>
      <c r="C7509" s="62" t="s">
        <v>563</v>
      </c>
      <c r="D7509" s="62" t="s">
        <v>563</v>
      </c>
      <c r="E7509" s="173">
        <f>SUM(E7481:E7508)</f>
        <v>236.99</v>
      </c>
    </row>
    <row r="7510" spans="1:5">
      <c r="A7510" s="410"/>
      <c r="B7510" s="62"/>
      <c r="C7510" s="62"/>
      <c r="D7510" s="62"/>
      <c r="E7510" s="173"/>
    </row>
    <row r="7511" spans="1:5">
      <c r="A7511" s="410" t="s">
        <v>565</v>
      </c>
      <c r="B7511" s="62" t="s">
        <v>563</v>
      </c>
      <c r="C7511" s="62" t="s">
        <v>563</v>
      </c>
      <c r="D7511" s="62" t="s">
        <v>563</v>
      </c>
      <c r="E7511" s="173">
        <f>E7472+E7478+E7509</f>
        <v>251.78</v>
      </c>
    </row>
    <row r="7512" spans="1:5">
      <c r="A7512" s="410"/>
      <c r="B7512" s="62"/>
      <c r="C7512" s="62"/>
      <c r="D7512" s="413"/>
      <c r="E7512" s="173"/>
    </row>
    <row r="7513" spans="1:5">
      <c r="A7513" s="410"/>
      <c r="B7513" s="62"/>
      <c r="C7513" s="62"/>
      <c r="D7513" s="62"/>
      <c r="E7513" s="173"/>
    </row>
    <row r="7514" spans="1:5">
      <c r="A7514" s="410"/>
      <c r="B7514" s="62"/>
      <c r="C7514" s="62"/>
      <c r="D7514" s="62"/>
      <c r="E7514" s="173"/>
    </row>
    <row r="7515" spans="1:5">
      <c r="A7515" s="410" t="s">
        <v>2574</v>
      </c>
      <c r="B7515" s="62" t="s">
        <v>3636</v>
      </c>
      <c r="C7515" s="62"/>
      <c r="D7515" s="62"/>
      <c r="E7515" s="173"/>
    </row>
    <row r="7516" spans="1:5" ht="30">
      <c r="A7516" s="410" t="s">
        <v>2804</v>
      </c>
      <c r="B7516" s="62"/>
      <c r="C7516" s="62"/>
      <c r="D7516" s="62"/>
      <c r="E7516" s="173"/>
    </row>
    <row r="7517" spans="1:5">
      <c r="A7517" s="410" t="s">
        <v>570</v>
      </c>
      <c r="B7517" s="62"/>
      <c r="C7517" s="62"/>
      <c r="D7517" s="62"/>
      <c r="E7517" s="173"/>
    </row>
    <row r="7518" spans="1:5">
      <c r="A7518" s="410"/>
      <c r="B7518" s="62"/>
      <c r="C7518" s="62"/>
      <c r="D7518" s="62"/>
      <c r="E7518" s="173"/>
    </row>
    <row r="7519" spans="1:5">
      <c r="A7519" s="410" t="s">
        <v>576</v>
      </c>
      <c r="B7519" s="62" t="s">
        <v>558</v>
      </c>
      <c r="C7519" s="62" t="s">
        <v>559</v>
      </c>
      <c r="D7519" s="62" t="s">
        <v>560</v>
      </c>
      <c r="E7519" s="173" t="s">
        <v>561</v>
      </c>
    </row>
    <row r="7520" spans="1:5" ht="30">
      <c r="A7520" s="410" t="s">
        <v>3061</v>
      </c>
      <c r="B7520" s="62" t="s">
        <v>123</v>
      </c>
      <c r="C7520" s="62">
        <v>2.5020000000000001E-5</v>
      </c>
      <c r="D7520" s="62">
        <v>576</v>
      </c>
      <c r="E7520" s="173">
        <f>TRUNC((C7520*D7520),2)</f>
        <v>0.01</v>
      </c>
    </row>
    <row r="7521" spans="1:5">
      <c r="A7521" s="410" t="s">
        <v>562</v>
      </c>
      <c r="B7521" s="62" t="s">
        <v>563</v>
      </c>
      <c r="C7521" s="62" t="s">
        <v>563</v>
      </c>
      <c r="D7521" s="62" t="s">
        <v>563</v>
      </c>
      <c r="E7521" s="173">
        <f>SUM(E7520:E7520)</f>
        <v>0.01</v>
      </c>
    </row>
    <row r="7522" spans="1:5">
      <c r="A7522" s="410"/>
      <c r="B7522" s="62"/>
      <c r="C7522" s="62"/>
      <c r="D7522" s="62"/>
      <c r="E7522" s="173"/>
    </row>
    <row r="7523" spans="1:5">
      <c r="A7523" s="410" t="s">
        <v>557</v>
      </c>
      <c r="B7523" s="62" t="s">
        <v>558</v>
      </c>
      <c r="C7523" s="62" t="s">
        <v>559</v>
      </c>
      <c r="D7523" s="62" t="s">
        <v>560</v>
      </c>
      <c r="E7523" s="173" t="s">
        <v>561</v>
      </c>
    </row>
    <row r="7524" spans="1:5">
      <c r="A7524" s="410" t="s">
        <v>3104</v>
      </c>
      <c r="B7524" s="62" t="s">
        <v>122</v>
      </c>
      <c r="C7524" s="62">
        <v>4.6058300000000003E-2</v>
      </c>
      <c r="D7524" s="62">
        <v>9.41</v>
      </c>
      <c r="E7524" s="173">
        <f>TRUNC((C7524*D7524),2)</f>
        <v>0.43</v>
      </c>
    </row>
    <row r="7525" spans="1:5">
      <c r="A7525" s="410" t="s">
        <v>3105</v>
      </c>
      <c r="B7525" s="62" t="s">
        <v>122</v>
      </c>
      <c r="C7525" s="62">
        <v>0.3289009</v>
      </c>
      <c r="D7525" s="62">
        <v>13.3</v>
      </c>
      <c r="E7525" s="173">
        <f>TRUNC((C7525*D7525),2)</f>
        <v>4.37</v>
      </c>
    </row>
    <row r="7526" spans="1:5">
      <c r="A7526" s="410" t="s">
        <v>562</v>
      </c>
      <c r="B7526" s="62" t="s">
        <v>563</v>
      </c>
      <c r="C7526" s="62" t="s">
        <v>563</v>
      </c>
      <c r="D7526" s="62" t="s">
        <v>563</v>
      </c>
      <c r="E7526" s="173">
        <f>SUM(E7524:E7525)</f>
        <v>4.8</v>
      </c>
    </row>
    <row r="7527" spans="1:5">
      <c r="A7527" s="410"/>
      <c r="B7527" s="62"/>
      <c r="C7527" s="62"/>
      <c r="D7527" s="62"/>
      <c r="E7527" s="173"/>
    </row>
    <row r="7528" spans="1:5">
      <c r="A7528" s="410" t="s">
        <v>564</v>
      </c>
      <c r="B7528" s="62" t="s">
        <v>558</v>
      </c>
      <c r="C7528" s="62" t="s">
        <v>559</v>
      </c>
      <c r="D7528" s="62" t="s">
        <v>560</v>
      </c>
      <c r="E7528" s="173" t="s">
        <v>561</v>
      </c>
    </row>
    <row r="7529" spans="1:5">
      <c r="A7529" s="410" t="s">
        <v>3066</v>
      </c>
      <c r="B7529" s="62" t="s">
        <v>123</v>
      </c>
      <c r="C7529" s="62">
        <v>2.9631599999999998E-3</v>
      </c>
      <c r="D7529" s="62">
        <v>6.92</v>
      </c>
      <c r="E7529" s="173">
        <f t="shared" ref="E7529:E7552" si="162">TRUNC((C7529*D7529),2)</f>
        <v>0.02</v>
      </c>
    </row>
    <row r="7530" spans="1:5">
      <c r="A7530" s="410" t="s">
        <v>3046</v>
      </c>
      <c r="B7530" s="62" t="s">
        <v>131</v>
      </c>
      <c r="C7530" s="62">
        <v>5.9172999999999995E-4</v>
      </c>
      <c r="D7530" s="62">
        <v>50.4</v>
      </c>
      <c r="E7530" s="173">
        <f t="shared" si="162"/>
        <v>0.02</v>
      </c>
    </row>
    <row r="7531" spans="1:5">
      <c r="A7531" s="410" t="s">
        <v>3067</v>
      </c>
      <c r="B7531" s="62" t="s">
        <v>123</v>
      </c>
      <c r="C7531" s="62">
        <v>2.4562999999999999E-4</v>
      </c>
      <c r="D7531" s="62">
        <v>108.95</v>
      </c>
      <c r="E7531" s="173">
        <f t="shared" si="162"/>
        <v>0.02</v>
      </c>
    </row>
    <row r="7532" spans="1:5">
      <c r="A7532" s="410" t="s">
        <v>3069</v>
      </c>
      <c r="B7532" s="62" t="s">
        <v>123</v>
      </c>
      <c r="C7532" s="62">
        <v>3.3519399999999999E-3</v>
      </c>
      <c r="D7532" s="62">
        <v>6.21</v>
      </c>
      <c r="E7532" s="173">
        <f t="shared" si="162"/>
        <v>0.02</v>
      </c>
    </row>
    <row r="7533" spans="1:5">
      <c r="A7533" s="410" t="s">
        <v>3047</v>
      </c>
      <c r="B7533" s="62" t="s">
        <v>131</v>
      </c>
      <c r="C7533" s="62">
        <v>5.0763099999999997E-3</v>
      </c>
      <c r="D7533" s="62">
        <v>9.4499999999999993</v>
      </c>
      <c r="E7533" s="173">
        <f t="shared" si="162"/>
        <v>0.04</v>
      </c>
    </row>
    <row r="7534" spans="1:5">
      <c r="A7534" s="410" t="s">
        <v>3075</v>
      </c>
      <c r="B7534" s="62" t="s">
        <v>128</v>
      </c>
      <c r="C7534" s="62">
        <v>5.5865000000000005E-4</v>
      </c>
      <c r="D7534" s="62">
        <v>15.32</v>
      </c>
      <c r="E7534" s="173">
        <f t="shared" si="162"/>
        <v>0</v>
      </c>
    </row>
    <row r="7535" spans="1:5" ht="30">
      <c r="A7535" s="410" t="s">
        <v>3285</v>
      </c>
      <c r="B7535" s="62" t="s">
        <v>123</v>
      </c>
      <c r="C7535" s="62">
        <v>1.00211765</v>
      </c>
      <c r="D7535" s="62">
        <v>42.5</v>
      </c>
      <c r="E7535" s="173">
        <f t="shared" si="162"/>
        <v>42.59</v>
      </c>
    </row>
    <row r="7536" spans="1:5">
      <c r="A7536" s="410" t="s">
        <v>3076</v>
      </c>
      <c r="B7536" s="62" t="s">
        <v>122</v>
      </c>
      <c r="C7536" s="62">
        <v>0.36959999999999998</v>
      </c>
      <c r="D7536" s="62">
        <v>1.87</v>
      </c>
      <c r="E7536" s="173">
        <f t="shared" si="162"/>
        <v>0.69</v>
      </c>
    </row>
    <row r="7537" spans="1:5">
      <c r="A7537" s="410" t="s">
        <v>3077</v>
      </c>
      <c r="B7537" s="62" t="s">
        <v>122</v>
      </c>
      <c r="C7537" s="62">
        <v>0.36959999999999998</v>
      </c>
      <c r="D7537" s="62">
        <v>0.71</v>
      </c>
      <c r="E7537" s="173">
        <f t="shared" si="162"/>
        <v>0.26</v>
      </c>
    </row>
    <row r="7538" spans="1:5">
      <c r="A7538" s="410" t="s">
        <v>3078</v>
      </c>
      <c r="B7538" s="62" t="s">
        <v>122</v>
      </c>
      <c r="C7538" s="62">
        <v>0.36959999999999998</v>
      </c>
      <c r="D7538" s="62">
        <v>0.34</v>
      </c>
      <c r="E7538" s="173">
        <f t="shared" si="162"/>
        <v>0.12</v>
      </c>
    </row>
    <row r="7539" spans="1:5">
      <c r="A7539" s="410" t="s">
        <v>3079</v>
      </c>
      <c r="B7539" s="62" t="s">
        <v>122</v>
      </c>
      <c r="C7539" s="62">
        <v>0.36959999999999998</v>
      </c>
      <c r="D7539" s="62">
        <v>0.05</v>
      </c>
      <c r="E7539" s="173">
        <f t="shared" si="162"/>
        <v>0.01</v>
      </c>
    </row>
    <row r="7540" spans="1:5">
      <c r="A7540" s="410" t="s">
        <v>3048</v>
      </c>
      <c r="B7540" s="62" t="s">
        <v>123</v>
      </c>
      <c r="C7540" s="62">
        <v>9.7806999999999994E-4</v>
      </c>
      <c r="D7540" s="62">
        <v>31.18</v>
      </c>
      <c r="E7540" s="173">
        <f t="shared" si="162"/>
        <v>0.03</v>
      </c>
    </row>
    <row r="7541" spans="1:5">
      <c r="A7541" s="410" t="s">
        <v>3049</v>
      </c>
      <c r="B7541" s="62" t="s">
        <v>123</v>
      </c>
      <c r="C7541" s="62">
        <v>4.5842000000000002E-4</v>
      </c>
      <c r="D7541" s="62">
        <v>178.5</v>
      </c>
      <c r="E7541" s="173">
        <f t="shared" si="162"/>
        <v>0.08</v>
      </c>
    </row>
    <row r="7542" spans="1:5">
      <c r="A7542" s="410" t="s">
        <v>3050</v>
      </c>
      <c r="B7542" s="62" t="s">
        <v>123</v>
      </c>
      <c r="C7542" s="62">
        <v>4.120567E-2</v>
      </c>
      <c r="D7542" s="62">
        <v>1.17</v>
      </c>
      <c r="E7542" s="173">
        <f t="shared" si="162"/>
        <v>0.04</v>
      </c>
    </row>
    <row r="7543" spans="1:5" ht="30">
      <c r="A7543" s="410" t="s">
        <v>3051</v>
      </c>
      <c r="B7543" s="62" t="s">
        <v>123</v>
      </c>
      <c r="C7543" s="62">
        <v>3.9732999999999999E-4</v>
      </c>
      <c r="D7543" s="62">
        <v>140.43</v>
      </c>
      <c r="E7543" s="173">
        <f t="shared" si="162"/>
        <v>0.05</v>
      </c>
    </row>
    <row r="7544" spans="1:5" ht="30">
      <c r="A7544" s="410" t="s">
        <v>3052</v>
      </c>
      <c r="B7544" s="62" t="s">
        <v>123</v>
      </c>
      <c r="C7544" s="62">
        <v>2.6611000000000001E-4</v>
      </c>
      <c r="D7544" s="62">
        <v>123.37</v>
      </c>
      <c r="E7544" s="173">
        <f t="shared" si="162"/>
        <v>0.03</v>
      </c>
    </row>
    <row r="7545" spans="1:5" ht="30">
      <c r="A7545" s="410" t="s">
        <v>3080</v>
      </c>
      <c r="B7545" s="62" t="s">
        <v>123</v>
      </c>
      <c r="C7545" s="62">
        <v>1.63E-5</v>
      </c>
      <c r="D7545" s="62">
        <v>593.85</v>
      </c>
      <c r="E7545" s="173">
        <f t="shared" si="162"/>
        <v>0</v>
      </c>
    </row>
    <row r="7546" spans="1:5">
      <c r="A7546" s="410" t="s">
        <v>3081</v>
      </c>
      <c r="B7546" s="62" t="s">
        <v>123</v>
      </c>
      <c r="C7546" s="62">
        <v>1.0008E-4</v>
      </c>
      <c r="D7546" s="62">
        <v>134.63</v>
      </c>
      <c r="E7546" s="173">
        <f t="shared" si="162"/>
        <v>0.01</v>
      </c>
    </row>
    <row r="7547" spans="1:5">
      <c r="A7547" s="410" t="s">
        <v>3082</v>
      </c>
      <c r="B7547" s="62" t="s">
        <v>123</v>
      </c>
      <c r="C7547" s="62">
        <v>7.6030000000000002E-5</v>
      </c>
      <c r="D7547" s="62">
        <v>202.84</v>
      </c>
      <c r="E7547" s="173">
        <f t="shared" si="162"/>
        <v>0.01</v>
      </c>
    </row>
    <row r="7548" spans="1:5">
      <c r="A7548" s="410" t="s">
        <v>3083</v>
      </c>
      <c r="B7548" s="62" t="s">
        <v>123</v>
      </c>
      <c r="C7548" s="62">
        <v>1.63E-5</v>
      </c>
      <c r="D7548" s="62">
        <v>574.46</v>
      </c>
      <c r="E7548" s="173">
        <f t="shared" si="162"/>
        <v>0</v>
      </c>
    </row>
    <row r="7549" spans="1:5">
      <c r="A7549" s="410" t="s">
        <v>3084</v>
      </c>
      <c r="B7549" s="62" t="s">
        <v>123</v>
      </c>
      <c r="C7549" s="62">
        <v>2.003E-5</v>
      </c>
      <c r="D7549" s="62">
        <v>276.64</v>
      </c>
      <c r="E7549" s="173">
        <f t="shared" si="162"/>
        <v>0</v>
      </c>
    </row>
    <row r="7550" spans="1:5">
      <c r="A7550" s="410" t="s">
        <v>3085</v>
      </c>
      <c r="B7550" s="62" t="s">
        <v>123</v>
      </c>
      <c r="C7550" s="62">
        <v>1.0090100000000001E-3</v>
      </c>
      <c r="D7550" s="62">
        <v>8.1</v>
      </c>
      <c r="E7550" s="173">
        <f t="shared" si="162"/>
        <v>0</v>
      </c>
    </row>
    <row r="7551" spans="1:5">
      <c r="A7551" s="410" t="s">
        <v>3086</v>
      </c>
      <c r="B7551" s="62" t="s">
        <v>123</v>
      </c>
      <c r="C7551" s="62">
        <v>5.5865000000000005E-4</v>
      </c>
      <c r="D7551" s="62">
        <v>11.01</v>
      </c>
      <c r="E7551" s="173">
        <f t="shared" si="162"/>
        <v>0</v>
      </c>
    </row>
    <row r="7552" spans="1:5">
      <c r="A7552" s="410" t="s">
        <v>3087</v>
      </c>
      <c r="B7552" s="62" t="s">
        <v>123</v>
      </c>
      <c r="C7552" s="62">
        <v>5.5865000000000005E-4</v>
      </c>
      <c r="D7552" s="62">
        <v>24.42</v>
      </c>
      <c r="E7552" s="173">
        <f t="shared" si="162"/>
        <v>0.01</v>
      </c>
    </row>
    <row r="7553" spans="1:5">
      <c r="A7553" s="410" t="s">
        <v>562</v>
      </c>
      <c r="B7553" s="62" t="s">
        <v>563</v>
      </c>
      <c r="C7553" s="62" t="s">
        <v>563</v>
      </c>
      <c r="D7553" s="62" t="s">
        <v>563</v>
      </c>
      <c r="E7553" s="173">
        <f>SUM(E7529:E7552)</f>
        <v>44.049999999999983</v>
      </c>
    </row>
    <row r="7554" spans="1:5">
      <c r="A7554" s="410"/>
      <c r="B7554" s="62"/>
      <c r="C7554" s="62"/>
      <c r="D7554" s="62"/>
      <c r="E7554" s="173"/>
    </row>
    <row r="7555" spans="1:5">
      <c r="A7555" s="410" t="s">
        <v>565</v>
      </c>
      <c r="B7555" s="62" t="s">
        <v>563</v>
      </c>
      <c r="C7555" s="62" t="s">
        <v>563</v>
      </c>
      <c r="D7555" s="62" t="s">
        <v>563</v>
      </c>
      <c r="E7555" s="173">
        <f>E7521+E7526+E7553</f>
        <v>48.859999999999985</v>
      </c>
    </row>
    <row r="7556" spans="1:5">
      <c r="A7556" s="410"/>
      <c r="B7556" s="62"/>
      <c r="C7556" s="62"/>
      <c r="D7556" s="413"/>
      <c r="E7556" s="173"/>
    </row>
    <row r="7557" spans="1:5">
      <c r="A7557" s="410"/>
      <c r="B7557" s="62"/>
      <c r="C7557" s="62"/>
      <c r="D7557" s="62"/>
      <c r="E7557" s="173"/>
    </row>
    <row r="7558" spans="1:5">
      <c r="A7558" s="410"/>
      <c r="B7558" s="62"/>
      <c r="C7558" s="62"/>
      <c r="D7558" s="62"/>
      <c r="E7558" s="173"/>
    </row>
    <row r="7559" spans="1:5">
      <c r="A7559" s="410" t="s">
        <v>1462</v>
      </c>
      <c r="B7559" s="62" t="s">
        <v>3547</v>
      </c>
      <c r="C7559" s="62"/>
      <c r="D7559" s="62"/>
      <c r="E7559" s="173"/>
    </row>
    <row r="7560" spans="1:5" ht="30">
      <c r="A7560" s="410" t="s">
        <v>2805</v>
      </c>
      <c r="B7560" s="62"/>
      <c r="C7560" s="62"/>
      <c r="D7560" s="62"/>
      <c r="E7560" s="173"/>
    </row>
    <row r="7561" spans="1:5">
      <c r="A7561" s="410" t="s">
        <v>570</v>
      </c>
      <c r="B7561" s="62"/>
      <c r="C7561" s="62"/>
      <c r="D7561" s="62"/>
      <c r="E7561" s="173"/>
    </row>
    <row r="7562" spans="1:5">
      <c r="A7562" s="410"/>
      <c r="B7562" s="62"/>
      <c r="C7562" s="62"/>
      <c r="D7562" s="62"/>
      <c r="E7562" s="173"/>
    </row>
    <row r="7563" spans="1:5">
      <c r="A7563" s="410" t="s">
        <v>576</v>
      </c>
      <c r="B7563" s="62" t="s">
        <v>558</v>
      </c>
      <c r="C7563" s="62" t="s">
        <v>559</v>
      </c>
      <c r="D7563" s="62" t="s">
        <v>560</v>
      </c>
      <c r="E7563" s="173" t="s">
        <v>561</v>
      </c>
    </row>
    <row r="7564" spans="1:5" ht="30">
      <c r="A7564" s="410" t="s">
        <v>3061</v>
      </c>
      <c r="B7564" s="62" t="s">
        <v>123</v>
      </c>
      <c r="C7564" s="62">
        <v>2.5020000000000001E-5</v>
      </c>
      <c r="D7564" s="62">
        <v>576</v>
      </c>
      <c r="E7564" s="173">
        <f>TRUNC((C7564*D7564),2)</f>
        <v>0.01</v>
      </c>
    </row>
    <row r="7565" spans="1:5">
      <c r="A7565" s="410" t="s">
        <v>562</v>
      </c>
      <c r="B7565" s="62" t="s">
        <v>563</v>
      </c>
      <c r="C7565" s="62" t="s">
        <v>563</v>
      </c>
      <c r="D7565" s="62" t="s">
        <v>563</v>
      </c>
      <c r="E7565" s="173">
        <f>SUM(E7564:E7564)</f>
        <v>0.01</v>
      </c>
    </row>
    <row r="7566" spans="1:5">
      <c r="A7566" s="410"/>
      <c r="B7566" s="62"/>
      <c r="C7566" s="62"/>
      <c r="D7566" s="62"/>
      <c r="E7566" s="173"/>
    </row>
    <row r="7567" spans="1:5">
      <c r="A7567" s="410" t="s">
        <v>557</v>
      </c>
      <c r="B7567" s="62" t="s">
        <v>558</v>
      </c>
      <c r="C7567" s="62" t="s">
        <v>559</v>
      </c>
      <c r="D7567" s="62" t="s">
        <v>560</v>
      </c>
      <c r="E7567" s="173" t="s">
        <v>561</v>
      </c>
    </row>
    <row r="7568" spans="1:5">
      <c r="A7568" s="410" t="s">
        <v>3104</v>
      </c>
      <c r="B7568" s="62" t="s">
        <v>122</v>
      </c>
      <c r="C7568" s="62">
        <v>4.6058300000000003E-2</v>
      </c>
      <c r="D7568" s="62">
        <v>9.41</v>
      </c>
      <c r="E7568" s="173">
        <f>TRUNC((C7568*D7568),2)</f>
        <v>0.43</v>
      </c>
    </row>
    <row r="7569" spans="1:5">
      <c r="A7569" s="410" t="s">
        <v>3105</v>
      </c>
      <c r="B7569" s="62" t="s">
        <v>122</v>
      </c>
      <c r="C7569" s="62">
        <v>0.3289009</v>
      </c>
      <c r="D7569" s="62">
        <v>13.3</v>
      </c>
      <c r="E7569" s="173">
        <f>TRUNC((C7569*D7569),2)</f>
        <v>4.37</v>
      </c>
    </row>
    <row r="7570" spans="1:5">
      <c r="A7570" s="410" t="s">
        <v>562</v>
      </c>
      <c r="B7570" s="62" t="s">
        <v>563</v>
      </c>
      <c r="C7570" s="62" t="s">
        <v>563</v>
      </c>
      <c r="D7570" s="62" t="s">
        <v>563</v>
      </c>
      <c r="E7570" s="173">
        <f>SUM(E7568:E7569)</f>
        <v>4.8</v>
      </c>
    </row>
    <row r="7571" spans="1:5">
      <c r="A7571" s="410"/>
      <c r="B7571" s="62"/>
      <c r="C7571" s="62"/>
      <c r="D7571" s="62"/>
      <c r="E7571" s="173"/>
    </row>
    <row r="7572" spans="1:5">
      <c r="A7572" s="410" t="s">
        <v>564</v>
      </c>
      <c r="B7572" s="62" t="s">
        <v>558</v>
      </c>
      <c r="C7572" s="62" t="s">
        <v>559</v>
      </c>
      <c r="D7572" s="62" t="s">
        <v>560</v>
      </c>
      <c r="E7572" s="173" t="s">
        <v>561</v>
      </c>
    </row>
    <row r="7573" spans="1:5">
      <c r="A7573" s="410" t="s">
        <v>3066</v>
      </c>
      <c r="B7573" s="62" t="s">
        <v>123</v>
      </c>
      <c r="C7573" s="62">
        <v>2.9631599999999998E-3</v>
      </c>
      <c r="D7573" s="62">
        <v>6.92</v>
      </c>
      <c r="E7573" s="173">
        <f t="shared" ref="E7573:E7596" si="163">TRUNC((C7573*D7573),2)</f>
        <v>0.02</v>
      </c>
    </row>
    <row r="7574" spans="1:5">
      <c r="A7574" s="410" t="s">
        <v>3046</v>
      </c>
      <c r="B7574" s="62" t="s">
        <v>131</v>
      </c>
      <c r="C7574" s="62">
        <v>5.9172999999999995E-4</v>
      </c>
      <c r="D7574" s="62">
        <v>50.4</v>
      </c>
      <c r="E7574" s="173">
        <f t="shared" si="163"/>
        <v>0.02</v>
      </c>
    </row>
    <row r="7575" spans="1:5">
      <c r="A7575" s="410" t="s">
        <v>3067</v>
      </c>
      <c r="B7575" s="62" t="s">
        <v>123</v>
      </c>
      <c r="C7575" s="62">
        <v>2.4562999999999999E-4</v>
      </c>
      <c r="D7575" s="62">
        <v>108.95</v>
      </c>
      <c r="E7575" s="173">
        <f t="shared" si="163"/>
        <v>0.02</v>
      </c>
    </row>
    <row r="7576" spans="1:5">
      <c r="A7576" s="410" t="s">
        <v>3069</v>
      </c>
      <c r="B7576" s="62" t="s">
        <v>123</v>
      </c>
      <c r="C7576" s="62">
        <v>3.3519399999999999E-3</v>
      </c>
      <c r="D7576" s="62">
        <v>6.21</v>
      </c>
      <c r="E7576" s="173">
        <f t="shared" si="163"/>
        <v>0.02</v>
      </c>
    </row>
    <row r="7577" spans="1:5">
      <c r="A7577" s="410" t="s">
        <v>3047</v>
      </c>
      <c r="B7577" s="62" t="s">
        <v>131</v>
      </c>
      <c r="C7577" s="62">
        <v>5.0763099999999997E-3</v>
      </c>
      <c r="D7577" s="62">
        <v>9.4499999999999993</v>
      </c>
      <c r="E7577" s="173">
        <f t="shared" si="163"/>
        <v>0.04</v>
      </c>
    </row>
    <row r="7578" spans="1:5">
      <c r="A7578" s="410" t="s">
        <v>3075</v>
      </c>
      <c r="B7578" s="62" t="s">
        <v>128</v>
      </c>
      <c r="C7578" s="62">
        <v>5.5865000000000005E-4</v>
      </c>
      <c r="D7578" s="62">
        <v>15.32</v>
      </c>
      <c r="E7578" s="173">
        <f t="shared" si="163"/>
        <v>0</v>
      </c>
    </row>
    <row r="7579" spans="1:5">
      <c r="A7579" s="410" t="s">
        <v>3076</v>
      </c>
      <c r="B7579" s="62" t="s">
        <v>122</v>
      </c>
      <c r="C7579" s="62">
        <v>0.36959999999999998</v>
      </c>
      <c r="D7579" s="62">
        <v>1.87</v>
      </c>
      <c r="E7579" s="173">
        <f t="shared" si="163"/>
        <v>0.69</v>
      </c>
    </row>
    <row r="7580" spans="1:5">
      <c r="A7580" s="410" t="s">
        <v>3077</v>
      </c>
      <c r="B7580" s="62" t="s">
        <v>122</v>
      </c>
      <c r="C7580" s="62">
        <v>0.36959999999999998</v>
      </c>
      <c r="D7580" s="62">
        <v>0.71</v>
      </c>
      <c r="E7580" s="173">
        <f t="shared" si="163"/>
        <v>0.26</v>
      </c>
    </row>
    <row r="7581" spans="1:5">
      <c r="A7581" s="410" t="s">
        <v>3078</v>
      </c>
      <c r="B7581" s="62" t="s">
        <v>122</v>
      </c>
      <c r="C7581" s="62">
        <v>0.36959999999999998</v>
      </c>
      <c r="D7581" s="62">
        <v>0.34</v>
      </c>
      <c r="E7581" s="173">
        <f t="shared" si="163"/>
        <v>0.12</v>
      </c>
    </row>
    <row r="7582" spans="1:5">
      <c r="A7582" s="410" t="s">
        <v>3079</v>
      </c>
      <c r="B7582" s="62" t="s">
        <v>122</v>
      </c>
      <c r="C7582" s="62">
        <v>0.36959999999999998</v>
      </c>
      <c r="D7582" s="62">
        <v>0.05</v>
      </c>
      <c r="E7582" s="173">
        <f t="shared" si="163"/>
        <v>0.01</v>
      </c>
    </row>
    <row r="7583" spans="1:5">
      <c r="A7583" s="410" t="s">
        <v>3048</v>
      </c>
      <c r="B7583" s="62" t="s">
        <v>123</v>
      </c>
      <c r="C7583" s="62">
        <v>9.7806999999999994E-4</v>
      </c>
      <c r="D7583" s="62">
        <v>31.18</v>
      </c>
      <c r="E7583" s="173">
        <f t="shared" si="163"/>
        <v>0.03</v>
      </c>
    </row>
    <row r="7584" spans="1:5">
      <c r="A7584" s="410" t="s">
        <v>3049</v>
      </c>
      <c r="B7584" s="62" t="s">
        <v>123</v>
      </c>
      <c r="C7584" s="62">
        <v>4.5842000000000002E-4</v>
      </c>
      <c r="D7584" s="62">
        <v>178.5</v>
      </c>
      <c r="E7584" s="173">
        <f t="shared" si="163"/>
        <v>0.08</v>
      </c>
    </row>
    <row r="7585" spans="1:5">
      <c r="A7585" s="410" t="s">
        <v>3050</v>
      </c>
      <c r="B7585" s="62" t="s">
        <v>123</v>
      </c>
      <c r="C7585" s="62">
        <v>4.120567E-2</v>
      </c>
      <c r="D7585" s="62">
        <v>1.17</v>
      </c>
      <c r="E7585" s="173">
        <f t="shared" si="163"/>
        <v>0.04</v>
      </c>
    </row>
    <row r="7586" spans="1:5" ht="30">
      <c r="A7586" s="410" t="s">
        <v>3051</v>
      </c>
      <c r="B7586" s="62" t="s">
        <v>123</v>
      </c>
      <c r="C7586" s="62">
        <v>3.9732999999999999E-4</v>
      </c>
      <c r="D7586" s="62">
        <v>140.43</v>
      </c>
      <c r="E7586" s="173">
        <f t="shared" si="163"/>
        <v>0.05</v>
      </c>
    </row>
    <row r="7587" spans="1:5">
      <c r="A7587" s="410" t="s">
        <v>3286</v>
      </c>
      <c r="B7587" s="62" t="s">
        <v>123</v>
      </c>
      <c r="C7587" s="62">
        <v>1.0020343599999999</v>
      </c>
      <c r="D7587" s="62">
        <v>44.24</v>
      </c>
      <c r="E7587" s="173">
        <f t="shared" si="163"/>
        <v>44.33</v>
      </c>
    </row>
    <row r="7588" spans="1:5" ht="30">
      <c r="A7588" s="410" t="s">
        <v>3052</v>
      </c>
      <c r="B7588" s="62" t="s">
        <v>123</v>
      </c>
      <c r="C7588" s="62">
        <v>2.6611000000000001E-4</v>
      </c>
      <c r="D7588" s="62">
        <v>123.37</v>
      </c>
      <c r="E7588" s="173">
        <f t="shared" si="163"/>
        <v>0.03</v>
      </c>
    </row>
    <row r="7589" spans="1:5" ht="30">
      <c r="A7589" s="410" t="s">
        <v>3080</v>
      </c>
      <c r="B7589" s="62" t="s">
        <v>123</v>
      </c>
      <c r="C7589" s="62">
        <v>1.63E-5</v>
      </c>
      <c r="D7589" s="62">
        <v>593.85</v>
      </c>
      <c r="E7589" s="173">
        <f t="shared" si="163"/>
        <v>0</v>
      </c>
    </row>
    <row r="7590" spans="1:5">
      <c r="A7590" s="410" t="s">
        <v>3081</v>
      </c>
      <c r="B7590" s="62" t="s">
        <v>123</v>
      </c>
      <c r="C7590" s="62">
        <v>1.0008E-4</v>
      </c>
      <c r="D7590" s="62">
        <v>134.63</v>
      </c>
      <c r="E7590" s="173">
        <f t="shared" si="163"/>
        <v>0.01</v>
      </c>
    </row>
    <row r="7591" spans="1:5">
      <c r="A7591" s="410" t="s">
        <v>3082</v>
      </c>
      <c r="B7591" s="62" t="s">
        <v>123</v>
      </c>
      <c r="C7591" s="62">
        <v>7.6030000000000002E-5</v>
      </c>
      <c r="D7591" s="62">
        <v>202.84</v>
      </c>
      <c r="E7591" s="173">
        <f t="shared" si="163"/>
        <v>0.01</v>
      </c>
    </row>
    <row r="7592" spans="1:5">
      <c r="A7592" s="410" t="s">
        <v>3083</v>
      </c>
      <c r="B7592" s="62" t="s">
        <v>123</v>
      </c>
      <c r="C7592" s="62">
        <v>1.63E-5</v>
      </c>
      <c r="D7592" s="62">
        <v>574.46</v>
      </c>
      <c r="E7592" s="173">
        <f t="shared" si="163"/>
        <v>0</v>
      </c>
    </row>
    <row r="7593" spans="1:5">
      <c r="A7593" s="410" t="s">
        <v>3084</v>
      </c>
      <c r="B7593" s="62" t="s">
        <v>123</v>
      </c>
      <c r="C7593" s="62">
        <v>2.003E-5</v>
      </c>
      <c r="D7593" s="62">
        <v>276.64</v>
      </c>
      <c r="E7593" s="173">
        <f t="shared" si="163"/>
        <v>0</v>
      </c>
    </row>
    <row r="7594" spans="1:5">
      <c r="A7594" s="410" t="s">
        <v>3085</v>
      </c>
      <c r="B7594" s="62" t="s">
        <v>123</v>
      </c>
      <c r="C7594" s="62">
        <v>1.0090100000000001E-3</v>
      </c>
      <c r="D7594" s="62">
        <v>8.1</v>
      </c>
      <c r="E7594" s="173">
        <f t="shared" si="163"/>
        <v>0</v>
      </c>
    </row>
    <row r="7595" spans="1:5">
      <c r="A7595" s="410" t="s">
        <v>3086</v>
      </c>
      <c r="B7595" s="62" t="s">
        <v>123</v>
      </c>
      <c r="C7595" s="62">
        <v>5.5865000000000005E-4</v>
      </c>
      <c r="D7595" s="62">
        <v>11.01</v>
      </c>
      <c r="E7595" s="173">
        <f t="shared" si="163"/>
        <v>0</v>
      </c>
    </row>
    <row r="7596" spans="1:5">
      <c r="A7596" s="410" t="s">
        <v>3087</v>
      </c>
      <c r="B7596" s="62" t="s">
        <v>123</v>
      </c>
      <c r="C7596" s="62">
        <v>5.5865000000000005E-4</v>
      </c>
      <c r="D7596" s="62">
        <v>24.42</v>
      </c>
      <c r="E7596" s="173">
        <f t="shared" si="163"/>
        <v>0.01</v>
      </c>
    </row>
    <row r="7597" spans="1:5">
      <c r="A7597" s="410" t="s">
        <v>562</v>
      </c>
      <c r="B7597" s="62" t="s">
        <v>563</v>
      </c>
      <c r="C7597" s="62" t="s">
        <v>563</v>
      </c>
      <c r="D7597" s="62" t="s">
        <v>563</v>
      </c>
      <c r="E7597" s="173">
        <f>SUM(E7573:E7596)</f>
        <v>45.789999999999992</v>
      </c>
    </row>
    <row r="7598" spans="1:5">
      <c r="A7598" s="410"/>
      <c r="B7598" s="62"/>
      <c r="C7598" s="62"/>
      <c r="D7598" s="62"/>
      <c r="E7598" s="173"/>
    </row>
    <row r="7599" spans="1:5">
      <c r="A7599" s="410" t="s">
        <v>565</v>
      </c>
      <c r="B7599" s="62" t="s">
        <v>563</v>
      </c>
      <c r="C7599" s="62" t="s">
        <v>563</v>
      </c>
      <c r="D7599" s="62" t="s">
        <v>563</v>
      </c>
      <c r="E7599" s="173">
        <f>E7565+E7570+E7597</f>
        <v>50.599999999999994</v>
      </c>
    </row>
    <row r="7600" spans="1:5">
      <c r="A7600" s="410"/>
      <c r="B7600" s="62"/>
      <c r="C7600" s="62"/>
      <c r="D7600" s="413"/>
      <c r="E7600" s="173"/>
    </row>
    <row r="7601" spans="1:5">
      <c r="A7601" s="410"/>
      <c r="B7601" s="62"/>
      <c r="C7601" s="62"/>
      <c r="D7601" s="62"/>
      <c r="E7601" s="173"/>
    </row>
    <row r="7602" spans="1:5">
      <c r="A7602" s="410"/>
      <c r="B7602" s="62"/>
      <c r="C7602" s="62"/>
      <c r="D7602" s="62"/>
      <c r="E7602" s="173"/>
    </row>
    <row r="7603" spans="1:5">
      <c r="A7603" s="410" t="s">
        <v>1463</v>
      </c>
      <c r="B7603" s="62" t="s">
        <v>3637</v>
      </c>
      <c r="C7603" s="62"/>
      <c r="D7603" s="62"/>
      <c r="E7603" s="173"/>
    </row>
    <row r="7604" spans="1:5" ht="30">
      <c r="A7604" s="410" t="s">
        <v>2806</v>
      </c>
      <c r="B7604" s="62"/>
      <c r="C7604" s="62"/>
      <c r="D7604" s="62"/>
      <c r="E7604" s="173"/>
    </row>
    <row r="7605" spans="1:5">
      <c r="A7605" s="410" t="s">
        <v>570</v>
      </c>
      <c r="B7605" s="62"/>
      <c r="C7605" s="62"/>
      <c r="D7605" s="62"/>
      <c r="E7605" s="173"/>
    </row>
    <row r="7606" spans="1:5">
      <c r="A7606" s="410"/>
      <c r="B7606" s="62"/>
      <c r="C7606" s="62"/>
      <c r="D7606" s="62"/>
      <c r="E7606" s="173"/>
    </row>
    <row r="7607" spans="1:5">
      <c r="A7607" s="410" t="s">
        <v>576</v>
      </c>
      <c r="B7607" s="62" t="s">
        <v>558</v>
      </c>
      <c r="C7607" s="62" t="s">
        <v>559</v>
      </c>
      <c r="D7607" s="62" t="s">
        <v>560</v>
      </c>
      <c r="E7607" s="173" t="s">
        <v>561</v>
      </c>
    </row>
    <row r="7608" spans="1:5" ht="30">
      <c r="A7608" s="410" t="s">
        <v>3061</v>
      </c>
      <c r="B7608" s="62" t="s">
        <v>123</v>
      </c>
      <c r="C7608" s="62">
        <v>2.5020000000000001E-5</v>
      </c>
      <c r="D7608" s="62">
        <v>576</v>
      </c>
      <c r="E7608" s="173">
        <f>TRUNC((C7608*D7608),2)</f>
        <v>0.01</v>
      </c>
    </row>
    <row r="7609" spans="1:5">
      <c r="A7609" s="410" t="s">
        <v>562</v>
      </c>
      <c r="B7609" s="62" t="s">
        <v>563</v>
      </c>
      <c r="C7609" s="62" t="s">
        <v>563</v>
      </c>
      <c r="D7609" s="62" t="s">
        <v>563</v>
      </c>
      <c r="E7609" s="173">
        <f>SUM(E7608:E7608)</f>
        <v>0.01</v>
      </c>
    </row>
    <row r="7610" spans="1:5">
      <c r="A7610" s="410"/>
      <c r="B7610" s="62"/>
      <c r="C7610" s="62"/>
      <c r="D7610" s="62"/>
      <c r="E7610" s="173"/>
    </row>
    <row r="7611" spans="1:5">
      <c r="A7611" s="410" t="s">
        <v>557</v>
      </c>
      <c r="B7611" s="62" t="s">
        <v>558</v>
      </c>
      <c r="C7611" s="62" t="s">
        <v>559</v>
      </c>
      <c r="D7611" s="62" t="s">
        <v>560</v>
      </c>
      <c r="E7611" s="173" t="s">
        <v>561</v>
      </c>
    </row>
    <row r="7612" spans="1:5">
      <c r="A7612" s="410" t="s">
        <v>3104</v>
      </c>
      <c r="B7612" s="62" t="s">
        <v>122</v>
      </c>
      <c r="C7612" s="62">
        <v>4.6058300000000003E-2</v>
      </c>
      <c r="D7612" s="62">
        <v>9.41</v>
      </c>
      <c r="E7612" s="173">
        <f>TRUNC((C7612*D7612),2)</f>
        <v>0.43</v>
      </c>
    </row>
    <row r="7613" spans="1:5">
      <c r="A7613" s="410" t="s">
        <v>3105</v>
      </c>
      <c r="B7613" s="62" t="s">
        <v>122</v>
      </c>
      <c r="C7613" s="62">
        <v>0.3289009</v>
      </c>
      <c r="D7613" s="62">
        <v>13.3</v>
      </c>
      <c r="E7613" s="173">
        <f>TRUNC((C7613*D7613),2)</f>
        <v>4.37</v>
      </c>
    </row>
    <row r="7614" spans="1:5">
      <c r="A7614" s="410" t="s">
        <v>562</v>
      </c>
      <c r="B7614" s="62" t="s">
        <v>563</v>
      </c>
      <c r="C7614" s="62" t="s">
        <v>563</v>
      </c>
      <c r="D7614" s="62" t="s">
        <v>563</v>
      </c>
      <c r="E7614" s="173">
        <f>SUM(E7612:E7613)</f>
        <v>4.8</v>
      </c>
    </row>
    <row r="7615" spans="1:5">
      <c r="A7615" s="410"/>
      <c r="B7615" s="62"/>
      <c r="C7615" s="62"/>
      <c r="D7615" s="62"/>
      <c r="E7615" s="173"/>
    </row>
    <row r="7616" spans="1:5">
      <c r="A7616" s="410" t="s">
        <v>564</v>
      </c>
      <c r="B7616" s="62" t="s">
        <v>558</v>
      </c>
      <c r="C7616" s="62" t="s">
        <v>559</v>
      </c>
      <c r="D7616" s="62" t="s">
        <v>560</v>
      </c>
      <c r="E7616" s="173" t="s">
        <v>561</v>
      </c>
    </row>
    <row r="7617" spans="1:5">
      <c r="A7617" s="410" t="s">
        <v>3066</v>
      </c>
      <c r="B7617" s="62" t="s">
        <v>123</v>
      </c>
      <c r="C7617" s="62">
        <v>2.9631599999999998E-3</v>
      </c>
      <c r="D7617" s="62">
        <v>6.92</v>
      </c>
      <c r="E7617" s="173">
        <f t="shared" ref="E7617:E7640" si="164">TRUNC((C7617*D7617),2)</f>
        <v>0.02</v>
      </c>
    </row>
    <row r="7618" spans="1:5">
      <c r="A7618" s="410" t="s">
        <v>3046</v>
      </c>
      <c r="B7618" s="62" t="s">
        <v>131</v>
      </c>
      <c r="C7618" s="62">
        <v>5.9172999999999995E-4</v>
      </c>
      <c r="D7618" s="62">
        <v>50.4</v>
      </c>
      <c r="E7618" s="173">
        <f t="shared" si="164"/>
        <v>0.02</v>
      </c>
    </row>
    <row r="7619" spans="1:5">
      <c r="A7619" s="410" t="s">
        <v>3067</v>
      </c>
      <c r="B7619" s="62" t="s">
        <v>123</v>
      </c>
      <c r="C7619" s="62">
        <v>2.4562999999999999E-4</v>
      </c>
      <c r="D7619" s="62">
        <v>108.95</v>
      </c>
      <c r="E7619" s="173">
        <f t="shared" si="164"/>
        <v>0.02</v>
      </c>
    </row>
    <row r="7620" spans="1:5">
      <c r="A7620" s="410" t="s">
        <v>3069</v>
      </c>
      <c r="B7620" s="62" t="s">
        <v>123</v>
      </c>
      <c r="C7620" s="62">
        <v>3.3519399999999999E-3</v>
      </c>
      <c r="D7620" s="62">
        <v>6.21</v>
      </c>
      <c r="E7620" s="173">
        <f t="shared" si="164"/>
        <v>0.02</v>
      </c>
    </row>
    <row r="7621" spans="1:5">
      <c r="A7621" s="410" t="s">
        <v>3047</v>
      </c>
      <c r="B7621" s="62" t="s">
        <v>131</v>
      </c>
      <c r="C7621" s="62">
        <v>5.0763099999999997E-3</v>
      </c>
      <c r="D7621" s="62">
        <v>9.4499999999999993</v>
      </c>
      <c r="E7621" s="173">
        <f t="shared" si="164"/>
        <v>0.04</v>
      </c>
    </row>
    <row r="7622" spans="1:5">
      <c r="A7622" s="410" t="s">
        <v>3075</v>
      </c>
      <c r="B7622" s="62" t="s">
        <v>128</v>
      </c>
      <c r="C7622" s="62">
        <v>5.5865000000000005E-4</v>
      </c>
      <c r="D7622" s="62">
        <v>15.32</v>
      </c>
      <c r="E7622" s="173">
        <f t="shared" si="164"/>
        <v>0</v>
      </c>
    </row>
    <row r="7623" spans="1:5">
      <c r="A7623" s="410" t="s">
        <v>3076</v>
      </c>
      <c r="B7623" s="62" t="s">
        <v>122</v>
      </c>
      <c r="C7623" s="62">
        <v>0.36959999999999998</v>
      </c>
      <c r="D7623" s="62">
        <v>1.87</v>
      </c>
      <c r="E7623" s="173">
        <f t="shared" si="164"/>
        <v>0.69</v>
      </c>
    </row>
    <row r="7624" spans="1:5">
      <c r="A7624" s="410" t="s">
        <v>3077</v>
      </c>
      <c r="B7624" s="62" t="s">
        <v>122</v>
      </c>
      <c r="C7624" s="62">
        <v>0.36959999999999998</v>
      </c>
      <c r="D7624" s="62">
        <v>0.71</v>
      </c>
      <c r="E7624" s="173">
        <f t="shared" si="164"/>
        <v>0.26</v>
      </c>
    </row>
    <row r="7625" spans="1:5">
      <c r="A7625" s="410" t="s">
        <v>3078</v>
      </c>
      <c r="B7625" s="62" t="s">
        <v>122</v>
      </c>
      <c r="C7625" s="62">
        <v>0.36959999999999998</v>
      </c>
      <c r="D7625" s="62">
        <v>0.34</v>
      </c>
      <c r="E7625" s="173">
        <f t="shared" si="164"/>
        <v>0.12</v>
      </c>
    </row>
    <row r="7626" spans="1:5">
      <c r="A7626" s="410" t="s">
        <v>3079</v>
      </c>
      <c r="B7626" s="62" t="s">
        <v>122</v>
      </c>
      <c r="C7626" s="62">
        <v>0.36959999999999998</v>
      </c>
      <c r="D7626" s="62">
        <v>0.05</v>
      </c>
      <c r="E7626" s="173">
        <f t="shared" si="164"/>
        <v>0.01</v>
      </c>
    </row>
    <row r="7627" spans="1:5">
      <c r="A7627" s="410" t="s">
        <v>3048</v>
      </c>
      <c r="B7627" s="62" t="s">
        <v>123</v>
      </c>
      <c r="C7627" s="62">
        <v>9.7806999999999994E-4</v>
      </c>
      <c r="D7627" s="62">
        <v>31.18</v>
      </c>
      <c r="E7627" s="173">
        <f t="shared" si="164"/>
        <v>0.03</v>
      </c>
    </row>
    <row r="7628" spans="1:5">
      <c r="A7628" s="410" t="s">
        <v>3287</v>
      </c>
      <c r="B7628" s="62" t="s">
        <v>123</v>
      </c>
      <c r="C7628" s="62">
        <v>1.0020343599999999</v>
      </c>
      <c r="D7628" s="62">
        <v>44.24</v>
      </c>
      <c r="E7628" s="173">
        <f t="shared" si="164"/>
        <v>44.33</v>
      </c>
    </row>
    <row r="7629" spans="1:5">
      <c r="A7629" s="410" t="s">
        <v>3049</v>
      </c>
      <c r="B7629" s="62" t="s">
        <v>123</v>
      </c>
      <c r="C7629" s="62">
        <v>4.5842000000000002E-4</v>
      </c>
      <c r="D7629" s="62">
        <v>178.5</v>
      </c>
      <c r="E7629" s="173">
        <f t="shared" si="164"/>
        <v>0.08</v>
      </c>
    </row>
    <row r="7630" spans="1:5">
      <c r="A7630" s="410" t="s">
        <v>3050</v>
      </c>
      <c r="B7630" s="62" t="s">
        <v>123</v>
      </c>
      <c r="C7630" s="62">
        <v>4.120567E-2</v>
      </c>
      <c r="D7630" s="62">
        <v>1.17</v>
      </c>
      <c r="E7630" s="173">
        <f t="shared" si="164"/>
        <v>0.04</v>
      </c>
    </row>
    <row r="7631" spans="1:5" ht="30">
      <c r="A7631" s="410" t="s">
        <v>3051</v>
      </c>
      <c r="B7631" s="62" t="s">
        <v>123</v>
      </c>
      <c r="C7631" s="62">
        <v>3.9732999999999999E-4</v>
      </c>
      <c r="D7631" s="62">
        <v>140.43</v>
      </c>
      <c r="E7631" s="173">
        <f t="shared" si="164"/>
        <v>0.05</v>
      </c>
    </row>
    <row r="7632" spans="1:5" ht="30">
      <c r="A7632" s="410" t="s">
        <v>3052</v>
      </c>
      <c r="B7632" s="62" t="s">
        <v>123</v>
      </c>
      <c r="C7632" s="62">
        <v>2.6611000000000001E-4</v>
      </c>
      <c r="D7632" s="62">
        <v>123.37</v>
      </c>
      <c r="E7632" s="173">
        <f t="shared" si="164"/>
        <v>0.03</v>
      </c>
    </row>
    <row r="7633" spans="1:5" ht="30">
      <c r="A7633" s="410" t="s">
        <v>3080</v>
      </c>
      <c r="B7633" s="62" t="s">
        <v>123</v>
      </c>
      <c r="C7633" s="62">
        <v>1.63E-5</v>
      </c>
      <c r="D7633" s="62">
        <v>593.85</v>
      </c>
      <c r="E7633" s="173">
        <f t="shared" si="164"/>
        <v>0</v>
      </c>
    </row>
    <row r="7634" spans="1:5">
      <c r="A7634" s="410" t="s">
        <v>3081</v>
      </c>
      <c r="B7634" s="62" t="s">
        <v>123</v>
      </c>
      <c r="C7634" s="62">
        <v>1.0008E-4</v>
      </c>
      <c r="D7634" s="62">
        <v>134.63</v>
      </c>
      <c r="E7634" s="173">
        <f t="shared" si="164"/>
        <v>0.01</v>
      </c>
    </row>
    <row r="7635" spans="1:5">
      <c r="A7635" s="410" t="s">
        <v>3082</v>
      </c>
      <c r="B7635" s="62" t="s">
        <v>123</v>
      </c>
      <c r="C7635" s="62">
        <v>7.6030000000000002E-5</v>
      </c>
      <c r="D7635" s="62">
        <v>202.84</v>
      </c>
      <c r="E7635" s="173">
        <f t="shared" si="164"/>
        <v>0.01</v>
      </c>
    </row>
    <row r="7636" spans="1:5">
      <c r="A7636" s="410" t="s">
        <v>3083</v>
      </c>
      <c r="B7636" s="62" t="s">
        <v>123</v>
      </c>
      <c r="C7636" s="62">
        <v>1.63E-5</v>
      </c>
      <c r="D7636" s="62">
        <v>574.46</v>
      </c>
      <c r="E7636" s="173">
        <f t="shared" si="164"/>
        <v>0</v>
      </c>
    </row>
    <row r="7637" spans="1:5">
      <c r="A7637" s="410" t="s">
        <v>3084</v>
      </c>
      <c r="B7637" s="62" t="s">
        <v>123</v>
      </c>
      <c r="C7637" s="62">
        <v>2.003E-5</v>
      </c>
      <c r="D7637" s="62">
        <v>276.64</v>
      </c>
      <c r="E7637" s="173">
        <f t="shared" si="164"/>
        <v>0</v>
      </c>
    </row>
    <row r="7638" spans="1:5">
      <c r="A7638" s="410" t="s">
        <v>3085</v>
      </c>
      <c r="B7638" s="62" t="s">
        <v>123</v>
      </c>
      <c r="C7638" s="62">
        <v>1.0090100000000001E-3</v>
      </c>
      <c r="D7638" s="62">
        <v>8.1</v>
      </c>
      <c r="E7638" s="173">
        <f t="shared" si="164"/>
        <v>0</v>
      </c>
    </row>
    <row r="7639" spans="1:5">
      <c r="A7639" s="410" t="s">
        <v>3086</v>
      </c>
      <c r="B7639" s="62" t="s">
        <v>123</v>
      </c>
      <c r="C7639" s="62">
        <v>5.5865000000000005E-4</v>
      </c>
      <c r="D7639" s="62">
        <v>11.01</v>
      </c>
      <c r="E7639" s="173">
        <f t="shared" si="164"/>
        <v>0</v>
      </c>
    </row>
    <row r="7640" spans="1:5">
      <c r="A7640" s="410" t="s">
        <v>3087</v>
      </c>
      <c r="B7640" s="62" t="s">
        <v>123</v>
      </c>
      <c r="C7640" s="62">
        <v>5.5865000000000005E-4</v>
      </c>
      <c r="D7640" s="62">
        <v>24.42</v>
      </c>
      <c r="E7640" s="173">
        <f t="shared" si="164"/>
        <v>0.01</v>
      </c>
    </row>
    <row r="7641" spans="1:5">
      <c r="A7641" s="410" t="s">
        <v>562</v>
      </c>
      <c r="B7641" s="62" t="s">
        <v>563</v>
      </c>
      <c r="C7641" s="62" t="s">
        <v>563</v>
      </c>
      <c r="D7641" s="62" t="s">
        <v>563</v>
      </c>
      <c r="E7641" s="173">
        <f>SUM(E7617:E7640)</f>
        <v>45.789999999999985</v>
      </c>
    </row>
    <row r="7642" spans="1:5">
      <c r="A7642" s="410"/>
      <c r="B7642" s="62"/>
      <c r="C7642" s="62"/>
      <c r="D7642" s="62"/>
      <c r="E7642" s="173"/>
    </row>
    <row r="7643" spans="1:5">
      <c r="A7643" s="410" t="s">
        <v>565</v>
      </c>
      <c r="B7643" s="62" t="s">
        <v>563</v>
      </c>
      <c r="C7643" s="62" t="s">
        <v>563</v>
      </c>
      <c r="D7643" s="62" t="s">
        <v>563</v>
      </c>
      <c r="E7643" s="173">
        <f>E7609+E7614+E7641</f>
        <v>50.599999999999987</v>
      </c>
    </row>
    <row r="7644" spans="1:5">
      <c r="A7644" s="410"/>
      <c r="B7644" s="62"/>
      <c r="C7644" s="62"/>
      <c r="D7644" s="413"/>
      <c r="E7644" s="173"/>
    </row>
    <row r="7645" spans="1:5">
      <c r="A7645" s="410"/>
      <c r="B7645" s="62"/>
      <c r="C7645" s="62"/>
      <c r="D7645" s="62"/>
      <c r="E7645" s="173"/>
    </row>
    <row r="7646" spans="1:5">
      <c r="A7646" s="410"/>
      <c r="B7646" s="62"/>
      <c r="C7646" s="62"/>
      <c r="D7646" s="62"/>
      <c r="E7646" s="173"/>
    </row>
    <row r="7647" spans="1:5">
      <c r="A7647" s="410" t="s">
        <v>1464</v>
      </c>
      <c r="B7647" s="62" t="s">
        <v>3547</v>
      </c>
      <c r="C7647" s="62"/>
      <c r="D7647" s="62"/>
      <c r="E7647" s="173"/>
    </row>
    <row r="7648" spans="1:5">
      <c r="A7648" s="410" t="s">
        <v>2807</v>
      </c>
      <c r="B7648" s="62"/>
      <c r="C7648" s="62"/>
      <c r="D7648" s="62"/>
      <c r="E7648" s="173"/>
    </row>
    <row r="7649" spans="1:5">
      <c r="A7649" s="410" t="s">
        <v>570</v>
      </c>
      <c r="B7649" s="62"/>
      <c r="C7649" s="62"/>
      <c r="D7649" s="62"/>
      <c r="E7649" s="173"/>
    </row>
    <row r="7650" spans="1:5">
      <c r="A7650" s="410"/>
      <c r="B7650" s="62"/>
      <c r="C7650" s="62"/>
      <c r="D7650" s="62"/>
      <c r="E7650" s="173"/>
    </row>
    <row r="7651" spans="1:5">
      <c r="A7651" s="410" t="s">
        <v>576</v>
      </c>
      <c r="B7651" s="62" t="s">
        <v>558</v>
      </c>
      <c r="C7651" s="62" t="s">
        <v>559</v>
      </c>
      <c r="D7651" s="62" t="s">
        <v>560</v>
      </c>
      <c r="E7651" s="173" t="s">
        <v>561</v>
      </c>
    </row>
    <row r="7652" spans="1:5" ht="30">
      <c r="A7652" s="410" t="s">
        <v>3061</v>
      </c>
      <c r="B7652" s="62" t="s">
        <v>123</v>
      </c>
      <c r="C7652" s="62">
        <v>1.0832000000000001E-4</v>
      </c>
      <c r="D7652" s="62">
        <v>576</v>
      </c>
      <c r="E7652" s="173">
        <f>TRUNC((C7652*D7652),2)</f>
        <v>0.06</v>
      </c>
    </row>
    <row r="7653" spans="1:5">
      <c r="A7653" s="410" t="s">
        <v>562</v>
      </c>
      <c r="B7653" s="62" t="s">
        <v>563</v>
      </c>
      <c r="C7653" s="62" t="s">
        <v>563</v>
      </c>
      <c r="D7653" s="62" t="s">
        <v>563</v>
      </c>
      <c r="E7653" s="173">
        <f>SUM(E7652:E7652)</f>
        <v>0.06</v>
      </c>
    </row>
    <row r="7654" spans="1:5">
      <c r="A7654" s="410"/>
      <c r="B7654" s="62"/>
      <c r="C7654" s="62"/>
      <c r="D7654" s="62"/>
      <c r="E7654" s="173"/>
    </row>
    <row r="7655" spans="1:5">
      <c r="A7655" s="410" t="s">
        <v>557</v>
      </c>
      <c r="B7655" s="62" t="s">
        <v>558</v>
      </c>
      <c r="C7655" s="62" t="s">
        <v>559</v>
      </c>
      <c r="D7655" s="62" t="s">
        <v>560</v>
      </c>
      <c r="E7655" s="173" t="s">
        <v>561</v>
      </c>
    </row>
    <row r="7656" spans="1:5">
      <c r="A7656" s="410" t="s">
        <v>3104</v>
      </c>
      <c r="B7656" s="62" t="s">
        <v>122</v>
      </c>
      <c r="C7656" s="62">
        <v>0.81159999999999999</v>
      </c>
      <c r="D7656" s="62">
        <v>9.41</v>
      </c>
      <c r="E7656" s="173">
        <f>TRUNC((C7656*D7656),2)</f>
        <v>7.63</v>
      </c>
    </row>
    <row r="7657" spans="1:5">
      <c r="A7657" s="410" t="s">
        <v>3105</v>
      </c>
      <c r="B7657" s="62" t="s">
        <v>122</v>
      </c>
      <c r="C7657" s="62">
        <v>0.81159999999999999</v>
      </c>
      <c r="D7657" s="62">
        <v>13.3</v>
      </c>
      <c r="E7657" s="173">
        <f>TRUNC((C7657*D7657),2)</f>
        <v>10.79</v>
      </c>
    </row>
    <row r="7658" spans="1:5">
      <c r="A7658" s="410" t="s">
        <v>562</v>
      </c>
      <c r="B7658" s="62" t="s">
        <v>563</v>
      </c>
      <c r="C7658" s="62" t="s">
        <v>563</v>
      </c>
      <c r="D7658" s="62" t="s">
        <v>563</v>
      </c>
      <c r="E7658" s="173">
        <f>SUM(E7656:E7657)</f>
        <v>18.419999999999998</v>
      </c>
    </row>
    <row r="7659" spans="1:5">
      <c r="A7659" s="410"/>
      <c r="B7659" s="62"/>
      <c r="C7659" s="62"/>
      <c r="D7659" s="62"/>
      <c r="E7659" s="173"/>
    </row>
    <row r="7660" spans="1:5">
      <c r="A7660" s="410" t="s">
        <v>564</v>
      </c>
      <c r="B7660" s="62" t="s">
        <v>558</v>
      </c>
      <c r="C7660" s="62" t="s">
        <v>559</v>
      </c>
      <c r="D7660" s="62" t="s">
        <v>560</v>
      </c>
      <c r="E7660" s="173" t="s">
        <v>561</v>
      </c>
    </row>
    <row r="7661" spans="1:5">
      <c r="A7661" s="410" t="s">
        <v>3066</v>
      </c>
      <c r="B7661" s="62" t="s">
        <v>123</v>
      </c>
      <c r="C7661" s="62">
        <v>1.282752E-2</v>
      </c>
      <c r="D7661" s="62">
        <v>6.92</v>
      </c>
      <c r="E7661" s="173">
        <f t="shared" ref="E7661:E7684" si="165">TRUNC((C7661*D7661),2)</f>
        <v>0.08</v>
      </c>
    </row>
    <row r="7662" spans="1:5">
      <c r="A7662" s="410" t="s">
        <v>3046</v>
      </c>
      <c r="B7662" s="62" t="s">
        <v>131</v>
      </c>
      <c r="C7662" s="62">
        <v>2.5615999999999998E-3</v>
      </c>
      <c r="D7662" s="62">
        <v>50.4</v>
      </c>
      <c r="E7662" s="173">
        <f t="shared" si="165"/>
        <v>0.12</v>
      </c>
    </row>
    <row r="7663" spans="1:5">
      <c r="A7663" s="410" t="s">
        <v>3067</v>
      </c>
      <c r="B7663" s="62" t="s">
        <v>123</v>
      </c>
      <c r="C7663" s="62">
        <v>1.06336E-3</v>
      </c>
      <c r="D7663" s="62">
        <v>108.95</v>
      </c>
      <c r="E7663" s="173">
        <f t="shared" si="165"/>
        <v>0.11</v>
      </c>
    </row>
    <row r="7664" spans="1:5">
      <c r="A7664" s="410" t="s">
        <v>3069</v>
      </c>
      <c r="B7664" s="62" t="s">
        <v>123</v>
      </c>
      <c r="C7664" s="62">
        <v>1.451056E-2</v>
      </c>
      <c r="D7664" s="62">
        <v>6.21</v>
      </c>
      <c r="E7664" s="173">
        <f t="shared" si="165"/>
        <v>0.09</v>
      </c>
    </row>
    <row r="7665" spans="1:5">
      <c r="A7665" s="410" t="s">
        <v>3047</v>
      </c>
      <c r="B7665" s="62" t="s">
        <v>131</v>
      </c>
      <c r="C7665" s="62">
        <v>2.1975359999999999E-2</v>
      </c>
      <c r="D7665" s="62">
        <v>9.4499999999999993</v>
      </c>
      <c r="E7665" s="173">
        <f t="shared" si="165"/>
        <v>0.2</v>
      </c>
    </row>
    <row r="7666" spans="1:5">
      <c r="A7666" s="410" t="s">
        <v>3075</v>
      </c>
      <c r="B7666" s="62" t="s">
        <v>128</v>
      </c>
      <c r="C7666" s="62">
        <v>2.4183999999999998E-3</v>
      </c>
      <c r="D7666" s="62">
        <v>15.32</v>
      </c>
      <c r="E7666" s="173">
        <f t="shared" si="165"/>
        <v>0.03</v>
      </c>
    </row>
    <row r="7667" spans="1:5">
      <c r="A7667" s="410" t="s">
        <v>3076</v>
      </c>
      <c r="B7667" s="62" t="s">
        <v>122</v>
      </c>
      <c r="C7667" s="62">
        <v>1.5786096300000001</v>
      </c>
      <c r="D7667" s="62">
        <v>1.87</v>
      </c>
      <c r="E7667" s="173">
        <f t="shared" si="165"/>
        <v>2.95</v>
      </c>
    </row>
    <row r="7668" spans="1:5">
      <c r="A7668" s="410" t="s">
        <v>3077</v>
      </c>
      <c r="B7668" s="62" t="s">
        <v>122</v>
      </c>
      <c r="C7668" s="62">
        <v>1.6</v>
      </c>
      <c r="D7668" s="62">
        <v>0.71</v>
      </c>
      <c r="E7668" s="173">
        <f t="shared" si="165"/>
        <v>1.1299999999999999</v>
      </c>
    </row>
    <row r="7669" spans="1:5">
      <c r="A7669" s="410" t="s">
        <v>3078</v>
      </c>
      <c r="B7669" s="62" t="s">
        <v>122</v>
      </c>
      <c r="C7669" s="62">
        <v>1.6</v>
      </c>
      <c r="D7669" s="62">
        <v>0.34</v>
      </c>
      <c r="E7669" s="173">
        <f t="shared" si="165"/>
        <v>0.54</v>
      </c>
    </row>
    <row r="7670" spans="1:5">
      <c r="A7670" s="410" t="s">
        <v>3079</v>
      </c>
      <c r="B7670" s="62" t="s">
        <v>122</v>
      </c>
      <c r="C7670" s="62">
        <v>1.6</v>
      </c>
      <c r="D7670" s="62">
        <v>0.05</v>
      </c>
      <c r="E7670" s="173">
        <f t="shared" si="165"/>
        <v>0.08</v>
      </c>
    </row>
    <row r="7671" spans="1:5">
      <c r="A7671" s="410" t="s">
        <v>3048</v>
      </c>
      <c r="B7671" s="62" t="s">
        <v>123</v>
      </c>
      <c r="C7671" s="62">
        <v>4.2340800000000003E-3</v>
      </c>
      <c r="D7671" s="62">
        <v>31.18</v>
      </c>
      <c r="E7671" s="173">
        <f t="shared" si="165"/>
        <v>0.13</v>
      </c>
    </row>
    <row r="7672" spans="1:5">
      <c r="A7672" s="410" t="s">
        <v>3049</v>
      </c>
      <c r="B7672" s="62" t="s">
        <v>123</v>
      </c>
      <c r="C7672" s="62">
        <v>1.9844799999999998E-3</v>
      </c>
      <c r="D7672" s="62">
        <v>178.5</v>
      </c>
      <c r="E7672" s="173">
        <f t="shared" si="165"/>
        <v>0.35</v>
      </c>
    </row>
    <row r="7673" spans="1:5">
      <c r="A7673" s="410" t="s">
        <v>3050</v>
      </c>
      <c r="B7673" s="62" t="s">
        <v>123</v>
      </c>
      <c r="C7673" s="62">
        <v>0.17837952000000001</v>
      </c>
      <c r="D7673" s="62">
        <v>1.17</v>
      </c>
      <c r="E7673" s="173">
        <f t="shared" si="165"/>
        <v>0.2</v>
      </c>
    </row>
    <row r="7674" spans="1:5" ht="30">
      <c r="A7674" s="410" t="s">
        <v>3051</v>
      </c>
      <c r="B7674" s="62" t="s">
        <v>123</v>
      </c>
      <c r="C7674" s="62">
        <v>1.72E-3</v>
      </c>
      <c r="D7674" s="62">
        <v>140.43</v>
      </c>
      <c r="E7674" s="173">
        <f t="shared" si="165"/>
        <v>0.24</v>
      </c>
    </row>
    <row r="7675" spans="1:5" ht="30">
      <c r="A7675" s="410" t="s">
        <v>3052</v>
      </c>
      <c r="B7675" s="62" t="s">
        <v>123</v>
      </c>
      <c r="C7675" s="62">
        <v>1.152E-3</v>
      </c>
      <c r="D7675" s="62">
        <v>123.37</v>
      </c>
      <c r="E7675" s="173">
        <f t="shared" si="165"/>
        <v>0.14000000000000001</v>
      </c>
    </row>
    <row r="7676" spans="1:5">
      <c r="A7676" s="410" t="s">
        <v>3288</v>
      </c>
      <c r="B7676" s="62" t="s">
        <v>123</v>
      </c>
      <c r="C7676" s="62">
        <v>1</v>
      </c>
      <c r="D7676" s="62">
        <v>156.79</v>
      </c>
      <c r="E7676" s="173">
        <f t="shared" si="165"/>
        <v>156.79</v>
      </c>
    </row>
    <row r="7677" spans="1:5" ht="30">
      <c r="A7677" s="410" t="s">
        <v>3080</v>
      </c>
      <c r="B7677" s="62" t="s">
        <v>123</v>
      </c>
      <c r="C7677" s="62">
        <v>7.0560000000000002E-5</v>
      </c>
      <c r="D7677" s="62">
        <v>593.85</v>
      </c>
      <c r="E7677" s="173">
        <f t="shared" si="165"/>
        <v>0.04</v>
      </c>
    </row>
    <row r="7678" spans="1:5">
      <c r="A7678" s="410" t="s">
        <v>3081</v>
      </c>
      <c r="B7678" s="62" t="s">
        <v>123</v>
      </c>
      <c r="C7678" s="62">
        <v>4.3328000000000003E-4</v>
      </c>
      <c r="D7678" s="62">
        <v>134.63</v>
      </c>
      <c r="E7678" s="173">
        <f t="shared" si="165"/>
        <v>0.05</v>
      </c>
    </row>
    <row r="7679" spans="1:5">
      <c r="A7679" s="410" t="s">
        <v>3082</v>
      </c>
      <c r="B7679" s="62" t="s">
        <v>123</v>
      </c>
      <c r="C7679" s="62">
        <v>3.2912000000000002E-4</v>
      </c>
      <c r="D7679" s="62">
        <v>202.84</v>
      </c>
      <c r="E7679" s="173">
        <f t="shared" si="165"/>
        <v>0.06</v>
      </c>
    </row>
    <row r="7680" spans="1:5">
      <c r="A7680" s="410" t="s">
        <v>3083</v>
      </c>
      <c r="B7680" s="62" t="s">
        <v>123</v>
      </c>
      <c r="C7680" s="62">
        <v>7.0560000000000002E-5</v>
      </c>
      <c r="D7680" s="62">
        <v>574.46</v>
      </c>
      <c r="E7680" s="173">
        <f t="shared" si="165"/>
        <v>0.04</v>
      </c>
    </row>
    <row r="7681" spans="1:5">
      <c r="A7681" s="410" t="s">
        <v>3084</v>
      </c>
      <c r="B7681" s="62" t="s">
        <v>123</v>
      </c>
      <c r="C7681" s="62">
        <v>8.6719999999999996E-5</v>
      </c>
      <c r="D7681" s="62">
        <v>276.64</v>
      </c>
      <c r="E7681" s="173">
        <f t="shared" si="165"/>
        <v>0.02</v>
      </c>
    </row>
    <row r="7682" spans="1:5">
      <c r="A7682" s="410" t="s">
        <v>3085</v>
      </c>
      <c r="B7682" s="62" t="s">
        <v>123</v>
      </c>
      <c r="C7682" s="62">
        <v>4.3680000000000004E-3</v>
      </c>
      <c r="D7682" s="62">
        <v>8.1</v>
      </c>
      <c r="E7682" s="173">
        <f t="shared" si="165"/>
        <v>0.03</v>
      </c>
    </row>
    <row r="7683" spans="1:5">
      <c r="A7683" s="410" t="s">
        <v>3086</v>
      </c>
      <c r="B7683" s="62" t="s">
        <v>123</v>
      </c>
      <c r="C7683" s="62">
        <v>2.4183999999999998E-3</v>
      </c>
      <c r="D7683" s="62">
        <v>11.01</v>
      </c>
      <c r="E7683" s="173">
        <f t="shared" si="165"/>
        <v>0.02</v>
      </c>
    </row>
    <row r="7684" spans="1:5">
      <c r="A7684" s="410" t="s">
        <v>3087</v>
      </c>
      <c r="B7684" s="62" t="s">
        <v>123</v>
      </c>
      <c r="C7684" s="62">
        <v>2.4183999999999998E-3</v>
      </c>
      <c r="D7684" s="62">
        <v>24.42</v>
      </c>
      <c r="E7684" s="173">
        <f t="shared" si="165"/>
        <v>0.05</v>
      </c>
    </row>
    <row r="7685" spans="1:5">
      <c r="A7685" s="410" t="s">
        <v>562</v>
      </c>
      <c r="B7685" s="62" t="s">
        <v>563</v>
      </c>
      <c r="C7685" s="62" t="s">
        <v>563</v>
      </c>
      <c r="D7685" s="62" t="s">
        <v>563</v>
      </c>
      <c r="E7685" s="173">
        <f>SUM(E7661:E7684)</f>
        <v>163.49</v>
      </c>
    </row>
    <row r="7686" spans="1:5">
      <c r="A7686" s="410"/>
      <c r="B7686" s="62"/>
      <c r="C7686" s="62"/>
      <c r="D7686" s="62"/>
      <c r="E7686" s="173"/>
    </row>
    <row r="7687" spans="1:5">
      <c r="A7687" s="410" t="s">
        <v>565</v>
      </c>
      <c r="B7687" s="62" t="s">
        <v>563</v>
      </c>
      <c r="C7687" s="62" t="s">
        <v>563</v>
      </c>
      <c r="D7687" s="62" t="s">
        <v>563</v>
      </c>
      <c r="E7687" s="173">
        <f>E7653+E7658+E7685</f>
        <v>181.97</v>
      </c>
    </row>
    <row r="7688" spans="1:5">
      <c r="A7688" s="410"/>
      <c r="B7688" s="62"/>
      <c r="C7688" s="62"/>
      <c r="D7688" s="413"/>
      <c r="E7688" s="173"/>
    </row>
    <row r="7689" spans="1:5">
      <c r="A7689" s="410"/>
      <c r="B7689" s="62"/>
      <c r="C7689" s="62"/>
      <c r="D7689" s="62"/>
      <c r="E7689" s="173"/>
    </row>
    <row r="7690" spans="1:5">
      <c r="A7690" s="410"/>
      <c r="B7690" s="62"/>
      <c r="C7690" s="62"/>
      <c r="D7690" s="62"/>
      <c r="E7690" s="173"/>
    </row>
    <row r="7691" spans="1:5">
      <c r="A7691" s="410" t="s">
        <v>1465</v>
      </c>
      <c r="B7691" s="62" t="s">
        <v>3638</v>
      </c>
      <c r="C7691" s="62"/>
      <c r="D7691" s="62"/>
      <c r="E7691" s="173"/>
    </row>
    <row r="7692" spans="1:5">
      <c r="A7692" s="410" t="s">
        <v>1204</v>
      </c>
      <c r="B7692" s="62"/>
      <c r="C7692" s="62"/>
      <c r="D7692" s="62"/>
      <c r="E7692" s="173"/>
    </row>
    <row r="7693" spans="1:5">
      <c r="A7693" s="410" t="s">
        <v>575</v>
      </c>
      <c r="B7693" s="62"/>
      <c r="C7693" s="62"/>
      <c r="D7693" s="62"/>
      <c r="E7693" s="173"/>
    </row>
    <row r="7694" spans="1:5">
      <c r="A7694" s="410"/>
      <c r="B7694" s="62"/>
      <c r="C7694" s="62"/>
      <c r="D7694" s="62"/>
      <c r="E7694" s="173"/>
    </row>
    <row r="7695" spans="1:5">
      <c r="A7695" s="410" t="s">
        <v>576</v>
      </c>
      <c r="B7695" s="62" t="s">
        <v>558</v>
      </c>
      <c r="C7695" s="62" t="s">
        <v>559</v>
      </c>
      <c r="D7695" s="62" t="s">
        <v>560</v>
      </c>
      <c r="E7695" s="173" t="s">
        <v>561</v>
      </c>
    </row>
    <row r="7696" spans="1:5" ht="30">
      <c r="A7696" s="410" t="s">
        <v>3061</v>
      </c>
      <c r="B7696" s="62" t="s">
        <v>123</v>
      </c>
      <c r="C7696" s="62">
        <v>1.6248E-4</v>
      </c>
      <c r="D7696" s="62">
        <v>576</v>
      </c>
      <c r="E7696" s="173">
        <f>TRUNC((C7696*D7696),2)</f>
        <v>0.09</v>
      </c>
    </row>
    <row r="7697" spans="1:5">
      <c r="A7697" s="410" t="s">
        <v>562</v>
      </c>
      <c r="B7697" s="62" t="s">
        <v>563</v>
      </c>
      <c r="C7697" s="62" t="s">
        <v>563</v>
      </c>
      <c r="D7697" s="62" t="s">
        <v>563</v>
      </c>
      <c r="E7697" s="173">
        <f>SUM(E7696:E7696)</f>
        <v>0.09</v>
      </c>
    </row>
    <row r="7698" spans="1:5">
      <c r="A7698" s="410"/>
      <c r="B7698" s="62"/>
      <c r="C7698" s="62"/>
      <c r="D7698" s="62"/>
      <c r="E7698" s="173"/>
    </row>
    <row r="7699" spans="1:5">
      <c r="A7699" s="410" t="s">
        <v>557</v>
      </c>
      <c r="B7699" s="62" t="s">
        <v>558</v>
      </c>
      <c r="C7699" s="62" t="s">
        <v>559</v>
      </c>
      <c r="D7699" s="62" t="s">
        <v>560</v>
      </c>
      <c r="E7699" s="173" t="s">
        <v>561</v>
      </c>
    </row>
    <row r="7700" spans="1:5">
      <c r="A7700" s="410" t="s">
        <v>3063</v>
      </c>
      <c r="B7700" s="62" t="s">
        <v>122</v>
      </c>
      <c r="C7700" s="62">
        <v>0.40683999999999998</v>
      </c>
      <c r="D7700" s="62">
        <v>8.51</v>
      </c>
      <c r="E7700" s="173">
        <f>TRUNC((C7700*D7700),2)</f>
        <v>3.46</v>
      </c>
    </row>
    <row r="7701" spans="1:5">
      <c r="A7701" s="410" t="s">
        <v>3222</v>
      </c>
      <c r="B7701" s="62" t="s">
        <v>122</v>
      </c>
      <c r="C7701" s="62">
        <v>2.0238</v>
      </c>
      <c r="D7701" s="62">
        <v>12.19</v>
      </c>
      <c r="E7701" s="173">
        <f>TRUNC((C7701*D7701),2)</f>
        <v>24.67</v>
      </c>
    </row>
    <row r="7702" spans="1:5">
      <c r="A7702" s="410" t="s">
        <v>562</v>
      </c>
      <c r="B7702" s="62" t="s">
        <v>563</v>
      </c>
      <c r="C7702" s="62" t="s">
        <v>563</v>
      </c>
      <c r="D7702" s="62" t="s">
        <v>563</v>
      </c>
      <c r="E7702" s="173">
        <f>SUM(E7700:E7701)</f>
        <v>28.130000000000003</v>
      </c>
    </row>
    <row r="7703" spans="1:5">
      <c r="A7703" s="410"/>
      <c r="B7703" s="62"/>
      <c r="C7703" s="62"/>
      <c r="D7703" s="62"/>
      <c r="E7703" s="173"/>
    </row>
    <row r="7704" spans="1:5">
      <c r="A7704" s="410" t="s">
        <v>564</v>
      </c>
      <c r="B7704" s="62" t="s">
        <v>558</v>
      </c>
      <c r="C7704" s="62" t="s">
        <v>559</v>
      </c>
      <c r="D7704" s="62" t="s">
        <v>560</v>
      </c>
      <c r="E7704" s="173" t="s">
        <v>561</v>
      </c>
    </row>
    <row r="7705" spans="1:5">
      <c r="A7705" s="410" t="s">
        <v>3066</v>
      </c>
      <c r="B7705" s="62" t="s">
        <v>123</v>
      </c>
      <c r="C7705" s="62">
        <v>1.9241279999999999E-2</v>
      </c>
      <c r="D7705" s="62">
        <v>6.92</v>
      </c>
      <c r="E7705" s="173">
        <f t="shared" ref="E7705:E7729" si="166">TRUNC((C7705*D7705),2)</f>
        <v>0.13</v>
      </c>
    </row>
    <row r="7706" spans="1:5">
      <c r="A7706" s="410" t="s">
        <v>3046</v>
      </c>
      <c r="B7706" s="62" t="s">
        <v>131</v>
      </c>
      <c r="C7706" s="62">
        <v>3.8424000000000002E-3</v>
      </c>
      <c r="D7706" s="62">
        <v>50.4</v>
      </c>
      <c r="E7706" s="173">
        <f t="shared" si="166"/>
        <v>0.19</v>
      </c>
    </row>
    <row r="7707" spans="1:5">
      <c r="A7707" s="410" t="s">
        <v>3067</v>
      </c>
      <c r="B7707" s="62" t="s">
        <v>123</v>
      </c>
      <c r="C7707" s="62">
        <v>1.59504E-3</v>
      </c>
      <c r="D7707" s="62">
        <v>108.95</v>
      </c>
      <c r="E7707" s="173">
        <f t="shared" si="166"/>
        <v>0.17</v>
      </c>
    </row>
    <row r="7708" spans="1:5">
      <c r="A7708" s="410" t="s">
        <v>3289</v>
      </c>
      <c r="B7708" s="62" t="s">
        <v>125</v>
      </c>
      <c r="C7708" s="62">
        <v>1</v>
      </c>
      <c r="D7708" s="62">
        <v>267.55</v>
      </c>
      <c r="E7708" s="173">
        <f t="shared" si="166"/>
        <v>267.55</v>
      </c>
    </row>
    <row r="7709" spans="1:5">
      <c r="A7709" s="410" t="s">
        <v>3069</v>
      </c>
      <c r="B7709" s="62" t="s">
        <v>123</v>
      </c>
      <c r="C7709" s="62">
        <v>2.1765840000000002E-2</v>
      </c>
      <c r="D7709" s="62">
        <v>6.21</v>
      </c>
      <c r="E7709" s="173">
        <f t="shared" si="166"/>
        <v>0.13</v>
      </c>
    </row>
    <row r="7710" spans="1:5">
      <c r="A7710" s="410" t="s">
        <v>3047</v>
      </c>
      <c r="B7710" s="62" t="s">
        <v>131</v>
      </c>
      <c r="C7710" s="62">
        <v>3.2963039999999999E-2</v>
      </c>
      <c r="D7710" s="62">
        <v>9.4499999999999993</v>
      </c>
      <c r="E7710" s="173">
        <f t="shared" si="166"/>
        <v>0.31</v>
      </c>
    </row>
    <row r="7711" spans="1:5" ht="30">
      <c r="A7711" s="410" t="s">
        <v>3290</v>
      </c>
      <c r="B7711" s="62" t="s">
        <v>123</v>
      </c>
      <c r="C7711" s="62">
        <v>3.9514925399999998</v>
      </c>
      <c r="D7711" s="62">
        <v>2.68</v>
      </c>
      <c r="E7711" s="173">
        <f t="shared" si="166"/>
        <v>10.59</v>
      </c>
    </row>
    <row r="7712" spans="1:5">
      <c r="A7712" s="410" t="s">
        <v>3075</v>
      </c>
      <c r="B7712" s="62" t="s">
        <v>128</v>
      </c>
      <c r="C7712" s="62">
        <v>3.6275999999999999E-3</v>
      </c>
      <c r="D7712" s="62">
        <v>15.32</v>
      </c>
      <c r="E7712" s="173">
        <f t="shared" si="166"/>
        <v>0.05</v>
      </c>
    </row>
    <row r="7713" spans="1:5">
      <c r="A7713" s="410" t="s">
        <v>3076</v>
      </c>
      <c r="B7713" s="62" t="s">
        <v>122</v>
      </c>
      <c r="C7713" s="62">
        <v>2.4</v>
      </c>
      <c r="D7713" s="62">
        <v>1.87</v>
      </c>
      <c r="E7713" s="173">
        <f t="shared" si="166"/>
        <v>4.4800000000000004</v>
      </c>
    </row>
    <row r="7714" spans="1:5">
      <c r="A7714" s="410" t="s">
        <v>3077</v>
      </c>
      <c r="B7714" s="62" t="s">
        <v>122</v>
      </c>
      <c r="C7714" s="62">
        <v>2.4</v>
      </c>
      <c r="D7714" s="62">
        <v>0.71</v>
      </c>
      <c r="E7714" s="173">
        <f t="shared" si="166"/>
        <v>1.7</v>
      </c>
    </row>
    <row r="7715" spans="1:5">
      <c r="A7715" s="410" t="s">
        <v>3078</v>
      </c>
      <c r="B7715" s="62" t="s">
        <v>122</v>
      </c>
      <c r="C7715" s="62">
        <v>2.4</v>
      </c>
      <c r="D7715" s="62">
        <v>0.34</v>
      </c>
      <c r="E7715" s="173">
        <f t="shared" si="166"/>
        <v>0.81</v>
      </c>
    </row>
    <row r="7716" spans="1:5">
      <c r="A7716" s="410" t="s">
        <v>3079</v>
      </c>
      <c r="B7716" s="62" t="s">
        <v>122</v>
      </c>
      <c r="C7716" s="62">
        <v>2.4</v>
      </c>
      <c r="D7716" s="62">
        <v>0.05</v>
      </c>
      <c r="E7716" s="173">
        <f t="shared" si="166"/>
        <v>0.12</v>
      </c>
    </row>
    <row r="7717" spans="1:5">
      <c r="A7717" s="410" t="s">
        <v>3048</v>
      </c>
      <c r="B7717" s="62" t="s">
        <v>123</v>
      </c>
      <c r="C7717" s="62">
        <v>6.35112E-3</v>
      </c>
      <c r="D7717" s="62">
        <v>31.18</v>
      </c>
      <c r="E7717" s="173">
        <f t="shared" si="166"/>
        <v>0.19</v>
      </c>
    </row>
    <row r="7718" spans="1:5">
      <c r="A7718" s="410" t="s">
        <v>3049</v>
      </c>
      <c r="B7718" s="62" t="s">
        <v>123</v>
      </c>
      <c r="C7718" s="62">
        <v>2.97672E-3</v>
      </c>
      <c r="D7718" s="62">
        <v>178.5</v>
      </c>
      <c r="E7718" s="173">
        <f t="shared" si="166"/>
        <v>0.53</v>
      </c>
    </row>
    <row r="7719" spans="1:5">
      <c r="A7719" s="410" t="s">
        <v>3050</v>
      </c>
      <c r="B7719" s="62" t="s">
        <v>123</v>
      </c>
      <c r="C7719" s="62">
        <v>0.26756928000000002</v>
      </c>
      <c r="D7719" s="62">
        <v>1.17</v>
      </c>
      <c r="E7719" s="173">
        <f t="shared" si="166"/>
        <v>0.31</v>
      </c>
    </row>
    <row r="7720" spans="1:5" ht="30">
      <c r="A7720" s="410" t="s">
        <v>3051</v>
      </c>
      <c r="B7720" s="62" t="s">
        <v>123</v>
      </c>
      <c r="C7720" s="62">
        <v>2.5799999999999998E-3</v>
      </c>
      <c r="D7720" s="62">
        <v>140.43</v>
      </c>
      <c r="E7720" s="173">
        <f t="shared" si="166"/>
        <v>0.36</v>
      </c>
    </row>
    <row r="7721" spans="1:5" ht="30">
      <c r="A7721" s="410" t="s">
        <v>3052</v>
      </c>
      <c r="B7721" s="62" t="s">
        <v>123</v>
      </c>
      <c r="C7721" s="62">
        <v>1.7279999999999999E-3</v>
      </c>
      <c r="D7721" s="62">
        <v>123.37</v>
      </c>
      <c r="E7721" s="173">
        <f t="shared" si="166"/>
        <v>0.21</v>
      </c>
    </row>
    <row r="7722" spans="1:5" ht="30">
      <c r="A7722" s="410" t="s">
        <v>3080</v>
      </c>
      <c r="B7722" s="62" t="s">
        <v>123</v>
      </c>
      <c r="C7722" s="62">
        <v>1.0584E-4</v>
      </c>
      <c r="D7722" s="62">
        <v>593.85</v>
      </c>
      <c r="E7722" s="173">
        <f t="shared" si="166"/>
        <v>0.06</v>
      </c>
    </row>
    <row r="7723" spans="1:5">
      <c r="A7723" s="410" t="s">
        <v>3081</v>
      </c>
      <c r="B7723" s="62" t="s">
        <v>123</v>
      </c>
      <c r="C7723" s="62">
        <v>6.4992000000000001E-4</v>
      </c>
      <c r="D7723" s="62">
        <v>134.63</v>
      </c>
      <c r="E7723" s="173">
        <f t="shared" si="166"/>
        <v>0.08</v>
      </c>
    </row>
    <row r="7724" spans="1:5">
      <c r="A7724" s="410" t="s">
        <v>3082</v>
      </c>
      <c r="B7724" s="62" t="s">
        <v>123</v>
      </c>
      <c r="C7724" s="62">
        <v>4.9368000000000003E-4</v>
      </c>
      <c r="D7724" s="62">
        <v>202.84</v>
      </c>
      <c r="E7724" s="173">
        <f t="shared" si="166"/>
        <v>0.1</v>
      </c>
    </row>
    <row r="7725" spans="1:5">
      <c r="A7725" s="410" t="s">
        <v>3083</v>
      </c>
      <c r="B7725" s="62" t="s">
        <v>123</v>
      </c>
      <c r="C7725" s="62">
        <v>1.0584E-4</v>
      </c>
      <c r="D7725" s="62">
        <v>574.46</v>
      </c>
      <c r="E7725" s="173">
        <f t="shared" si="166"/>
        <v>0.06</v>
      </c>
    </row>
    <row r="7726" spans="1:5">
      <c r="A7726" s="410" t="s">
        <v>3084</v>
      </c>
      <c r="B7726" s="62" t="s">
        <v>123</v>
      </c>
      <c r="C7726" s="62">
        <v>1.3008E-4</v>
      </c>
      <c r="D7726" s="62">
        <v>276.64</v>
      </c>
      <c r="E7726" s="173">
        <f t="shared" si="166"/>
        <v>0.03</v>
      </c>
    </row>
    <row r="7727" spans="1:5">
      <c r="A7727" s="410" t="s">
        <v>3085</v>
      </c>
      <c r="B7727" s="62" t="s">
        <v>123</v>
      </c>
      <c r="C7727" s="62">
        <v>6.5519999999999997E-3</v>
      </c>
      <c r="D7727" s="62">
        <v>8.1</v>
      </c>
      <c r="E7727" s="173">
        <f t="shared" si="166"/>
        <v>0.05</v>
      </c>
    </row>
    <row r="7728" spans="1:5">
      <c r="A7728" s="410" t="s">
        <v>3086</v>
      </c>
      <c r="B7728" s="62" t="s">
        <v>123</v>
      </c>
      <c r="C7728" s="62">
        <v>3.6275999999999999E-3</v>
      </c>
      <c r="D7728" s="62">
        <v>11.01</v>
      </c>
      <c r="E7728" s="173">
        <f t="shared" si="166"/>
        <v>0.03</v>
      </c>
    </row>
    <row r="7729" spans="1:5">
      <c r="A7729" s="410" t="s">
        <v>3087</v>
      </c>
      <c r="B7729" s="62" t="s">
        <v>123</v>
      </c>
      <c r="C7729" s="62">
        <v>3.6275999999999999E-3</v>
      </c>
      <c r="D7729" s="62">
        <v>24.42</v>
      </c>
      <c r="E7729" s="173">
        <f t="shared" si="166"/>
        <v>0.08</v>
      </c>
    </row>
    <row r="7730" spans="1:5">
      <c r="A7730" s="410" t="s">
        <v>562</v>
      </c>
      <c r="B7730" s="62" t="s">
        <v>563</v>
      </c>
      <c r="C7730" s="62" t="s">
        <v>563</v>
      </c>
      <c r="D7730" s="62" t="s">
        <v>563</v>
      </c>
      <c r="E7730" s="173">
        <f>SUM(E7705:E7729)</f>
        <v>288.31999999999994</v>
      </c>
    </row>
    <row r="7731" spans="1:5">
      <c r="A7731" s="410"/>
      <c r="B7731" s="62"/>
      <c r="C7731" s="62"/>
      <c r="D7731" s="62"/>
      <c r="E7731" s="173"/>
    </row>
    <row r="7732" spans="1:5">
      <c r="A7732" s="410" t="s">
        <v>565</v>
      </c>
      <c r="B7732" s="62" t="s">
        <v>563</v>
      </c>
      <c r="C7732" s="62" t="s">
        <v>563</v>
      </c>
      <c r="D7732" s="62" t="s">
        <v>563</v>
      </c>
      <c r="E7732" s="173">
        <f>E7697+E7702+E7730</f>
        <v>316.53999999999996</v>
      </c>
    </row>
    <row r="7733" spans="1:5">
      <c r="A7733" s="410"/>
      <c r="B7733" s="62"/>
      <c r="C7733" s="62"/>
      <c r="D7733" s="413"/>
      <c r="E7733" s="173"/>
    </row>
    <row r="7734" spans="1:5">
      <c r="A7734" s="410"/>
      <c r="B7734" s="62"/>
      <c r="C7734" s="62"/>
      <c r="D7734" s="62"/>
      <c r="E7734" s="173"/>
    </row>
    <row r="7735" spans="1:5">
      <c r="A7735" s="410"/>
      <c r="B7735" s="62"/>
      <c r="C7735" s="62"/>
      <c r="D7735" s="62"/>
      <c r="E7735" s="173"/>
    </row>
    <row r="7736" spans="1:5">
      <c r="A7736" s="410" t="s">
        <v>1466</v>
      </c>
      <c r="B7736" s="62" t="s">
        <v>3638</v>
      </c>
      <c r="C7736" s="62"/>
      <c r="D7736" s="62"/>
      <c r="E7736" s="173"/>
    </row>
    <row r="7737" spans="1:5">
      <c r="A7737" s="410" t="s">
        <v>1205</v>
      </c>
      <c r="B7737" s="62"/>
      <c r="C7737" s="62"/>
      <c r="D7737" s="62"/>
      <c r="E7737" s="173"/>
    </row>
    <row r="7738" spans="1:5">
      <c r="A7738" s="410" t="s">
        <v>575</v>
      </c>
      <c r="B7738" s="62"/>
      <c r="C7738" s="62"/>
      <c r="D7738" s="62"/>
      <c r="E7738" s="173"/>
    </row>
    <row r="7739" spans="1:5">
      <c r="A7739" s="410"/>
      <c r="B7739" s="62"/>
      <c r="C7739" s="62"/>
      <c r="D7739" s="62"/>
      <c r="E7739" s="173"/>
    </row>
    <row r="7740" spans="1:5">
      <c r="A7740" s="410" t="s">
        <v>576</v>
      </c>
      <c r="B7740" s="62" t="s">
        <v>558</v>
      </c>
      <c r="C7740" s="62" t="s">
        <v>559</v>
      </c>
      <c r="D7740" s="62" t="s">
        <v>560</v>
      </c>
      <c r="E7740" s="173" t="s">
        <v>561</v>
      </c>
    </row>
    <row r="7741" spans="1:5" ht="30">
      <c r="A7741" s="410" t="s">
        <v>3061</v>
      </c>
      <c r="B7741" s="62" t="s">
        <v>123</v>
      </c>
      <c r="C7741" s="62">
        <v>1.6248E-4</v>
      </c>
      <c r="D7741" s="62">
        <v>576</v>
      </c>
      <c r="E7741" s="173">
        <f>TRUNC((C7741*D7741),2)</f>
        <v>0.09</v>
      </c>
    </row>
    <row r="7742" spans="1:5">
      <c r="A7742" s="410" t="s">
        <v>562</v>
      </c>
      <c r="B7742" s="62" t="s">
        <v>563</v>
      </c>
      <c r="C7742" s="62" t="s">
        <v>563</v>
      </c>
      <c r="D7742" s="62" t="s">
        <v>563</v>
      </c>
      <c r="E7742" s="173">
        <f>SUM(E7741:E7741)</f>
        <v>0.09</v>
      </c>
    </row>
    <row r="7743" spans="1:5">
      <c r="A7743" s="410"/>
      <c r="B7743" s="62"/>
      <c r="C7743" s="62"/>
      <c r="D7743" s="62"/>
      <c r="E7743" s="173"/>
    </row>
    <row r="7744" spans="1:5">
      <c r="A7744" s="410" t="s">
        <v>557</v>
      </c>
      <c r="B7744" s="62" t="s">
        <v>558</v>
      </c>
      <c r="C7744" s="62" t="s">
        <v>559</v>
      </c>
      <c r="D7744" s="62" t="s">
        <v>560</v>
      </c>
      <c r="E7744" s="173" t="s">
        <v>561</v>
      </c>
    </row>
    <row r="7745" spans="1:5">
      <c r="A7745" s="410" t="s">
        <v>3063</v>
      </c>
      <c r="B7745" s="62" t="s">
        <v>122</v>
      </c>
      <c r="C7745" s="62">
        <v>0.40683999999999998</v>
      </c>
      <c r="D7745" s="62">
        <v>8.51</v>
      </c>
      <c r="E7745" s="173">
        <f>TRUNC((C7745*D7745),2)</f>
        <v>3.46</v>
      </c>
    </row>
    <row r="7746" spans="1:5">
      <c r="A7746" s="410" t="s">
        <v>3222</v>
      </c>
      <c r="B7746" s="62" t="s">
        <v>122</v>
      </c>
      <c r="C7746" s="62">
        <v>2.0238</v>
      </c>
      <c r="D7746" s="62">
        <v>12.19</v>
      </c>
      <c r="E7746" s="173">
        <f>TRUNC((C7746*D7746),2)</f>
        <v>24.67</v>
      </c>
    </row>
    <row r="7747" spans="1:5">
      <c r="A7747" s="410" t="s">
        <v>562</v>
      </c>
      <c r="B7747" s="62" t="s">
        <v>563</v>
      </c>
      <c r="C7747" s="62" t="s">
        <v>563</v>
      </c>
      <c r="D7747" s="62" t="s">
        <v>563</v>
      </c>
      <c r="E7747" s="173">
        <f>SUM(E7745:E7746)</f>
        <v>28.130000000000003</v>
      </c>
    </row>
    <row r="7748" spans="1:5">
      <c r="A7748" s="410"/>
      <c r="B7748" s="62"/>
      <c r="C7748" s="62"/>
      <c r="D7748" s="62"/>
      <c r="E7748" s="173"/>
    </row>
    <row r="7749" spans="1:5">
      <c r="A7749" s="410" t="s">
        <v>564</v>
      </c>
      <c r="B7749" s="62" t="s">
        <v>558</v>
      </c>
      <c r="C7749" s="62" t="s">
        <v>559</v>
      </c>
      <c r="D7749" s="62" t="s">
        <v>560</v>
      </c>
      <c r="E7749" s="173" t="s">
        <v>561</v>
      </c>
    </row>
    <row r="7750" spans="1:5">
      <c r="A7750" s="410" t="s">
        <v>3066</v>
      </c>
      <c r="B7750" s="62" t="s">
        <v>123</v>
      </c>
      <c r="C7750" s="62">
        <v>1.9241279999999999E-2</v>
      </c>
      <c r="D7750" s="62">
        <v>6.92</v>
      </c>
      <c r="E7750" s="173">
        <f t="shared" ref="E7750:E7774" si="167">TRUNC((C7750*D7750),2)</f>
        <v>0.13</v>
      </c>
    </row>
    <row r="7751" spans="1:5">
      <c r="A7751" s="410" t="s">
        <v>3046</v>
      </c>
      <c r="B7751" s="62" t="s">
        <v>131</v>
      </c>
      <c r="C7751" s="62">
        <v>3.8424000000000002E-3</v>
      </c>
      <c r="D7751" s="62">
        <v>50.4</v>
      </c>
      <c r="E7751" s="173">
        <f t="shared" si="167"/>
        <v>0.19</v>
      </c>
    </row>
    <row r="7752" spans="1:5">
      <c r="A7752" s="410" t="s">
        <v>3067</v>
      </c>
      <c r="B7752" s="62" t="s">
        <v>123</v>
      </c>
      <c r="C7752" s="62">
        <v>1.59504E-3</v>
      </c>
      <c r="D7752" s="62">
        <v>108.95</v>
      </c>
      <c r="E7752" s="173">
        <f t="shared" si="167"/>
        <v>0.17</v>
      </c>
    </row>
    <row r="7753" spans="1:5">
      <c r="A7753" s="410" t="s">
        <v>3289</v>
      </c>
      <c r="B7753" s="62" t="s">
        <v>125</v>
      </c>
      <c r="C7753" s="62">
        <v>1</v>
      </c>
      <c r="D7753" s="62">
        <v>267.55</v>
      </c>
      <c r="E7753" s="173">
        <f t="shared" si="167"/>
        <v>267.55</v>
      </c>
    </row>
    <row r="7754" spans="1:5">
      <c r="A7754" s="410" t="s">
        <v>3069</v>
      </c>
      <c r="B7754" s="62" t="s">
        <v>123</v>
      </c>
      <c r="C7754" s="62">
        <v>2.1765840000000002E-2</v>
      </c>
      <c r="D7754" s="62">
        <v>6.21</v>
      </c>
      <c r="E7754" s="173">
        <f t="shared" si="167"/>
        <v>0.13</v>
      </c>
    </row>
    <row r="7755" spans="1:5">
      <c r="A7755" s="410" t="s">
        <v>3047</v>
      </c>
      <c r="B7755" s="62" t="s">
        <v>131</v>
      </c>
      <c r="C7755" s="62">
        <v>3.2963039999999999E-2</v>
      </c>
      <c r="D7755" s="62">
        <v>9.4499999999999993</v>
      </c>
      <c r="E7755" s="173">
        <f t="shared" si="167"/>
        <v>0.31</v>
      </c>
    </row>
    <row r="7756" spans="1:5" ht="30">
      <c r="A7756" s="410" t="s">
        <v>3290</v>
      </c>
      <c r="B7756" s="62" t="s">
        <v>123</v>
      </c>
      <c r="C7756" s="62">
        <v>3.9514925399999998</v>
      </c>
      <c r="D7756" s="62">
        <v>2.68</v>
      </c>
      <c r="E7756" s="173">
        <f t="shared" si="167"/>
        <v>10.59</v>
      </c>
    </row>
    <row r="7757" spans="1:5">
      <c r="A7757" s="410" t="s">
        <v>3075</v>
      </c>
      <c r="B7757" s="62" t="s">
        <v>128</v>
      </c>
      <c r="C7757" s="62">
        <v>3.6275999999999999E-3</v>
      </c>
      <c r="D7757" s="62">
        <v>15.32</v>
      </c>
      <c r="E7757" s="173">
        <f t="shared" si="167"/>
        <v>0.05</v>
      </c>
    </row>
    <row r="7758" spans="1:5">
      <c r="A7758" s="410" t="s">
        <v>3076</v>
      </c>
      <c r="B7758" s="62" t="s">
        <v>122</v>
      </c>
      <c r="C7758" s="62">
        <v>2.4</v>
      </c>
      <c r="D7758" s="62">
        <v>1.87</v>
      </c>
      <c r="E7758" s="173">
        <f t="shared" si="167"/>
        <v>4.4800000000000004</v>
      </c>
    </row>
    <row r="7759" spans="1:5">
      <c r="A7759" s="410" t="s">
        <v>3077</v>
      </c>
      <c r="B7759" s="62" t="s">
        <v>122</v>
      </c>
      <c r="C7759" s="62">
        <v>2.4</v>
      </c>
      <c r="D7759" s="62">
        <v>0.71</v>
      </c>
      <c r="E7759" s="173">
        <f t="shared" si="167"/>
        <v>1.7</v>
      </c>
    </row>
    <row r="7760" spans="1:5">
      <c r="A7760" s="410" t="s">
        <v>3078</v>
      </c>
      <c r="B7760" s="62" t="s">
        <v>122</v>
      </c>
      <c r="C7760" s="62">
        <v>2.4</v>
      </c>
      <c r="D7760" s="62">
        <v>0.34</v>
      </c>
      <c r="E7760" s="173">
        <f t="shared" si="167"/>
        <v>0.81</v>
      </c>
    </row>
    <row r="7761" spans="1:5">
      <c r="A7761" s="410" t="s">
        <v>3079</v>
      </c>
      <c r="B7761" s="62" t="s">
        <v>122</v>
      </c>
      <c r="C7761" s="62">
        <v>2.4</v>
      </c>
      <c r="D7761" s="62">
        <v>0.05</v>
      </c>
      <c r="E7761" s="173">
        <f t="shared" si="167"/>
        <v>0.12</v>
      </c>
    </row>
    <row r="7762" spans="1:5">
      <c r="A7762" s="410" t="s">
        <v>3048</v>
      </c>
      <c r="B7762" s="62" t="s">
        <v>123</v>
      </c>
      <c r="C7762" s="62">
        <v>6.35112E-3</v>
      </c>
      <c r="D7762" s="62">
        <v>31.18</v>
      </c>
      <c r="E7762" s="173">
        <f t="shared" si="167"/>
        <v>0.19</v>
      </c>
    </row>
    <row r="7763" spans="1:5">
      <c r="A7763" s="410" t="s">
        <v>3049</v>
      </c>
      <c r="B7763" s="62" t="s">
        <v>123</v>
      </c>
      <c r="C7763" s="62">
        <v>2.97672E-3</v>
      </c>
      <c r="D7763" s="62">
        <v>178.5</v>
      </c>
      <c r="E7763" s="173">
        <f t="shared" si="167"/>
        <v>0.53</v>
      </c>
    </row>
    <row r="7764" spans="1:5">
      <c r="A7764" s="410" t="s">
        <v>3050</v>
      </c>
      <c r="B7764" s="62" t="s">
        <v>123</v>
      </c>
      <c r="C7764" s="62">
        <v>0.26756928000000002</v>
      </c>
      <c r="D7764" s="62">
        <v>1.17</v>
      </c>
      <c r="E7764" s="173">
        <f t="shared" si="167"/>
        <v>0.31</v>
      </c>
    </row>
    <row r="7765" spans="1:5" ht="30">
      <c r="A7765" s="410" t="s">
        <v>3051</v>
      </c>
      <c r="B7765" s="62" t="s">
        <v>123</v>
      </c>
      <c r="C7765" s="62">
        <v>2.5799999999999998E-3</v>
      </c>
      <c r="D7765" s="62">
        <v>140.43</v>
      </c>
      <c r="E7765" s="173">
        <f t="shared" si="167"/>
        <v>0.36</v>
      </c>
    </row>
    <row r="7766" spans="1:5" ht="30">
      <c r="A7766" s="410" t="s">
        <v>3052</v>
      </c>
      <c r="B7766" s="62" t="s">
        <v>123</v>
      </c>
      <c r="C7766" s="62">
        <v>1.7279999999999999E-3</v>
      </c>
      <c r="D7766" s="62">
        <v>123.37</v>
      </c>
      <c r="E7766" s="173">
        <f t="shared" si="167"/>
        <v>0.21</v>
      </c>
    </row>
    <row r="7767" spans="1:5" ht="30">
      <c r="A7767" s="410" t="s">
        <v>3080</v>
      </c>
      <c r="B7767" s="62" t="s">
        <v>123</v>
      </c>
      <c r="C7767" s="62">
        <v>1.0584E-4</v>
      </c>
      <c r="D7767" s="62">
        <v>593.85</v>
      </c>
      <c r="E7767" s="173">
        <f t="shared" si="167"/>
        <v>0.06</v>
      </c>
    </row>
    <row r="7768" spans="1:5">
      <c r="A7768" s="410" t="s">
        <v>3081</v>
      </c>
      <c r="B7768" s="62" t="s">
        <v>123</v>
      </c>
      <c r="C7768" s="62">
        <v>6.4992000000000001E-4</v>
      </c>
      <c r="D7768" s="62">
        <v>134.63</v>
      </c>
      <c r="E7768" s="173">
        <f t="shared" si="167"/>
        <v>0.08</v>
      </c>
    </row>
    <row r="7769" spans="1:5">
      <c r="A7769" s="410" t="s">
        <v>3082</v>
      </c>
      <c r="B7769" s="62" t="s">
        <v>123</v>
      </c>
      <c r="C7769" s="62">
        <v>4.9368000000000003E-4</v>
      </c>
      <c r="D7769" s="62">
        <v>202.84</v>
      </c>
      <c r="E7769" s="173">
        <f t="shared" si="167"/>
        <v>0.1</v>
      </c>
    </row>
    <row r="7770" spans="1:5">
      <c r="A7770" s="410" t="s">
        <v>3083</v>
      </c>
      <c r="B7770" s="62" t="s">
        <v>123</v>
      </c>
      <c r="C7770" s="62">
        <v>1.0584E-4</v>
      </c>
      <c r="D7770" s="62">
        <v>574.46</v>
      </c>
      <c r="E7770" s="173">
        <f t="shared" si="167"/>
        <v>0.06</v>
      </c>
    </row>
    <row r="7771" spans="1:5">
      <c r="A7771" s="410" t="s">
        <v>3084</v>
      </c>
      <c r="B7771" s="62" t="s">
        <v>123</v>
      </c>
      <c r="C7771" s="62">
        <v>1.3008E-4</v>
      </c>
      <c r="D7771" s="62">
        <v>276.64</v>
      </c>
      <c r="E7771" s="173">
        <f t="shared" si="167"/>
        <v>0.03</v>
      </c>
    </row>
    <row r="7772" spans="1:5">
      <c r="A7772" s="410" t="s">
        <v>3085</v>
      </c>
      <c r="B7772" s="62" t="s">
        <v>123</v>
      </c>
      <c r="C7772" s="62">
        <v>6.5519999999999997E-3</v>
      </c>
      <c r="D7772" s="62">
        <v>8.1</v>
      </c>
      <c r="E7772" s="173">
        <f t="shared" si="167"/>
        <v>0.05</v>
      </c>
    </row>
    <row r="7773" spans="1:5">
      <c r="A7773" s="410" t="s">
        <v>3086</v>
      </c>
      <c r="B7773" s="62" t="s">
        <v>123</v>
      </c>
      <c r="C7773" s="62">
        <v>3.6275999999999999E-3</v>
      </c>
      <c r="D7773" s="62">
        <v>11.01</v>
      </c>
      <c r="E7773" s="173">
        <f t="shared" si="167"/>
        <v>0.03</v>
      </c>
    </row>
    <row r="7774" spans="1:5">
      <c r="A7774" s="410" t="s">
        <v>3087</v>
      </c>
      <c r="B7774" s="62" t="s">
        <v>123</v>
      </c>
      <c r="C7774" s="62">
        <v>3.6275999999999999E-3</v>
      </c>
      <c r="D7774" s="62">
        <v>24.42</v>
      </c>
      <c r="E7774" s="173">
        <f t="shared" si="167"/>
        <v>0.08</v>
      </c>
    </row>
    <row r="7775" spans="1:5">
      <c r="A7775" s="410" t="s">
        <v>562</v>
      </c>
      <c r="B7775" s="62" t="s">
        <v>563</v>
      </c>
      <c r="C7775" s="62" t="s">
        <v>563</v>
      </c>
      <c r="D7775" s="62" t="s">
        <v>563</v>
      </c>
      <c r="E7775" s="173">
        <f>SUM(E7750:E7774)</f>
        <v>288.31999999999994</v>
      </c>
    </row>
    <row r="7776" spans="1:5">
      <c r="A7776" s="410"/>
      <c r="B7776" s="62"/>
      <c r="C7776" s="62"/>
      <c r="D7776" s="62"/>
      <c r="E7776" s="173"/>
    </row>
    <row r="7777" spans="1:5">
      <c r="A7777" s="410" t="s">
        <v>565</v>
      </c>
      <c r="B7777" s="62" t="s">
        <v>563</v>
      </c>
      <c r="C7777" s="62" t="s">
        <v>563</v>
      </c>
      <c r="D7777" s="62" t="s">
        <v>563</v>
      </c>
      <c r="E7777" s="173">
        <f>E7742+E7747+E7775</f>
        <v>316.53999999999996</v>
      </c>
    </row>
    <row r="7778" spans="1:5">
      <c r="A7778" s="410"/>
      <c r="B7778" s="62"/>
      <c r="C7778" s="62"/>
      <c r="D7778" s="413"/>
      <c r="E7778" s="173"/>
    </row>
    <row r="7779" spans="1:5">
      <c r="A7779" s="410"/>
      <c r="B7779" s="62"/>
      <c r="C7779" s="62"/>
      <c r="D7779" s="62"/>
      <c r="E7779" s="173"/>
    </row>
    <row r="7780" spans="1:5">
      <c r="A7780" s="410"/>
      <c r="B7780" s="62"/>
      <c r="C7780" s="62"/>
      <c r="D7780" s="62"/>
      <c r="E7780" s="173"/>
    </row>
    <row r="7781" spans="1:5">
      <c r="A7781" s="410" t="s">
        <v>1467</v>
      </c>
      <c r="B7781" s="62" t="s">
        <v>3638</v>
      </c>
      <c r="C7781" s="62"/>
      <c r="D7781" s="62"/>
      <c r="E7781" s="173"/>
    </row>
    <row r="7782" spans="1:5" ht="30">
      <c r="A7782" s="410" t="s">
        <v>1206</v>
      </c>
      <c r="B7782" s="62"/>
      <c r="C7782" s="62"/>
      <c r="D7782" s="62"/>
      <c r="E7782" s="173"/>
    </row>
    <row r="7783" spans="1:5">
      <c r="A7783" s="410" t="s">
        <v>575</v>
      </c>
      <c r="B7783" s="62"/>
      <c r="C7783" s="62"/>
      <c r="D7783" s="62"/>
      <c r="E7783" s="173"/>
    </row>
    <row r="7784" spans="1:5">
      <c r="A7784" s="410"/>
      <c r="B7784" s="62"/>
      <c r="C7784" s="62"/>
      <c r="D7784" s="62"/>
      <c r="E7784" s="173"/>
    </row>
    <row r="7785" spans="1:5">
      <c r="A7785" s="410" t="s">
        <v>576</v>
      </c>
      <c r="B7785" s="62" t="s">
        <v>558</v>
      </c>
      <c r="C7785" s="62" t="s">
        <v>559</v>
      </c>
      <c r="D7785" s="62" t="s">
        <v>560</v>
      </c>
      <c r="E7785" s="173" t="s">
        <v>561</v>
      </c>
    </row>
    <row r="7786" spans="1:5" ht="30">
      <c r="A7786" s="410" t="s">
        <v>3061</v>
      </c>
      <c r="B7786" s="62" t="s">
        <v>123</v>
      </c>
      <c r="C7786" s="62">
        <v>1.6248E-4</v>
      </c>
      <c r="D7786" s="62">
        <v>576</v>
      </c>
      <c r="E7786" s="173">
        <f>TRUNC((C7786*D7786),2)</f>
        <v>0.09</v>
      </c>
    </row>
    <row r="7787" spans="1:5">
      <c r="A7787" s="410" t="s">
        <v>562</v>
      </c>
      <c r="B7787" s="62" t="s">
        <v>563</v>
      </c>
      <c r="C7787" s="62" t="s">
        <v>563</v>
      </c>
      <c r="D7787" s="62" t="s">
        <v>563</v>
      </c>
      <c r="E7787" s="173">
        <f>SUM(E7786:E7786)</f>
        <v>0.09</v>
      </c>
    </row>
    <row r="7788" spans="1:5">
      <c r="A7788" s="410"/>
      <c r="B7788" s="62"/>
      <c r="C7788" s="62"/>
      <c r="D7788" s="62"/>
      <c r="E7788" s="173"/>
    </row>
    <row r="7789" spans="1:5">
      <c r="A7789" s="410" t="s">
        <v>557</v>
      </c>
      <c r="B7789" s="62" t="s">
        <v>558</v>
      </c>
      <c r="C7789" s="62" t="s">
        <v>559</v>
      </c>
      <c r="D7789" s="62" t="s">
        <v>560</v>
      </c>
      <c r="E7789" s="173" t="s">
        <v>561</v>
      </c>
    </row>
    <row r="7790" spans="1:5">
      <c r="A7790" s="410" t="s">
        <v>3063</v>
      </c>
      <c r="B7790" s="62" t="s">
        <v>122</v>
      </c>
      <c r="C7790" s="62">
        <v>0.40683999999999998</v>
      </c>
      <c r="D7790" s="62">
        <v>8.51</v>
      </c>
      <c r="E7790" s="173">
        <f>TRUNC((C7790*D7790),2)</f>
        <v>3.46</v>
      </c>
    </row>
    <row r="7791" spans="1:5">
      <c r="A7791" s="410" t="s">
        <v>3222</v>
      </c>
      <c r="B7791" s="62" t="s">
        <v>122</v>
      </c>
      <c r="C7791" s="62">
        <v>2.0238</v>
      </c>
      <c r="D7791" s="62">
        <v>12.19</v>
      </c>
      <c r="E7791" s="173">
        <f>TRUNC((C7791*D7791),2)</f>
        <v>24.67</v>
      </c>
    </row>
    <row r="7792" spans="1:5">
      <c r="A7792" s="410" t="s">
        <v>562</v>
      </c>
      <c r="B7792" s="62" t="s">
        <v>563</v>
      </c>
      <c r="C7792" s="62" t="s">
        <v>563</v>
      </c>
      <c r="D7792" s="62" t="s">
        <v>563</v>
      </c>
      <c r="E7792" s="173">
        <f>SUM(E7790:E7791)</f>
        <v>28.130000000000003</v>
      </c>
    </row>
    <row r="7793" spans="1:5">
      <c r="A7793" s="410"/>
      <c r="B7793" s="62"/>
      <c r="C7793" s="62"/>
      <c r="D7793" s="62"/>
      <c r="E7793" s="173"/>
    </row>
    <row r="7794" spans="1:5">
      <c r="A7794" s="410" t="s">
        <v>564</v>
      </c>
      <c r="B7794" s="62" t="s">
        <v>558</v>
      </c>
      <c r="C7794" s="62" t="s">
        <v>559</v>
      </c>
      <c r="D7794" s="62" t="s">
        <v>560</v>
      </c>
      <c r="E7794" s="173" t="s">
        <v>561</v>
      </c>
    </row>
    <row r="7795" spans="1:5">
      <c r="A7795" s="410" t="s">
        <v>3066</v>
      </c>
      <c r="B7795" s="62" t="s">
        <v>123</v>
      </c>
      <c r="C7795" s="62">
        <v>1.9241279999999999E-2</v>
      </c>
      <c r="D7795" s="62">
        <v>6.92</v>
      </c>
      <c r="E7795" s="173">
        <f t="shared" ref="E7795:E7819" si="168">TRUNC((C7795*D7795),2)</f>
        <v>0.13</v>
      </c>
    </row>
    <row r="7796" spans="1:5">
      <c r="A7796" s="410" t="s">
        <v>3046</v>
      </c>
      <c r="B7796" s="62" t="s">
        <v>131</v>
      </c>
      <c r="C7796" s="62">
        <v>3.8424000000000002E-3</v>
      </c>
      <c r="D7796" s="62">
        <v>50.4</v>
      </c>
      <c r="E7796" s="173">
        <f t="shared" si="168"/>
        <v>0.19</v>
      </c>
    </row>
    <row r="7797" spans="1:5">
      <c r="A7797" s="410" t="s">
        <v>3067</v>
      </c>
      <c r="B7797" s="62" t="s">
        <v>123</v>
      </c>
      <c r="C7797" s="62">
        <v>1.59504E-3</v>
      </c>
      <c r="D7797" s="62">
        <v>108.95</v>
      </c>
      <c r="E7797" s="173">
        <f t="shared" si="168"/>
        <v>0.17</v>
      </c>
    </row>
    <row r="7798" spans="1:5">
      <c r="A7798" s="410" t="s">
        <v>3289</v>
      </c>
      <c r="B7798" s="62" t="s">
        <v>125</v>
      </c>
      <c r="C7798" s="62">
        <v>1</v>
      </c>
      <c r="D7798" s="62">
        <v>267.55</v>
      </c>
      <c r="E7798" s="173">
        <f t="shared" si="168"/>
        <v>267.55</v>
      </c>
    </row>
    <row r="7799" spans="1:5">
      <c r="A7799" s="410" t="s">
        <v>3069</v>
      </c>
      <c r="B7799" s="62" t="s">
        <v>123</v>
      </c>
      <c r="C7799" s="62">
        <v>2.1765840000000002E-2</v>
      </c>
      <c r="D7799" s="62">
        <v>6.21</v>
      </c>
      <c r="E7799" s="173">
        <f t="shared" si="168"/>
        <v>0.13</v>
      </c>
    </row>
    <row r="7800" spans="1:5">
      <c r="A7800" s="410" t="s">
        <v>3047</v>
      </c>
      <c r="B7800" s="62" t="s">
        <v>131</v>
      </c>
      <c r="C7800" s="62">
        <v>3.2963039999999999E-2</v>
      </c>
      <c r="D7800" s="62">
        <v>9.4499999999999993</v>
      </c>
      <c r="E7800" s="173">
        <f t="shared" si="168"/>
        <v>0.31</v>
      </c>
    </row>
    <row r="7801" spans="1:5" ht="30">
      <c r="A7801" s="410" t="s">
        <v>3290</v>
      </c>
      <c r="B7801" s="62" t="s">
        <v>123</v>
      </c>
      <c r="C7801" s="62">
        <v>3.9514925399999998</v>
      </c>
      <c r="D7801" s="62">
        <v>2.68</v>
      </c>
      <c r="E7801" s="173">
        <f t="shared" si="168"/>
        <v>10.59</v>
      </c>
    </row>
    <row r="7802" spans="1:5">
      <c r="A7802" s="410" t="s">
        <v>3075</v>
      </c>
      <c r="B7802" s="62" t="s">
        <v>128</v>
      </c>
      <c r="C7802" s="62">
        <v>3.6275999999999999E-3</v>
      </c>
      <c r="D7802" s="62">
        <v>15.32</v>
      </c>
      <c r="E7802" s="173">
        <f t="shared" si="168"/>
        <v>0.05</v>
      </c>
    </row>
    <row r="7803" spans="1:5">
      <c r="A7803" s="410" t="s">
        <v>3076</v>
      </c>
      <c r="B7803" s="62" t="s">
        <v>122</v>
      </c>
      <c r="C7803" s="62">
        <v>2.4</v>
      </c>
      <c r="D7803" s="62">
        <v>1.87</v>
      </c>
      <c r="E7803" s="173">
        <f t="shared" si="168"/>
        <v>4.4800000000000004</v>
      </c>
    </row>
    <row r="7804" spans="1:5">
      <c r="A7804" s="410" t="s">
        <v>3077</v>
      </c>
      <c r="B7804" s="62" t="s">
        <v>122</v>
      </c>
      <c r="C7804" s="62">
        <v>2.4</v>
      </c>
      <c r="D7804" s="62">
        <v>0.71</v>
      </c>
      <c r="E7804" s="173">
        <f t="shared" si="168"/>
        <v>1.7</v>
      </c>
    </row>
    <row r="7805" spans="1:5">
      <c r="A7805" s="410" t="s">
        <v>3078</v>
      </c>
      <c r="B7805" s="62" t="s">
        <v>122</v>
      </c>
      <c r="C7805" s="62">
        <v>2.4</v>
      </c>
      <c r="D7805" s="62">
        <v>0.34</v>
      </c>
      <c r="E7805" s="173">
        <f t="shared" si="168"/>
        <v>0.81</v>
      </c>
    </row>
    <row r="7806" spans="1:5">
      <c r="A7806" s="410" t="s">
        <v>3079</v>
      </c>
      <c r="B7806" s="62" t="s">
        <v>122</v>
      </c>
      <c r="C7806" s="62">
        <v>2.4</v>
      </c>
      <c r="D7806" s="62">
        <v>0.05</v>
      </c>
      <c r="E7806" s="173">
        <f t="shared" si="168"/>
        <v>0.12</v>
      </c>
    </row>
    <row r="7807" spans="1:5">
      <c r="A7807" s="410" t="s">
        <v>3048</v>
      </c>
      <c r="B7807" s="62" t="s">
        <v>123</v>
      </c>
      <c r="C7807" s="62">
        <v>6.35112E-3</v>
      </c>
      <c r="D7807" s="62">
        <v>31.18</v>
      </c>
      <c r="E7807" s="173">
        <f t="shared" si="168"/>
        <v>0.19</v>
      </c>
    </row>
    <row r="7808" spans="1:5">
      <c r="A7808" s="410" t="s">
        <v>3049</v>
      </c>
      <c r="B7808" s="62" t="s">
        <v>123</v>
      </c>
      <c r="C7808" s="62">
        <v>2.97672E-3</v>
      </c>
      <c r="D7808" s="62">
        <v>178.5</v>
      </c>
      <c r="E7808" s="173">
        <f t="shared" si="168"/>
        <v>0.53</v>
      </c>
    </row>
    <row r="7809" spans="1:5">
      <c r="A7809" s="410" t="s">
        <v>3050</v>
      </c>
      <c r="B7809" s="62" t="s">
        <v>123</v>
      </c>
      <c r="C7809" s="62">
        <v>0.26756928000000002</v>
      </c>
      <c r="D7809" s="62">
        <v>1.17</v>
      </c>
      <c r="E7809" s="173">
        <f t="shared" si="168"/>
        <v>0.31</v>
      </c>
    </row>
    <row r="7810" spans="1:5" ht="30">
      <c r="A7810" s="410" t="s">
        <v>3051</v>
      </c>
      <c r="B7810" s="62" t="s">
        <v>123</v>
      </c>
      <c r="C7810" s="62">
        <v>2.5799999999999998E-3</v>
      </c>
      <c r="D7810" s="62">
        <v>140.43</v>
      </c>
      <c r="E7810" s="173">
        <f t="shared" si="168"/>
        <v>0.36</v>
      </c>
    </row>
    <row r="7811" spans="1:5" ht="30">
      <c r="A7811" s="410" t="s">
        <v>3052</v>
      </c>
      <c r="B7811" s="62" t="s">
        <v>123</v>
      </c>
      <c r="C7811" s="62">
        <v>1.7279999999999999E-3</v>
      </c>
      <c r="D7811" s="62">
        <v>123.37</v>
      </c>
      <c r="E7811" s="173">
        <f t="shared" si="168"/>
        <v>0.21</v>
      </c>
    </row>
    <row r="7812" spans="1:5" ht="30">
      <c r="A7812" s="410" t="s">
        <v>3080</v>
      </c>
      <c r="B7812" s="62" t="s">
        <v>123</v>
      </c>
      <c r="C7812" s="62">
        <v>1.0584E-4</v>
      </c>
      <c r="D7812" s="62">
        <v>593.85</v>
      </c>
      <c r="E7812" s="173">
        <f t="shared" si="168"/>
        <v>0.06</v>
      </c>
    </row>
    <row r="7813" spans="1:5">
      <c r="A7813" s="410" t="s">
        <v>3081</v>
      </c>
      <c r="B7813" s="62" t="s">
        <v>123</v>
      </c>
      <c r="C7813" s="62">
        <v>6.4992000000000001E-4</v>
      </c>
      <c r="D7813" s="62">
        <v>134.63</v>
      </c>
      <c r="E7813" s="173">
        <f t="shared" si="168"/>
        <v>0.08</v>
      </c>
    </row>
    <row r="7814" spans="1:5">
      <c r="A7814" s="410" t="s">
        <v>3082</v>
      </c>
      <c r="B7814" s="62" t="s">
        <v>123</v>
      </c>
      <c r="C7814" s="62">
        <v>4.9368000000000003E-4</v>
      </c>
      <c r="D7814" s="62">
        <v>202.84</v>
      </c>
      <c r="E7814" s="173">
        <f t="shared" si="168"/>
        <v>0.1</v>
      </c>
    </row>
    <row r="7815" spans="1:5">
      <c r="A7815" s="410" t="s">
        <v>3083</v>
      </c>
      <c r="B7815" s="62" t="s">
        <v>123</v>
      </c>
      <c r="C7815" s="62">
        <v>1.0584E-4</v>
      </c>
      <c r="D7815" s="62">
        <v>574.46</v>
      </c>
      <c r="E7815" s="173">
        <f t="shared" si="168"/>
        <v>0.06</v>
      </c>
    </row>
    <row r="7816" spans="1:5">
      <c r="A7816" s="410" t="s">
        <v>3084</v>
      </c>
      <c r="B7816" s="62" t="s">
        <v>123</v>
      </c>
      <c r="C7816" s="62">
        <v>1.3008E-4</v>
      </c>
      <c r="D7816" s="62">
        <v>276.64</v>
      </c>
      <c r="E7816" s="173">
        <f t="shared" si="168"/>
        <v>0.03</v>
      </c>
    </row>
    <row r="7817" spans="1:5">
      <c r="A7817" s="410" t="s">
        <v>3085</v>
      </c>
      <c r="B7817" s="62" t="s">
        <v>123</v>
      </c>
      <c r="C7817" s="62">
        <v>6.5519999999999997E-3</v>
      </c>
      <c r="D7817" s="62">
        <v>8.1</v>
      </c>
      <c r="E7817" s="173">
        <f t="shared" si="168"/>
        <v>0.05</v>
      </c>
    </row>
    <row r="7818" spans="1:5">
      <c r="A7818" s="410" t="s">
        <v>3086</v>
      </c>
      <c r="B7818" s="62" t="s">
        <v>123</v>
      </c>
      <c r="C7818" s="62">
        <v>3.6275999999999999E-3</v>
      </c>
      <c r="D7818" s="62">
        <v>11.01</v>
      </c>
      <c r="E7818" s="173">
        <f t="shared" si="168"/>
        <v>0.03</v>
      </c>
    </row>
    <row r="7819" spans="1:5">
      <c r="A7819" s="410" t="s">
        <v>3087</v>
      </c>
      <c r="B7819" s="62" t="s">
        <v>123</v>
      </c>
      <c r="C7819" s="62">
        <v>3.6275999999999999E-3</v>
      </c>
      <c r="D7819" s="62">
        <v>24.42</v>
      </c>
      <c r="E7819" s="173">
        <f t="shared" si="168"/>
        <v>0.08</v>
      </c>
    </row>
    <row r="7820" spans="1:5">
      <c r="A7820" s="410" t="s">
        <v>562</v>
      </c>
      <c r="B7820" s="62" t="s">
        <v>563</v>
      </c>
      <c r="C7820" s="62" t="s">
        <v>563</v>
      </c>
      <c r="D7820" s="62" t="s">
        <v>563</v>
      </c>
      <c r="E7820" s="173">
        <f>SUM(E7795:E7819)</f>
        <v>288.31999999999994</v>
      </c>
    </row>
    <row r="7821" spans="1:5">
      <c r="A7821" s="410"/>
      <c r="B7821" s="62"/>
      <c r="C7821" s="62"/>
      <c r="D7821" s="62"/>
      <c r="E7821" s="173"/>
    </row>
    <row r="7822" spans="1:5">
      <c r="A7822" s="410" t="s">
        <v>565</v>
      </c>
      <c r="B7822" s="62" t="s">
        <v>563</v>
      </c>
      <c r="C7822" s="62" t="s">
        <v>563</v>
      </c>
      <c r="D7822" s="62" t="s">
        <v>563</v>
      </c>
      <c r="E7822" s="173">
        <f>E7787+E7792+E7820</f>
        <v>316.53999999999996</v>
      </c>
    </row>
    <row r="7823" spans="1:5">
      <c r="A7823" s="410"/>
      <c r="B7823" s="62"/>
      <c r="C7823" s="62"/>
      <c r="D7823" s="413"/>
      <c r="E7823" s="173"/>
    </row>
    <row r="7824" spans="1:5">
      <c r="A7824" s="410"/>
      <c r="B7824" s="62"/>
      <c r="C7824" s="62"/>
      <c r="D7824" s="62"/>
      <c r="E7824" s="173"/>
    </row>
    <row r="7825" spans="1:5">
      <c r="A7825" s="410"/>
      <c r="B7825" s="62"/>
      <c r="C7825" s="62"/>
      <c r="D7825" s="62"/>
      <c r="E7825" s="173"/>
    </row>
    <row r="7826" spans="1:5">
      <c r="A7826" s="410" t="s">
        <v>1468</v>
      </c>
      <c r="B7826" s="62" t="s">
        <v>3639</v>
      </c>
      <c r="C7826" s="62"/>
      <c r="D7826" s="62"/>
      <c r="E7826" s="173"/>
    </row>
    <row r="7827" spans="1:5" ht="30">
      <c r="A7827" s="410" t="s">
        <v>2808</v>
      </c>
      <c r="B7827" s="62"/>
      <c r="C7827" s="62"/>
      <c r="D7827" s="62"/>
      <c r="E7827" s="173"/>
    </row>
    <row r="7828" spans="1:5">
      <c r="A7828" s="410" t="s">
        <v>570</v>
      </c>
      <c r="B7828" s="62"/>
      <c r="C7828" s="62"/>
      <c r="D7828" s="62"/>
      <c r="E7828" s="173"/>
    </row>
    <row r="7829" spans="1:5">
      <c r="A7829" s="410"/>
      <c r="B7829" s="62"/>
      <c r="C7829" s="62"/>
      <c r="D7829" s="62"/>
      <c r="E7829" s="173"/>
    </row>
    <row r="7830" spans="1:5">
      <c r="A7830" s="410" t="s">
        <v>576</v>
      </c>
      <c r="B7830" s="62" t="s">
        <v>558</v>
      </c>
      <c r="C7830" s="62" t="s">
        <v>559</v>
      </c>
      <c r="D7830" s="62" t="s">
        <v>560</v>
      </c>
      <c r="E7830" s="173" t="s">
        <v>561</v>
      </c>
    </row>
    <row r="7831" spans="1:5" ht="30">
      <c r="A7831" s="410" t="s">
        <v>3061</v>
      </c>
      <c r="B7831" s="62" t="s">
        <v>123</v>
      </c>
      <c r="C7831" s="62">
        <v>1.828E-4</v>
      </c>
      <c r="D7831" s="62">
        <v>576</v>
      </c>
      <c r="E7831" s="173">
        <f>TRUNC((C7831*D7831),2)</f>
        <v>0.1</v>
      </c>
    </row>
    <row r="7832" spans="1:5">
      <c r="A7832" s="410" t="s">
        <v>562</v>
      </c>
      <c r="B7832" s="62" t="s">
        <v>563</v>
      </c>
      <c r="C7832" s="62" t="s">
        <v>563</v>
      </c>
      <c r="D7832" s="62" t="s">
        <v>563</v>
      </c>
      <c r="E7832" s="173">
        <f>SUM(E7831:E7831)</f>
        <v>0.1</v>
      </c>
    </row>
    <row r="7833" spans="1:5">
      <c r="A7833" s="410"/>
      <c r="B7833" s="62"/>
      <c r="C7833" s="62"/>
      <c r="D7833" s="62"/>
      <c r="E7833" s="173"/>
    </row>
    <row r="7834" spans="1:5">
      <c r="A7834" s="410" t="s">
        <v>557</v>
      </c>
      <c r="B7834" s="62" t="s">
        <v>558</v>
      </c>
      <c r="C7834" s="62" t="s">
        <v>559</v>
      </c>
      <c r="D7834" s="62" t="s">
        <v>560</v>
      </c>
      <c r="E7834" s="173" t="s">
        <v>561</v>
      </c>
    </row>
    <row r="7835" spans="1:5">
      <c r="A7835" s="410" t="s">
        <v>3105</v>
      </c>
      <c r="B7835" s="62" t="s">
        <v>122</v>
      </c>
      <c r="C7835" s="62">
        <v>1.9376949999999999</v>
      </c>
      <c r="D7835" s="62">
        <v>13.3</v>
      </c>
      <c r="E7835" s="173">
        <f>TRUNC((C7835*D7835),2)</f>
        <v>25.77</v>
      </c>
    </row>
    <row r="7836" spans="1:5">
      <c r="A7836" s="410" t="s">
        <v>3063</v>
      </c>
      <c r="B7836" s="62" t="s">
        <v>122</v>
      </c>
      <c r="C7836" s="62">
        <v>0.80350900000000003</v>
      </c>
      <c r="D7836" s="62">
        <v>8.51</v>
      </c>
      <c r="E7836" s="173">
        <f>TRUNC((C7836*D7836),2)</f>
        <v>6.83</v>
      </c>
    </row>
    <row r="7837" spans="1:5">
      <c r="A7837" s="410" t="s">
        <v>562</v>
      </c>
      <c r="B7837" s="62" t="s">
        <v>563</v>
      </c>
      <c r="C7837" s="62" t="s">
        <v>563</v>
      </c>
      <c r="D7837" s="62" t="s">
        <v>563</v>
      </c>
      <c r="E7837" s="173">
        <f>SUM(E7835:E7836)</f>
        <v>32.6</v>
      </c>
    </row>
    <row r="7838" spans="1:5">
      <c r="A7838" s="410"/>
      <c r="B7838" s="62"/>
      <c r="C7838" s="62"/>
      <c r="D7838" s="62"/>
      <c r="E7838" s="173"/>
    </row>
    <row r="7839" spans="1:5">
      <c r="A7839" s="410" t="s">
        <v>564</v>
      </c>
      <c r="B7839" s="62" t="s">
        <v>558</v>
      </c>
      <c r="C7839" s="62" t="s">
        <v>559</v>
      </c>
      <c r="D7839" s="62" t="s">
        <v>560</v>
      </c>
      <c r="E7839" s="173" t="s">
        <v>561</v>
      </c>
    </row>
    <row r="7840" spans="1:5">
      <c r="A7840" s="410" t="s">
        <v>3066</v>
      </c>
      <c r="B7840" s="62" t="s">
        <v>123</v>
      </c>
      <c r="C7840" s="62">
        <v>2.1646430000000001E-2</v>
      </c>
      <c r="D7840" s="62">
        <v>6.92</v>
      </c>
      <c r="E7840" s="173">
        <f t="shared" ref="E7840:E7868" si="169">TRUNC((C7840*D7840),2)</f>
        <v>0.14000000000000001</v>
      </c>
    </row>
    <row r="7841" spans="1:5">
      <c r="A7841" s="410" t="s">
        <v>3046</v>
      </c>
      <c r="B7841" s="62" t="s">
        <v>131</v>
      </c>
      <c r="C7841" s="62">
        <v>4.3226999999999996E-3</v>
      </c>
      <c r="D7841" s="62">
        <v>50.4</v>
      </c>
      <c r="E7841" s="173">
        <f t="shared" si="169"/>
        <v>0.21</v>
      </c>
    </row>
    <row r="7842" spans="1:5">
      <c r="A7842" s="410" t="s">
        <v>3067</v>
      </c>
      <c r="B7842" s="62" t="s">
        <v>123</v>
      </c>
      <c r="C7842" s="62">
        <v>1.79441E-3</v>
      </c>
      <c r="D7842" s="62">
        <v>108.95</v>
      </c>
      <c r="E7842" s="173">
        <f t="shared" si="169"/>
        <v>0.19</v>
      </c>
    </row>
    <row r="7843" spans="1:5">
      <c r="A7843" s="410" t="s">
        <v>3069</v>
      </c>
      <c r="B7843" s="62" t="s">
        <v>123</v>
      </c>
      <c r="C7843" s="62">
        <v>2.4486589999999999E-2</v>
      </c>
      <c r="D7843" s="62">
        <v>6.21</v>
      </c>
      <c r="E7843" s="173">
        <f t="shared" si="169"/>
        <v>0.15</v>
      </c>
    </row>
    <row r="7844" spans="1:5">
      <c r="A7844" s="410" t="s">
        <v>3278</v>
      </c>
      <c r="B7844" s="62" t="s">
        <v>123</v>
      </c>
      <c r="C7844" s="62">
        <v>0.09</v>
      </c>
      <c r="D7844" s="62">
        <v>3.48</v>
      </c>
      <c r="E7844" s="173">
        <f t="shared" si="169"/>
        <v>0.31</v>
      </c>
    </row>
    <row r="7845" spans="1:5">
      <c r="A7845" s="410" t="s">
        <v>3291</v>
      </c>
      <c r="B7845" s="62" t="s">
        <v>123</v>
      </c>
      <c r="C7845" s="62">
        <v>1</v>
      </c>
      <c r="D7845" s="62">
        <v>176.94</v>
      </c>
      <c r="E7845" s="173">
        <f t="shared" si="169"/>
        <v>176.94</v>
      </c>
    </row>
    <row r="7846" spans="1:5">
      <c r="A7846" s="410" t="s">
        <v>3047</v>
      </c>
      <c r="B7846" s="62" t="s">
        <v>131</v>
      </c>
      <c r="C7846" s="62">
        <v>3.7083409999999997E-2</v>
      </c>
      <c r="D7846" s="62">
        <v>9.4499999999999993</v>
      </c>
      <c r="E7846" s="173">
        <f t="shared" si="169"/>
        <v>0.35</v>
      </c>
    </row>
    <row r="7847" spans="1:5" ht="30">
      <c r="A7847" s="410" t="s">
        <v>3292</v>
      </c>
      <c r="B7847" s="62" t="s">
        <v>123</v>
      </c>
      <c r="C7847" s="62">
        <v>5.9884201800000003</v>
      </c>
      <c r="D7847" s="62">
        <v>12.09</v>
      </c>
      <c r="E7847" s="173">
        <f t="shared" si="169"/>
        <v>72.39</v>
      </c>
    </row>
    <row r="7848" spans="1:5">
      <c r="A7848" s="410" t="s">
        <v>3075</v>
      </c>
      <c r="B7848" s="62" t="s">
        <v>128</v>
      </c>
      <c r="C7848" s="62">
        <v>4.08108E-3</v>
      </c>
      <c r="D7848" s="62">
        <v>15.32</v>
      </c>
      <c r="E7848" s="173">
        <f t="shared" si="169"/>
        <v>0.06</v>
      </c>
    </row>
    <row r="7849" spans="1:5">
      <c r="A7849" s="410" t="s">
        <v>3280</v>
      </c>
      <c r="B7849" s="62" t="s">
        <v>123</v>
      </c>
      <c r="C7849" s="62">
        <v>1</v>
      </c>
      <c r="D7849" s="62">
        <v>83.68</v>
      </c>
      <c r="E7849" s="173">
        <f t="shared" si="169"/>
        <v>83.68</v>
      </c>
    </row>
    <row r="7850" spans="1:5">
      <c r="A7850" s="410" t="s">
        <v>3076</v>
      </c>
      <c r="B7850" s="62" t="s">
        <v>122</v>
      </c>
      <c r="C7850" s="62">
        <v>2.7</v>
      </c>
      <c r="D7850" s="62">
        <v>1.87</v>
      </c>
      <c r="E7850" s="173">
        <f t="shared" si="169"/>
        <v>5.04</v>
      </c>
    </row>
    <row r="7851" spans="1:5">
      <c r="A7851" s="410" t="s">
        <v>3077</v>
      </c>
      <c r="B7851" s="62" t="s">
        <v>122</v>
      </c>
      <c r="C7851" s="62">
        <v>2.7</v>
      </c>
      <c r="D7851" s="62">
        <v>0.71</v>
      </c>
      <c r="E7851" s="173">
        <f t="shared" si="169"/>
        <v>1.91</v>
      </c>
    </row>
    <row r="7852" spans="1:5">
      <c r="A7852" s="410" t="s">
        <v>3078</v>
      </c>
      <c r="B7852" s="62" t="s">
        <v>122</v>
      </c>
      <c r="C7852" s="62">
        <v>2.7</v>
      </c>
      <c r="D7852" s="62">
        <v>0.34</v>
      </c>
      <c r="E7852" s="173">
        <f t="shared" si="169"/>
        <v>0.91</v>
      </c>
    </row>
    <row r="7853" spans="1:5">
      <c r="A7853" s="410" t="s">
        <v>3079</v>
      </c>
      <c r="B7853" s="62" t="s">
        <v>122</v>
      </c>
      <c r="C7853" s="62">
        <v>2.7</v>
      </c>
      <c r="D7853" s="62">
        <v>0.05</v>
      </c>
      <c r="E7853" s="173">
        <f t="shared" si="169"/>
        <v>0.13</v>
      </c>
    </row>
    <row r="7854" spans="1:5">
      <c r="A7854" s="410" t="s">
        <v>3293</v>
      </c>
      <c r="B7854" s="62" t="s">
        <v>127</v>
      </c>
      <c r="C7854" s="62">
        <v>0.14430000000000001</v>
      </c>
      <c r="D7854" s="62">
        <v>39.869999999999997</v>
      </c>
      <c r="E7854" s="173">
        <f t="shared" si="169"/>
        <v>5.75</v>
      </c>
    </row>
    <row r="7855" spans="1:5">
      <c r="A7855" s="410" t="s">
        <v>3281</v>
      </c>
      <c r="B7855" s="62" t="s">
        <v>123</v>
      </c>
      <c r="C7855" s="62">
        <v>1</v>
      </c>
      <c r="D7855" s="62">
        <v>18.25</v>
      </c>
      <c r="E7855" s="173">
        <f t="shared" si="169"/>
        <v>18.25</v>
      </c>
    </row>
    <row r="7856" spans="1:5">
      <c r="A7856" s="410" t="s">
        <v>3048</v>
      </c>
      <c r="B7856" s="62" t="s">
        <v>123</v>
      </c>
      <c r="C7856" s="62">
        <v>7.1450200000000002E-3</v>
      </c>
      <c r="D7856" s="62">
        <v>31.18</v>
      </c>
      <c r="E7856" s="173">
        <f t="shared" si="169"/>
        <v>0.22</v>
      </c>
    </row>
    <row r="7857" spans="1:5">
      <c r="A7857" s="410" t="s">
        <v>3049</v>
      </c>
      <c r="B7857" s="62" t="s">
        <v>123</v>
      </c>
      <c r="C7857" s="62">
        <v>3.3488200000000002E-3</v>
      </c>
      <c r="D7857" s="62">
        <v>178.5</v>
      </c>
      <c r="E7857" s="173">
        <f t="shared" si="169"/>
        <v>0.59</v>
      </c>
    </row>
    <row r="7858" spans="1:5">
      <c r="A7858" s="410" t="s">
        <v>3050</v>
      </c>
      <c r="B7858" s="62" t="s">
        <v>123</v>
      </c>
      <c r="C7858" s="62">
        <v>0.30101542999999997</v>
      </c>
      <c r="D7858" s="62">
        <v>1.17</v>
      </c>
      <c r="E7858" s="173">
        <f t="shared" si="169"/>
        <v>0.35</v>
      </c>
    </row>
    <row r="7859" spans="1:5" ht="30">
      <c r="A7859" s="410" t="s">
        <v>3051</v>
      </c>
      <c r="B7859" s="62" t="s">
        <v>123</v>
      </c>
      <c r="C7859" s="62">
        <v>2.9025000000000001E-3</v>
      </c>
      <c r="D7859" s="62">
        <v>140.43</v>
      </c>
      <c r="E7859" s="173">
        <f t="shared" si="169"/>
        <v>0.4</v>
      </c>
    </row>
    <row r="7860" spans="1:5" ht="30">
      <c r="A7860" s="410" t="s">
        <v>3052</v>
      </c>
      <c r="B7860" s="62" t="s">
        <v>123</v>
      </c>
      <c r="C7860" s="62">
        <v>1.944E-3</v>
      </c>
      <c r="D7860" s="62">
        <v>123.37</v>
      </c>
      <c r="E7860" s="173">
        <f t="shared" si="169"/>
        <v>0.23</v>
      </c>
    </row>
    <row r="7861" spans="1:5" ht="30">
      <c r="A7861" s="410" t="s">
        <v>3080</v>
      </c>
      <c r="B7861" s="62" t="s">
        <v>123</v>
      </c>
      <c r="C7861" s="62">
        <v>1.1909E-4</v>
      </c>
      <c r="D7861" s="62">
        <v>593.85</v>
      </c>
      <c r="E7861" s="173">
        <f t="shared" si="169"/>
        <v>7.0000000000000007E-2</v>
      </c>
    </row>
    <row r="7862" spans="1:5">
      <c r="A7862" s="410" t="s">
        <v>3081</v>
      </c>
      <c r="B7862" s="62" t="s">
        <v>123</v>
      </c>
      <c r="C7862" s="62">
        <v>7.3116999999999995E-4</v>
      </c>
      <c r="D7862" s="62">
        <v>134.63</v>
      </c>
      <c r="E7862" s="173">
        <f t="shared" si="169"/>
        <v>0.09</v>
      </c>
    </row>
    <row r="7863" spans="1:5">
      <c r="A7863" s="410" t="s">
        <v>3082</v>
      </c>
      <c r="B7863" s="62" t="s">
        <v>123</v>
      </c>
      <c r="C7863" s="62">
        <v>5.5539999999999995E-4</v>
      </c>
      <c r="D7863" s="62">
        <v>202.84</v>
      </c>
      <c r="E7863" s="173">
        <f t="shared" si="169"/>
        <v>0.11</v>
      </c>
    </row>
    <row r="7864" spans="1:5">
      <c r="A7864" s="410" t="s">
        <v>3083</v>
      </c>
      <c r="B7864" s="62" t="s">
        <v>123</v>
      </c>
      <c r="C7864" s="62">
        <v>1.1909E-4</v>
      </c>
      <c r="D7864" s="62">
        <v>574.46</v>
      </c>
      <c r="E7864" s="173">
        <f t="shared" si="169"/>
        <v>0.06</v>
      </c>
    </row>
    <row r="7865" spans="1:5">
      <c r="A7865" s="410" t="s">
        <v>3084</v>
      </c>
      <c r="B7865" s="62" t="s">
        <v>123</v>
      </c>
      <c r="C7865" s="62">
        <v>1.4632999999999999E-4</v>
      </c>
      <c r="D7865" s="62">
        <v>276.64</v>
      </c>
      <c r="E7865" s="173">
        <f t="shared" si="169"/>
        <v>0.04</v>
      </c>
    </row>
    <row r="7866" spans="1:5">
      <c r="A7866" s="410" t="s">
        <v>3085</v>
      </c>
      <c r="B7866" s="62" t="s">
        <v>123</v>
      </c>
      <c r="C7866" s="62">
        <v>7.3709999999999999E-3</v>
      </c>
      <c r="D7866" s="62">
        <v>8.1</v>
      </c>
      <c r="E7866" s="173">
        <f t="shared" si="169"/>
        <v>0.05</v>
      </c>
    </row>
    <row r="7867" spans="1:5">
      <c r="A7867" s="410" t="s">
        <v>3086</v>
      </c>
      <c r="B7867" s="62" t="s">
        <v>123</v>
      </c>
      <c r="C7867" s="62">
        <v>4.08108E-3</v>
      </c>
      <c r="D7867" s="62">
        <v>11.01</v>
      </c>
      <c r="E7867" s="173">
        <f t="shared" si="169"/>
        <v>0.04</v>
      </c>
    </row>
    <row r="7868" spans="1:5">
      <c r="A7868" s="410" t="s">
        <v>3087</v>
      </c>
      <c r="B7868" s="62" t="s">
        <v>123</v>
      </c>
      <c r="C7868" s="62">
        <v>4.08108E-3</v>
      </c>
      <c r="D7868" s="62">
        <v>24.42</v>
      </c>
      <c r="E7868" s="173">
        <f t="shared" si="169"/>
        <v>0.09</v>
      </c>
    </row>
    <row r="7869" spans="1:5">
      <c r="A7869" s="410" t="s">
        <v>562</v>
      </c>
      <c r="B7869" s="62" t="s">
        <v>563</v>
      </c>
      <c r="C7869" s="62" t="s">
        <v>563</v>
      </c>
      <c r="D7869" s="62" t="s">
        <v>563</v>
      </c>
      <c r="E7869" s="173">
        <f>SUM(E7840:E7868)</f>
        <v>368.75000000000011</v>
      </c>
    </row>
    <row r="7870" spans="1:5">
      <c r="A7870" s="410"/>
      <c r="B7870" s="62"/>
      <c r="C7870" s="62"/>
      <c r="D7870" s="62"/>
      <c r="E7870" s="173"/>
    </row>
    <row r="7871" spans="1:5">
      <c r="A7871" s="410" t="s">
        <v>565</v>
      </c>
      <c r="B7871" s="62" t="s">
        <v>563</v>
      </c>
      <c r="C7871" s="62" t="s">
        <v>563</v>
      </c>
      <c r="D7871" s="62" t="s">
        <v>563</v>
      </c>
      <c r="E7871" s="173">
        <f>E7832+E7837+E7869</f>
        <v>401.4500000000001</v>
      </c>
    </row>
    <row r="7872" spans="1:5">
      <c r="A7872" s="410"/>
      <c r="B7872" s="62"/>
      <c r="C7872" s="62"/>
      <c r="D7872" s="413"/>
      <c r="E7872" s="173"/>
    </row>
    <row r="7873" spans="1:5">
      <c r="A7873" s="410"/>
      <c r="B7873" s="62"/>
      <c r="C7873" s="62"/>
      <c r="D7873" s="62"/>
      <c r="E7873" s="173"/>
    </row>
    <row r="7874" spans="1:5">
      <c r="A7874" s="410"/>
      <c r="B7874" s="62"/>
      <c r="C7874" s="62"/>
      <c r="D7874" s="62"/>
      <c r="E7874" s="173"/>
    </row>
    <row r="7875" spans="1:5">
      <c r="A7875" s="410" t="s">
        <v>1469</v>
      </c>
      <c r="B7875" s="62" t="s">
        <v>3640</v>
      </c>
      <c r="C7875" s="62"/>
      <c r="D7875" s="62"/>
      <c r="E7875" s="173"/>
    </row>
    <row r="7876" spans="1:5" ht="45">
      <c r="A7876" s="410" t="s">
        <v>2809</v>
      </c>
      <c r="B7876" s="62"/>
      <c r="C7876" s="62"/>
      <c r="D7876" s="62"/>
      <c r="E7876" s="173"/>
    </row>
    <row r="7877" spans="1:5">
      <c r="A7877" s="410" t="s">
        <v>570</v>
      </c>
      <c r="B7877" s="62"/>
      <c r="C7877" s="62"/>
      <c r="D7877" s="62"/>
      <c r="E7877" s="173"/>
    </row>
    <row r="7878" spans="1:5">
      <c r="A7878" s="410"/>
      <c r="B7878" s="62"/>
      <c r="C7878" s="62"/>
      <c r="D7878" s="62"/>
      <c r="E7878" s="173"/>
    </row>
    <row r="7879" spans="1:5">
      <c r="A7879" s="410" t="s">
        <v>576</v>
      </c>
      <c r="B7879" s="62" t="s">
        <v>558</v>
      </c>
      <c r="C7879" s="62" t="s">
        <v>559</v>
      </c>
      <c r="D7879" s="62" t="s">
        <v>560</v>
      </c>
      <c r="E7879" s="173" t="s">
        <v>561</v>
      </c>
    </row>
    <row r="7880" spans="1:5" ht="30">
      <c r="A7880" s="410" t="s">
        <v>3061</v>
      </c>
      <c r="B7880" s="62" t="s">
        <v>123</v>
      </c>
      <c r="C7880" s="62">
        <v>2.0379999999999999E-4</v>
      </c>
      <c r="D7880" s="62">
        <v>576</v>
      </c>
      <c r="E7880" s="173">
        <f>TRUNC((C7880*D7880),2)</f>
        <v>0.11</v>
      </c>
    </row>
    <row r="7881" spans="1:5">
      <c r="A7881" s="410" t="s">
        <v>562</v>
      </c>
      <c r="B7881" s="62" t="s">
        <v>563</v>
      </c>
      <c r="C7881" s="62" t="s">
        <v>563</v>
      </c>
      <c r="D7881" s="62" t="s">
        <v>563</v>
      </c>
      <c r="E7881" s="173">
        <f>SUM(E7880:E7880)</f>
        <v>0.11</v>
      </c>
    </row>
    <row r="7882" spans="1:5">
      <c r="A7882" s="410"/>
      <c r="B7882" s="62"/>
      <c r="C7882" s="62"/>
      <c r="D7882" s="62"/>
      <c r="E7882" s="173"/>
    </row>
    <row r="7883" spans="1:5">
      <c r="A7883" s="410" t="s">
        <v>557</v>
      </c>
      <c r="B7883" s="62" t="s">
        <v>558</v>
      </c>
      <c r="C7883" s="62" t="s">
        <v>559</v>
      </c>
      <c r="D7883" s="62" t="s">
        <v>560</v>
      </c>
      <c r="E7883" s="173" t="s">
        <v>561</v>
      </c>
    </row>
    <row r="7884" spans="1:5">
      <c r="A7884" s="410" t="s">
        <v>3105</v>
      </c>
      <c r="B7884" s="62" t="s">
        <v>122</v>
      </c>
      <c r="C7884" s="62">
        <v>2.2014649999999998</v>
      </c>
      <c r="D7884" s="62">
        <v>13.3</v>
      </c>
      <c r="E7884" s="173">
        <f>TRUNC((C7884*D7884),2)</f>
        <v>29.27</v>
      </c>
    </row>
    <row r="7885" spans="1:5">
      <c r="A7885" s="410" t="s">
        <v>3063</v>
      </c>
      <c r="B7885" s="62" t="s">
        <v>122</v>
      </c>
      <c r="C7885" s="62">
        <v>0.85436400000000001</v>
      </c>
      <c r="D7885" s="62">
        <v>8.51</v>
      </c>
      <c r="E7885" s="173">
        <f>TRUNC((C7885*D7885),2)</f>
        <v>7.27</v>
      </c>
    </row>
    <row r="7886" spans="1:5">
      <c r="A7886" s="410" t="s">
        <v>562</v>
      </c>
      <c r="B7886" s="62" t="s">
        <v>563</v>
      </c>
      <c r="C7886" s="62" t="s">
        <v>563</v>
      </c>
      <c r="D7886" s="62" t="s">
        <v>563</v>
      </c>
      <c r="E7886" s="173">
        <f>SUM(E7884:E7885)</f>
        <v>36.54</v>
      </c>
    </row>
    <row r="7887" spans="1:5">
      <c r="A7887" s="410"/>
      <c r="B7887" s="62"/>
      <c r="C7887" s="62"/>
      <c r="D7887" s="62"/>
      <c r="E7887" s="173"/>
    </row>
    <row r="7888" spans="1:5">
      <c r="A7888" s="410" t="s">
        <v>564</v>
      </c>
      <c r="B7888" s="62" t="s">
        <v>558</v>
      </c>
      <c r="C7888" s="62" t="s">
        <v>559</v>
      </c>
      <c r="D7888" s="62" t="s">
        <v>560</v>
      </c>
      <c r="E7888" s="173" t="s">
        <v>561</v>
      </c>
    </row>
    <row r="7889" spans="1:5">
      <c r="A7889" s="410" t="s">
        <v>3066</v>
      </c>
      <c r="B7889" s="62" t="s">
        <v>123</v>
      </c>
      <c r="C7889" s="62">
        <v>2.413177E-2</v>
      </c>
      <c r="D7889" s="62">
        <v>6.92</v>
      </c>
      <c r="E7889" s="173">
        <f t="shared" ref="E7889:E7918" si="170">TRUNC((C7889*D7889),2)</f>
        <v>0.16</v>
      </c>
    </row>
    <row r="7890" spans="1:5">
      <c r="A7890" s="410" t="s">
        <v>3046</v>
      </c>
      <c r="B7890" s="62" t="s">
        <v>131</v>
      </c>
      <c r="C7890" s="62">
        <v>4.8190100000000003E-3</v>
      </c>
      <c r="D7890" s="62">
        <v>50.4</v>
      </c>
      <c r="E7890" s="173">
        <f t="shared" si="170"/>
        <v>0.24</v>
      </c>
    </row>
    <row r="7891" spans="1:5">
      <c r="A7891" s="410" t="s">
        <v>3067</v>
      </c>
      <c r="B7891" s="62" t="s">
        <v>123</v>
      </c>
      <c r="C7891" s="62">
        <v>2.00045E-3</v>
      </c>
      <c r="D7891" s="62">
        <v>108.95</v>
      </c>
      <c r="E7891" s="173">
        <f t="shared" si="170"/>
        <v>0.21</v>
      </c>
    </row>
    <row r="7892" spans="1:5">
      <c r="A7892" s="410" t="s">
        <v>3069</v>
      </c>
      <c r="B7892" s="62" t="s">
        <v>123</v>
      </c>
      <c r="C7892" s="62">
        <v>2.7298010000000001E-2</v>
      </c>
      <c r="D7892" s="62">
        <v>6.21</v>
      </c>
      <c r="E7892" s="173">
        <f t="shared" si="170"/>
        <v>0.16</v>
      </c>
    </row>
    <row r="7893" spans="1:5">
      <c r="A7893" s="410" t="s">
        <v>3278</v>
      </c>
      <c r="B7893" s="62" t="s">
        <v>123</v>
      </c>
      <c r="C7893" s="62">
        <v>0.12039999999999999</v>
      </c>
      <c r="D7893" s="62">
        <v>3.48</v>
      </c>
      <c r="E7893" s="173">
        <f t="shared" si="170"/>
        <v>0.41</v>
      </c>
    </row>
    <row r="7894" spans="1:5">
      <c r="A7894" s="410" t="s">
        <v>3047</v>
      </c>
      <c r="B7894" s="62" t="s">
        <v>131</v>
      </c>
      <c r="C7894" s="62">
        <v>4.134115E-2</v>
      </c>
      <c r="D7894" s="62">
        <v>9.4499999999999993</v>
      </c>
      <c r="E7894" s="173">
        <f t="shared" si="170"/>
        <v>0.39</v>
      </c>
    </row>
    <row r="7895" spans="1:5" ht="30">
      <c r="A7895" s="410" t="s">
        <v>3292</v>
      </c>
      <c r="B7895" s="62" t="s">
        <v>123</v>
      </c>
      <c r="C7895" s="62">
        <v>5.9851116600000003</v>
      </c>
      <c r="D7895" s="62">
        <v>12.09</v>
      </c>
      <c r="E7895" s="173">
        <f t="shared" si="170"/>
        <v>72.349999999999994</v>
      </c>
    </row>
    <row r="7896" spans="1:5">
      <c r="A7896" s="410" t="s">
        <v>3075</v>
      </c>
      <c r="B7896" s="62" t="s">
        <v>128</v>
      </c>
      <c r="C7896" s="62">
        <v>4.5496499999999997E-3</v>
      </c>
      <c r="D7896" s="62">
        <v>15.32</v>
      </c>
      <c r="E7896" s="173">
        <f t="shared" si="170"/>
        <v>0.06</v>
      </c>
    </row>
    <row r="7897" spans="1:5">
      <c r="A7897" s="410" t="s">
        <v>3294</v>
      </c>
      <c r="B7897" s="62" t="s">
        <v>123</v>
      </c>
      <c r="C7897" s="62">
        <v>1</v>
      </c>
      <c r="D7897" s="62">
        <v>6</v>
      </c>
      <c r="E7897" s="173">
        <f t="shared" si="170"/>
        <v>6</v>
      </c>
    </row>
    <row r="7898" spans="1:5">
      <c r="A7898" s="410" t="s">
        <v>3295</v>
      </c>
      <c r="B7898" s="62" t="s">
        <v>123</v>
      </c>
      <c r="C7898" s="62">
        <v>1</v>
      </c>
      <c r="D7898" s="62">
        <v>522.05999999999995</v>
      </c>
      <c r="E7898" s="173">
        <f t="shared" si="170"/>
        <v>522.05999999999995</v>
      </c>
    </row>
    <row r="7899" spans="1:5">
      <c r="A7899" s="410" t="s">
        <v>3296</v>
      </c>
      <c r="B7899" s="62" t="s">
        <v>123</v>
      </c>
      <c r="C7899" s="62">
        <v>1</v>
      </c>
      <c r="D7899" s="62">
        <v>29.51</v>
      </c>
      <c r="E7899" s="173">
        <f t="shared" si="170"/>
        <v>29.51</v>
      </c>
    </row>
    <row r="7900" spans="1:5">
      <c r="A7900" s="410" t="s">
        <v>3076</v>
      </c>
      <c r="B7900" s="62" t="s">
        <v>122</v>
      </c>
      <c r="C7900" s="62">
        <v>3.01</v>
      </c>
      <c r="D7900" s="62">
        <v>1.87</v>
      </c>
      <c r="E7900" s="173">
        <f t="shared" si="170"/>
        <v>5.62</v>
      </c>
    </row>
    <row r="7901" spans="1:5">
      <c r="A7901" s="410" t="s">
        <v>3077</v>
      </c>
      <c r="B7901" s="62" t="s">
        <v>122</v>
      </c>
      <c r="C7901" s="62">
        <v>3.01</v>
      </c>
      <c r="D7901" s="62">
        <v>0.71</v>
      </c>
      <c r="E7901" s="173">
        <f t="shared" si="170"/>
        <v>2.13</v>
      </c>
    </row>
    <row r="7902" spans="1:5">
      <c r="A7902" s="410" t="s">
        <v>3078</v>
      </c>
      <c r="B7902" s="62" t="s">
        <v>122</v>
      </c>
      <c r="C7902" s="62">
        <v>3.01</v>
      </c>
      <c r="D7902" s="62">
        <v>0.34</v>
      </c>
      <c r="E7902" s="173">
        <f t="shared" si="170"/>
        <v>1.02</v>
      </c>
    </row>
    <row r="7903" spans="1:5">
      <c r="A7903" s="410" t="s">
        <v>3079</v>
      </c>
      <c r="B7903" s="62" t="s">
        <v>122</v>
      </c>
      <c r="C7903" s="62">
        <v>3.01</v>
      </c>
      <c r="D7903" s="62">
        <v>0.05</v>
      </c>
      <c r="E7903" s="173">
        <f t="shared" si="170"/>
        <v>0.15</v>
      </c>
    </row>
    <row r="7904" spans="1:5">
      <c r="A7904" s="410" t="s">
        <v>3293</v>
      </c>
      <c r="B7904" s="62" t="s">
        <v>127</v>
      </c>
      <c r="C7904" s="62">
        <v>0.11700000000000001</v>
      </c>
      <c r="D7904" s="62">
        <v>39.869999999999997</v>
      </c>
      <c r="E7904" s="173">
        <f t="shared" si="170"/>
        <v>4.66</v>
      </c>
    </row>
    <row r="7905" spans="1:5">
      <c r="A7905" s="410" t="s">
        <v>3281</v>
      </c>
      <c r="B7905" s="62" t="s">
        <v>123</v>
      </c>
      <c r="C7905" s="62">
        <v>1</v>
      </c>
      <c r="D7905" s="62">
        <v>18.25</v>
      </c>
      <c r="E7905" s="173">
        <f t="shared" si="170"/>
        <v>18.25</v>
      </c>
    </row>
    <row r="7906" spans="1:5">
      <c r="A7906" s="410" t="s">
        <v>3048</v>
      </c>
      <c r="B7906" s="62" t="s">
        <v>123</v>
      </c>
      <c r="C7906" s="62">
        <v>7.9653699999999994E-3</v>
      </c>
      <c r="D7906" s="62">
        <v>31.18</v>
      </c>
      <c r="E7906" s="173">
        <f t="shared" si="170"/>
        <v>0.24</v>
      </c>
    </row>
    <row r="7907" spans="1:5">
      <c r="A7907" s="410" t="s">
        <v>3049</v>
      </c>
      <c r="B7907" s="62" t="s">
        <v>123</v>
      </c>
      <c r="C7907" s="62">
        <v>3.7333100000000001E-3</v>
      </c>
      <c r="D7907" s="62">
        <v>178.5</v>
      </c>
      <c r="E7907" s="173">
        <f t="shared" si="170"/>
        <v>0.66</v>
      </c>
    </row>
    <row r="7908" spans="1:5">
      <c r="A7908" s="410" t="s">
        <v>3050</v>
      </c>
      <c r="B7908" s="62" t="s">
        <v>123</v>
      </c>
      <c r="C7908" s="62">
        <v>0.33557647000000002</v>
      </c>
      <c r="D7908" s="62">
        <v>1.17</v>
      </c>
      <c r="E7908" s="173">
        <f t="shared" si="170"/>
        <v>0.39</v>
      </c>
    </row>
    <row r="7909" spans="1:5" ht="30">
      <c r="A7909" s="410" t="s">
        <v>3051</v>
      </c>
      <c r="B7909" s="62" t="s">
        <v>123</v>
      </c>
      <c r="C7909" s="62">
        <v>3.2357499999999999E-3</v>
      </c>
      <c r="D7909" s="62">
        <v>140.43</v>
      </c>
      <c r="E7909" s="173">
        <f t="shared" si="170"/>
        <v>0.45</v>
      </c>
    </row>
    <row r="7910" spans="1:5" ht="30">
      <c r="A7910" s="410" t="s">
        <v>3052</v>
      </c>
      <c r="B7910" s="62" t="s">
        <v>123</v>
      </c>
      <c r="C7910" s="62">
        <v>2.1672000000000002E-3</v>
      </c>
      <c r="D7910" s="62">
        <v>123.37</v>
      </c>
      <c r="E7910" s="173">
        <f t="shared" si="170"/>
        <v>0.26</v>
      </c>
    </row>
    <row r="7911" spans="1:5" ht="30">
      <c r="A7911" s="410" t="s">
        <v>3080</v>
      </c>
      <c r="B7911" s="62" t="s">
        <v>123</v>
      </c>
      <c r="C7911" s="62">
        <v>1.3276E-4</v>
      </c>
      <c r="D7911" s="62">
        <v>593.85</v>
      </c>
      <c r="E7911" s="173">
        <f t="shared" si="170"/>
        <v>7.0000000000000007E-2</v>
      </c>
    </row>
    <row r="7912" spans="1:5">
      <c r="A7912" s="410" t="s">
        <v>3081</v>
      </c>
      <c r="B7912" s="62" t="s">
        <v>123</v>
      </c>
      <c r="C7912" s="62">
        <v>8.1510999999999997E-4</v>
      </c>
      <c r="D7912" s="62">
        <v>134.63</v>
      </c>
      <c r="E7912" s="173">
        <f t="shared" si="170"/>
        <v>0.1</v>
      </c>
    </row>
    <row r="7913" spans="1:5">
      <c r="A7913" s="410" t="s">
        <v>3082</v>
      </c>
      <c r="B7913" s="62" t="s">
        <v>123</v>
      </c>
      <c r="C7913" s="62">
        <v>6.1917999999999999E-4</v>
      </c>
      <c r="D7913" s="62">
        <v>202.84</v>
      </c>
      <c r="E7913" s="173">
        <f t="shared" si="170"/>
        <v>0.12</v>
      </c>
    </row>
    <row r="7914" spans="1:5">
      <c r="A7914" s="410" t="s">
        <v>3083</v>
      </c>
      <c r="B7914" s="62" t="s">
        <v>123</v>
      </c>
      <c r="C7914" s="62">
        <v>1.3276E-4</v>
      </c>
      <c r="D7914" s="62">
        <v>574.46</v>
      </c>
      <c r="E7914" s="173">
        <f t="shared" si="170"/>
        <v>7.0000000000000007E-2</v>
      </c>
    </row>
    <row r="7915" spans="1:5">
      <c r="A7915" s="410" t="s">
        <v>3084</v>
      </c>
      <c r="B7915" s="62" t="s">
        <v>123</v>
      </c>
      <c r="C7915" s="62">
        <v>1.6314000000000001E-4</v>
      </c>
      <c r="D7915" s="62">
        <v>276.64</v>
      </c>
      <c r="E7915" s="173">
        <f t="shared" si="170"/>
        <v>0.04</v>
      </c>
    </row>
    <row r="7916" spans="1:5">
      <c r="A7916" s="410" t="s">
        <v>3085</v>
      </c>
      <c r="B7916" s="62" t="s">
        <v>123</v>
      </c>
      <c r="C7916" s="62">
        <v>8.2173000000000003E-3</v>
      </c>
      <c r="D7916" s="62">
        <v>8.1</v>
      </c>
      <c r="E7916" s="173">
        <f t="shared" si="170"/>
        <v>0.06</v>
      </c>
    </row>
    <row r="7917" spans="1:5">
      <c r="A7917" s="410" t="s">
        <v>3086</v>
      </c>
      <c r="B7917" s="62" t="s">
        <v>123</v>
      </c>
      <c r="C7917" s="62">
        <v>4.5496499999999997E-3</v>
      </c>
      <c r="D7917" s="62">
        <v>11.01</v>
      </c>
      <c r="E7917" s="173">
        <f t="shared" si="170"/>
        <v>0.05</v>
      </c>
    </row>
    <row r="7918" spans="1:5">
      <c r="A7918" s="410" t="s">
        <v>3087</v>
      </c>
      <c r="B7918" s="62" t="s">
        <v>123</v>
      </c>
      <c r="C7918" s="62">
        <v>4.5496499999999997E-3</v>
      </c>
      <c r="D7918" s="62">
        <v>24.42</v>
      </c>
      <c r="E7918" s="173">
        <f t="shared" si="170"/>
        <v>0.11</v>
      </c>
    </row>
    <row r="7919" spans="1:5">
      <c r="A7919" s="410" t="s">
        <v>562</v>
      </c>
      <c r="B7919" s="62" t="s">
        <v>563</v>
      </c>
      <c r="C7919" s="62" t="s">
        <v>563</v>
      </c>
      <c r="D7919" s="62" t="s">
        <v>563</v>
      </c>
      <c r="E7919" s="173">
        <f>SUM(E7889:E7918)</f>
        <v>665.99999999999989</v>
      </c>
    </row>
    <row r="7920" spans="1:5">
      <c r="A7920" s="410"/>
      <c r="B7920" s="62"/>
      <c r="C7920" s="62"/>
      <c r="D7920" s="62"/>
      <c r="E7920" s="173"/>
    </row>
    <row r="7921" spans="1:5">
      <c r="A7921" s="410" t="s">
        <v>565</v>
      </c>
      <c r="B7921" s="62" t="s">
        <v>563</v>
      </c>
      <c r="C7921" s="62" t="s">
        <v>563</v>
      </c>
      <c r="D7921" s="62" t="s">
        <v>563</v>
      </c>
      <c r="E7921" s="173">
        <f>E7881+E7886+E7919</f>
        <v>702.64999999999986</v>
      </c>
    </row>
    <row r="7922" spans="1:5">
      <c r="A7922" s="410"/>
      <c r="B7922" s="62"/>
      <c r="C7922" s="62"/>
      <c r="D7922" s="413"/>
      <c r="E7922" s="173"/>
    </row>
    <row r="7923" spans="1:5">
      <c r="A7923" s="410"/>
      <c r="B7923" s="62"/>
      <c r="C7923" s="62"/>
      <c r="D7923" s="62"/>
      <c r="E7923" s="173"/>
    </row>
    <row r="7924" spans="1:5">
      <c r="A7924" s="410"/>
      <c r="B7924" s="62"/>
      <c r="C7924" s="62"/>
      <c r="D7924" s="62"/>
      <c r="E7924" s="173"/>
    </row>
    <row r="7925" spans="1:5">
      <c r="A7925" s="410" t="s">
        <v>1470</v>
      </c>
      <c r="B7925" s="62" t="s">
        <v>3547</v>
      </c>
      <c r="C7925" s="62"/>
      <c r="D7925" s="62"/>
      <c r="E7925" s="173"/>
    </row>
    <row r="7926" spans="1:5" ht="30">
      <c r="A7926" s="410" t="s">
        <v>2810</v>
      </c>
      <c r="B7926" s="62"/>
      <c r="C7926" s="62"/>
      <c r="D7926" s="62"/>
      <c r="E7926" s="173"/>
    </row>
    <row r="7927" spans="1:5">
      <c r="A7927" s="410" t="s">
        <v>570</v>
      </c>
      <c r="B7927" s="62"/>
      <c r="C7927" s="62"/>
      <c r="D7927" s="62"/>
      <c r="E7927" s="173"/>
    </row>
    <row r="7928" spans="1:5">
      <c r="A7928" s="410"/>
      <c r="B7928" s="62"/>
      <c r="C7928" s="62"/>
      <c r="D7928" s="62"/>
      <c r="E7928" s="173"/>
    </row>
    <row r="7929" spans="1:5">
      <c r="A7929" s="410" t="s">
        <v>576</v>
      </c>
      <c r="B7929" s="62" t="s">
        <v>558</v>
      </c>
      <c r="C7929" s="62" t="s">
        <v>559</v>
      </c>
      <c r="D7929" s="62" t="s">
        <v>560</v>
      </c>
      <c r="E7929" s="173" t="s">
        <v>561</v>
      </c>
    </row>
    <row r="7930" spans="1:5" ht="30">
      <c r="A7930" s="410" t="s">
        <v>3061</v>
      </c>
      <c r="B7930" s="62" t="s">
        <v>123</v>
      </c>
      <c r="C7930" s="62">
        <v>8.8000000000000004E-6</v>
      </c>
      <c r="D7930" s="62">
        <v>576</v>
      </c>
      <c r="E7930" s="173">
        <f>TRUNC((C7930*D7930),2)</f>
        <v>0</v>
      </c>
    </row>
    <row r="7931" spans="1:5">
      <c r="A7931" s="410" t="s">
        <v>562</v>
      </c>
      <c r="B7931" s="62" t="s">
        <v>563</v>
      </c>
      <c r="C7931" s="62" t="s">
        <v>563</v>
      </c>
      <c r="D7931" s="62" t="s">
        <v>563</v>
      </c>
      <c r="E7931" s="173">
        <f>SUM(E7930:E7930)</f>
        <v>0</v>
      </c>
    </row>
    <row r="7932" spans="1:5">
      <c r="A7932" s="410"/>
      <c r="B7932" s="62"/>
      <c r="C7932" s="62"/>
      <c r="D7932" s="62"/>
      <c r="E7932" s="173"/>
    </row>
    <row r="7933" spans="1:5">
      <c r="A7933" s="410" t="s">
        <v>557</v>
      </c>
      <c r="B7933" s="62" t="s">
        <v>558</v>
      </c>
      <c r="C7933" s="62" t="s">
        <v>559</v>
      </c>
      <c r="D7933" s="62" t="s">
        <v>560</v>
      </c>
      <c r="E7933" s="173" t="s">
        <v>561</v>
      </c>
    </row>
    <row r="7934" spans="1:5">
      <c r="A7934" s="410" t="s">
        <v>3105</v>
      </c>
      <c r="B7934" s="62" t="s">
        <v>122</v>
      </c>
      <c r="C7934" s="62">
        <v>0.10145</v>
      </c>
      <c r="D7934" s="62">
        <v>13.3</v>
      </c>
      <c r="E7934" s="173">
        <f>TRUNC((C7934*D7934),2)</f>
        <v>1.34</v>
      </c>
    </row>
    <row r="7935" spans="1:5">
      <c r="A7935" s="410" t="s">
        <v>3063</v>
      </c>
      <c r="B7935" s="62" t="s">
        <v>122</v>
      </c>
      <c r="C7935" s="62">
        <v>3.0512999999999998E-2</v>
      </c>
      <c r="D7935" s="62">
        <v>8.51</v>
      </c>
      <c r="E7935" s="173">
        <f>TRUNC((C7935*D7935),2)</f>
        <v>0.25</v>
      </c>
    </row>
    <row r="7936" spans="1:5">
      <c r="A7936" s="410" t="s">
        <v>562</v>
      </c>
      <c r="B7936" s="62" t="s">
        <v>563</v>
      </c>
      <c r="C7936" s="62" t="s">
        <v>563</v>
      </c>
      <c r="D7936" s="62" t="s">
        <v>563</v>
      </c>
      <c r="E7936" s="173">
        <f>SUM(E7934:E7935)</f>
        <v>1.59</v>
      </c>
    </row>
    <row r="7937" spans="1:5">
      <c r="A7937" s="410"/>
      <c r="B7937" s="62"/>
      <c r="C7937" s="62"/>
      <c r="D7937" s="62"/>
      <c r="E7937" s="173"/>
    </row>
    <row r="7938" spans="1:5">
      <c r="A7938" s="410" t="s">
        <v>564</v>
      </c>
      <c r="B7938" s="62" t="s">
        <v>558</v>
      </c>
      <c r="C7938" s="62" t="s">
        <v>559</v>
      </c>
      <c r="D7938" s="62" t="s">
        <v>560</v>
      </c>
      <c r="E7938" s="173" t="s">
        <v>561</v>
      </c>
    </row>
    <row r="7939" spans="1:5">
      <c r="A7939" s="410" t="s">
        <v>3066</v>
      </c>
      <c r="B7939" s="62" t="s">
        <v>123</v>
      </c>
      <c r="C7939" s="62">
        <v>1.0422400000000001E-3</v>
      </c>
      <c r="D7939" s="62">
        <v>6.92</v>
      </c>
      <c r="E7939" s="173">
        <f t="shared" ref="E7939:E7963" si="171">TRUNC((C7939*D7939),2)</f>
        <v>0</v>
      </c>
    </row>
    <row r="7940" spans="1:5">
      <c r="A7940" s="410" t="s">
        <v>3046</v>
      </c>
      <c r="B7940" s="62" t="s">
        <v>131</v>
      </c>
      <c r="C7940" s="62">
        <v>2.0813E-4</v>
      </c>
      <c r="D7940" s="62">
        <v>50.4</v>
      </c>
      <c r="E7940" s="173">
        <f t="shared" si="171"/>
        <v>0.01</v>
      </c>
    </row>
    <row r="7941" spans="1:5">
      <c r="A7941" s="410" t="s">
        <v>3067</v>
      </c>
      <c r="B7941" s="62" t="s">
        <v>123</v>
      </c>
      <c r="C7941" s="62">
        <v>8.6399999999999999E-5</v>
      </c>
      <c r="D7941" s="62">
        <v>108.95</v>
      </c>
      <c r="E7941" s="173">
        <f t="shared" si="171"/>
        <v>0</v>
      </c>
    </row>
    <row r="7942" spans="1:5">
      <c r="A7942" s="410" t="s">
        <v>3069</v>
      </c>
      <c r="B7942" s="62" t="s">
        <v>123</v>
      </c>
      <c r="C7942" s="62">
        <v>1.17898E-3</v>
      </c>
      <c r="D7942" s="62">
        <v>6.21</v>
      </c>
      <c r="E7942" s="173">
        <f t="shared" si="171"/>
        <v>0</v>
      </c>
    </row>
    <row r="7943" spans="1:5">
      <c r="A7943" s="410" t="s">
        <v>3278</v>
      </c>
      <c r="B7943" s="62" t="s">
        <v>123</v>
      </c>
      <c r="C7943" s="62">
        <v>3.04E-2</v>
      </c>
      <c r="D7943" s="62">
        <v>3.48</v>
      </c>
      <c r="E7943" s="173">
        <f t="shared" si="171"/>
        <v>0.1</v>
      </c>
    </row>
    <row r="7944" spans="1:5">
      <c r="A7944" s="410" t="s">
        <v>3047</v>
      </c>
      <c r="B7944" s="62" t="s">
        <v>131</v>
      </c>
      <c r="C7944" s="62">
        <v>1.7855E-3</v>
      </c>
      <c r="D7944" s="62">
        <v>9.4499999999999993</v>
      </c>
      <c r="E7944" s="173">
        <f t="shared" si="171"/>
        <v>0.01</v>
      </c>
    </row>
    <row r="7945" spans="1:5">
      <c r="A7945" s="410" t="s">
        <v>3075</v>
      </c>
      <c r="B7945" s="62" t="s">
        <v>128</v>
      </c>
      <c r="C7945" s="62">
        <v>1.9650000000000001E-4</v>
      </c>
      <c r="D7945" s="62">
        <v>15.32</v>
      </c>
      <c r="E7945" s="173">
        <f t="shared" si="171"/>
        <v>0</v>
      </c>
    </row>
    <row r="7946" spans="1:5">
      <c r="A7946" s="410" t="s">
        <v>3297</v>
      </c>
      <c r="B7946" s="62" t="s">
        <v>123</v>
      </c>
      <c r="C7946" s="62">
        <v>1.00229167</v>
      </c>
      <c r="D7946" s="62">
        <v>48</v>
      </c>
      <c r="E7946" s="173">
        <f t="shared" si="171"/>
        <v>48.11</v>
      </c>
    </row>
    <row r="7947" spans="1:5">
      <c r="A7947" s="410" t="s">
        <v>3076</v>
      </c>
      <c r="B7947" s="62" t="s">
        <v>122</v>
      </c>
      <c r="C7947" s="62">
        <v>0.13</v>
      </c>
      <c r="D7947" s="62">
        <v>1.87</v>
      </c>
      <c r="E7947" s="173">
        <f t="shared" si="171"/>
        <v>0.24</v>
      </c>
    </row>
    <row r="7948" spans="1:5">
      <c r="A7948" s="410" t="s">
        <v>3077</v>
      </c>
      <c r="B7948" s="62" t="s">
        <v>122</v>
      </c>
      <c r="C7948" s="62">
        <v>0.13</v>
      </c>
      <c r="D7948" s="62">
        <v>0.71</v>
      </c>
      <c r="E7948" s="173">
        <f t="shared" si="171"/>
        <v>0.09</v>
      </c>
    </row>
    <row r="7949" spans="1:5">
      <c r="A7949" s="410" t="s">
        <v>3078</v>
      </c>
      <c r="B7949" s="62" t="s">
        <v>122</v>
      </c>
      <c r="C7949" s="62">
        <v>0.13</v>
      </c>
      <c r="D7949" s="62">
        <v>0.34</v>
      </c>
      <c r="E7949" s="173">
        <f t="shared" si="171"/>
        <v>0.04</v>
      </c>
    </row>
    <row r="7950" spans="1:5">
      <c r="A7950" s="410" t="s">
        <v>3079</v>
      </c>
      <c r="B7950" s="62" t="s">
        <v>122</v>
      </c>
      <c r="C7950" s="62">
        <v>0.13</v>
      </c>
      <c r="D7950" s="62">
        <v>0.05</v>
      </c>
      <c r="E7950" s="173">
        <f t="shared" si="171"/>
        <v>0</v>
      </c>
    </row>
    <row r="7951" spans="1:5">
      <c r="A7951" s="410" t="s">
        <v>3048</v>
      </c>
      <c r="B7951" s="62" t="s">
        <v>123</v>
      </c>
      <c r="C7951" s="62">
        <v>3.4402E-4</v>
      </c>
      <c r="D7951" s="62">
        <v>31.18</v>
      </c>
      <c r="E7951" s="173">
        <f t="shared" si="171"/>
        <v>0.01</v>
      </c>
    </row>
    <row r="7952" spans="1:5">
      <c r="A7952" s="410" t="s">
        <v>3049</v>
      </c>
      <c r="B7952" s="62" t="s">
        <v>123</v>
      </c>
      <c r="C7952" s="62">
        <v>1.6123999999999999E-4</v>
      </c>
      <c r="D7952" s="62">
        <v>178.5</v>
      </c>
      <c r="E7952" s="173">
        <f t="shared" si="171"/>
        <v>0.02</v>
      </c>
    </row>
    <row r="7953" spans="1:5">
      <c r="A7953" s="410" t="s">
        <v>3050</v>
      </c>
      <c r="B7953" s="62" t="s">
        <v>123</v>
      </c>
      <c r="C7953" s="62">
        <v>1.449334E-2</v>
      </c>
      <c r="D7953" s="62">
        <v>1.17</v>
      </c>
      <c r="E7953" s="173">
        <f t="shared" si="171"/>
        <v>0.01</v>
      </c>
    </row>
    <row r="7954" spans="1:5" ht="30">
      <c r="A7954" s="410" t="s">
        <v>3051</v>
      </c>
      <c r="B7954" s="62" t="s">
        <v>123</v>
      </c>
      <c r="C7954" s="62">
        <v>1.3975000000000001E-4</v>
      </c>
      <c r="D7954" s="62">
        <v>140.43</v>
      </c>
      <c r="E7954" s="173">
        <f t="shared" si="171"/>
        <v>0.01</v>
      </c>
    </row>
    <row r="7955" spans="1:5" ht="30">
      <c r="A7955" s="410" t="s">
        <v>3052</v>
      </c>
      <c r="B7955" s="62" t="s">
        <v>123</v>
      </c>
      <c r="C7955" s="62">
        <v>9.3599999999999998E-5</v>
      </c>
      <c r="D7955" s="62">
        <v>123.37</v>
      </c>
      <c r="E7955" s="173">
        <f t="shared" si="171"/>
        <v>0.01</v>
      </c>
    </row>
    <row r="7956" spans="1:5" ht="30">
      <c r="A7956" s="410" t="s">
        <v>3080</v>
      </c>
      <c r="B7956" s="62" t="s">
        <v>123</v>
      </c>
      <c r="C7956" s="62">
        <v>5.7300000000000002E-6</v>
      </c>
      <c r="D7956" s="62">
        <v>593.85</v>
      </c>
      <c r="E7956" s="173">
        <f t="shared" si="171"/>
        <v>0</v>
      </c>
    </row>
    <row r="7957" spans="1:5">
      <c r="A7957" s="410" t="s">
        <v>3081</v>
      </c>
      <c r="B7957" s="62" t="s">
        <v>123</v>
      </c>
      <c r="C7957" s="62">
        <v>3.5200000000000002E-5</v>
      </c>
      <c r="D7957" s="62">
        <v>134.63</v>
      </c>
      <c r="E7957" s="173">
        <f t="shared" si="171"/>
        <v>0</v>
      </c>
    </row>
    <row r="7958" spans="1:5">
      <c r="A7958" s="410" t="s">
        <v>3082</v>
      </c>
      <c r="B7958" s="62" t="s">
        <v>123</v>
      </c>
      <c r="C7958" s="62">
        <v>2.6740000000000001E-5</v>
      </c>
      <c r="D7958" s="62">
        <v>202.84</v>
      </c>
      <c r="E7958" s="173">
        <f t="shared" si="171"/>
        <v>0</v>
      </c>
    </row>
    <row r="7959" spans="1:5">
      <c r="A7959" s="410" t="s">
        <v>3083</v>
      </c>
      <c r="B7959" s="62" t="s">
        <v>123</v>
      </c>
      <c r="C7959" s="62">
        <v>5.7300000000000002E-6</v>
      </c>
      <c r="D7959" s="62">
        <v>574.46</v>
      </c>
      <c r="E7959" s="173">
        <f t="shared" si="171"/>
        <v>0</v>
      </c>
    </row>
    <row r="7960" spans="1:5">
      <c r="A7960" s="410" t="s">
        <v>3084</v>
      </c>
      <c r="B7960" s="62" t="s">
        <v>123</v>
      </c>
      <c r="C7960" s="62">
        <v>7.0500000000000003E-6</v>
      </c>
      <c r="D7960" s="62">
        <v>276.64</v>
      </c>
      <c r="E7960" s="173">
        <f t="shared" si="171"/>
        <v>0</v>
      </c>
    </row>
    <row r="7961" spans="1:5">
      <c r="A7961" s="410" t="s">
        <v>3085</v>
      </c>
      <c r="B7961" s="62" t="s">
        <v>123</v>
      </c>
      <c r="C7961" s="62">
        <v>3.5490000000000001E-4</v>
      </c>
      <c r="D7961" s="62">
        <v>8.1</v>
      </c>
      <c r="E7961" s="173">
        <f t="shared" si="171"/>
        <v>0</v>
      </c>
    </row>
    <row r="7962" spans="1:5">
      <c r="A7962" s="410" t="s">
        <v>3086</v>
      </c>
      <c r="B7962" s="62" t="s">
        <v>123</v>
      </c>
      <c r="C7962" s="62">
        <v>1.9650000000000001E-4</v>
      </c>
      <c r="D7962" s="62">
        <v>11.01</v>
      </c>
      <c r="E7962" s="173">
        <f t="shared" si="171"/>
        <v>0</v>
      </c>
    </row>
    <row r="7963" spans="1:5">
      <c r="A7963" s="410" t="s">
        <v>3087</v>
      </c>
      <c r="B7963" s="62" t="s">
        <v>123</v>
      </c>
      <c r="C7963" s="62">
        <v>1.9650000000000001E-4</v>
      </c>
      <c r="D7963" s="62">
        <v>24.42</v>
      </c>
      <c r="E7963" s="173">
        <f t="shared" si="171"/>
        <v>0</v>
      </c>
    </row>
    <row r="7964" spans="1:5">
      <c r="A7964" s="410" t="s">
        <v>562</v>
      </c>
      <c r="B7964" s="62" t="s">
        <v>563</v>
      </c>
      <c r="C7964" s="62" t="s">
        <v>563</v>
      </c>
      <c r="D7964" s="62" t="s">
        <v>563</v>
      </c>
      <c r="E7964" s="173">
        <f>SUM(E7939:E7963)</f>
        <v>48.66</v>
      </c>
    </row>
    <row r="7965" spans="1:5">
      <c r="A7965" s="410"/>
      <c r="B7965" s="62"/>
      <c r="C7965" s="62"/>
      <c r="D7965" s="62"/>
      <c r="E7965" s="173"/>
    </row>
    <row r="7966" spans="1:5">
      <c r="A7966" s="410" t="s">
        <v>565</v>
      </c>
      <c r="B7966" s="62" t="s">
        <v>563</v>
      </c>
      <c r="C7966" s="62" t="s">
        <v>563</v>
      </c>
      <c r="D7966" s="62" t="s">
        <v>563</v>
      </c>
      <c r="E7966" s="173">
        <f>E7931+E7936+E7964</f>
        <v>50.25</v>
      </c>
    </row>
    <row r="7967" spans="1:5">
      <c r="A7967" s="410"/>
      <c r="B7967" s="62"/>
      <c r="C7967" s="62"/>
      <c r="D7967" s="413"/>
      <c r="E7967" s="173"/>
    </row>
    <row r="7968" spans="1:5">
      <c r="A7968" s="410"/>
      <c r="B7968" s="62"/>
      <c r="C7968" s="62"/>
      <c r="D7968" s="62"/>
      <c r="E7968" s="173"/>
    </row>
    <row r="7969" spans="1:5">
      <c r="A7969" s="410"/>
      <c r="B7969" s="62"/>
      <c r="C7969" s="62"/>
      <c r="D7969" s="62"/>
      <c r="E7969" s="173"/>
    </row>
    <row r="7970" spans="1:5">
      <c r="A7970" s="410" t="s">
        <v>1471</v>
      </c>
      <c r="B7970" s="62" t="s">
        <v>3641</v>
      </c>
      <c r="C7970" s="62"/>
      <c r="D7970" s="62"/>
      <c r="E7970" s="173"/>
    </row>
    <row r="7971" spans="1:5" ht="30">
      <c r="A7971" s="410" t="s">
        <v>2811</v>
      </c>
      <c r="B7971" s="62"/>
      <c r="C7971" s="62"/>
      <c r="D7971" s="62"/>
      <c r="E7971" s="173"/>
    </row>
    <row r="7972" spans="1:5">
      <c r="A7972" s="410" t="s">
        <v>570</v>
      </c>
      <c r="B7972" s="62"/>
      <c r="C7972" s="62"/>
      <c r="D7972" s="62"/>
      <c r="E7972" s="173"/>
    </row>
    <row r="7973" spans="1:5">
      <c r="A7973" s="410"/>
      <c r="B7973" s="62"/>
      <c r="C7973" s="62"/>
      <c r="D7973" s="62"/>
      <c r="E7973" s="173"/>
    </row>
    <row r="7974" spans="1:5">
      <c r="A7974" s="410" t="s">
        <v>576</v>
      </c>
      <c r="B7974" s="62" t="s">
        <v>558</v>
      </c>
      <c r="C7974" s="62" t="s">
        <v>559</v>
      </c>
      <c r="D7974" s="62" t="s">
        <v>560</v>
      </c>
      <c r="E7974" s="173" t="s">
        <v>561</v>
      </c>
    </row>
    <row r="7975" spans="1:5" ht="30">
      <c r="A7975" s="410" t="s">
        <v>3061</v>
      </c>
      <c r="B7975" s="62" t="s">
        <v>123</v>
      </c>
      <c r="C7975" s="62">
        <v>8.8000000000000004E-6</v>
      </c>
      <c r="D7975" s="62">
        <v>576</v>
      </c>
      <c r="E7975" s="173">
        <f>TRUNC((C7975*D7975),2)</f>
        <v>0</v>
      </c>
    </row>
    <row r="7976" spans="1:5">
      <c r="A7976" s="410" t="s">
        <v>562</v>
      </c>
      <c r="B7976" s="62" t="s">
        <v>563</v>
      </c>
      <c r="C7976" s="62" t="s">
        <v>563</v>
      </c>
      <c r="D7976" s="62" t="s">
        <v>563</v>
      </c>
      <c r="E7976" s="173">
        <f>SUM(E7975:E7975)</f>
        <v>0</v>
      </c>
    </row>
    <row r="7977" spans="1:5">
      <c r="A7977" s="410"/>
      <c r="B7977" s="62"/>
      <c r="C7977" s="62"/>
      <c r="D7977" s="62"/>
      <c r="E7977" s="173"/>
    </row>
    <row r="7978" spans="1:5">
      <c r="A7978" s="410" t="s">
        <v>557</v>
      </c>
      <c r="B7978" s="62" t="s">
        <v>558</v>
      </c>
      <c r="C7978" s="62" t="s">
        <v>559</v>
      </c>
      <c r="D7978" s="62" t="s">
        <v>560</v>
      </c>
      <c r="E7978" s="173" t="s">
        <v>561</v>
      </c>
    </row>
    <row r="7979" spans="1:5">
      <c r="A7979" s="410" t="s">
        <v>3105</v>
      </c>
      <c r="B7979" s="62" t="s">
        <v>122</v>
      </c>
      <c r="C7979" s="62">
        <v>0.10145</v>
      </c>
      <c r="D7979" s="62">
        <v>13.3</v>
      </c>
      <c r="E7979" s="173">
        <f>TRUNC((C7979*D7979),2)</f>
        <v>1.34</v>
      </c>
    </row>
    <row r="7980" spans="1:5">
      <c r="A7980" s="410" t="s">
        <v>3063</v>
      </c>
      <c r="B7980" s="62" t="s">
        <v>122</v>
      </c>
      <c r="C7980" s="62">
        <v>3.0512999999999998E-2</v>
      </c>
      <c r="D7980" s="62">
        <v>8.51</v>
      </c>
      <c r="E7980" s="173">
        <f>TRUNC((C7980*D7980),2)</f>
        <v>0.25</v>
      </c>
    </row>
    <row r="7981" spans="1:5">
      <c r="A7981" s="410" t="s">
        <v>562</v>
      </c>
      <c r="B7981" s="62" t="s">
        <v>563</v>
      </c>
      <c r="C7981" s="62" t="s">
        <v>563</v>
      </c>
      <c r="D7981" s="62" t="s">
        <v>563</v>
      </c>
      <c r="E7981" s="173">
        <f>SUM(E7979:E7980)</f>
        <v>1.59</v>
      </c>
    </row>
    <row r="7982" spans="1:5">
      <c r="A7982" s="410"/>
      <c r="B7982" s="62"/>
      <c r="C7982" s="62"/>
      <c r="D7982" s="62"/>
      <c r="E7982" s="173"/>
    </row>
    <row r="7983" spans="1:5">
      <c r="A7983" s="410" t="s">
        <v>564</v>
      </c>
      <c r="B7983" s="62" t="s">
        <v>558</v>
      </c>
      <c r="C7983" s="62" t="s">
        <v>559</v>
      </c>
      <c r="D7983" s="62" t="s">
        <v>560</v>
      </c>
      <c r="E7983" s="173" t="s">
        <v>561</v>
      </c>
    </row>
    <row r="7984" spans="1:5">
      <c r="A7984" s="410" t="s">
        <v>3066</v>
      </c>
      <c r="B7984" s="62" t="s">
        <v>123</v>
      </c>
      <c r="C7984" s="62">
        <v>1.0422400000000001E-3</v>
      </c>
      <c r="D7984" s="62">
        <v>6.92</v>
      </c>
      <c r="E7984" s="173">
        <f t="shared" ref="E7984:E8008" si="172">TRUNC((C7984*D7984),2)</f>
        <v>0</v>
      </c>
    </row>
    <row r="7985" spans="1:5">
      <c r="A7985" s="410" t="s">
        <v>3046</v>
      </c>
      <c r="B7985" s="62" t="s">
        <v>131</v>
      </c>
      <c r="C7985" s="62">
        <v>2.0813E-4</v>
      </c>
      <c r="D7985" s="62">
        <v>50.4</v>
      </c>
      <c r="E7985" s="173">
        <f t="shared" si="172"/>
        <v>0.01</v>
      </c>
    </row>
    <row r="7986" spans="1:5">
      <c r="A7986" s="410" t="s">
        <v>3067</v>
      </c>
      <c r="B7986" s="62" t="s">
        <v>123</v>
      </c>
      <c r="C7986" s="62">
        <v>8.6399999999999999E-5</v>
      </c>
      <c r="D7986" s="62">
        <v>108.95</v>
      </c>
      <c r="E7986" s="173">
        <f t="shared" si="172"/>
        <v>0</v>
      </c>
    </row>
    <row r="7987" spans="1:5">
      <c r="A7987" s="410" t="s">
        <v>3069</v>
      </c>
      <c r="B7987" s="62" t="s">
        <v>123</v>
      </c>
      <c r="C7987" s="62">
        <v>1.17898E-3</v>
      </c>
      <c r="D7987" s="62">
        <v>6.21</v>
      </c>
      <c r="E7987" s="173">
        <f t="shared" si="172"/>
        <v>0</v>
      </c>
    </row>
    <row r="7988" spans="1:5">
      <c r="A7988" s="410" t="s">
        <v>3278</v>
      </c>
      <c r="B7988" s="62" t="s">
        <v>123</v>
      </c>
      <c r="C7988" s="62">
        <v>3.04E-2</v>
      </c>
      <c r="D7988" s="62">
        <v>3.48</v>
      </c>
      <c r="E7988" s="173">
        <f t="shared" si="172"/>
        <v>0.1</v>
      </c>
    </row>
    <row r="7989" spans="1:5">
      <c r="A7989" s="410" t="s">
        <v>3047</v>
      </c>
      <c r="B7989" s="62" t="s">
        <v>131</v>
      </c>
      <c r="C7989" s="62">
        <v>1.7855E-3</v>
      </c>
      <c r="D7989" s="62">
        <v>9.4499999999999993</v>
      </c>
      <c r="E7989" s="173">
        <f t="shared" si="172"/>
        <v>0.01</v>
      </c>
    </row>
    <row r="7990" spans="1:5">
      <c r="A7990" s="410" t="s">
        <v>3075</v>
      </c>
      <c r="B7990" s="62" t="s">
        <v>128</v>
      </c>
      <c r="C7990" s="62">
        <v>1.9650000000000001E-4</v>
      </c>
      <c r="D7990" s="62">
        <v>15.32</v>
      </c>
      <c r="E7990" s="173">
        <f t="shared" si="172"/>
        <v>0</v>
      </c>
    </row>
    <row r="7991" spans="1:5">
      <c r="A7991" s="410" t="s">
        <v>3076</v>
      </c>
      <c r="B7991" s="62" t="s">
        <v>122</v>
      </c>
      <c r="C7991" s="62">
        <v>0.13</v>
      </c>
      <c r="D7991" s="62">
        <v>1.87</v>
      </c>
      <c r="E7991" s="173">
        <f t="shared" si="172"/>
        <v>0.24</v>
      </c>
    </row>
    <row r="7992" spans="1:5">
      <c r="A7992" s="410" t="s">
        <v>3077</v>
      </c>
      <c r="B7992" s="62" t="s">
        <v>122</v>
      </c>
      <c r="C7992" s="62">
        <v>0.13</v>
      </c>
      <c r="D7992" s="62">
        <v>0.71</v>
      </c>
      <c r="E7992" s="173">
        <f t="shared" si="172"/>
        <v>0.09</v>
      </c>
    </row>
    <row r="7993" spans="1:5">
      <c r="A7993" s="410" t="s">
        <v>3078</v>
      </c>
      <c r="B7993" s="62" t="s">
        <v>122</v>
      </c>
      <c r="C7993" s="62">
        <v>0.13</v>
      </c>
      <c r="D7993" s="62">
        <v>0.34</v>
      </c>
      <c r="E7993" s="173">
        <f t="shared" si="172"/>
        <v>0.04</v>
      </c>
    </row>
    <row r="7994" spans="1:5">
      <c r="A7994" s="410" t="s">
        <v>3079</v>
      </c>
      <c r="B7994" s="62" t="s">
        <v>122</v>
      </c>
      <c r="C7994" s="62">
        <v>0.13</v>
      </c>
      <c r="D7994" s="62">
        <v>0.05</v>
      </c>
      <c r="E7994" s="173">
        <f t="shared" si="172"/>
        <v>0</v>
      </c>
    </row>
    <row r="7995" spans="1:5">
      <c r="A7995" s="410" t="s">
        <v>3298</v>
      </c>
      <c r="B7995" s="62" t="s">
        <v>123</v>
      </c>
      <c r="C7995" s="62">
        <v>1.00081548</v>
      </c>
      <c r="D7995" s="62">
        <v>134.88999999999999</v>
      </c>
      <c r="E7995" s="173">
        <f t="shared" si="172"/>
        <v>135</v>
      </c>
    </row>
    <row r="7996" spans="1:5">
      <c r="A7996" s="410" t="s">
        <v>3048</v>
      </c>
      <c r="B7996" s="62" t="s">
        <v>123</v>
      </c>
      <c r="C7996" s="62">
        <v>3.4402E-4</v>
      </c>
      <c r="D7996" s="62">
        <v>31.18</v>
      </c>
      <c r="E7996" s="173">
        <f t="shared" si="172"/>
        <v>0.01</v>
      </c>
    </row>
    <row r="7997" spans="1:5">
      <c r="A7997" s="410" t="s">
        <v>3049</v>
      </c>
      <c r="B7997" s="62" t="s">
        <v>123</v>
      </c>
      <c r="C7997" s="62">
        <v>1.6123999999999999E-4</v>
      </c>
      <c r="D7997" s="62">
        <v>178.5</v>
      </c>
      <c r="E7997" s="173">
        <f t="shared" si="172"/>
        <v>0.02</v>
      </c>
    </row>
    <row r="7998" spans="1:5">
      <c r="A7998" s="410" t="s">
        <v>3050</v>
      </c>
      <c r="B7998" s="62" t="s">
        <v>123</v>
      </c>
      <c r="C7998" s="62">
        <v>1.449334E-2</v>
      </c>
      <c r="D7998" s="62">
        <v>1.17</v>
      </c>
      <c r="E7998" s="173">
        <f t="shared" si="172"/>
        <v>0.01</v>
      </c>
    </row>
    <row r="7999" spans="1:5" ht="30">
      <c r="A7999" s="410" t="s">
        <v>3051</v>
      </c>
      <c r="B7999" s="62" t="s">
        <v>123</v>
      </c>
      <c r="C7999" s="62">
        <v>1.3975000000000001E-4</v>
      </c>
      <c r="D7999" s="62">
        <v>140.43</v>
      </c>
      <c r="E7999" s="173">
        <f t="shared" si="172"/>
        <v>0.01</v>
      </c>
    </row>
    <row r="8000" spans="1:5" ht="30">
      <c r="A8000" s="410" t="s">
        <v>3052</v>
      </c>
      <c r="B8000" s="62" t="s">
        <v>123</v>
      </c>
      <c r="C8000" s="62">
        <v>9.3599999999999998E-5</v>
      </c>
      <c r="D8000" s="62">
        <v>123.37</v>
      </c>
      <c r="E8000" s="173">
        <f t="shared" si="172"/>
        <v>0.01</v>
      </c>
    </row>
    <row r="8001" spans="1:5" ht="30">
      <c r="A8001" s="410" t="s">
        <v>3080</v>
      </c>
      <c r="B8001" s="62" t="s">
        <v>123</v>
      </c>
      <c r="C8001" s="62">
        <v>5.7300000000000002E-6</v>
      </c>
      <c r="D8001" s="62">
        <v>593.85</v>
      </c>
      <c r="E8001" s="173">
        <f t="shared" si="172"/>
        <v>0</v>
      </c>
    </row>
    <row r="8002" spans="1:5">
      <c r="A8002" s="410" t="s">
        <v>3081</v>
      </c>
      <c r="B8002" s="62" t="s">
        <v>123</v>
      </c>
      <c r="C8002" s="62">
        <v>3.5200000000000002E-5</v>
      </c>
      <c r="D8002" s="62">
        <v>134.63</v>
      </c>
      <c r="E8002" s="173">
        <f t="shared" si="172"/>
        <v>0</v>
      </c>
    </row>
    <row r="8003" spans="1:5">
      <c r="A8003" s="410" t="s">
        <v>3082</v>
      </c>
      <c r="B8003" s="62" t="s">
        <v>123</v>
      </c>
      <c r="C8003" s="62">
        <v>2.6740000000000001E-5</v>
      </c>
      <c r="D8003" s="62">
        <v>202.84</v>
      </c>
      <c r="E8003" s="173">
        <f t="shared" si="172"/>
        <v>0</v>
      </c>
    </row>
    <row r="8004" spans="1:5">
      <c r="A8004" s="410" t="s">
        <v>3083</v>
      </c>
      <c r="B8004" s="62" t="s">
        <v>123</v>
      </c>
      <c r="C8004" s="62">
        <v>5.7300000000000002E-6</v>
      </c>
      <c r="D8004" s="62">
        <v>574.46</v>
      </c>
      <c r="E8004" s="173">
        <f t="shared" si="172"/>
        <v>0</v>
      </c>
    </row>
    <row r="8005" spans="1:5">
      <c r="A8005" s="410" t="s">
        <v>3084</v>
      </c>
      <c r="B8005" s="62" t="s">
        <v>123</v>
      </c>
      <c r="C8005" s="62">
        <v>7.0500000000000003E-6</v>
      </c>
      <c r="D8005" s="62">
        <v>276.64</v>
      </c>
      <c r="E8005" s="173">
        <f t="shared" si="172"/>
        <v>0</v>
      </c>
    </row>
    <row r="8006" spans="1:5">
      <c r="A8006" s="410" t="s">
        <v>3085</v>
      </c>
      <c r="B8006" s="62" t="s">
        <v>123</v>
      </c>
      <c r="C8006" s="62">
        <v>3.5490000000000001E-4</v>
      </c>
      <c r="D8006" s="62">
        <v>8.1</v>
      </c>
      <c r="E8006" s="173">
        <f t="shared" si="172"/>
        <v>0</v>
      </c>
    </row>
    <row r="8007" spans="1:5">
      <c r="A8007" s="410" t="s">
        <v>3086</v>
      </c>
      <c r="B8007" s="62" t="s">
        <v>123</v>
      </c>
      <c r="C8007" s="62">
        <v>1.9650000000000001E-4</v>
      </c>
      <c r="D8007" s="62">
        <v>11.01</v>
      </c>
      <c r="E8007" s="173">
        <f t="shared" si="172"/>
        <v>0</v>
      </c>
    </row>
    <row r="8008" spans="1:5">
      <c r="A8008" s="410" t="s">
        <v>3087</v>
      </c>
      <c r="B8008" s="62" t="s">
        <v>123</v>
      </c>
      <c r="C8008" s="62">
        <v>1.9650000000000001E-4</v>
      </c>
      <c r="D8008" s="62">
        <v>24.42</v>
      </c>
      <c r="E8008" s="173">
        <f t="shared" si="172"/>
        <v>0</v>
      </c>
    </row>
    <row r="8009" spans="1:5">
      <c r="A8009" s="410" t="s">
        <v>562</v>
      </c>
      <c r="B8009" s="62" t="s">
        <v>563</v>
      </c>
      <c r="C8009" s="62" t="s">
        <v>563</v>
      </c>
      <c r="D8009" s="62" t="s">
        <v>563</v>
      </c>
      <c r="E8009" s="173">
        <f>SUM(E7984:E8008)</f>
        <v>135.54999999999998</v>
      </c>
    </row>
    <row r="8010" spans="1:5">
      <c r="A8010" s="410"/>
      <c r="B8010" s="62"/>
      <c r="C8010" s="62"/>
      <c r="D8010" s="62"/>
      <c r="E8010" s="173"/>
    </row>
    <row r="8011" spans="1:5">
      <c r="A8011" s="410" t="s">
        <v>565</v>
      </c>
      <c r="B8011" s="62" t="s">
        <v>563</v>
      </c>
      <c r="C8011" s="62" t="s">
        <v>563</v>
      </c>
      <c r="D8011" s="62" t="s">
        <v>563</v>
      </c>
      <c r="E8011" s="173">
        <f>E7976+E7981+E8009</f>
        <v>137.13999999999999</v>
      </c>
    </row>
    <row r="8012" spans="1:5">
      <c r="A8012" s="410"/>
      <c r="B8012" s="62"/>
      <c r="C8012" s="62"/>
      <c r="D8012" s="413"/>
      <c r="E8012" s="173"/>
    </row>
    <row r="8013" spans="1:5">
      <c r="A8013" s="410"/>
      <c r="B8013" s="62"/>
      <c r="C8013" s="62"/>
      <c r="D8013" s="62"/>
      <c r="E8013" s="173"/>
    </row>
    <row r="8014" spans="1:5">
      <c r="A8014" s="410"/>
      <c r="B8014" s="62"/>
      <c r="C8014" s="62"/>
      <c r="D8014" s="62"/>
      <c r="E8014" s="173"/>
    </row>
    <row r="8015" spans="1:5">
      <c r="A8015" s="410" t="s">
        <v>1472</v>
      </c>
      <c r="B8015" s="62" t="s">
        <v>3641</v>
      </c>
      <c r="C8015" s="62"/>
      <c r="D8015" s="62"/>
      <c r="E8015" s="173"/>
    </row>
    <row r="8016" spans="1:5" ht="30">
      <c r="A8016" s="410" t="s">
        <v>2812</v>
      </c>
      <c r="B8016" s="62"/>
      <c r="C8016" s="62"/>
      <c r="D8016" s="62"/>
      <c r="E8016" s="173"/>
    </row>
    <row r="8017" spans="1:5">
      <c r="A8017" s="410" t="s">
        <v>570</v>
      </c>
      <c r="B8017" s="62"/>
      <c r="C8017" s="62"/>
      <c r="D8017" s="62"/>
      <c r="E8017" s="173"/>
    </row>
    <row r="8018" spans="1:5">
      <c r="A8018" s="410"/>
      <c r="B8018" s="62"/>
      <c r="C8018" s="62"/>
      <c r="D8018" s="62"/>
      <c r="E8018" s="173"/>
    </row>
    <row r="8019" spans="1:5">
      <c r="A8019" s="410" t="s">
        <v>576</v>
      </c>
      <c r="B8019" s="62" t="s">
        <v>558</v>
      </c>
      <c r="C8019" s="62" t="s">
        <v>559</v>
      </c>
      <c r="D8019" s="62" t="s">
        <v>560</v>
      </c>
      <c r="E8019" s="173" t="s">
        <v>561</v>
      </c>
    </row>
    <row r="8020" spans="1:5" ht="30">
      <c r="A8020" s="410" t="s">
        <v>3061</v>
      </c>
      <c r="B8020" s="62" t="s">
        <v>123</v>
      </c>
      <c r="C8020" s="62">
        <v>8.8000000000000004E-6</v>
      </c>
      <c r="D8020" s="62">
        <v>576</v>
      </c>
      <c r="E8020" s="173">
        <f>TRUNC((C8020*D8020),2)</f>
        <v>0</v>
      </c>
    </row>
    <row r="8021" spans="1:5">
      <c r="A8021" s="410" t="s">
        <v>562</v>
      </c>
      <c r="B8021" s="62" t="s">
        <v>563</v>
      </c>
      <c r="C8021" s="62" t="s">
        <v>563</v>
      </c>
      <c r="D8021" s="62" t="s">
        <v>563</v>
      </c>
      <c r="E8021" s="173">
        <f>SUM(E8020:E8020)</f>
        <v>0</v>
      </c>
    </row>
    <row r="8022" spans="1:5">
      <c r="A8022" s="410"/>
      <c r="B8022" s="62"/>
      <c r="C8022" s="62"/>
      <c r="D8022" s="62"/>
      <c r="E8022" s="173"/>
    </row>
    <row r="8023" spans="1:5">
      <c r="A8023" s="410" t="s">
        <v>557</v>
      </c>
      <c r="B8023" s="62" t="s">
        <v>558</v>
      </c>
      <c r="C8023" s="62" t="s">
        <v>559</v>
      </c>
      <c r="D8023" s="62" t="s">
        <v>560</v>
      </c>
      <c r="E8023" s="173" t="s">
        <v>561</v>
      </c>
    </row>
    <row r="8024" spans="1:5">
      <c r="A8024" s="410" t="s">
        <v>3105</v>
      </c>
      <c r="B8024" s="62" t="s">
        <v>122</v>
      </c>
      <c r="C8024" s="62">
        <v>0.10145</v>
      </c>
      <c r="D8024" s="62">
        <v>13.3</v>
      </c>
      <c r="E8024" s="173">
        <f>TRUNC((C8024*D8024),2)</f>
        <v>1.34</v>
      </c>
    </row>
    <row r="8025" spans="1:5">
      <c r="A8025" s="410" t="s">
        <v>3063</v>
      </c>
      <c r="B8025" s="62" t="s">
        <v>122</v>
      </c>
      <c r="C8025" s="62">
        <v>3.0512999999999998E-2</v>
      </c>
      <c r="D8025" s="62">
        <v>8.51</v>
      </c>
      <c r="E8025" s="173">
        <f>TRUNC((C8025*D8025),2)</f>
        <v>0.25</v>
      </c>
    </row>
    <row r="8026" spans="1:5">
      <c r="A8026" s="410" t="s">
        <v>562</v>
      </c>
      <c r="B8026" s="62" t="s">
        <v>563</v>
      </c>
      <c r="C8026" s="62" t="s">
        <v>563</v>
      </c>
      <c r="D8026" s="62" t="s">
        <v>563</v>
      </c>
      <c r="E8026" s="173">
        <f>SUM(E8024:E8025)</f>
        <v>1.59</v>
      </c>
    </row>
    <row r="8027" spans="1:5">
      <c r="A8027" s="410"/>
      <c r="B8027" s="62"/>
      <c r="C8027" s="62"/>
      <c r="D8027" s="62"/>
      <c r="E8027" s="173"/>
    </row>
    <row r="8028" spans="1:5">
      <c r="A8028" s="410" t="s">
        <v>564</v>
      </c>
      <c r="B8028" s="62" t="s">
        <v>558</v>
      </c>
      <c r="C8028" s="62" t="s">
        <v>559</v>
      </c>
      <c r="D8028" s="62" t="s">
        <v>560</v>
      </c>
      <c r="E8028" s="173" t="s">
        <v>561</v>
      </c>
    </row>
    <row r="8029" spans="1:5">
      <c r="A8029" s="410" t="s">
        <v>3066</v>
      </c>
      <c r="B8029" s="62" t="s">
        <v>123</v>
      </c>
      <c r="C8029" s="62">
        <v>1.0422400000000001E-3</v>
      </c>
      <c r="D8029" s="62">
        <v>6.92</v>
      </c>
      <c r="E8029" s="173">
        <f t="shared" ref="E8029:E8053" si="173">TRUNC((C8029*D8029),2)</f>
        <v>0</v>
      </c>
    </row>
    <row r="8030" spans="1:5">
      <c r="A8030" s="410" t="s">
        <v>3046</v>
      </c>
      <c r="B8030" s="62" t="s">
        <v>131</v>
      </c>
      <c r="C8030" s="62">
        <v>2.0813E-4</v>
      </c>
      <c r="D8030" s="62">
        <v>50.4</v>
      </c>
      <c r="E8030" s="173">
        <f t="shared" si="173"/>
        <v>0.01</v>
      </c>
    </row>
    <row r="8031" spans="1:5">
      <c r="A8031" s="410" t="s">
        <v>3067</v>
      </c>
      <c r="B8031" s="62" t="s">
        <v>123</v>
      </c>
      <c r="C8031" s="62">
        <v>8.6399999999999999E-5</v>
      </c>
      <c r="D8031" s="62">
        <v>108.95</v>
      </c>
      <c r="E8031" s="173">
        <f t="shared" si="173"/>
        <v>0</v>
      </c>
    </row>
    <row r="8032" spans="1:5">
      <c r="A8032" s="410" t="s">
        <v>3069</v>
      </c>
      <c r="B8032" s="62" t="s">
        <v>123</v>
      </c>
      <c r="C8032" s="62">
        <v>1.17898E-3</v>
      </c>
      <c r="D8032" s="62">
        <v>6.21</v>
      </c>
      <c r="E8032" s="173">
        <f t="shared" si="173"/>
        <v>0</v>
      </c>
    </row>
    <row r="8033" spans="1:5">
      <c r="A8033" s="410" t="s">
        <v>3278</v>
      </c>
      <c r="B8033" s="62" t="s">
        <v>123</v>
      </c>
      <c r="C8033" s="62">
        <v>3.04E-2</v>
      </c>
      <c r="D8033" s="62">
        <v>3.48</v>
      </c>
      <c r="E8033" s="173">
        <f t="shared" si="173"/>
        <v>0.1</v>
      </c>
    </row>
    <row r="8034" spans="1:5">
      <c r="A8034" s="410" t="s">
        <v>3047</v>
      </c>
      <c r="B8034" s="62" t="s">
        <v>131</v>
      </c>
      <c r="C8034" s="62">
        <v>1.7855E-3</v>
      </c>
      <c r="D8034" s="62">
        <v>9.4499999999999993</v>
      </c>
      <c r="E8034" s="173">
        <f t="shared" si="173"/>
        <v>0.01</v>
      </c>
    </row>
    <row r="8035" spans="1:5">
      <c r="A8035" s="410" t="s">
        <v>3075</v>
      </c>
      <c r="B8035" s="62" t="s">
        <v>128</v>
      </c>
      <c r="C8035" s="62">
        <v>1.9650000000000001E-4</v>
      </c>
      <c r="D8035" s="62">
        <v>15.32</v>
      </c>
      <c r="E8035" s="173">
        <f t="shared" si="173"/>
        <v>0</v>
      </c>
    </row>
    <row r="8036" spans="1:5">
      <c r="A8036" s="410" t="s">
        <v>3299</v>
      </c>
      <c r="B8036" s="62" t="s">
        <v>123</v>
      </c>
      <c r="C8036" s="62">
        <v>1.0013546799999999</v>
      </c>
      <c r="D8036" s="62">
        <v>81.2</v>
      </c>
      <c r="E8036" s="173">
        <f t="shared" si="173"/>
        <v>81.31</v>
      </c>
    </row>
    <row r="8037" spans="1:5">
      <c r="A8037" s="410" t="s">
        <v>3076</v>
      </c>
      <c r="B8037" s="62" t="s">
        <v>122</v>
      </c>
      <c r="C8037" s="62">
        <v>0.13</v>
      </c>
      <c r="D8037" s="62">
        <v>1.87</v>
      </c>
      <c r="E8037" s="173">
        <f t="shared" si="173"/>
        <v>0.24</v>
      </c>
    </row>
    <row r="8038" spans="1:5">
      <c r="A8038" s="410" t="s">
        <v>3077</v>
      </c>
      <c r="B8038" s="62" t="s">
        <v>122</v>
      </c>
      <c r="C8038" s="62">
        <v>0.13</v>
      </c>
      <c r="D8038" s="62">
        <v>0.71</v>
      </c>
      <c r="E8038" s="173">
        <f t="shared" si="173"/>
        <v>0.09</v>
      </c>
    </row>
    <row r="8039" spans="1:5">
      <c r="A8039" s="410" t="s">
        <v>3078</v>
      </c>
      <c r="B8039" s="62" t="s">
        <v>122</v>
      </c>
      <c r="C8039" s="62">
        <v>0.13</v>
      </c>
      <c r="D8039" s="62">
        <v>0.34</v>
      </c>
      <c r="E8039" s="173">
        <f t="shared" si="173"/>
        <v>0.04</v>
      </c>
    </row>
    <row r="8040" spans="1:5">
      <c r="A8040" s="410" t="s">
        <v>3079</v>
      </c>
      <c r="B8040" s="62" t="s">
        <v>122</v>
      </c>
      <c r="C8040" s="62">
        <v>0.13</v>
      </c>
      <c r="D8040" s="62">
        <v>0.05</v>
      </c>
      <c r="E8040" s="173">
        <f t="shared" si="173"/>
        <v>0</v>
      </c>
    </row>
    <row r="8041" spans="1:5">
      <c r="A8041" s="410" t="s">
        <v>3048</v>
      </c>
      <c r="B8041" s="62" t="s">
        <v>123</v>
      </c>
      <c r="C8041" s="62">
        <v>3.4402E-4</v>
      </c>
      <c r="D8041" s="62">
        <v>31.18</v>
      </c>
      <c r="E8041" s="173">
        <f t="shared" si="173"/>
        <v>0.01</v>
      </c>
    </row>
    <row r="8042" spans="1:5">
      <c r="A8042" s="410" t="s">
        <v>3049</v>
      </c>
      <c r="B8042" s="62" t="s">
        <v>123</v>
      </c>
      <c r="C8042" s="62">
        <v>1.6123999999999999E-4</v>
      </c>
      <c r="D8042" s="62">
        <v>178.5</v>
      </c>
      <c r="E8042" s="173">
        <f t="shared" si="173"/>
        <v>0.02</v>
      </c>
    </row>
    <row r="8043" spans="1:5">
      <c r="A8043" s="410" t="s">
        <v>3050</v>
      </c>
      <c r="B8043" s="62" t="s">
        <v>123</v>
      </c>
      <c r="C8043" s="62">
        <v>1.449334E-2</v>
      </c>
      <c r="D8043" s="62">
        <v>1.17</v>
      </c>
      <c r="E8043" s="173">
        <f t="shared" si="173"/>
        <v>0.01</v>
      </c>
    </row>
    <row r="8044" spans="1:5" ht="30">
      <c r="A8044" s="410" t="s">
        <v>3051</v>
      </c>
      <c r="B8044" s="62" t="s">
        <v>123</v>
      </c>
      <c r="C8044" s="62">
        <v>1.3975000000000001E-4</v>
      </c>
      <c r="D8044" s="62">
        <v>140.43</v>
      </c>
      <c r="E8044" s="173">
        <f t="shared" si="173"/>
        <v>0.01</v>
      </c>
    </row>
    <row r="8045" spans="1:5" ht="30">
      <c r="A8045" s="410" t="s">
        <v>3052</v>
      </c>
      <c r="B8045" s="62" t="s">
        <v>123</v>
      </c>
      <c r="C8045" s="62">
        <v>9.3599999999999998E-5</v>
      </c>
      <c r="D8045" s="62">
        <v>123.37</v>
      </c>
      <c r="E8045" s="173">
        <f t="shared" si="173"/>
        <v>0.01</v>
      </c>
    </row>
    <row r="8046" spans="1:5" ht="30">
      <c r="A8046" s="410" t="s">
        <v>3080</v>
      </c>
      <c r="B8046" s="62" t="s">
        <v>123</v>
      </c>
      <c r="C8046" s="62">
        <v>5.7300000000000002E-6</v>
      </c>
      <c r="D8046" s="62">
        <v>593.85</v>
      </c>
      <c r="E8046" s="173">
        <f t="shared" si="173"/>
        <v>0</v>
      </c>
    </row>
    <row r="8047" spans="1:5">
      <c r="A8047" s="410" t="s">
        <v>3081</v>
      </c>
      <c r="B8047" s="62" t="s">
        <v>123</v>
      </c>
      <c r="C8047" s="62">
        <v>3.5200000000000002E-5</v>
      </c>
      <c r="D8047" s="62">
        <v>134.63</v>
      </c>
      <c r="E8047" s="173">
        <f t="shared" si="173"/>
        <v>0</v>
      </c>
    </row>
    <row r="8048" spans="1:5">
      <c r="A8048" s="410" t="s">
        <v>3082</v>
      </c>
      <c r="B8048" s="62" t="s">
        <v>123</v>
      </c>
      <c r="C8048" s="62">
        <v>2.6740000000000001E-5</v>
      </c>
      <c r="D8048" s="62">
        <v>202.84</v>
      </c>
      <c r="E8048" s="173">
        <f t="shared" si="173"/>
        <v>0</v>
      </c>
    </row>
    <row r="8049" spans="1:5">
      <c r="A8049" s="410" t="s">
        <v>3083</v>
      </c>
      <c r="B8049" s="62" t="s">
        <v>123</v>
      </c>
      <c r="C8049" s="62">
        <v>5.7300000000000002E-6</v>
      </c>
      <c r="D8049" s="62">
        <v>574.46</v>
      </c>
      <c r="E8049" s="173">
        <f t="shared" si="173"/>
        <v>0</v>
      </c>
    </row>
    <row r="8050" spans="1:5">
      <c r="A8050" s="410" t="s">
        <v>3084</v>
      </c>
      <c r="B8050" s="62" t="s">
        <v>123</v>
      </c>
      <c r="C8050" s="62">
        <v>7.0500000000000003E-6</v>
      </c>
      <c r="D8050" s="62">
        <v>276.64</v>
      </c>
      <c r="E8050" s="173">
        <f t="shared" si="173"/>
        <v>0</v>
      </c>
    </row>
    <row r="8051" spans="1:5">
      <c r="A8051" s="410" t="s">
        <v>3085</v>
      </c>
      <c r="B8051" s="62" t="s">
        <v>123</v>
      </c>
      <c r="C8051" s="62">
        <v>3.5490000000000001E-4</v>
      </c>
      <c r="D8051" s="62">
        <v>8.1</v>
      </c>
      <c r="E8051" s="173">
        <f t="shared" si="173"/>
        <v>0</v>
      </c>
    </row>
    <row r="8052" spans="1:5">
      <c r="A8052" s="410" t="s">
        <v>3086</v>
      </c>
      <c r="B8052" s="62" t="s">
        <v>123</v>
      </c>
      <c r="C8052" s="62">
        <v>1.9650000000000001E-4</v>
      </c>
      <c r="D8052" s="62">
        <v>11.01</v>
      </c>
      <c r="E8052" s="173">
        <f t="shared" si="173"/>
        <v>0</v>
      </c>
    </row>
    <row r="8053" spans="1:5">
      <c r="A8053" s="410" t="s">
        <v>3087</v>
      </c>
      <c r="B8053" s="62" t="s">
        <v>123</v>
      </c>
      <c r="C8053" s="62">
        <v>1.9650000000000001E-4</v>
      </c>
      <c r="D8053" s="62">
        <v>24.42</v>
      </c>
      <c r="E8053" s="173">
        <f t="shared" si="173"/>
        <v>0</v>
      </c>
    </row>
    <row r="8054" spans="1:5">
      <c r="A8054" s="410" t="s">
        <v>562</v>
      </c>
      <c r="B8054" s="62" t="s">
        <v>563</v>
      </c>
      <c r="C8054" s="62" t="s">
        <v>563</v>
      </c>
      <c r="D8054" s="62" t="s">
        <v>563</v>
      </c>
      <c r="E8054" s="173">
        <f>SUM(E8029:E8053)</f>
        <v>81.860000000000028</v>
      </c>
    </row>
    <row r="8055" spans="1:5">
      <c r="A8055" s="410"/>
      <c r="B8055" s="62"/>
      <c r="C8055" s="62"/>
      <c r="D8055" s="62"/>
      <c r="E8055" s="173"/>
    </row>
    <row r="8056" spans="1:5">
      <c r="A8056" s="410" t="s">
        <v>565</v>
      </c>
      <c r="B8056" s="62" t="s">
        <v>563</v>
      </c>
      <c r="C8056" s="62" t="s">
        <v>563</v>
      </c>
      <c r="D8056" s="62" t="s">
        <v>563</v>
      </c>
      <c r="E8056" s="173">
        <f>E8021+E8026+E8054</f>
        <v>83.450000000000031</v>
      </c>
    </row>
    <row r="8057" spans="1:5">
      <c r="A8057" s="410"/>
      <c r="B8057" s="62"/>
      <c r="C8057" s="62"/>
      <c r="D8057" s="413"/>
      <c r="E8057" s="173"/>
    </row>
    <row r="8058" spans="1:5">
      <c r="A8058" s="410"/>
      <c r="B8058" s="62"/>
      <c r="C8058" s="62"/>
      <c r="D8058" s="62"/>
      <c r="E8058" s="173"/>
    </row>
    <row r="8059" spans="1:5">
      <c r="A8059" s="410"/>
      <c r="B8059" s="62"/>
      <c r="C8059" s="62"/>
      <c r="D8059" s="62"/>
      <c r="E8059" s="173"/>
    </row>
    <row r="8060" spans="1:5">
      <c r="A8060" s="410" t="s">
        <v>1473</v>
      </c>
      <c r="B8060" s="62" t="s">
        <v>3642</v>
      </c>
      <c r="C8060" s="62"/>
      <c r="D8060" s="62"/>
      <c r="E8060" s="173"/>
    </row>
    <row r="8061" spans="1:5" ht="30">
      <c r="A8061" s="410" t="s">
        <v>2813</v>
      </c>
      <c r="B8061" s="62"/>
      <c r="C8061" s="62"/>
      <c r="D8061" s="62"/>
      <c r="E8061" s="173"/>
    </row>
    <row r="8062" spans="1:5">
      <c r="A8062" s="410" t="s">
        <v>570</v>
      </c>
      <c r="B8062" s="62"/>
      <c r="C8062" s="62"/>
      <c r="D8062" s="62"/>
      <c r="E8062" s="173"/>
    </row>
    <row r="8063" spans="1:5">
      <c r="A8063" s="410"/>
      <c r="B8063" s="62"/>
      <c r="C8063" s="62"/>
      <c r="D8063" s="62"/>
      <c r="E8063" s="173"/>
    </row>
    <row r="8064" spans="1:5">
      <c r="A8064" s="410" t="s">
        <v>576</v>
      </c>
      <c r="B8064" s="62" t="s">
        <v>558</v>
      </c>
      <c r="C8064" s="62" t="s">
        <v>559</v>
      </c>
      <c r="D8064" s="62" t="s">
        <v>560</v>
      </c>
      <c r="E8064" s="173" t="s">
        <v>561</v>
      </c>
    </row>
    <row r="8065" spans="1:5" ht="30">
      <c r="A8065" s="410" t="s">
        <v>3061</v>
      </c>
      <c r="B8065" s="62" t="s">
        <v>123</v>
      </c>
      <c r="C8065" s="62">
        <v>1.0493999999999999E-4</v>
      </c>
      <c r="D8065" s="62">
        <v>576</v>
      </c>
      <c r="E8065" s="173">
        <f>TRUNC((C8065*D8065),2)</f>
        <v>0.06</v>
      </c>
    </row>
    <row r="8066" spans="1:5">
      <c r="A8066" s="410" t="s">
        <v>562</v>
      </c>
      <c r="B8066" s="62" t="s">
        <v>563</v>
      </c>
      <c r="C8066" s="62" t="s">
        <v>563</v>
      </c>
      <c r="D8066" s="62" t="s">
        <v>563</v>
      </c>
      <c r="E8066" s="173">
        <f>SUM(E8065:E8065)</f>
        <v>0.06</v>
      </c>
    </row>
    <row r="8067" spans="1:5">
      <c r="A8067" s="410"/>
      <c r="B8067" s="62"/>
      <c r="C8067" s="62"/>
      <c r="D8067" s="62"/>
      <c r="E8067" s="173"/>
    </row>
    <row r="8068" spans="1:5">
      <c r="A8068" s="410" t="s">
        <v>557</v>
      </c>
      <c r="B8068" s="62" t="s">
        <v>558</v>
      </c>
      <c r="C8068" s="62" t="s">
        <v>559</v>
      </c>
      <c r="D8068" s="62" t="s">
        <v>560</v>
      </c>
      <c r="E8068" s="173" t="s">
        <v>561</v>
      </c>
    </row>
    <row r="8069" spans="1:5">
      <c r="A8069" s="410" t="s">
        <v>3300</v>
      </c>
      <c r="B8069" s="62" t="s">
        <v>122</v>
      </c>
      <c r="C8069" s="62">
        <v>0.70833000000000002</v>
      </c>
      <c r="D8069" s="62">
        <v>8.02</v>
      </c>
      <c r="E8069" s="173">
        <f>TRUNC((C8069*D8069),2)</f>
        <v>5.68</v>
      </c>
    </row>
    <row r="8070" spans="1:5">
      <c r="A8070" s="410" t="s">
        <v>3105</v>
      </c>
      <c r="B8070" s="62" t="s">
        <v>122</v>
      </c>
      <c r="C8070" s="62">
        <v>0.86232500000000001</v>
      </c>
      <c r="D8070" s="62">
        <v>13.3</v>
      </c>
      <c r="E8070" s="173">
        <f>TRUNC((C8070*D8070),2)</f>
        <v>11.46</v>
      </c>
    </row>
    <row r="8071" spans="1:5">
      <c r="A8071" s="410" t="s">
        <v>562</v>
      </c>
      <c r="B8071" s="62" t="s">
        <v>563</v>
      </c>
      <c r="C8071" s="62" t="s">
        <v>563</v>
      </c>
      <c r="D8071" s="62" t="s">
        <v>563</v>
      </c>
      <c r="E8071" s="173">
        <f>SUM(E8069:E8070)</f>
        <v>17.14</v>
      </c>
    </row>
    <row r="8072" spans="1:5">
      <c r="A8072" s="410"/>
      <c r="B8072" s="62"/>
      <c r="C8072" s="62"/>
      <c r="D8072" s="62"/>
      <c r="E8072" s="173"/>
    </row>
    <row r="8073" spans="1:5">
      <c r="A8073" s="410" t="s">
        <v>564</v>
      </c>
      <c r="B8073" s="62" t="s">
        <v>558</v>
      </c>
      <c r="C8073" s="62" t="s">
        <v>559</v>
      </c>
      <c r="D8073" s="62" t="s">
        <v>560</v>
      </c>
      <c r="E8073" s="173" t="s">
        <v>561</v>
      </c>
    </row>
    <row r="8074" spans="1:5">
      <c r="A8074" s="410" t="s">
        <v>3066</v>
      </c>
      <c r="B8074" s="62" t="s">
        <v>123</v>
      </c>
      <c r="C8074" s="62">
        <v>1.2426660000000001E-2</v>
      </c>
      <c r="D8074" s="62">
        <v>6.92</v>
      </c>
      <c r="E8074" s="173">
        <f t="shared" ref="E8074:E8099" si="174">TRUNC((C8074*D8074),2)</f>
        <v>0.08</v>
      </c>
    </row>
    <row r="8075" spans="1:5">
      <c r="A8075" s="410" t="s">
        <v>3046</v>
      </c>
      <c r="B8075" s="62" t="s">
        <v>131</v>
      </c>
      <c r="C8075" s="62">
        <v>2.4815499999999999E-3</v>
      </c>
      <c r="D8075" s="62">
        <v>50.4</v>
      </c>
      <c r="E8075" s="173">
        <f t="shared" si="174"/>
        <v>0.12</v>
      </c>
    </row>
    <row r="8076" spans="1:5">
      <c r="A8076" s="410" t="s">
        <v>3067</v>
      </c>
      <c r="B8076" s="62" t="s">
        <v>123</v>
      </c>
      <c r="C8076" s="62">
        <v>1.03013E-3</v>
      </c>
      <c r="D8076" s="62">
        <v>108.95</v>
      </c>
      <c r="E8076" s="173">
        <f t="shared" si="174"/>
        <v>0.11</v>
      </c>
    </row>
    <row r="8077" spans="1:5">
      <c r="A8077" s="410" t="s">
        <v>3270</v>
      </c>
      <c r="B8077" s="62" t="s">
        <v>127</v>
      </c>
      <c r="C8077" s="62">
        <v>0.12</v>
      </c>
      <c r="D8077" s="62">
        <v>10.42</v>
      </c>
      <c r="E8077" s="173">
        <f t="shared" si="174"/>
        <v>1.25</v>
      </c>
    </row>
    <row r="8078" spans="1:5">
      <c r="A8078" s="410" t="s">
        <v>3069</v>
      </c>
      <c r="B8078" s="62" t="s">
        <v>123</v>
      </c>
      <c r="C8078" s="62">
        <v>1.4057109999999999E-2</v>
      </c>
      <c r="D8078" s="62">
        <v>6.21</v>
      </c>
      <c r="E8078" s="173">
        <f t="shared" si="174"/>
        <v>0.08</v>
      </c>
    </row>
    <row r="8079" spans="1:5">
      <c r="A8079" s="410" t="s">
        <v>3266</v>
      </c>
      <c r="B8079" s="62" t="s">
        <v>128</v>
      </c>
      <c r="C8079" s="62">
        <v>0.08</v>
      </c>
      <c r="D8079" s="62">
        <v>22.35</v>
      </c>
      <c r="E8079" s="173">
        <f t="shared" si="174"/>
        <v>1.78</v>
      </c>
    </row>
    <row r="8080" spans="1:5">
      <c r="A8080" s="410" t="s">
        <v>3047</v>
      </c>
      <c r="B8080" s="62" t="s">
        <v>131</v>
      </c>
      <c r="C8080" s="62">
        <v>2.1288629999999999E-2</v>
      </c>
      <c r="D8080" s="62">
        <v>9.4499999999999993</v>
      </c>
      <c r="E8080" s="173">
        <f t="shared" si="174"/>
        <v>0.2</v>
      </c>
    </row>
    <row r="8081" spans="1:5">
      <c r="A8081" s="410" t="s">
        <v>3075</v>
      </c>
      <c r="B8081" s="62" t="s">
        <v>128</v>
      </c>
      <c r="C8081" s="62">
        <v>2.3428300000000002E-3</v>
      </c>
      <c r="D8081" s="62">
        <v>15.32</v>
      </c>
      <c r="E8081" s="173">
        <f t="shared" si="174"/>
        <v>0.03</v>
      </c>
    </row>
    <row r="8082" spans="1:5">
      <c r="A8082" s="410" t="s">
        <v>3076</v>
      </c>
      <c r="B8082" s="62" t="s">
        <v>122</v>
      </c>
      <c r="C8082" s="62">
        <v>1.53395722</v>
      </c>
      <c r="D8082" s="62">
        <v>1.87</v>
      </c>
      <c r="E8082" s="173">
        <f t="shared" si="174"/>
        <v>2.86</v>
      </c>
    </row>
    <row r="8083" spans="1:5">
      <c r="A8083" s="410" t="s">
        <v>3077</v>
      </c>
      <c r="B8083" s="62" t="s">
        <v>122</v>
      </c>
      <c r="C8083" s="62">
        <v>1.55</v>
      </c>
      <c r="D8083" s="62">
        <v>0.71</v>
      </c>
      <c r="E8083" s="173">
        <f t="shared" si="174"/>
        <v>1.1000000000000001</v>
      </c>
    </row>
    <row r="8084" spans="1:5">
      <c r="A8084" s="410" t="s">
        <v>3078</v>
      </c>
      <c r="B8084" s="62" t="s">
        <v>122</v>
      </c>
      <c r="C8084" s="62">
        <v>1.55</v>
      </c>
      <c r="D8084" s="62">
        <v>0.34</v>
      </c>
      <c r="E8084" s="173">
        <f t="shared" si="174"/>
        <v>0.52</v>
      </c>
    </row>
    <row r="8085" spans="1:5">
      <c r="A8085" s="410" t="s">
        <v>3079</v>
      </c>
      <c r="B8085" s="62" t="s">
        <v>122</v>
      </c>
      <c r="C8085" s="62">
        <v>1.55</v>
      </c>
      <c r="D8085" s="62">
        <v>0.05</v>
      </c>
      <c r="E8085" s="173">
        <f t="shared" si="174"/>
        <v>7.0000000000000007E-2</v>
      </c>
    </row>
    <row r="8086" spans="1:5">
      <c r="A8086" s="410" t="s">
        <v>3048</v>
      </c>
      <c r="B8086" s="62" t="s">
        <v>123</v>
      </c>
      <c r="C8086" s="62">
        <v>4.1017700000000002E-3</v>
      </c>
      <c r="D8086" s="62">
        <v>31.18</v>
      </c>
      <c r="E8086" s="173">
        <f t="shared" si="174"/>
        <v>0.12</v>
      </c>
    </row>
    <row r="8087" spans="1:5">
      <c r="A8087" s="410" t="s">
        <v>3049</v>
      </c>
      <c r="B8087" s="62" t="s">
        <v>123</v>
      </c>
      <c r="C8087" s="62">
        <v>1.9224699999999999E-3</v>
      </c>
      <c r="D8087" s="62">
        <v>178.5</v>
      </c>
      <c r="E8087" s="173">
        <f t="shared" si="174"/>
        <v>0.34</v>
      </c>
    </row>
    <row r="8088" spans="1:5">
      <c r="A8088" s="410" t="s">
        <v>3050</v>
      </c>
      <c r="B8088" s="62" t="s">
        <v>123</v>
      </c>
      <c r="C8088" s="62">
        <v>0.17280516000000001</v>
      </c>
      <c r="D8088" s="62">
        <v>1.17</v>
      </c>
      <c r="E8088" s="173">
        <f t="shared" si="174"/>
        <v>0.2</v>
      </c>
    </row>
    <row r="8089" spans="1:5" ht="30">
      <c r="A8089" s="410" t="s">
        <v>3051</v>
      </c>
      <c r="B8089" s="62" t="s">
        <v>123</v>
      </c>
      <c r="C8089" s="62">
        <v>1.66625E-3</v>
      </c>
      <c r="D8089" s="62">
        <v>140.43</v>
      </c>
      <c r="E8089" s="173">
        <f t="shared" si="174"/>
        <v>0.23</v>
      </c>
    </row>
    <row r="8090" spans="1:5" ht="30">
      <c r="A8090" s="410" t="s">
        <v>3052</v>
      </c>
      <c r="B8090" s="62" t="s">
        <v>123</v>
      </c>
      <c r="C8090" s="62">
        <v>1.116E-3</v>
      </c>
      <c r="D8090" s="62">
        <v>123.37</v>
      </c>
      <c r="E8090" s="173">
        <f t="shared" si="174"/>
        <v>0.13</v>
      </c>
    </row>
    <row r="8091" spans="1:5" ht="30">
      <c r="A8091" s="410" t="s">
        <v>3080</v>
      </c>
      <c r="B8091" s="62" t="s">
        <v>123</v>
      </c>
      <c r="C8091" s="62">
        <v>6.8360000000000003E-5</v>
      </c>
      <c r="D8091" s="62">
        <v>593.85</v>
      </c>
      <c r="E8091" s="173">
        <f t="shared" si="174"/>
        <v>0.04</v>
      </c>
    </row>
    <row r="8092" spans="1:5">
      <c r="A8092" s="410" t="s">
        <v>3081</v>
      </c>
      <c r="B8092" s="62" t="s">
        <v>123</v>
      </c>
      <c r="C8092" s="62">
        <v>4.1973999999999999E-4</v>
      </c>
      <c r="D8092" s="62">
        <v>134.63</v>
      </c>
      <c r="E8092" s="173">
        <f t="shared" si="174"/>
        <v>0.05</v>
      </c>
    </row>
    <row r="8093" spans="1:5">
      <c r="A8093" s="410" t="s">
        <v>3082</v>
      </c>
      <c r="B8093" s="62" t="s">
        <v>123</v>
      </c>
      <c r="C8093" s="62">
        <v>3.1883999999999998E-4</v>
      </c>
      <c r="D8093" s="62">
        <v>202.84</v>
      </c>
      <c r="E8093" s="173">
        <f t="shared" si="174"/>
        <v>0.06</v>
      </c>
    </row>
    <row r="8094" spans="1:5">
      <c r="A8094" s="410" t="s">
        <v>3083</v>
      </c>
      <c r="B8094" s="62" t="s">
        <v>123</v>
      </c>
      <c r="C8094" s="62">
        <v>6.8360000000000003E-5</v>
      </c>
      <c r="D8094" s="62">
        <v>574.46</v>
      </c>
      <c r="E8094" s="173">
        <f t="shared" si="174"/>
        <v>0.03</v>
      </c>
    </row>
    <row r="8095" spans="1:5">
      <c r="A8095" s="410" t="s">
        <v>3084</v>
      </c>
      <c r="B8095" s="62" t="s">
        <v>123</v>
      </c>
      <c r="C8095" s="62">
        <v>8.4010000000000004E-5</v>
      </c>
      <c r="D8095" s="62">
        <v>276.64</v>
      </c>
      <c r="E8095" s="173">
        <f t="shared" si="174"/>
        <v>0.02</v>
      </c>
    </row>
    <row r="8096" spans="1:5">
      <c r="A8096" s="410" t="s">
        <v>3085</v>
      </c>
      <c r="B8096" s="62" t="s">
        <v>123</v>
      </c>
      <c r="C8096" s="62">
        <v>4.2315E-3</v>
      </c>
      <c r="D8096" s="62">
        <v>8.1</v>
      </c>
      <c r="E8096" s="173">
        <f t="shared" si="174"/>
        <v>0.03</v>
      </c>
    </row>
    <row r="8097" spans="1:5">
      <c r="A8097" s="410" t="s">
        <v>3086</v>
      </c>
      <c r="B8097" s="62" t="s">
        <v>123</v>
      </c>
      <c r="C8097" s="62">
        <v>2.3428300000000002E-3</v>
      </c>
      <c r="D8097" s="62">
        <v>11.01</v>
      </c>
      <c r="E8097" s="173">
        <f t="shared" si="174"/>
        <v>0.02</v>
      </c>
    </row>
    <row r="8098" spans="1:5">
      <c r="A8098" s="410" t="s">
        <v>3087</v>
      </c>
      <c r="B8098" s="62" t="s">
        <v>123</v>
      </c>
      <c r="C8098" s="62">
        <v>2.3428300000000002E-3</v>
      </c>
      <c r="D8098" s="62">
        <v>24.42</v>
      </c>
      <c r="E8098" s="173">
        <f t="shared" si="174"/>
        <v>0.05</v>
      </c>
    </row>
    <row r="8099" spans="1:5" ht="30">
      <c r="A8099" s="410" t="s">
        <v>3301</v>
      </c>
      <c r="B8099" s="62" t="s">
        <v>123</v>
      </c>
      <c r="C8099" s="62">
        <v>1</v>
      </c>
      <c r="D8099" s="62">
        <v>353.38</v>
      </c>
      <c r="E8099" s="173">
        <f t="shared" si="174"/>
        <v>353.38</v>
      </c>
    </row>
    <row r="8100" spans="1:5">
      <c r="A8100" s="410" t="s">
        <v>562</v>
      </c>
      <c r="B8100" s="62" t="s">
        <v>563</v>
      </c>
      <c r="C8100" s="62" t="s">
        <v>563</v>
      </c>
      <c r="D8100" s="62" t="s">
        <v>563</v>
      </c>
      <c r="E8100" s="173">
        <f>SUM(E8074:E8099)</f>
        <v>362.9</v>
      </c>
    </row>
    <row r="8101" spans="1:5">
      <c r="A8101" s="410"/>
      <c r="B8101" s="62"/>
      <c r="C8101" s="62"/>
      <c r="D8101" s="62"/>
      <c r="E8101" s="173"/>
    </row>
    <row r="8102" spans="1:5">
      <c r="A8102" s="410" t="s">
        <v>565</v>
      </c>
      <c r="B8102" s="62" t="s">
        <v>563</v>
      </c>
      <c r="C8102" s="62" t="s">
        <v>563</v>
      </c>
      <c r="D8102" s="62" t="s">
        <v>563</v>
      </c>
      <c r="E8102" s="173">
        <f>E8066+E8071+E8100</f>
        <v>380.09999999999997</v>
      </c>
    </row>
    <row r="8103" spans="1:5">
      <c r="A8103" s="410"/>
      <c r="B8103" s="62"/>
      <c r="C8103" s="62"/>
      <c r="D8103" s="413"/>
      <c r="E8103" s="173"/>
    </row>
    <row r="8104" spans="1:5">
      <c r="A8104" s="410"/>
      <c r="B8104" s="62"/>
      <c r="C8104" s="62"/>
      <c r="D8104" s="62"/>
      <c r="E8104" s="173"/>
    </row>
    <row r="8105" spans="1:5">
      <c r="A8105" s="410"/>
      <c r="B8105" s="62"/>
      <c r="C8105" s="62"/>
      <c r="D8105" s="62"/>
      <c r="E8105" s="173"/>
    </row>
    <row r="8106" spans="1:5">
      <c r="A8106" s="410" t="s">
        <v>1474</v>
      </c>
      <c r="B8106" s="62" t="s">
        <v>3643</v>
      </c>
      <c r="C8106" s="62"/>
      <c r="D8106" s="62"/>
      <c r="E8106" s="173"/>
    </row>
    <row r="8107" spans="1:5">
      <c r="A8107" s="410" t="s">
        <v>2814</v>
      </c>
      <c r="B8107" s="62"/>
      <c r="C8107" s="62"/>
      <c r="D8107" s="62"/>
      <c r="E8107" s="173"/>
    </row>
    <row r="8108" spans="1:5">
      <c r="A8108" s="410" t="s">
        <v>570</v>
      </c>
      <c r="B8108" s="62"/>
      <c r="C8108" s="62"/>
      <c r="D8108" s="62"/>
      <c r="E8108" s="173"/>
    </row>
    <row r="8109" spans="1:5">
      <c r="A8109" s="410"/>
      <c r="B8109" s="62"/>
      <c r="C8109" s="62"/>
      <c r="D8109" s="62"/>
      <c r="E8109" s="173"/>
    </row>
    <row r="8110" spans="1:5">
      <c r="A8110" s="410" t="s">
        <v>576</v>
      </c>
      <c r="B8110" s="62" t="s">
        <v>558</v>
      </c>
      <c r="C8110" s="62" t="s">
        <v>559</v>
      </c>
      <c r="D8110" s="62" t="s">
        <v>560</v>
      </c>
      <c r="E8110" s="173" t="s">
        <v>561</v>
      </c>
    </row>
    <row r="8111" spans="1:5" ht="30">
      <c r="A8111" s="410" t="s">
        <v>3061</v>
      </c>
      <c r="B8111" s="62" t="s">
        <v>123</v>
      </c>
      <c r="C8111" s="62">
        <v>8.2600000000000002E-5</v>
      </c>
      <c r="D8111" s="62">
        <v>576</v>
      </c>
      <c r="E8111" s="173">
        <f>TRUNC((C8111*D8111),2)</f>
        <v>0.04</v>
      </c>
    </row>
    <row r="8112" spans="1:5">
      <c r="A8112" s="410" t="s">
        <v>562</v>
      </c>
      <c r="B8112" s="62" t="s">
        <v>563</v>
      </c>
      <c r="C8112" s="62" t="s">
        <v>563</v>
      </c>
      <c r="D8112" s="62" t="s">
        <v>563</v>
      </c>
      <c r="E8112" s="173">
        <f>SUM(E8111:E8111)</f>
        <v>0.04</v>
      </c>
    </row>
    <row r="8113" spans="1:5">
      <c r="A8113" s="410"/>
      <c r="B8113" s="62"/>
      <c r="C8113" s="62"/>
      <c r="D8113" s="62"/>
      <c r="E8113" s="173"/>
    </row>
    <row r="8114" spans="1:5">
      <c r="A8114" s="410" t="s">
        <v>557</v>
      </c>
      <c r="B8114" s="62" t="s">
        <v>558</v>
      </c>
      <c r="C8114" s="62" t="s">
        <v>559</v>
      </c>
      <c r="D8114" s="62" t="s">
        <v>560</v>
      </c>
      <c r="E8114" s="173" t="s">
        <v>561</v>
      </c>
    </row>
    <row r="8115" spans="1:5">
      <c r="A8115" s="410" t="s">
        <v>3105</v>
      </c>
      <c r="B8115" s="62" t="s">
        <v>122</v>
      </c>
      <c r="C8115" s="62">
        <v>0.79130999999999996</v>
      </c>
      <c r="D8115" s="62">
        <v>13.3</v>
      </c>
      <c r="E8115" s="173">
        <f>TRUNC((C8115*D8115),2)</f>
        <v>10.52</v>
      </c>
    </row>
    <row r="8116" spans="1:5">
      <c r="A8116" s="410" t="s">
        <v>3063</v>
      </c>
      <c r="B8116" s="62" t="s">
        <v>122</v>
      </c>
      <c r="C8116" s="62">
        <v>0.44752399999999998</v>
      </c>
      <c r="D8116" s="62">
        <v>8.51</v>
      </c>
      <c r="E8116" s="173">
        <f>TRUNC((C8116*D8116),2)</f>
        <v>3.8</v>
      </c>
    </row>
    <row r="8117" spans="1:5">
      <c r="A8117" s="410" t="s">
        <v>562</v>
      </c>
      <c r="B8117" s="62" t="s">
        <v>563</v>
      </c>
      <c r="C8117" s="62" t="s">
        <v>563</v>
      </c>
      <c r="D8117" s="62" t="s">
        <v>563</v>
      </c>
      <c r="E8117" s="173">
        <f>SUM(E8115:E8116)</f>
        <v>14.32</v>
      </c>
    </row>
    <row r="8118" spans="1:5">
      <c r="A8118" s="410"/>
      <c r="B8118" s="62"/>
      <c r="C8118" s="62"/>
      <c r="D8118" s="62"/>
      <c r="E8118" s="173"/>
    </row>
    <row r="8119" spans="1:5">
      <c r="A8119" s="410" t="s">
        <v>564</v>
      </c>
      <c r="B8119" s="62" t="s">
        <v>558</v>
      </c>
      <c r="C8119" s="62" t="s">
        <v>559</v>
      </c>
      <c r="D8119" s="62" t="s">
        <v>560</v>
      </c>
      <c r="E8119" s="173" t="s">
        <v>561</v>
      </c>
    </row>
    <row r="8120" spans="1:5">
      <c r="A8120" s="410" t="s">
        <v>3066</v>
      </c>
      <c r="B8120" s="62" t="s">
        <v>123</v>
      </c>
      <c r="C8120" s="62">
        <v>9.7809899999999998E-3</v>
      </c>
      <c r="D8120" s="62">
        <v>6.92</v>
      </c>
      <c r="E8120" s="173">
        <f t="shared" ref="E8120:E8146" si="175">TRUNC((C8120*D8120),2)</f>
        <v>0.06</v>
      </c>
    </row>
    <row r="8121" spans="1:5">
      <c r="A8121" s="410" t="s">
        <v>3046</v>
      </c>
      <c r="B8121" s="62" t="s">
        <v>131</v>
      </c>
      <c r="C8121" s="62">
        <v>1.9532199999999999E-3</v>
      </c>
      <c r="D8121" s="62">
        <v>50.4</v>
      </c>
      <c r="E8121" s="173">
        <f t="shared" si="175"/>
        <v>0.09</v>
      </c>
    </row>
    <row r="8122" spans="1:5">
      <c r="A8122" s="410" t="s">
        <v>3067</v>
      </c>
      <c r="B8122" s="62" t="s">
        <v>123</v>
      </c>
      <c r="C8122" s="62">
        <v>8.1081000000000002E-4</v>
      </c>
      <c r="D8122" s="62">
        <v>108.95</v>
      </c>
      <c r="E8122" s="173">
        <f t="shared" si="175"/>
        <v>0.08</v>
      </c>
    </row>
    <row r="8123" spans="1:5">
      <c r="A8123" s="410" t="s">
        <v>3069</v>
      </c>
      <c r="B8123" s="62" t="s">
        <v>123</v>
      </c>
      <c r="C8123" s="62">
        <v>1.1064299999999999E-2</v>
      </c>
      <c r="D8123" s="62">
        <v>6.21</v>
      </c>
      <c r="E8123" s="173">
        <f t="shared" si="175"/>
        <v>0.06</v>
      </c>
    </row>
    <row r="8124" spans="1:5">
      <c r="A8124" s="410" t="s">
        <v>3047</v>
      </c>
      <c r="B8124" s="62" t="s">
        <v>131</v>
      </c>
      <c r="C8124" s="62">
        <v>1.6756210000000001E-2</v>
      </c>
      <c r="D8124" s="62">
        <v>9.4499999999999993</v>
      </c>
      <c r="E8124" s="173">
        <f t="shared" si="175"/>
        <v>0.15</v>
      </c>
    </row>
    <row r="8125" spans="1:5" ht="30">
      <c r="A8125" s="410" t="s">
        <v>3302</v>
      </c>
      <c r="B8125" s="62" t="s">
        <v>123</v>
      </c>
      <c r="C8125" s="62">
        <v>2.0012262399999998</v>
      </c>
      <c r="D8125" s="62">
        <v>16.309999999999999</v>
      </c>
      <c r="E8125" s="173">
        <f t="shared" si="175"/>
        <v>32.630000000000003</v>
      </c>
    </row>
    <row r="8126" spans="1:5">
      <c r="A8126" s="410" t="s">
        <v>3075</v>
      </c>
      <c r="B8126" s="62" t="s">
        <v>128</v>
      </c>
      <c r="C8126" s="62">
        <v>1.84403E-3</v>
      </c>
      <c r="D8126" s="62">
        <v>15.32</v>
      </c>
      <c r="E8126" s="173">
        <f t="shared" si="175"/>
        <v>0.02</v>
      </c>
    </row>
    <row r="8127" spans="1:5">
      <c r="A8127" s="410" t="s">
        <v>3303</v>
      </c>
      <c r="B8127" s="62" t="s">
        <v>123</v>
      </c>
      <c r="C8127" s="62">
        <v>1</v>
      </c>
      <c r="D8127" s="62">
        <v>1.42</v>
      </c>
      <c r="E8127" s="173">
        <f t="shared" si="175"/>
        <v>1.42</v>
      </c>
    </row>
    <row r="8128" spans="1:5">
      <c r="A8128" s="410" t="s">
        <v>3076</v>
      </c>
      <c r="B8128" s="62" t="s">
        <v>122</v>
      </c>
      <c r="C8128" s="62">
        <v>1.22</v>
      </c>
      <c r="D8128" s="62">
        <v>1.87</v>
      </c>
      <c r="E8128" s="173">
        <f t="shared" si="175"/>
        <v>2.2799999999999998</v>
      </c>
    </row>
    <row r="8129" spans="1:5">
      <c r="A8129" s="410" t="s">
        <v>3077</v>
      </c>
      <c r="B8129" s="62" t="s">
        <v>122</v>
      </c>
      <c r="C8129" s="62">
        <v>1.22</v>
      </c>
      <c r="D8129" s="62">
        <v>0.71</v>
      </c>
      <c r="E8129" s="173">
        <f t="shared" si="175"/>
        <v>0.86</v>
      </c>
    </row>
    <row r="8130" spans="1:5">
      <c r="A8130" s="410" t="s">
        <v>3078</v>
      </c>
      <c r="B8130" s="62" t="s">
        <v>122</v>
      </c>
      <c r="C8130" s="62">
        <v>1.22</v>
      </c>
      <c r="D8130" s="62">
        <v>0.34</v>
      </c>
      <c r="E8130" s="173">
        <f t="shared" si="175"/>
        <v>0.41</v>
      </c>
    </row>
    <row r="8131" spans="1:5">
      <c r="A8131" s="410" t="s">
        <v>3079</v>
      </c>
      <c r="B8131" s="62" t="s">
        <v>122</v>
      </c>
      <c r="C8131" s="62">
        <v>1.22</v>
      </c>
      <c r="D8131" s="62">
        <v>0.05</v>
      </c>
      <c r="E8131" s="173">
        <f t="shared" si="175"/>
        <v>0.06</v>
      </c>
    </row>
    <row r="8132" spans="1:5" ht="30">
      <c r="A8132" s="410" t="s">
        <v>3304</v>
      </c>
      <c r="B8132" s="62" t="s">
        <v>123</v>
      </c>
      <c r="C8132" s="62">
        <v>1</v>
      </c>
      <c r="D8132" s="62">
        <v>595.71</v>
      </c>
      <c r="E8132" s="173">
        <f t="shared" si="175"/>
        <v>595.71</v>
      </c>
    </row>
    <row r="8133" spans="1:5">
      <c r="A8133" s="410" t="s">
        <v>3293</v>
      </c>
      <c r="B8133" s="62" t="s">
        <v>127</v>
      </c>
      <c r="C8133" s="62">
        <v>0.1469</v>
      </c>
      <c r="D8133" s="62">
        <v>39.869999999999997</v>
      </c>
      <c r="E8133" s="173">
        <f t="shared" si="175"/>
        <v>5.85</v>
      </c>
    </row>
    <row r="8134" spans="1:5">
      <c r="A8134" s="410" t="s">
        <v>3048</v>
      </c>
      <c r="B8134" s="62" t="s">
        <v>123</v>
      </c>
      <c r="C8134" s="62">
        <v>3.2284800000000002E-3</v>
      </c>
      <c r="D8134" s="62">
        <v>31.18</v>
      </c>
      <c r="E8134" s="173">
        <f t="shared" si="175"/>
        <v>0.1</v>
      </c>
    </row>
    <row r="8135" spans="1:5">
      <c r="A8135" s="410" t="s">
        <v>3049</v>
      </c>
      <c r="B8135" s="62" t="s">
        <v>123</v>
      </c>
      <c r="C8135" s="62">
        <v>1.5131599999999999E-3</v>
      </c>
      <c r="D8135" s="62">
        <v>178.5</v>
      </c>
      <c r="E8135" s="173">
        <f t="shared" si="175"/>
        <v>0.27</v>
      </c>
    </row>
    <row r="8136" spans="1:5">
      <c r="A8136" s="410" t="s">
        <v>3050</v>
      </c>
      <c r="B8136" s="62" t="s">
        <v>123</v>
      </c>
      <c r="C8136" s="62">
        <v>0.13601439000000001</v>
      </c>
      <c r="D8136" s="62">
        <v>1.17</v>
      </c>
      <c r="E8136" s="173">
        <f t="shared" si="175"/>
        <v>0.15</v>
      </c>
    </row>
    <row r="8137" spans="1:5" ht="30">
      <c r="A8137" s="410" t="s">
        <v>3051</v>
      </c>
      <c r="B8137" s="62" t="s">
        <v>123</v>
      </c>
      <c r="C8137" s="62">
        <v>1.3114999999999999E-3</v>
      </c>
      <c r="D8137" s="62">
        <v>140.43</v>
      </c>
      <c r="E8137" s="173">
        <f t="shared" si="175"/>
        <v>0.18</v>
      </c>
    </row>
    <row r="8138" spans="1:5" ht="30">
      <c r="A8138" s="410" t="s">
        <v>3052</v>
      </c>
      <c r="B8138" s="62" t="s">
        <v>123</v>
      </c>
      <c r="C8138" s="62">
        <v>8.7839999999999999E-4</v>
      </c>
      <c r="D8138" s="62">
        <v>123.37</v>
      </c>
      <c r="E8138" s="173">
        <f t="shared" si="175"/>
        <v>0.1</v>
      </c>
    </row>
    <row r="8139" spans="1:5" ht="30">
      <c r="A8139" s="410" t="s">
        <v>3080</v>
      </c>
      <c r="B8139" s="62" t="s">
        <v>123</v>
      </c>
      <c r="C8139" s="62">
        <v>5.38E-5</v>
      </c>
      <c r="D8139" s="62">
        <v>593.85</v>
      </c>
      <c r="E8139" s="173">
        <f t="shared" si="175"/>
        <v>0.03</v>
      </c>
    </row>
    <row r="8140" spans="1:5">
      <c r="A8140" s="410" t="s">
        <v>3081</v>
      </c>
      <c r="B8140" s="62" t="s">
        <v>123</v>
      </c>
      <c r="C8140" s="62">
        <v>3.3037000000000002E-4</v>
      </c>
      <c r="D8140" s="62">
        <v>134.63</v>
      </c>
      <c r="E8140" s="173">
        <f t="shared" si="175"/>
        <v>0.04</v>
      </c>
    </row>
    <row r="8141" spans="1:5">
      <c r="A8141" s="410" t="s">
        <v>3082</v>
      </c>
      <c r="B8141" s="62" t="s">
        <v>123</v>
      </c>
      <c r="C8141" s="62">
        <v>2.5096E-4</v>
      </c>
      <c r="D8141" s="62">
        <v>202.84</v>
      </c>
      <c r="E8141" s="173">
        <f t="shared" si="175"/>
        <v>0.05</v>
      </c>
    </row>
    <row r="8142" spans="1:5">
      <c r="A8142" s="410" t="s">
        <v>3083</v>
      </c>
      <c r="B8142" s="62" t="s">
        <v>123</v>
      </c>
      <c r="C8142" s="62">
        <v>5.38E-5</v>
      </c>
      <c r="D8142" s="62">
        <v>574.46</v>
      </c>
      <c r="E8142" s="173">
        <f t="shared" si="175"/>
        <v>0.03</v>
      </c>
    </row>
    <row r="8143" spans="1:5">
      <c r="A8143" s="410" t="s">
        <v>3084</v>
      </c>
      <c r="B8143" s="62" t="s">
        <v>123</v>
      </c>
      <c r="C8143" s="62">
        <v>6.6130000000000006E-5</v>
      </c>
      <c r="D8143" s="62">
        <v>276.64</v>
      </c>
      <c r="E8143" s="173">
        <f t="shared" si="175"/>
        <v>0.01</v>
      </c>
    </row>
    <row r="8144" spans="1:5">
      <c r="A8144" s="410" t="s">
        <v>3085</v>
      </c>
      <c r="B8144" s="62" t="s">
        <v>123</v>
      </c>
      <c r="C8144" s="62">
        <v>3.3306E-3</v>
      </c>
      <c r="D8144" s="62">
        <v>8.1</v>
      </c>
      <c r="E8144" s="173">
        <f t="shared" si="175"/>
        <v>0.02</v>
      </c>
    </row>
    <row r="8145" spans="1:5">
      <c r="A8145" s="410" t="s">
        <v>3086</v>
      </c>
      <c r="B8145" s="62" t="s">
        <v>123</v>
      </c>
      <c r="C8145" s="62">
        <v>1.84403E-3</v>
      </c>
      <c r="D8145" s="62">
        <v>11.01</v>
      </c>
      <c r="E8145" s="173">
        <f t="shared" si="175"/>
        <v>0.02</v>
      </c>
    </row>
    <row r="8146" spans="1:5">
      <c r="A8146" s="410" t="s">
        <v>3087</v>
      </c>
      <c r="B8146" s="62" t="s">
        <v>123</v>
      </c>
      <c r="C8146" s="62">
        <v>1.84403E-3</v>
      </c>
      <c r="D8146" s="62">
        <v>24.42</v>
      </c>
      <c r="E8146" s="173">
        <f t="shared" si="175"/>
        <v>0.04</v>
      </c>
    </row>
    <row r="8147" spans="1:5">
      <c r="A8147" s="410" t="s">
        <v>562</v>
      </c>
      <c r="B8147" s="62" t="s">
        <v>563</v>
      </c>
      <c r="C8147" s="62" t="s">
        <v>563</v>
      </c>
      <c r="D8147" s="62" t="s">
        <v>563</v>
      </c>
      <c r="E8147" s="173">
        <f>SUM(E8120:E8146)</f>
        <v>640.7199999999998</v>
      </c>
    </row>
    <row r="8148" spans="1:5">
      <c r="A8148" s="410"/>
      <c r="B8148" s="62"/>
      <c r="C8148" s="62"/>
      <c r="D8148" s="62"/>
      <c r="E8148" s="173"/>
    </row>
    <row r="8149" spans="1:5">
      <c r="A8149" s="410" t="s">
        <v>565</v>
      </c>
      <c r="B8149" s="62" t="s">
        <v>563</v>
      </c>
      <c r="C8149" s="62" t="s">
        <v>563</v>
      </c>
      <c r="D8149" s="62" t="s">
        <v>563</v>
      </c>
      <c r="E8149" s="173">
        <f>E8112+E8117+E8147</f>
        <v>655.07999999999981</v>
      </c>
    </row>
    <row r="8150" spans="1:5">
      <c r="A8150" s="410"/>
      <c r="B8150" s="62"/>
      <c r="C8150" s="62"/>
      <c r="D8150" s="413"/>
      <c r="E8150" s="173"/>
    </row>
    <row r="8151" spans="1:5">
      <c r="A8151" s="410"/>
      <c r="B8151" s="62"/>
      <c r="C8151" s="62"/>
      <c r="D8151" s="62"/>
      <c r="E8151" s="173"/>
    </row>
    <row r="8152" spans="1:5">
      <c r="A8152" s="410"/>
      <c r="B8152" s="62"/>
      <c r="C8152" s="62"/>
      <c r="D8152" s="62"/>
      <c r="E8152" s="173"/>
    </row>
    <row r="8153" spans="1:5">
      <c r="A8153" s="410" t="s">
        <v>1475</v>
      </c>
      <c r="B8153" s="62" t="s">
        <v>3644</v>
      </c>
      <c r="C8153" s="62"/>
      <c r="D8153" s="62"/>
      <c r="E8153" s="173"/>
    </row>
    <row r="8154" spans="1:5" ht="30">
      <c r="A8154" s="410" t="s">
        <v>2815</v>
      </c>
      <c r="B8154" s="62"/>
      <c r="C8154" s="62"/>
      <c r="D8154" s="62"/>
      <c r="E8154" s="173"/>
    </row>
    <row r="8155" spans="1:5">
      <c r="A8155" s="410" t="s">
        <v>570</v>
      </c>
      <c r="B8155" s="62"/>
      <c r="C8155" s="62"/>
      <c r="D8155" s="62"/>
      <c r="E8155" s="173"/>
    </row>
    <row r="8156" spans="1:5">
      <c r="A8156" s="410"/>
      <c r="B8156" s="62"/>
      <c r="C8156" s="62"/>
      <c r="D8156" s="62"/>
      <c r="E8156" s="173"/>
    </row>
    <row r="8157" spans="1:5">
      <c r="A8157" s="410" t="s">
        <v>576</v>
      </c>
      <c r="B8157" s="62" t="s">
        <v>558</v>
      </c>
      <c r="C8157" s="62" t="s">
        <v>559</v>
      </c>
      <c r="D8157" s="62" t="s">
        <v>560</v>
      </c>
      <c r="E8157" s="173" t="s">
        <v>561</v>
      </c>
    </row>
    <row r="8158" spans="1:5" ht="30">
      <c r="A8158" s="410" t="s">
        <v>3061</v>
      </c>
      <c r="B8158" s="62" t="s">
        <v>123</v>
      </c>
      <c r="C8158" s="62">
        <v>8.2600000000000002E-5</v>
      </c>
      <c r="D8158" s="62">
        <v>576</v>
      </c>
      <c r="E8158" s="173">
        <f>TRUNC((C8158*D8158),2)</f>
        <v>0.04</v>
      </c>
    </row>
    <row r="8159" spans="1:5">
      <c r="A8159" s="410" t="s">
        <v>562</v>
      </c>
      <c r="B8159" s="62" t="s">
        <v>563</v>
      </c>
      <c r="C8159" s="62" t="s">
        <v>563</v>
      </c>
      <c r="D8159" s="62" t="s">
        <v>563</v>
      </c>
      <c r="E8159" s="173">
        <f>SUM(E8158:E8158)</f>
        <v>0.04</v>
      </c>
    </row>
    <row r="8160" spans="1:5">
      <c r="A8160" s="410"/>
      <c r="B8160" s="62"/>
      <c r="C8160" s="62"/>
      <c r="D8160" s="62"/>
      <c r="E8160" s="173"/>
    </row>
    <row r="8161" spans="1:5">
      <c r="A8161" s="410" t="s">
        <v>557</v>
      </c>
      <c r="B8161" s="62" t="s">
        <v>558</v>
      </c>
      <c r="C8161" s="62" t="s">
        <v>559</v>
      </c>
      <c r="D8161" s="62" t="s">
        <v>560</v>
      </c>
      <c r="E8161" s="173" t="s">
        <v>561</v>
      </c>
    </row>
    <row r="8162" spans="1:5">
      <c r="A8162" s="410" t="s">
        <v>3105</v>
      </c>
      <c r="B8162" s="62" t="s">
        <v>122</v>
      </c>
      <c r="C8162" s="62">
        <v>0.79130999999999996</v>
      </c>
      <c r="D8162" s="62">
        <v>13.3</v>
      </c>
      <c r="E8162" s="173">
        <f>TRUNC((C8162*D8162),2)</f>
        <v>10.52</v>
      </c>
    </row>
    <row r="8163" spans="1:5">
      <c r="A8163" s="410" t="s">
        <v>3063</v>
      </c>
      <c r="B8163" s="62" t="s">
        <v>122</v>
      </c>
      <c r="C8163" s="62">
        <v>0.44752399999999998</v>
      </c>
      <c r="D8163" s="62">
        <v>8.51</v>
      </c>
      <c r="E8163" s="173">
        <f>TRUNC((C8163*D8163),2)</f>
        <v>3.8</v>
      </c>
    </row>
    <row r="8164" spans="1:5">
      <c r="A8164" s="410" t="s">
        <v>562</v>
      </c>
      <c r="B8164" s="62" t="s">
        <v>563</v>
      </c>
      <c r="C8164" s="62" t="s">
        <v>563</v>
      </c>
      <c r="D8164" s="62" t="s">
        <v>563</v>
      </c>
      <c r="E8164" s="173">
        <f>SUM(E8162:E8163)</f>
        <v>14.32</v>
      </c>
    </row>
    <row r="8165" spans="1:5">
      <c r="A8165" s="410"/>
      <c r="B8165" s="62"/>
      <c r="C8165" s="62"/>
      <c r="D8165" s="62"/>
      <c r="E8165" s="173"/>
    </row>
    <row r="8166" spans="1:5">
      <c r="A8166" s="410" t="s">
        <v>564</v>
      </c>
      <c r="B8166" s="62" t="s">
        <v>558</v>
      </c>
      <c r="C8166" s="62" t="s">
        <v>559</v>
      </c>
      <c r="D8166" s="62" t="s">
        <v>560</v>
      </c>
      <c r="E8166" s="173" t="s">
        <v>561</v>
      </c>
    </row>
    <row r="8167" spans="1:5">
      <c r="A8167" s="410" t="s">
        <v>3066</v>
      </c>
      <c r="B8167" s="62" t="s">
        <v>123</v>
      </c>
      <c r="C8167" s="62">
        <v>9.7809899999999998E-3</v>
      </c>
      <c r="D8167" s="62">
        <v>6.92</v>
      </c>
      <c r="E8167" s="173">
        <f t="shared" ref="E8167:E8193" si="176">TRUNC((C8167*D8167),2)</f>
        <v>0.06</v>
      </c>
    </row>
    <row r="8168" spans="1:5">
      <c r="A8168" s="410" t="s">
        <v>3046</v>
      </c>
      <c r="B8168" s="62" t="s">
        <v>131</v>
      </c>
      <c r="C8168" s="62">
        <v>1.9532199999999999E-3</v>
      </c>
      <c r="D8168" s="62">
        <v>50.4</v>
      </c>
      <c r="E8168" s="173">
        <f t="shared" si="176"/>
        <v>0.09</v>
      </c>
    </row>
    <row r="8169" spans="1:5">
      <c r="A8169" s="410" t="s">
        <v>3067</v>
      </c>
      <c r="B8169" s="62" t="s">
        <v>123</v>
      </c>
      <c r="C8169" s="62">
        <v>8.1081000000000002E-4</v>
      </c>
      <c r="D8169" s="62">
        <v>108.95</v>
      </c>
      <c r="E8169" s="173">
        <f t="shared" si="176"/>
        <v>0.08</v>
      </c>
    </row>
    <row r="8170" spans="1:5">
      <c r="A8170" s="410" t="s">
        <v>3069</v>
      </c>
      <c r="B8170" s="62" t="s">
        <v>123</v>
      </c>
      <c r="C8170" s="62">
        <v>1.1064299999999999E-2</v>
      </c>
      <c r="D8170" s="62">
        <v>6.21</v>
      </c>
      <c r="E8170" s="173">
        <f t="shared" si="176"/>
        <v>0.06</v>
      </c>
    </row>
    <row r="8171" spans="1:5">
      <c r="A8171" s="410" t="s">
        <v>3047</v>
      </c>
      <c r="B8171" s="62" t="s">
        <v>131</v>
      </c>
      <c r="C8171" s="62">
        <v>1.6756210000000001E-2</v>
      </c>
      <c r="D8171" s="62">
        <v>9.4499999999999993</v>
      </c>
      <c r="E8171" s="173">
        <f t="shared" si="176"/>
        <v>0.15</v>
      </c>
    </row>
    <row r="8172" spans="1:5" ht="30">
      <c r="A8172" s="410" t="s">
        <v>3302</v>
      </c>
      <c r="B8172" s="62" t="s">
        <v>123</v>
      </c>
      <c r="C8172" s="62">
        <v>2.0012262399999998</v>
      </c>
      <c r="D8172" s="62">
        <v>16.309999999999999</v>
      </c>
      <c r="E8172" s="173">
        <f t="shared" si="176"/>
        <v>32.630000000000003</v>
      </c>
    </row>
    <row r="8173" spans="1:5">
      <c r="A8173" s="410" t="s">
        <v>3075</v>
      </c>
      <c r="B8173" s="62" t="s">
        <v>128</v>
      </c>
      <c r="C8173" s="62">
        <v>1.84403E-3</v>
      </c>
      <c r="D8173" s="62">
        <v>15.32</v>
      </c>
      <c r="E8173" s="173">
        <f t="shared" si="176"/>
        <v>0.02</v>
      </c>
    </row>
    <row r="8174" spans="1:5">
      <c r="A8174" s="410" t="s">
        <v>3305</v>
      </c>
      <c r="B8174" s="62" t="s">
        <v>123</v>
      </c>
      <c r="C8174" s="62">
        <v>1</v>
      </c>
      <c r="D8174" s="62">
        <v>119.57</v>
      </c>
      <c r="E8174" s="173">
        <f t="shared" si="176"/>
        <v>119.57</v>
      </c>
    </row>
    <row r="8175" spans="1:5">
      <c r="A8175" s="410" t="s">
        <v>3303</v>
      </c>
      <c r="B8175" s="62" t="s">
        <v>123</v>
      </c>
      <c r="C8175" s="62">
        <v>1</v>
      </c>
      <c r="D8175" s="62">
        <v>1.42</v>
      </c>
      <c r="E8175" s="173">
        <f t="shared" si="176"/>
        <v>1.42</v>
      </c>
    </row>
    <row r="8176" spans="1:5">
      <c r="A8176" s="410" t="s">
        <v>3076</v>
      </c>
      <c r="B8176" s="62" t="s">
        <v>122</v>
      </c>
      <c r="C8176" s="62">
        <v>1.22</v>
      </c>
      <c r="D8176" s="62">
        <v>1.87</v>
      </c>
      <c r="E8176" s="173">
        <f t="shared" si="176"/>
        <v>2.2799999999999998</v>
      </c>
    </row>
    <row r="8177" spans="1:5">
      <c r="A8177" s="410" t="s">
        <v>3077</v>
      </c>
      <c r="B8177" s="62" t="s">
        <v>122</v>
      </c>
      <c r="C8177" s="62">
        <v>1.22</v>
      </c>
      <c r="D8177" s="62">
        <v>0.71</v>
      </c>
      <c r="E8177" s="173">
        <f t="shared" si="176"/>
        <v>0.86</v>
      </c>
    </row>
    <row r="8178" spans="1:5">
      <c r="A8178" s="410" t="s">
        <v>3078</v>
      </c>
      <c r="B8178" s="62" t="s">
        <v>122</v>
      </c>
      <c r="C8178" s="62">
        <v>1.22</v>
      </c>
      <c r="D8178" s="62">
        <v>0.34</v>
      </c>
      <c r="E8178" s="173">
        <f t="shared" si="176"/>
        <v>0.41</v>
      </c>
    </row>
    <row r="8179" spans="1:5">
      <c r="A8179" s="410" t="s">
        <v>3079</v>
      </c>
      <c r="B8179" s="62" t="s">
        <v>122</v>
      </c>
      <c r="C8179" s="62">
        <v>1.22</v>
      </c>
      <c r="D8179" s="62">
        <v>0.05</v>
      </c>
      <c r="E8179" s="173">
        <f t="shared" si="176"/>
        <v>0.06</v>
      </c>
    </row>
    <row r="8180" spans="1:5">
      <c r="A8180" s="410" t="s">
        <v>3293</v>
      </c>
      <c r="B8180" s="62" t="s">
        <v>127</v>
      </c>
      <c r="C8180" s="62">
        <v>0.1469</v>
      </c>
      <c r="D8180" s="62">
        <v>39.869999999999997</v>
      </c>
      <c r="E8180" s="173">
        <f t="shared" si="176"/>
        <v>5.85</v>
      </c>
    </row>
    <row r="8181" spans="1:5">
      <c r="A8181" s="410" t="s">
        <v>3048</v>
      </c>
      <c r="B8181" s="62" t="s">
        <v>123</v>
      </c>
      <c r="C8181" s="62">
        <v>3.2284800000000002E-3</v>
      </c>
      <c r="D8181" s="62">
        <v>31.18</v>
      </c>
      <c r="E8181" s="173">
        <f t="shared" si="176"/>
        <v>0.1</v>
      </c>
    </row>
    <row r="8182" spans="1:5">
      <c r="A8182" s="410" t="s">
        <v>3049</v>
      </c>
      <c r="B8182" s="62" t="s">
        <v>123</v>
      </c>
      <c r="C8182" s="62">
        <v>1.5131599999999999E-3</v>
      </c>
      <c r="D8182" s="62">
        <v>178.5</v>
      </c>
      <c r="E8182" s="173">
        <f t="shared" si="176"/>
        <v>0.27</v>
      </c>
    </row>
    <row r="8183" spans="1:5">
      <c r="A8183" s="410" t="s">
        <v>3050</v>
      </c>
      <c r="B8183" s="62" t="s">
        <v>123</v>
      </c>
      <c r="C8183" s="62">
        <v>0.13601439000000001</v>
      </c>
      <c r="D8183" s="62">
        <v>1.17</v>
      </c>
      <c r="E8183" s="173">
        <f t="shared" si="176"/>
        <v>0.15</v>
      </c>
    </row>
    <row r="8184" spans="1:5" ht="30">
      <c r="A8184" s="410" t="s">
        <v>3051</v>
      </c>
      <c r="B8184" s="62" t="s">
        <v>123</v>
      </c>
      <c r="C8184" s="62">
        <v>1.3114999999999999E-3</v>
      </c>
      <c r="D8184" s="62">
        <v>140.43</v>
      </c>
      <c r="E8184" s="173">
        <f t="shared" si="176"/>
        <v>0.18</v>
      </c>
    </row>
    <row r="8185" spans="1:5" ht="30">
      <c r="A8185" s="410" t="s">
        <v>3052</v>
      </c>
      <c r="B8185" s="62" t="s">
        <v>123</v>
      </c>
      <c r="C8185" s="62">
        <v>8.7839999999999999E-4</v>
      </c>
      <c r="D8185" s="62">
        <v>123.37</v>
      </c>
      <c r="E8185" s="173">
        <f t="shared" si="176"/>
        <v>0.1</v>
      </c>
    </row>
    <row r="8186" spans="1:5" ht="30">
      <c r="A8186" s="410" t="s">
        <v>3080</v>
      </c>
      <c r="B8186" s="62" t="s">
        <v>123</v>
      </c>
      <c r="C8186" s="62">
        <v>5.38E-5</v>
      </c>
      <c r="D8186" s="62">
        <v>593.85</v>
      </c>
      <c r="E8186" s="173">
        <f t="shared" si="176"/>
        <v>0.03</v>
      </c>
    </row>
    <row r="8187" spans="1:5">
      <c r="A8187" s="410" t="s">
        <v>3081</v>
      </c>
      <c r="B8187" s="62" t="s">
        <v>123</v>
      </c>
      <c r="C8187" s="62">
        <v>3.3037000000000002E-4</v>
      </c>
      <c r="D8187" s="62">
        <v>134.63</v>
      </c>
      <c r="E8187" s="173">
        <f t="shared" si="176"/>
        <v>0.04</v>
      </c>
    </row>
    <row r="8188" spans="1:5">
      <c r="A8188" s="410" t="s">
        <v>3082</v>
      </c>
      <c r="B8188" s="62" t="s">
        <v>123</v>
      </c>
      <c r="C8188" s="62">
        <v>2.5096E-4</v>
      </c>
      <c r="D8188" s="62">
        <v>202.84</v>
      </c>
      <c r="E8188" s="173">
        <f t="shared" si="176"/>
        <v>0.05</v>
      </c>
    </row>
    <row r="8189" spans="1:5">
      <c r="A8189" s="410" t="s">
        <v>3083</v>
      </c>
      <c r="B8189" s="62" t="s">
        <v>123</v>
      </c>
      <c r="C8189" s="62">
        <v>5.38E-5</v>
      </c>
      <c r="D8189" s="62">
        <v>574.46</v>
      </c>
      <c r="E8189" s="173">
        <f t="shared" si="176"/>
        <v>0.03</v>
      </c>
    </row>
    <row r="8190" spans="1:5">
      <c r="A8190" s="410" t="s">
        <v>3084</v>
      </c>
      <c r="B8190" s="62" t="s">
        <v>123</v>
      </c>
      <c r="C8190" s="62">
        <v>6.6130000000000006E-5</v>
      </c>
      <c r="D8190" s="62">
        <v>276.64</v>
      </c>
      <c r="E8190" s="173">
        <f t="shared" si="176"/>
        <v>0.01</v>
      </c>
    </row>
    <row r="8191" spans="1:5">
      <c r="A8191" s="410" t="s">
        <v>3085</v>
      </c>
      <c r="B8191" s="62" t="s">
        <v>123</v>
      </c>
      <c r="C8191" s="62">
        <v>3.3306E-3</v>
      </c>
      <c r="D8191" s="62">
        <v>8.1</v>
      </c>
      <c r="E8191" s="173">
        <f t="shared" si="176"/>
        <v>0.02</v>
      </c>
    </row>
    <row r="8192" spans="1:5">
      <c r="A8192" s="410" t="s">
        <v>3086</v>
      </c>
      <c r="B8192" s="62" t="s">
        <v>123</v>
      </c>
      <c r="C8192" s="62">
        <v>1.84403E-3</v>
      </c>
      <c r="D8192" s="62">
        <v>11.01</v>
      </c>
      <c r="E8192" s="173">
        <f t="shared" si="176"/>
        <v>0.02</v>
      </c>
    </row>
    <row r="8193" spans="1:5">
      <c r="A8193" s="410" t="s">
        <v>3087</v>
      </c>
      <c r="B8193" s="62" t="s">
        <v>123</v>
      </c>
      <c r="C8193" s="62">
        <v>1.84403E-3</v>
      </c>
      <c r="D8193" s="62">
        <v>24.42</v>
      </c>
      <c r="E8193" s="173">
        <f t="shared" si="176"/>
        <v>0.04</v>
      </c>
    </row>
    <row r="8194" spans="1:5">
      <c r="A8194" s="410" t="s">
        <v>562</v>
      </c>
      <c r="B8194" s="62" t="s">
        <v>563</v>
      </c>
      <c r="C8194" s="62" t="s">
        <v>563</v>
      </c>
      <c r="D8194" s="62" t="s">
        <v>563</v>
      </c>
      <c r="E8194" s="173">
        <f>SUM(E8167:E8193)</f>
        <v>164.58</v>
      </c>
    </row>
    <row r="8195" spans="1:5">
      <c r="A8195" s="410"/>
      <c r="B8195" s="62"/>
      <c r="C8195" s="62"/>
      <c r="D8195" s="62"/>
      <c r="E8195" s="173"/>
    </row>
    <row r="8196" spans="1:5">
      <c r="A8196" s="410" t="s">
        <v>565</v>
      </c>
      <c r="B8196" s="62" t="s">
        <v>563</v>
      </c>
      <c r="C8196" s="62" t="s">
        <v>563</v>
      </c>
      <c r="D8196" s="62" t="s">
        <v>563</v>
      </c>
      <c r="E8196" s="173">
        <f>E8159+E8164+E8194</f>
        <v>178.94</v>
      </c>
    </row>
    <row r="8197" spans="1:5">
      <c r="A8197" s="410"/>
      <c r="B8197" s="62"/>
      <c r="C8197" s="62"/>
      <c r="D8197" s="413"/>
      <c r="E8197" s="173"/>
    </row>
    <row r="8198" spans="1:5">
      <c r="A8198" s="410"/>
      <c r="B8198" s="62"/>
      <c r="C8198" s="62"/>
      <c r="D8198" s="62"/>
      <c r="E8198" s="173"/>
    </row>
    <row r="8199" spans="1:5">
      <c r="A8199" s="410"/>
      <c r="B8199" s="62"/>
      <c r="C8199" s="62"/>
      <c r="D8199" s="62"/>
      <c r="E8199" s="173"/>
    </row>
    <row r="8200" spans="1:5">
      <c r="A8200" s="410" t="s">
        <v>1476</v>
      </c>
      <c r="B8200" s="62" t="s">
        <v>3645</v>
      </c>
      <c r="C8200" s="62"/>
      <c r="D8200" s="62"/>
      <c r="E8200" s="173"/>
    </row>
    <row r="8201" spans="1:5">
      <c r="A8201" s="410" t="s">
        <v>1207</v>
      </c>
      <c r="B8201" s="62"/>
      <c r="C8201" s="62"/>
      <c r="D8201" s="62"/>
      <c r="E8201" s="173"/>
    </row>
    <row r="8202" spans="1:5">
      <c r="A8202" s="410" t="s">
        <v>575</v>
      </c>
      <c r="B8202" s="62"/>
      <c r="C8202" s="62"/>
      <c r="D8202" s="62"/>
      <c r="E8202" s="173"/>
    </row>
    <row r="8203" spans="1:5">
      <c r="A8203" s="410"/>
      <c r="B8203" s="62"/>
      <c r="C8203" s="62"/>
      <c r="D8203" s="62"/>
      <c r="E8203" s="173"/>
    </row>
    <row r="8204" spans="1:5">
      <c r="A8204" s="410" t="s">
        <v>576</v>
      </c>
      <c r="B8204" s="62" t="s">
        <v>558</v>
      </c>
      <c r="C8204" s="62" t="s">
        <v>559</v>
      </c>
      <c r="D8204" s="62" t="s">
        <v>560</v>
      </c>
      <c r="E8204" s="173" t="s">
        <v>561</v>
      </c>
    </row>
    <row r="8205" spans="1:5" ht="30">
      <c r="A8205" s="410" t="s">
        <v>3061</v>
      </c>
      <c r="B8205" s="62" t="s">
        <v>123</v>
      </c>
      <c r="C8205" s="62">
        <v>1.6721999999999999E-4</v>
      </c>
      <c r="D8205" s="62">
        <v>576</v>
      </c>
      <c r="E8205" s="173">
        <f>TRUNC((C8205*D8205),2)</f>
        <v>0.09</v>
      </c>
    </row>
    <row r="8206" spans="1:5">
      <c r="A8206" s="410" t="s">
        <v>562</v>
      </c>
      <c r="B8206" s="62" t="s">
        <v>563</v>
      </c>
      <c r="C8206" s="62" t="s">
        <v>563</v>
      </c>
      <c r="D8206" s="62" t="s">
        <v>563</v>
      </c>
      <c r="E8206" s="173">
        <f>SUM(E8205:E8205)</f>
        <v>0.09</v>
      </c>
    </row>
    <row r="8207" spans="1:5">
      <c r="A8207" s="410"/>
      <c r="B8207" s="62"/>
      <c r="C8207" s="62"/>
      <c r="D8207" s="62"/>
      <c r="E8207" s="173"/>
    </row>
    <row r="8208" spans="1:5">
      <c r="A8208" s="410" t="s">
        <v>557</v>
      </c>
      <c r="B8208" s="62" t="s">
        <v>558</v>
      </c>
      <c r="C8208" s="62" t="s">
        <v>559</v>
      </c>
      <c r="D8208" s="62" t="s">
        <v>560</v>
      </c>
      <c r="E8208" s="173" t="s">
        <v>561</v>
      </c>
    </row>
    <row r="8209" spans="1:5">
      <c r="A8209" s="410" t="s">
        <v>3213</v>
      </c>
      <c r="B8209" s="62" t="s">
        <v>122</v>
      </c>
      <c r="C8209" s="62">
        <v>1.5077309999999999</v>
      </c>
      <c r="D8209" s="62">
        <v>13</v>
      </c>
      <c r="E8209" s="173">
        <f>TRUNC((C8209*D8209),2)</f>
        <v>19.600000000000001</v>
      </c>
    </row>
    <row r="8210" spans="1:5">
      <c r="A8210" s="410" t="s">
        <v>3063</v>
      </c>
      <c r="B8210" s="62" t="s">
        <v>122</v>
      </c>
      <c r="C8210" s="62">
        <v>0.99675800000000003</v>
      </c>
      <c r="D8210" s="62">
        <v>8.51</v>
      </c>
      <c r="E8210" s="173">
        <f>TRUNC((C8210*D8210),2)</f>
        <v>8.48</v>
      </c>
    </row>
    <row r="8211" spans="1:5">
      <c r="A8211" s="410" t="s">
        <v>562</v>
      </c>
      <c r="B8211" s="62" t="s">
        <v>563</v>
      </c>
      <c r="C8211" s="62" t="s">
        <v>563</v>
      </c>
      <c r="D8211" s="62" t="s">
        <v>563</v>
      </c>
      <c r="E8211" s="173">
        <f>SUM(E8209:E8210)</f>
        <v>28.080000000000002</v>
      </c>
    </row>
    <row r="8212" spans="1:5">
      <c r="A8212" s="410"/>
      <c r="B8212" s="62"/>
      <c r="C8212" s="62"/>
      <c r="D8212" s="62"/>
      <c r="E8212" s="173"/>
    </row>
    <row r="8213" spans="1:5">
      <c r="A8213" s="410" t="s">
        <v>564</v>
      </c>
      <c r="B8213" s="62" t="s">
        <v>558</v>
      </c>
      <c r="C8213" s="62" t="s">
        <v>559</v>
      </c>
      <c r="D8213" s="62" t="s">
        <v>560</v>
      </c>
      <c r="E8213" s="173" t="s">
        <v>561</v>
      </c>
    </row>
    <row r="8214" spans="1:5">
      <c r="A8214" s="410" t="s">
        <v>3066</v>
      </c>
      <c r="B8214" s="62" t="s">
        <v>123</v>
      </c>
      <c r="C8214" s="62">
        <v>1.9802489999999999E-2</v>
      </c>
      <c r="D8214" s="62">
        <v>6.92</v>
      </c>
      <c r="E8214" s="173">
        <f t="shared" ref="E8214:E8240" si="177">TRUNC((C8214*D8214),2)</f>
        <v>0.13</v>
      </c>
    </row>
    <row r="8215" spans="1:5">
      <c r="A8215" s="410" t="s">
        <v>3046</v>
      </c>
      <c r="B8215" s="62" t="s">
        <v>131</v>
      </c>
      <c r="C8215" s="62">
        <v>3.9544699999999999E-3</v>
      </c>
      <c r="D8215" s="62">
        <v>50.4</v>
      </c>
      <c r="E8215" s="173">
        <f t="shared" si="177"/>
        <v>0.19</v>
      </c>
    </row>
    <row r="8216" spans="1:5" ht="30">
      <c r="A8216" s="410" t="s">
        <v>3240</v>
      </c>
      <c r="B8216" s="62" t="s">
        <v>123</v>
      </c>
      <c r="C8216" s="62">
        <v>5.7755102000000003</v>
      </c>
      <c r="D8216" s="62">
        <v>0.49</v>
      </c>
      <c r="E8216" s="173">
        <f t="shared" si="177"/>
        <v>2.82</v>
      </c>
    </row>
    <row r="8217" spans="1:5">
      <c r="A8217" s="410" t="s">
        <v>3067</v>
      </c>
      <c r="B8217" s="62" t="s">
        <v>123</v>
      </c>
      <c r="C8217" s="62">
        <v>1.64156E-3</v>
      </c>
      <c r="D8217" s="62">
        <v>108.95</v>
      </c>
      <c r="E8217" s="173">
        <f t="shared" si="177"/>
        <v>0.17</v>
      </c>
    </row>
    <row r="8218" spans="1:5">
      <c r="A8218" s="410" t="s">
        <v>3277</v>
      </c>
      <c r="B8218" s="62" t="s">
        <v>127</v>
      </c>
      <c r="C8218" s="62">
        <v>0.52280000000000004</v>
      </c>
      <c r="D8218" s="62">
        <v>28.09</v>
      </c>
      <c r="E8218" s="173">
        <f t="shared" si="177"/>
        <v>14.68</v>
      </c>
    </row>
    <row r="8219" spans="1:5">
      <c r="A8219" s="410" t="s">
        <v>3069</v>
      </c>
      <c r="B8219" s="62" t="s">
        <v>123</v>
      </c>
      <c r="C8219" s="62">
        <v>2.2400679999999999E-2</v>
      </c>
      <c r="D8219" s="62">
        <v>6.21</v>
      </c>
      <c r="E8219" s="173">
        <f t="shared" si="177"/>
        <v>0.13</v>
      </c>
    </row>
    <row r="8220" spans="1:5" ht="30">
      <c r="A8220" s="410" t="s">
        <v>3306</v>
      </c>
      <c r="B8220" s="62" t="s">
        <v>125</v>
      </c>
      <c r="C8220" s="62">
        <v>1.0049999999999999</v>
      </c>
      <c r="D8220" s="62">
        <v>286.79000000000002</v>
      </c>
      <c r="E8220" s="173">
        <f t="shared" si="177"/>
        <v>288.22000000000003</v>
      </c>
    </row>
    <row r="8221" spans="1:5">
      <c r="A8221" s="410" t="s">
        <v>3047</v>
      </c>
      <c r="B8221" s="62" t="s">
        <v>131</v>
      </c>
      <c r="C8221" s="62">
        <v>3.3924459999999997E-2</v>
      </c>
      <c r="D8221" s="62">
        <v>9.4499999999999993</v>
      </c>
      <c r="E8221" s="173">
        <f t="shared" si="177"/>
        <v>0.32</v>
      </c>
    </row>
    <row r="8222" spans="1:5">
      <c r="A8222" s="410" t="s">
        <v>3075</v>
      </c>
      <c r="B8222" s="62" t="s">
        <v>128</v>
      </c>
      <c r="C8222" s="62">
        <v>3.7334099999999999E-3</v>
      </c>
      <c r="D8222" s="62">
        <v>15.32</v>
      </c>
      <c r="E8222" s="173">
        <f t="shared" si="177"/>
        <v>0.05</v>
      </c>
    </row>
    <row r="8223" spans="1:5">
      <c r="A8223" s="410" t="s">
        <v>3076</v>
      </c>
      <c r="B8223" s="62" t="s">
        <v>122</v>
      </c>
      <c r="C8223" s="62">
        <v>2.4700000000000002</v>
      </c>
      <c r="D8223" s="62">
        <v>1.87</v>
      </c>
      <c r="E8223" s="173">
        <f t="shared" si="177"/>
        <v>4.6100000000000003</v>
      </c>
    </row>
    <row r="8224" spans="1:5">
      <c r="A8224" s="410" t="s">
        <v>3077</v>
      </c>
      <c r="B8224" s="62" t="s">
        <v>122</v>
      </c>
      <c r="C8224" s="62">
        <v>2.4700000000000002</v>
      </c>
      <c r="D8224" s="62">
        <v>0.71</v>
      </c>
      <c r="E8224" s="173">
        <f t="shared" si="177"/>
        <v>1.75</v>
      </c>
    </row>
    <row r="8225" spans="1:5">
      <c r="A8225" s="410" t="s">
        <v>3078</v>
      </c>
      <c r="B8225" s="62" t="s">
        <v>122</v>
      </c>
      <c r="C8225" s="62">
        <v>2.4700000000000002</v>
      </c>
      <c r="D8225" s="62">
        <v>0.34</v>
      </c>
      <c r="E8225" s="173">
        <f t="shared" si="177"/>
        <v>0.83</v>
      </c>
    </row>
    <row r="8226" spans="1:5">
      <c r="A8226" s="410" t="s">
        <v>3079</v>
      </c>
      <c r="B8226" s="62" t="s">
        <v>122</v>
      </c>
      <c r="C8226" s="62">
        <v>2.4700000000000002</v>
      </c>
      <c r="D8226" s="62">
        <v>0.05</v>
      </c>
      <c r="E8226" s="173">
        <f t="shared" si="177"/>
        <v>0.12</v>
      </c>
    </row>
    <row r="8227" spans="1:5">
      <c r="A8227" s="410" t="s">
        <v>3293</v>
      </c>
      <c r="B8227" s="62" t="s">
        <v>127</v>
      </c>
      <c r="C8227" s="62">
        <v>3.5099999999999999E-2</v>
      </c>
      <c r="D8227" s="62">
        <v>39.869999999999997</v>
      </c>
      <c r="E8227" s="173">
        <f t="shared" si="177"/>
        <v>1.39</v>
      </c>
    </row>
    <row r="8228" spans="1:5">
      <c r="A8228" s="410" t="s">
        <v>3048</v>
      </c>
      <c r="B8228" s="62" t="s">
        <v>123</v>
      </c>
      <c r="C8228" s="62">
        <v>6.5363599999999997E-3</v>
      </c>
      <c r="D8228" s="62">
        <v>31.18</v>
      </c>
      <c r="E8228" s="173">
        <f t="shared" si="177"/>
        <v>0.2</v>
      </c>
    </row>
    <row r="8229" spans="1:5">
      <c r="A8229" s="410" t="s">
        <v>3049</v>
      </c>
      <c r="B8229" s="62" t="s">
        <v>123</v>
      </c>
      <c r="C8229" s="62">
        <v>3.06354E-3</v>
      </c>
      <c r="D8229" s="62">
        <v>178.5</v>
      </c>
      <c r="E8229" s="173">
        <f t="shared" si="177"/>
        <v>0.54</v>
      </c>
    </row>
    <row r="8230" spans="1:5">
      <c r="A8230" s="410" t="s">
        <v>3050</v>
      </c>
      <c r="B8230" s="62" t="s">
        <v>123</v>
      </c>
      <c r="C8230" s="62">
        <v>0.27537339</v>
      </c>
      <c r="D8230" s="62">
        <v>1.17</v>
      </c>
      <c r="E8230" s="173">
        <f t="shared" si="177"/>
        <v>0.32</v>
      </c>
    </row>
    <row r="8231" spans="1:5" ht="30">
      <c r="A8231" s="410" t="s">
        <v>3051</v>
      </c>
      <c r="B8231" s="62" t="s">
        <v>123</v>
      </c>
      <c r="C8231" s="62">
        <v>2.6552500000000001E-3</v>
      </c>
      <c r="D8231" s="62">
        <v>140.43</v>
      </c>
      <c r="E8231" s="173">
        <f t="shared" si="177"/>
        <v>0.37</v>
      </c>
    </row>
    <row r="8232" spans="1:5" ht="30">
      <c r="A8232" s="410" t="s">
        <v>3052</v>
      </c>
      <c r="B8232" s="62" t="s">
        <v>123</v>
      </c>
      <c r="C8232" s="62">
        <v>1.7784000000000001E-3</v>
      </c>
      <c r="D8232" s="62">
        <v>123.37</v>
      </c>
      <c r="E8232" s="173">
        <f t="shared" si="177"/>
        <v>0.21</v>
      </c>
    </row>
    <row r="8233" spans="1:5" ht="30">
      <c r="A8233" s="410" t="s">
        <v>3080</v>
      </c>
      <c r="B8233" s="62" t="s">
        <v>123</v>
      </c>
      <c r="C8233" s="62">
        <v>1.0893E-4</v>
      </c>
      <c r="D8233" s="62">
        <v>593.85</v>
      </c>
      <c r="E8233" s="173">
        <f t="shared" si="177"/>
        <v>0.06</v>
      </c>
    </row>
    <row r="8234" spans="1:5">
      <c r="A8234" s="410" t="s">
        <v>3081</v>
      </c>
      <c r="B8234" s="62" t="s">
        <v>123</v>
      </c>
      <c r="C8234" s="62">
        <v>6.6887000000000001E-4</v>
      </c>
      <c r="D8234" s="62">
        <v>134.63</v>
      </c>
      <c r="E8234" s="173">
        <f t="shared" si="177"/>
        <v>0.09</v>
      </c>
    </row>
    <row r="8235" spans="1:5">
      <c r="A8235" s="410" t="s">
        <v>3082</v>
      </c>
      <c r="B8235" s="62" t="s">
        <v>123</v>
      </c>
      <c r="C8235" s="62">
        <v>5.0807999999999995E-4</v>
      </c>
      <c r="D8235" s="62">
        <v>202.84</v>
      </c>
      <c r="E8235" s="173">
        <f t="shared" si="177"/>
        <v>0.1</v>
      </c>
    </row>
    <row r="8236" spans="1:5">
      <c r="A8236" s="410" t="s">
        <v>3083</v>
      </c>
      <c r="B8236" s="62" t="s">
        <v>123</v>
      </c>
      <c r="C8236" s="62">
        <v>1.0893E-4</v>
      </c>
      <c r="D8236" s="62">
        <v>574.46</v>
      </c>
      <c r="E8236" s="173">
        <f t="shared" si="177"/>
        <v>0.06</v>
      </c>
    </row>
    <row r="8237" spans="1:5">
      <c r="A8237" s="410" t="s">
        <v>3084</v>
      </c>
      <c r="B8237" s="62" t="s">
        <v>123</v>
      </c>
      <c r="C8237" s="62">
        <v>1.3388000000000001E-4</v>
      </c>
      <c r="D8237" s="62">
        <v>276.64</v>
      </c>
      <c r="E8237" s="173">
        <f t="shared" si="177"/>
        <v>0.03</v>
      </c>
    </row>
    <row r="8238" spans="1:5">
      <c r="A8238" s="410" t="s">
        <v>3085</v>
      </c>
      <c r="B8238" s="62" t="s">
        <v>123</v>
      </c>
      <c r="C8238" s="62">
        <v>6.7431000000000001E-3</v>
      </c>
      <c r="D8238" s="62">
        <v>8.1</v>
      </c>
      <c r="E8238" s="173">
        <f t="shared" si="177"/>
        <v>0.05</v>
      </c>
    </row>
    <row r="8239" spans="1:5">
      <c r="A8239" s="410" t="s">
        <v>3086</v>
      </c>
      <c r="B8239" s="62" t="s">
        <v>123</v>
      </c>
      <c r="C8239" s="62">
        <v>3.7334099999999999E-3</v>
      </c>
      <c r="D8239" s="62">
        <v>11.01</v>
      </c>
      <c r="E8239" s="173">
        <f t="shared" si="177"/>
        <v>0.04</v>
      </c>
    </row>
    <row r="8240" spans="1:5">
      <c r="A8240" s="410" t="s">
        <v>3087</v>
      </c>
      <c r="B8240" s="62" t="s">
        <v>123</v>
      </c>
      <c r="C8240" s="62">
        <v>3.7334099999999999E-3</v>
      </c>
      <c r="D8240" s="62">
        <v>24.42</v>
      </c>
      <c r="E8240" s="173">
        <f t="shared" si="177"/>
        <v>0.09</v>
      </c>
    </row>
    <row r="8241" spans="1:5">
      <c r="A8241" s="410" t="s">
        <v>562</v>
      </c>
      <c r="B8241" s="62" t="s">
        <v>563</v>
      </c>
      <c r="C8241" s="62" t="s">
        <v>563</v>
      </c>
      <c r="D8241" s="62" t="s">
        <v>563</v>
      </c>
      <c r="E8241" s="173">
        <f>SUM(E8214:E8240)</f>
        <v>317.57</v>
      </c>
    </row>
    <row r="8242" spans="1:5">
      <c r="A8242" s="410"/>
      <c r="B8242" s="62"/>
      <c r="C8242" s="62"/>
      <c r="D8242" s="62"/>
      <c r="E8242" s="173"/>
    </row>
    <row r="8243" spans="1:5">
      <c r="A8243" s="410" t="s">
        <v>565</v>
      </c>
      <c r="B8243" s="62" t="s">
        <v>563</v>
      </c>
      <c r="C8243" s="62" t="s">
        <v>563</v>
      </c>
      <c r="D8243" s="62" t="s">
        <v>563</v>
      </c>
      <c r="E8243" s="173">
        <f>E8206+E8211+E8241</f>
        <v>345.74</v>
      </c>
    </row>
    <row r="8244" spans="1:5">
      <c r="A8244" s="410"/>
      <c r="B8244" s="62"/>
      <c r="C8244" s="62"/>
      <c r="D8244" s="413"/>
      <c r="E8244" s="173"/>
    </row>
    <row r="8245" spans="1:5">
      <c r="A8245" s="410"/>
      <c r="B8245" s="62"/>
      <c r="C8245" s="62"/>
      <c r="D8245" s="62"/>
      <c r="E8245" s="173"/>
    </row>
    <row r="8246" spans="1:5">
      <c r="A8246" s="410"/>
      <c r="B8246" s="62"/>
      <c r="C8246" s="62"/>
      <c r="D8246" s="62"/>
      <c r="E8246" s="173"/>
    </row>
    <row r="8247" spans="1:5">
      <c r="A8247" s="410" t="s">
        <v>1477</v>
      </c>
      <c r="B8247" s="62" t="s">
        <v>3547</v>
      </c>
      <c r="C8247" s="62"/>
      <c r="D8247" s="62"/>
      <c r="E8247" s="173"/>
    </row>
    <row r="8248" spans="1:5">
      <c r="A8248" s="410" t="s">
        <v>1208</v>
      </c>
      <c r="B8248" s="62"/>
      <c r="C8248" s="62"/>
      <c r="D8248" s="62"/>
      <c r="E8248" s="173"/>
    </row>
    <row r="8249" spans="1:5">
      <c r="A8249" s="410" t="s">
        <v>590</v>
      </c>
      <c r="B8249" s="62"/>
      <c r="C8249" s="62"/>
      <c r="D8249" s="62"/>
      <c r="E8249" s="173"/>
    </row>
    <row r="8250" spans="1:5">
      <c r="A8250" s="410"/>
      <c r="B8250" s="62"/>
      <c r="C8250" s="62"/>
      <c r="D8250" s="62"/>
      <c r="E8250" s="173"/>
    </row>
    <row r="8251" spans="1:5">
      <c r="A8251" s="410" t="s">
        <v>576</v>
      </c>
      <c r="B8251" s="62" t="s">
        <v>558</v>
      </c>
      <c r="C8251" s="62" t="s">
        <v>559</v>
      </c>
      <c r="D8251" s="62" t="s">
        <v>560</v>
      </c>
      <c r="E8251" s="173" t="s">
        <v>561</v>
      </c>
    </row>
    <row r="8252" spans="1:5" ht="30">
      <c r="A8252" s="410" t="s">
        <v>3061</v>
      </c>
      <c r="B8252" s="62" t="s">
        <v>123</v>
      </c>
      <c r="C8252" s="62">
        <v>3.0130000000000001E-5</v>
      </c>
      <c r="D8252" s="62">
        <v>576</v>
      </c>
      <c r="E8252" s="173">
        <f>TRUNC((C8252*D8252),2)</f>
        <v>0.01</v>
      </c>
    </row>
    <row r="8253" spans="1:5">
      <c r="A8253" s="410" t="s">
        <v>562</v>
      </c>
      <c r="B8253" s="62" t="s">
        <v>563</v>
      </c>
      <c r="C8253" s="62" t="s">
        <v>563</v>
      </c>
      <c r="D8253" s="62" t="s">
        <v>563</v>
      </c>
      <c r="E8253" s="173">
        <f>SUM(E8252:E8252)</f>
        <v>0.01</v>
      </c>
    </row>
    <row r="8254" spans="1:5">
      <c r="A8254" s="410"/>
      <c r="B8254" s="62"/>
      <c r="C8254" s="62"/>
      <c r="D8254" s="62"/>
      <c r="E8254" s="173"/>
    </row>
    <row r="8255" spans="1:5">
      <c r="A8255" s="410" t="s">
        <v>557</v>
      </c>
      <c r="B8255" s="62" t="s">
        <v>558</v>
      </c>
      <c r="C8255" s="62" t="s">
        <v>559</v>
      </c>
      <c r="D8255" s="62" t="s">
        <v>560</v>
      </c>
      <c r="E8255" s="173" t="s">
        <v>561</v>
      </c>
    </row>
    <row r="8256" spans="1:5">
      <c r="A8256" s="410" t="s">
        <v>3090</v>
      </c>
      <c r="B8256" s="62" t="s">
        <v>122</v>
      </c>
      <c r="C8256" s="62">
        <v>0.20341999999999999</v>
      </c>
      <c r="D8256" s="62">
        <v>13.3</v>
      </c>
      <c r="E8256" s="173">
        <f>TRUNC((C8256*D8256),2)</f>
        <v>2.7</v>
      </c>
    </row>
    <row r="8257" spans="1:5">
      <c r="A8257" s="410" t="s">
        <v>3063</v>
      </c>
      <c r="B8257" s="62" t="s">
        <v>122</v>
      </c>
      <c r="C8257" s="62">
        <v>0.24918950000000001</v>
      </c>
      <c r="D8257" s="62">
        <v>8.51</v>
      </c>
      <c r="E8257" s="173">
        <f>TRUNC((C8257*D8257),2)</f>
        <v>2.12</v>
      </c>
    </row>
    <row r="8258" spans="1:5">
      <c r="A8258" s="410" t="s">
        <v>562</v>
      </c>
      <c r="B8258" s="62" t="s">
        <v>563</v>
      </c>
      <c r="C8258" s="62" t="s">
        <v>563</v>
      </c>
      <c r="D8258" s="62" t="s">
        <v>563</v>
      </c>
      <c r="E8258" s="173">
        <f>SUM(E8256:E8257)</f>
        <v>4.82</v>
      </c>
    </row>
    <row r="8259" spans="1:5">
      <c r="A8259" s="410"/>
      <c r="B8259" s="62"/>
      <c r="C8259" s="62"/>
      <c r="D8259" s="62"/>
      <c r="E8259" s="173"/>
    </row>
    <row r="8260" spans="1:5">
      <c r="A8260" s="410" t="s">
        <v>564</v>
      </c>
      <c r="B8260" s="62" t="s">
        <v>558</v>
      </c>
      <c r="C8260" s="62" t="s">
        <v>559</v>
      </c>
      <c r="D8260" s="62" t="s">
        <v>560</v>
      </c>
      <c r="E8260" s="173" t="s">
        <v>561</v>
      </c>
    </row>
    <row r="8261" spans="1:5">
      <c r="A8261" s="410" t="s">
        <v>3066</v>
      </c>
      <c r="B8261" s="62" t="s">
        <v>123</v>
      </c>
      <c r="C8261" s="62">
        <v>3.5676499999999999E-3</v>
      </c>
      <c r="D8261" s="62">
        <v>6.92</v>
      </c>
      <c r="E8261" s="173">
        <f t="shared" ref="E8261:E8286" si="178">TRUNC((C8261*D8261),2)</f>
        <v>0.02</v>
      </c>
    </row>
    <row r="8262" spans="1:5">
      <c r="A8262" s="410" t="s">
        <v>3046</v>
      </c>
      <c r="B8262" s="62" t="s">
        <v>131</v>
      </c>
      <c r="C8262" s="62">
        <v>7.1245E-4</v>
      </c>
      <c r="D8262" s="62">
        <v>50.4</v>
      </c>
      <c r="E8262" s="173">
        <f t="shared" si="178"/>
        <v>0.03</v>
      </c>
    </row>
    <row r="8263" spans="1:5">
      <c r="A8263" s="410" t="s">
        <v>3067</v>
      </c>
      <c r="B8263" s="62" t="s">
        <v>123</v>
      </c>
      <c r="C8263" s="62">
        <v>2.9575000000000001E-4</v>
      </c>
      <c r="D8263" s="62">
        <v>108.95</v>
      </c>
      <c r="E8263" s="173">
        <f t="shared" si="178"/>
        <v>0.03</v>
      </c>
    </row>
    <row r="8264" spans="1:5">
      <c r="A8264" s="410" t="s">
        <v>3069</v>
      </c>
      <c r="B8264" s="62" t="s">
        <v>123</v>
      </c>
      <c r="C8264" s="62">
        <v>4.0357500000000003E-3</v>
      </c>
      <c r="D8264" s="62">
        <v>6.21</v>
      </c>
      <c r="E8264" s="173">
        <f t="shared" si="178"/>
        <v>0.02</v>
      </c>
    </row>
    <row r="8265" spans="1:5">
      <c r="A8265" s="410" t="s">
        <v>3047</v>
      </c>
      <c r="B8265" s="62" t="s">
        <v>131</v>
      </c>
      <c r="C8265" s="62">
        <v>6.1119E-3</v>
      </c>
      <c r="D8265" s="62">
        <v>9.4499999999999993</v>
      </c>
      <c r="E8265" s="173">
        <f t="shared" si="178"/>
        <v>0.05</v>
      </c>
    </row>
    <row r="8266" spans="1:5">
      <c r="A8266" s="410" t="s">
        <v>3075</v>
      </c>
      <c r="B8266" s="62" t="s">
        <v>128</v>
      </c>
      <c r="C8266" s="62">
        <v>6.7261999999999997E-4</v>
      </c>
      <c r="D8266" s="62">
        <v>15.32</v>
      </c>
      <c r="E8266" s="173">
        <f t="shared" si="178"/>
        <v>0.01</v>
      </c>
    </row>
    <row r="8267" spans="1:5" ht="30">
      <c r="A8267" s="410" t="s">
        <v>3307</v>
      </c>
      <c r="B8267" s="62" t="s">
        <v>126</v>
      </c>
      <c r="C8267" s="62">
        <v>1.00353607</v>
      </c>
      <c r="D8267" s="62">
        <v>28.28</v>
      </c>
      <c r="E8267" s="173">
        <f t="shared" si="178"/>
        <v>28.38</v>
      </c>
    </row>
    <row r="8268" spans="1:5">
      <c r="A8268" s="410" t="s">
        <v>3196</v>
      </c>
      <c r="B8268" s="62" t="s">
        <v>127</v>
      </c>
      <c r="C8268" s="62">
        <v>0.05</v>
      </c>
      <c r="D8268" s="62">
        <v>2.86</v>
      </c>
      <c r="E8268" s="173">
        <f t="shared" si="178"/>
        <v>0.14000000000000001</v>
      </c>
    </row>
    <row r="8269" spans="1:5">
      <c r="A8269" s="410" t="s">
        <v>3076</v>
      </c>
      <c r="B8269" s="62" t="s">
        <v>122</v>
      </c>
      <c r="C8269" s="62">
        <v>0.44500000000000001</v>
      </c>
      <c r="D8269" s="62">
        <v>1.87</v>
      </c>
      <c r="E8269" s="173">
        <f t="shared" si="178"/>
        <v>0.83</v>
      </c>
    </row>
    <row r="8270" spans="1:5">
      <c r="A8270" s="410" t="s">
        <v>3077</v>
      </c>
      <c r="B8270" s="62" t="s">
        <v>122</v>
      </c>
      <c r="C8270" s="62">
        <v>0.44500000000000001</v>
      </c>
      <c r="D8270" s="62">
        <v>0.71</v>
      </c>
      <c r="E8270" s="173">
        <f t="shared" si="178"/>
        <v>0.31</v>
      </c>
    </row>
    <row r="8271" spans="1:5">
      <c r="A8271" s="410" t="s">
        <v>3078</v>
      </c>
      <c r="B8271" s="62" t="s">
        <v>122</v>
      </c>
      <c r="C8271" s="62">
        <v>0.44500000000000001</v>
      </c>
      <c r="D8271" s="62">
        <v>0.34</v>
      </c>
      <c r="E8271" s="173">
        <f t="shared" si="178"/>
        <v>0.15</v>
      </c>
    </row>
    <row r="8272" spans="1:5">
      <c r="A8272" s="410" t="s">
        <v>3079</v>
      </c>
      <c r="B8272" s="62" t="s">
        <v>122</v>
      </c>
      <c r="C8272" s="62">
        <v>0.44500000000000001</v>
      </c>
      <c r="D8272" s="62">
        <v>0.05</v>
      </c>
      <c r="E8272" s="173">
        <f t="shared" si="178"/>
        <v>0.02</v>
      </c>
    </row>
    <row r="8273" spans="1:5">
      <c r="A8273" s="410" t="s">
        <v>3198</v>
      </c>
      <c r="B8273" s="62" t="s">
        <v>127</v>
      </c>
      <c r="C8273" s="62">
        <v>0.79270072999999996</v>
      </c>
      <c r="D8273" s="62">
        <v>1.37</v>
      </c>
      <c r="E8273" s="173">
        <f t="shared" si="178"/>
        <v>1.08</v>
      </c>
    </row>
    <row r="8274" spans="1:5">
      <c r="A8274" s="410" t="s">
        <v>3048</v>
      </c>
      <c r="B8274" s="62" t="s">
        <v>123</v>
      </c>
      <c r="C8274" s="62">
        <v>1.1776E-3</v>
      </c>
      <c r="D8274" s="62">
        <v>31.18</v>
      </c>
      <c r="E8274" s="173">
        <f t="shared" si="178"/>
        <v>0.03</v>
      </c>
    </row>
    <row r="8275" spans="1:5">
      <c r="A8275" s="410" t="s">
        <v>3049</v>
      </c>
      <c r="B8275" s="62" t="s">
        <v>123</v>
      </c>
      <c r="C8275" s="62">
        <v>5.5192999999999996E-4</v>
      </c>
      <c r="D8275" s="62">
        <v>178.5</v>
      </c>
      <c r="E8275" s="173">
        <f t="shared" si="178"/>
        <v>0.09</v>
      </c>
    </row>
    <row r="8276" spans="1:5">
      <c r="A8276" s="410" t="s">
        <v>3050</v>
      </c>
      <c r="B8276" s="62" t="s">
        <v>123</v>
      </c>
      <c r="C8276" s="62">
        <v>4.9611799999999998E-2</v>
      </c>
      <c r="D8276" s="62">
        <v>1.17</v>
      </c>
      <c r="E8276" s="173">
        <f t="shared" si="178"/>
        <v>0.05</v>
      </c>
    </row>
    <row r="8277" spans="1:5" ht="30">
      <c r="A8277" s="410" t="s">
        <v>3051</v>
      </c>
      <c r="B8277" s="62" t="s">
        <v>123</v>
      </c>
      <c r="C8277" s="62">
        <v>4.7837999999999998E-4</v>
      </c>
      <c r="D8277" s="62">
        <v>140.43</v>
      </c>
      <c r="E8277" s="173">
        <f t="shared" si="178"/>
        <v>0.06</v>
      </c>
    </row>
    <row r="8278" spans="1:5" ht="30">
      <c r="A8278" s="410" t="s">
        <v>3052</v>
      </c>
      <c r="B8278" s="62" t="s">
        <v>123</v>
      </c>
      <c r="C8278" s="62">
        <v>3.2039999999999998E-4</v>
      </c>
      <c r="D8278" s="62">
        <v>123.37</v>
      </c>
      <c r="E8278" s="173">
        <f t="shared" si="178"/>
        <v>0.03</v>
      </c>
    </row>
    <row r="8279" spans="1:5" ht="30">
      <c r="A8279" s="410" t="s">
        <v>3080</v>
      </c>
      <c r="B8279" s="62" t="s">
        <v>123</v>
      </c>
      <c r="C8279" s="62">
        <v>1.9619999999999998E-5</v>
      </c>
      <c r="D8279" s="62">
        <v>593.85</v>
      </c>
      <c r="E8279" s="173">
        <f t="shared" si="178"/>
        <v>0.01</v>
      </c>
    </row>
    <row r="8280" spans="1:5">
      <c r="A8280" s="410" t="s">
        <v>3081</v>
      </c>
      <c r="B8280" s="62" t="s">
        <v>123</v>
      </c>
      <c r="C8280" s="62">
        <v>1.2051E-4</v>
      </c>
      <c r="D8280" s="62">
        <v>134.63</v>
      </c>
      <c r="E8280" s="173">
        <f t="shared" si="178"/>
        <v>0.01</v>
      </c>
    </row>
    <row r="8281" spans="1:5">
      <c r="A8281" s="410" t="s">
        <v>3082</v>
      </c>
      <c r="B8281" s="62" t="s">
        <v>123</v>
      </c>
      <c r="C8281" s="62">
        <v>9.1539999999999994E-5</v>
      </c>
      <c r="D8281" s="62">
        <v>202.84</v>
      </c>
      <c r="E8281" s="173">
        <f t="shared" si="178"/>
        <v>0.01</v>
      </c>
    </row>
    <row r="8282" spans="1:5">
      <c r="A8282" s="410" t="s">
        <v>3083</v>
      </c>
      <c r="B8282" s="62" t="s">
        <v>123</v>
      </c>
      <c r="C8282" s="62">
        <v>1.9619999999999998E-5</v>
      </c>
      <c r="D8282" s="62">
        <v>574.46</v>
      </c>
      <c r="E8282" s="173">
        <f t="shared" si="178"/>
        <v>0.01</v>
      </c>
    </row>
    <row r="8283" spans="1:5">
      <c r="A8283" s="410" t="s">
        <v>3084</v>
      </c>
      <c r="B8283" s="62" t="s">
        <v>123</v>
      </c>
      <c r="C8283" s="62">
        <v>2.4119999999999999E-5</v>
      </c>
      <c r="D8283" s="62">
        <v>276.64</v>
      </c>
      <c r="E8283" s="173">
        <f t="shared" si="178"/>
        <v>0</v>
      </c>
    </row>
    <row r="8284" spans="1:5">
      <c r="A8284" s="410" t="s">
        <v>3085</v>
      </c>
      <c r="B8284" s="62" t="s">
        <v>123</v>
      </c>
      <c r="C8284" s="62">
        <v>1.21485E-3</v>
      </c>
      <c r="D8284" s="62">
        <v>8.1</v>
      </c>
      <c r="E8284" s="173">
        <f t="shared" si="178"/>
        <v>0</v>
      </c>
    </row>
    <row r="8285" spans="1:5">
      <c r="A8285" s="410" t="s">
        <v>3086</v>
      </c>
      <c r="B8285" s="62" t="s">
        <v>123</v>
      </c>
      <c r="C8285" s="62">
        <v>6.7261999999999997E-4</v>
      </c>
      <c r="D8285" s="62">
        <v>11.01</v>
      </c>
      <c r="E8285" s="173">
        <f t="shared" si="178"/>
        <v>0</v>
      </c>
    </row>
    <row r="8286" spans="1:5">
      <c r="A8286" s="410" t="s">
        <v>3087</v>
      </c>
      <c r="B8286" s="62" t="s">
        <v>123</v>
      </c>
      <c r="C8286" s="62">
        <v>6.7261999999999997E-4</v>
      </c>
      <c r="D8286" s="62">
        <v>24.42</v>
      </c>
      <c r="E8286" s="173">
        <f t="shared" si="178"/>
        <v>0.01</v>
      </c>
    </row>
    <row r="8287" spans="1:5">
      <c r="A8287" s="410" t="s">
        <v>562</v>
      </c>
      <c r="B8287" s="62" t="s">
        <v>563</v>
      </c>
      <c r="C8287" s="62" t="s">
        <v>563</v>
      </c>
      <c r="D8287" s="62" t="s">
        <v>563</v>
      </c>
      <c r="E8287" s="173">
        <f>SUM(E8261:E8286)</f>
        <v>31.380000000000003</v>
      </c>
    </row>
    <row r="8288" spans="1:5">
      <c r="A8288" s="410"/>
      <c r="B8288" s="62"/>
      <c r="C8288" s="62"/>
      <c r="D8288" s="62"/>
      <c r="E8288" s="173"/>
    </row>
    <row r="8289" spans="1:5">
      <c r="A8289" s="410" t="s">
        <v>565</v>
      </c>
      <c r="B8289" s="62" t="s">
        <v>563</v>
      </c>
      <c r="C8289" s="62" t="s">
        <v>563</v>
      </c>
      <c r="D8289" s="62" t="s">
        <v>563</v>
      </c>
      <c r="E8289" s="173">
        <f>E8253+E8258+E8287</f>
        <v>36.21</v>
      </c>
    </row>
    <row r="8290" spans="1:5">
      <c r="A8290" s="410"/>
      <c r="B8290" s="62"/>
      <c r="C8290" s="62"/>
      <c r="D8290" s="413"/>
      <c r="E8290" s="173"/>
    </row>
    <row r="8291" spans="1:5">
      <c r="A8291" s="410"/>
      <c r="B8291" s="62"/>
      <c r="C8291" s="62"/>
      <c r="D8291" s="62"/>
      <c r="E8291" s="173"/>
    </row>
    <row r="8292" spans="1:5">
      <c r="A8292" s="410"/>
      <c r="B8292" s="62"/>
      <c r="C8292" s="62"/>
      <c r="D8292" s="62"/>
      <c r="E8292" s="173"/>
    </row>
    <row r="8293" spans="1:5">
      <c r="A8293" s="410" t="s">
        <v>2575</v>
      </c>
      <c r="B8293" s="62" t="s">
        <v>3547</v>
      </c>
      <c r="C8293" s="62"/>
      <c r="D8293" s="62"/>
      <c r="E8293" s="173"/>
    </row>
    <row r="8294" spans="1:5">
      <c r="A8294" s="410" t="s">
        <v>1209</v>
      </c>
      <c r="B8294" s="62"/>
      <c r="C8294" s="62"/>
      <c r="D8294" s="62"/>
      <c r="E8294" s="173"/>
    </row>
    <row r="8295" spans="1:5">
      <c r="A8295" s="410" t="s">
        <v>590</v>
      </c>
      <c r="B8295" s="62"/>
      <c r="C8295" s="62"/>
      <c r="D8295" s="62"/>
      <c r="E8295" s="173"/>
    </row>
    <row r="8296" spans="1:5">
      <c r="A8296" s="410"/>
      <c r="B8296" s="62"/>
      <c r="C8296" s="62"/>
      <c r="D8296" s="62"/>
      <c r="E8296" s="173"/>
    </row>
    <row r="8297" spans="1:5">
      <c r="A8297" s="410" t="s">
        <v>576</v>
      </c>
      <c r="B8297" s="62" t="s">
        <v>558</v>
      </c>
      <c r="C8297" s="62" t="s">
        <v>559</v>
      </c>
      <c r="D8297" s="62" t="s">
        <v>560</v>
      </c>
      <c r="E8297" s="173" t="s">
        <v>561</v>
      </c>
    </row>
    <row r="8298" spans="1:5" ht="30">
      <c r="A8298" s="410" t="s">
        <v>3061</v>
      </c>
      <c r="B8298" s="62" t="s">
        <v>123</v>
      </c>
      <c r="C8298" s="62">
        <v>2.921E-5</v>
      </c>
      <c r="D8298" s="62">
        <v>576</v>
      </c>
      <c r="E8298" s="173">
        <f>TRUNC((C8298*D8298),2)</f>
        <v>0.01</v>
      </c>
    </row>
    <row r="8299" spans="1:5">
      <c r="A8299" s="410" t="s">
        <v>562</v>
      </c>
      <c r="B8299" s="62" t="s">
        <v>563</v>
      </c>
      <c r="C8299" s="62" t="s">
        <v>563</v>
      </c>
      <c r="D8299" s="62" t="s">
        <v>563</v>
      </c>
      <c r="E8299" s="173">
        <f>SUM(E8298:E8298)</f>
        <v>0.01</v>
      </c>
    </row>
    <row r="8300" spans="1:5">
      <c r="A8300" s="410"/>
      <c r="B8300" s="62"/>
      <c r="C8300" s="62"/>
      <c r="D8300" s="62"/>
      <c r="E8300" s="173"/>
    </row>
    <row r="8301" spans="1:5">
      <c r="A8301" s="410" t="s">
        <v>557</v>
      </c>
      <c r="B8301" s="62" t="s">
        <v>558</v>
      </c>
      <c r="C8301" s="62" t="s">
        <v>559</v>
      </c>
      <c r="D8301" s="62" t="s">
        <v>560</v>
      </c>
      <c r="E8301" s="173" t="s">
        <v>561</v>
      </c>
    </row>
    <row r="8302" spans="1:5">
      <c r="A8302" s="410" t="s">
        <v>3090</v>
      </c>
      <c r="B8302" s="62" t="s">
        <v>122</v>
      </c>
      <c r="C8302" s="62">
        <v>0.20341999999999999</v>
      </c>
      <c r="D8302" s="62">
        <v>13.3</v>
      </c>
      <c r="E8302" s="173">
        <f>TRUNC((C8302*D8302),2)</f>
        <v>2.7</v>
      </c>
    </row>
    <row r="8303" spans="1:5">
      <c r="A8303" s="410" t="s">
        <v>3063</v>
      </c>
      <c r="B8303" s="62" t="s">
        <v>122</v>
      </c>
      <c r="C8303" s="62">
        <v>0.23545864999999999</v>
      </c>
      <c r="D8303" s="62">
        <v>8.51</v>
      </c>
      <c r="E8303" s="173">
        <f>TRUNC((C8303*D8303),2)</f>
        <v>2</v>
      </c>
    </row>
    <row r="8304" spans="1:5">
      <c r="A8304" s="410" t="s">
        <v>562</v>
      </c>
      <c r="B8304" s="62" t="s">
        <v>563</v>
      </c>
      <c r="C8304" s="62" t="s">
        <v>563</v>
      </c>
      <c r="D8304" s="62" t="s">
        <v>563</v>
      </c>
      <c r="E8304" s="173">
        <f>SUM(E8302:E8303)</f>
        <v>4.7</v>
      </c>
    </row>
    <row r="8305" spans="1:5">
      <c r="A8305" s="410"/>
      <c r="B8305" s="62"/>
      <c r="C8305" s="62"/>
      <c r="D8305" s="62"/>
      <c r="E8305" s="173"/>
    </row>
    <row r="8306" spans="1:5">
      <c r="A8306" s="410" t="s">
        <v>564</v>
      </c>
      <c r="B8306" s="62" t="s">
        <v>558</v>
      </c>
      <c r="C8306" s="62" t="s">
        <v>559</v>
      </c>
      <c r="D8306" s="62" t="s">
        <v>560</v>
      </c>
      <c r="E8306" s="173" t="s">
        <v>561</v>
      </c>
    </row>
    <row r="8307" spans="1:5">
      <c r="A8307" s="410" t="s">
        <v>3066</v>
      </c>
      <c r="B8307" s="62" t="s">
        <v>123</v>
      </c>
      <c r="C8307" s="62">
        <v>3.4594199999999999E-3</v>
      </c>
      <c r="D8307" s="62">
        <v>6.92</v>
      </c>
      <c r="E8307" s="173">
        <f t="shared" ref="E8307:E8332" si="179">TRUNC((C8307*D8307),2)</f>
        <v>0.02</v>
      </c>
    </row>
    <row r="8308" spans="1:5">
      <c r="A8308" s="410" t="s">
        <v>3046</v>
      </c>
      <c r="B8308" s="62" t="s">
        <v>131</v>
      </c>
      <c r="C8308" s="62">
        <v>6.9083000000000002E-4</v>
      </c>
      <c r="D8308" s="62">
        <v>50.4</v>
      </c>
      <c r="E8308" s="173">
        <f t="shared" si="179"/>
        <v>0.03</v>
      </c>
    </row>
    <row r="8309" spans="1:5">
      <c r="A8309" s="410" t="s">
        <v>3067</v>
      </c>
      <c r="B8309" s="62" t="s">
        <v>123</v>
      </c>
      <c r="C8309" s="62">
        <v>2.8676999999999999E-4</v>
      </c>
      <c r="D8309" s="62">
        <v>108.95</v>
      </c>
      <c r="E8309" s="173">
        <f t="shared" si="179"/>
        <v>0.03</v>
      </c>
    </row>
    <row r="8310" spans="1:5">
      <c r="A8310" s="410" t="s">
        <v>3069</v>
      </c>
      <c r="B8310" s="62" t="s">
        <v>123</v>
      </c>
      <c r="C8310" s="62">
        <v>3.9133199999999996E-3</v>
      </c>
      <c r="D8310" s="62">
        <v>6.21</v>
      </c>
      <c r="E8310" s="173">
        <f t="shared" si="179"/>
        <v>0.02</v>
      </c>
    </row>
    <row r="8311" spans="1:5" ht="30">
      <c r="A8311" s="410" t="s">
        <v>3306</v>
      </c>
      <c r="B8311" s="62" t="s">
        <v>125</v>
      </c>
      <c r="C8311" s="62">
        <v>7.0000000000000007E-2</v>
      </c>
      <c r="D8311" s="62">
        <v>286.79000000000002</v>
      </c>
      <c r="E8311" s="173">
        <f t="shared" si="179"/>
        <v>20.07</v>
      </c>
    </row>
    <row r="8312" spans="1:5">
      <c r="A8312" s="410" t="s">
        <v>3047</v>
      </c>
      <c r="B8312" s="62" t="s">
        <v>131</v>
      </c>
      <c r="C8312" s="62">
        <v>5.9264799999999996E-3</v>
      </c>
      <c r="D8312" s="62">
        <v>9.4499999999999993</v>
      </c>
      <c r="E8312" s="173">
        <f t="shared" si="179"/>
        <v>0.05</v>
      </c>
    </row>
    <row r="8313" spans="1:5">
      <c r="A8313" s="410" t="s">
        <v>3075</v>
      </c>
      <c r="B8313" s="62" t="s">
        <v>128</v>
      </c>
      <c r="C8313" s="62">
        <v>6.5220999999999996E-4</v>
      </c>
      <c r="D8313" s="62">
        <v>15.32</v>
      </c>
      <c r="E8313" s="173">
        <f t="shared" si="179"/>
        <v>0</v>
      </c>
    </row>
    <row r="8314" spans="1:5">
      <c r="A8314" s="410" t="s">
        <v>3196</v>
      </c>
      <c r="B8314" s="62" t="s">
        <v>127</v>
      </c>
      <c r="C8314" s="62">
        <v>3.5000000000000003E-2</v>
      </c>
      <c r="D8314" s="62">
        <v>2.86</v>
      </c>
      <c r="E8314" s="173">
        <f t="shared" si="179"/>
        <v>0.1</v>
      </c>
    </row>
    <row r="8315" spans="1:5">
      <c r="A8315" s="410" t="s">
        <v>3076</v>
      </c>
      <c r="B8315" s="62" t="s">
        <v>122</v>
      </c>
      <c r="C8315" s="62">
        <v>0.43149999999999999</v>
      </c>
      <c r="D8315" s="62">
        <v>1.87</v>
      </c>
      <c r="E8315" s="173">
        <f t="shared" si="179"/>
        <v>0.8</v>
      </c>
    </row>
    <row r="8316" spans="1:5">
      <c r="A8316" s="410" t="s">
        <v>3077</v>
      </c>
      <c r="B8316" s="62" t="s">
        <v>122</v>
      </c>
      <c r="C8316" s="62">
        <v>0.43149999999999999</v>
      </c>
      <c r="D8316" s="62">
        <v>0.71</v>
      </c>
      <c r="E8316" s="173">
        <f t="shared" si="179"/>
        <v>0.3</v>
      </c>
    </row>
    <row r="8317" spans="1:5">
      <c r="A8317" s="410" t="s">
        <v>3078</v>
      </c>
      <c r="B8317" s="62" t="s">
        <v>122</v>
      </c>
      <c r="C8317" s="62">
        <v>0.43149999999999999</v>
      </c>
      <c r="D8317" s="62">
        <v>0.34</v>
      </c>
      <c r="E8317" s="173">
        <f t="shared" si="179"/>
        <v>0.14000000000000001</v>
      </c>
    </row>
    <row r="8318" spans="1:5">
      <c r="A8318" s="410" t="s">
        <v>3079</v>
      </c>
      <c r="B8318" s="62" t="s">
        <v>122</v>
      </c>
      <c r="C8318" s="62">
        <v>0.43149999999999999</v>
      </c>
      <c r="D8318" s="62">
        <v>0.05</v>
      </c>
      <c r="E8318" s="173">
        <f t="shared" si="179"/>
        <v>0.02</v>
      </c>
    </row>
    <row r="8319" spans="1:5">
      <c r="A8319" s="410" t="s">
        <v>3198</v>
      </c>
      <c r="B8319" s="62" t="s">
        <v>127</v>
      </c>
      <c r="C8319" s="62">
        <v>0.70569342999999995</v>
      </c>
      <c r="D8319" s="62">
        <v>1.37</v>
      </c>
      <c r="E8319" s="173">
        <f t="shared" si="179"/>
        <v>0.96</v>
      </c>
    </row>
    <row r="8320" spans="1:5">
      <c r="A8320" s="410" t="s">
        <v>3048</v>
      </c>
      <c r="B8320" s="62" t="s">
        <v>123</v>
      </c>
      <c r="C8320" s="62">
        <v>1.1418800000000001E-3</v>
      </c>
      <c r="D8320" s="62">
        <v>31.18</v>
      </c>
      <c r="E8320" s="173">
        <f t="shared" si="179"/>
        <v>0.03</v>
      </c>
    </row>
    <row r="8321" spans="1:5">
      <c r="A8321" s="410" t="s">
        <v>3049</v>
      </c>
      <c r="B8321" s="62" t="s">
        <v>123</v>
      </c>
      <c r="C8321" s="62">
        <v>5.3518999999999995E-4</v>
      </c>
      <c r="D8321" s="62">
        <v>178.5</v>
      </c>
      <c r="E8321" s="173">
        <f t="shared" si="179"/>
        <v>0.09</v>
      </c>
    </row>
    <row r="8322" spans="1:5">
      <c r="A8322" s="410" t="s">
        <v>3050</v>
      </c>
      <c r="B8322" s="62" t="s">
        <v>123</v>
      </c>
      <c r="C8322" s="62">
        <v>4.810673E-2</v>
      </c>
      <c r="D8322" s="62">
        <v>1.17</v>
      </c>
      <c r="E8322" s="173">
        <f t="shared" si="179"/>
        <v>0.05</v>
      </c>
    </row>
    <row r="8323" spans="1:5" ht="30">
      <c r="A8323" s="410" t="s">
        <v>3051</v>
      </c>
      <c r="B8323" s="62" t="s">
        <v>123</v>
      </c>
      <c r="C8323" s="62">
        <v>4.6386000000000002E-4</v>
      </c>
      <c r="D8323" s="62">
        <v>140.43</v>
      </c>
      <c r="E8323" s="173">
        <f t="shared" si="179"/>
        <v>0.06</v>
      </c>
    </row>
    <row r="8324" spans="1:5" ht="30">
      <c r="A8324" s="410" t="s">
        <v>3052</v>
      </c>
      <c r="B8324" s="62" t="s">
        <v>123</v>
      </c>
      <c r="C8324" s="62">
        <v>3.1067999999999997E-4</v>
      </c>
      <c r="D8324" s="62">
        <v>123.37</v>
      </c>
      <c r="E8324" s="173">
        <f t="shared" si="179"/>
        <v>0.03</v>
      </c>
    </row>
    <row r="8325" spans="1:5" ht="30">
      <c r="A8325" s="410" t="s">
        <v>3080</v>
      </c>
      <c r="B8325" s="62" t="s">
        <v>123</v>
      </c>
      <c r="C8325" s="62">
        <v>1.9029999999999999E-5</v>
      </c>
      <c r="D8325" s="62">
        <v>593.85</v>
      </c>
      <c r="E8325" s="173">
        <f t="shared" si="179"/>
        <v>0.01</v>
      </c>
    </row>
    <row r="8326" spans="1:5">
      <c r="A8326" s="410" t="s">
        <v>3081</v>
      </c>
      <c r="B8326" s="62" t="s">
        <v>123</v>
      </c>
      <c r="C8326" s="62">
        <v>1.1684999999999999E-4</v>
      </c>
      <c r="D8326" s="62">
        <v>134.63</v>
      </c>
      <c r="E8326" s="173">
        <f t="shared" si="179"/>
        <v>0.01</v>
      </c>
    </row>
    <row r="8327" spans="1:5">
      <c r="A8327" s="410" t="s">
        <v>3082</v>
      </c>
      <c r="B8327" s="62" t="s">
        <v>123</v>
      </c>
      <c r="C8327" s="62">
        <v>8.8759999999999997E-5</v>
      </c>
      <c r="D8327" s="62">
        <v>202.84</v>
      </c>
      <c r="E8327" s="173">
        <f t="shared" si="179"/>
        <v>0.01</v>
      </c>
    </row>
    <row r="8328" spans="1:5">
      <c r="A8328" s="410" t="s">
        <v>3083</v>
      </c>
      <c r="B8328" s="62" t="s">
        <v>123</v>
      </c>
      <c r="C8328" s="62">
        <v>1.9029999999999999E-5</v>
      </c>
      <c r="D8328" s="62">
        <v>574.46</v>
      </c>
      <c r="E8328" s="173">
        <f t="shared" si="179"/>
        <v>0.01</v>
      </c>
    </row>
    <row r="8329" spans="1:5">
      <c r="A8329" s="410" t="s">
        <v>3084</v>
      </c>
      <c r="B8329" s="62" t="s">
        <v>123</v>
      </c>
      <c r="C8329" s="62">
        <v>2.3390000000000001E-5</v>
      </c>
      <c r="D8329" s="62">
        <v>276.64</v>
      </c>
      <c r="E8329" s="173">
        <f t="shared" si="179"/>
        <v>0</v>
      </c>
    </row>
    <row r="8330" spans="1:5">
      <c r="A8330" s="410" t="s">
        <v>3085</v>
      </c>
      <c r="B8330" s="62" t="s">
        <v>123</v>
      </c>
      <c r="C8330" s="62">
        <v>1.178E-3</v>
      </c>
      <c r="D8330" s="62">
        <v>8.1</v>
      </c>
      <c r="E8330" s="173">
        <f t="shared" si="179"/>
        <v>0</v>
      </c>
    </row>
    <row r="8331" spans="1:5">
      <c r="A8331" s="410" t="s">
        <v>3086</v>
      </c>
      <c r="B8331" s="62" t="s">
        <v>123</v>
      </c>
      <c r="C8331" s="62">
        <v>6.5220999999999996E-4</v>
      </c>
      <c r="D8331" s="62">
        <v>11.01</v>
      </c>
      <c r="E8331" s="173">
        <f t="shared" si="179"/>
        <v>0</v>
      </c>
    </row>
    <row r="8332" spans="1:5">
      <c r="A8332" s="410" t="s">
        <v>3087</v>
      </c>
      <c r="B8332" s="62" t="s">
        <v>123</v>
      </c>
      <c r="C8332" s="62">
        <v>6.5220999999999996E-4</v>
      </c>
      <c r="D8332" s="62">
        <v>24.42</v>
      </c>
      <c r="E8332" s="173">
        <f t="shared" si="179"/>
        <v>0.01</v>
      </c>
    </row>
    <row r="8333" spans="1:5">
      <c r="A8333" s="410" t="s">
        <v>562</v>
      </c>
      <c r="B8333" s="62" t="s">
        <v>563</v>
      </c>
      <c r="C8333" s="62" t="s">
        <v>563</v>
      </c>
      <c r="D8333" s="62" t="s">
        <v>563</v>
      </c>
      <c r="E8333" s="173">
        <f>SUM(E8307:E8332)</f>
        <v>22.850000000000016</v>
      </c>
    </row>
    <row r="8334" spans="1:5">
      <c r="A8334" s="410"/>
      <c r="B8334" s="62"/>
      <c r="C8334" s="62"/>
      <c r="D8334" s="62"/>
      <c r="E8334" s="173"/>
    </row>
    <row r="8335" spans="1:5">
      <c r="A8335" s="410" t="s">
        <v>565</v>
      </c>
      <c r="B8335" s="62" t="s">
        <v>563</v>
      </c>
      <c r="C8335" s="62" t="s">
        <v>563</v>
      </c>
      <c r="D8335" s="62" t="s">
        <v>563</v>
      </c>
      <c r="E8335" s="173">
        <f>E8299+E8304+E8333</f>
        <v>27.560000000000016</v>
      </c>
    </row>
    <row r="8336" spans="1:5">
      <c r="A8336" s="410"/>
      <c r="B8336" s="62"/>
      <c r="C8336" s="62"/>
      <c r="D8336" s="413"/>
      <c r="E8336" s="173"/>
    </row>
    <row r="8337" spans="1:5">
      <c r="A8337" s="410"/>
      <c r="B8337" s="62"/>
      <c r="C8337" s="62"/>
      <c r="D8337" s="62"/>
      <c r="E8337" s="173"/>
    </row>
    <row r="8338" spans="1:5">
      <c r="A8338" s="410"/>
      <c r="B8338" s="62"/>
      <c r="C8338" s="62"/>
      <c r="D8338" s="62"/>
      <c r="E8338" s="173"/>
    </row>
    <row r="8339" spans="1:5">
      <c r="A8339" s="410" t="s">
        <v>1478</v>
      </c>
      <c r="B8339" s="62" t="s">
        <v>3547</v>
      </c>
      <c r="C8339" s="62"/>
      <c r="D8339" s="62"/>
      <c r="E8339" s="173"/>
    </row>
    <row r="8340" spans="1:5">
      <c r="A8340" s="410" t="s">
        <v>687</v>
      </c>
      <c r="B8340" s="62"/>
      <c r="C8340" s="62"/>
      <c r="D8340" s="62"/>
      <c r="E8340" s="173"/>
    </row>
    <row r="8341" spans="1:5">
      <c r="A8341" s="410" t="s">
        <v>590</v>
      </c>
      <c r="B8341" s="62"/>
      <c r="C8341" s="62"/>
      <c r="D8341" s="62"/>
      <c r="E8341" s="173"/>
    </row>
    <row r="8342" spans="1:5">
      <c r="A8342" s="410"/>
      <c r="B8342" s="62"/>
      <c r="C8342" s="62"/>
      <c r="D8342" s="62"/>
      <c r="E8342" s="173"/>
    </row>
    <row r="8343" spans="1:5">
      <c r="A8343" s="410" t="s">
        <v>576</v>
      </c>
      <c r="B8343" s="62" t="s">
        <v>558</v>
      </c>
      <c r="C8343" s="62" t="s">
        <v>559</v>
      </c>
      <c r="D8343" s="62" t="s">
        <v>560</v>
      </c>
      <c r="E8343" s="173" t="s">
        <v>561</v>
      </c>
    </row>
    <row r="8344" spans="1:5" ht="30">
      <c r="A8344" s="410" t="s">
        <v>3061</v>
      </c>
      <c r="B8344" s="62" t="s">
        <v>123</v>
      </c>
      <c r="C8344" s="62">
        <v>6.9599999999999998E-5</v>
      </c>
      <c r="D8344" s="62">
        <v>576</v>
      </c>
      <c r="E8344" s="173">
        <f>TRUNC((C8344*D8344),2)</f>
        <v>0.04</v>
      </c>
    </row>
    <row r="8345" spans="1:5">
      <c r="A8345" s="410" t="s">
        <v>562</v>
      </c>
      <c r="B8345" s="62" t="s">
        <v>563</v>
      </c>
      <c r="C8345" s="62" t="s">
        <v>563</v>
      </c>
      <c r="D8345" s="62" t="s">
        <v>563</v>
      </c>
      <c r="E8345" s="173">
        <f>SUM(E8344:E8344)</f>
        <v>0.04</v>
      </c>
    </row>
    <row r="8346" spans="1:5">
      <c r="A8346" s="410"/>
      <c r="B8346" s="62"/>
      <c r="C8346" s="62"/>
      <c r="D8346" s="62"/>
      <c r="E8346" s="173"/>
    </row>
    <row r="8347" spans="1:5">
      <c r="A8347" s="410" t="s">
        <v>557</v>
      </c>
      <c r="B8347" s="62" t="s">
        <v>558</v>
      </c>
      <c r="C8347" s="62" t="s">
        <v>559</v>
      </c>
      <c r="D8347" s="62" t="s">
        <v>560</v>
      </c>
      <c r="E8347" s="173" t="s">
        <v>561</v>
      </c>
    </row>
    <row r="8348" spans="1:5">
      <c r="A8348" s="410" t="s">
        <v>3063</v>
      </c>
      <c r="B8348" s="62" t="s">
        <v>122</v>
      </c>
      <c r="C8348" s="62">
        <v>1.0469613799999999</v>
      </c>
      <c r="D8348" s="62">
        <v>8.51</v>
      </c>
      <c r="E8348" s="173">
        <f>TRUNC((C8348*D8348),2)</f>
        <v>8.9</v>
      </c>
    </row>
    <row r="8349" spans="1:5">
      <c r="A8349" s="410" t="s">
        <v>562</v>
      </c>
      <c r="B8349" s="62" t="s">
        <v>563</v>
      </c>
      <c r="C8349" s="62" t="s">
        <v>563</v>
      </c>
      <c r="D8349" s="62" t="s">
        <v>563</v>
      </c>
      <c r="E8349" s="173">
        <f>SUM(E8348:E8348)</f>
        <v>8.9</v>
      </c>
    </row>
    <row r="8350" spans="1:5">
      <c r="A8350" s="410"/>
      <c r="B8350" s="62"/>
      <c r="C8350" s="62"/>
      <c r="D8350" s="62"/>
      <c r="E8350" s="173"/>
    </row>
    <row r="8351" spans="1:5">
      <c r="A8351" s="410" t="s">
        <v>564</v>
      </c>
      <c r="B8351" s="62" t="s">
        <v>558</v>
      </c>
      <c r="C8351" s="62" t="s">
        <v>559</v>
      </c>
      <c r="D8351" s="62" t="s">
        <v>560</v>
      </c>
      <c r="E8351" s="173" t="s">
        <v>561</v>
      </c>
    </row>
    <row r="8352" spans="1:5">
      <c r="A8352" s="410" t="s">
        <v>3066</v>
      </c>
      <c r="B8352" s="62" t="s">
        <v>123</v>
      </c>
      <c r="C8352" s="62">
        <v>8.2433200000000002E-3</v>
      </c>
      <c r="D8352" s="62">
        <v>6.92</v>
      </c>
      <c r="E8352" s="173">
        <f t="shared" ref="E8352:E8374" si="180">TRUNC((C8352*D8352),2)</f>
        <v>0.05</v>
      </c>
    </row>
    <row r="8353" spans="1:5">
      <c r="A8353" s="410" t="s">
        <v>3046</v>
      </c>
      <c r="B8353" s="62" t="s">
        <v>131</v>
      </c>
      <c r="C8353" s="62">
        <v>1.6461500000000001E-3</v>
      </c>
      <c r="D8353" s="62">
        <v>50.4</v>
      </c>
      <c r="E8353" s="173">
        <f t="shared" si="180"/>
        <v>0.08</v>
      </c>
    </row>
    <row r="8354" spans="1:5">
      <c r="A8354" s="410" t="s">
        <v>3067</v>
      </c>
      <c r="B8354" s="62" t="s">
        <v>123</v>
      </c>
      <c r="C8354" s="62">
        <v>6.8334999999999999E-4</v>
      </c>
      <c r="D8354" s="62">
        <v>108.95</v>
      </c>
      <c r="E8354" s="173">
        <f t="shared" si="180"/>
        <v>7.0000000000000007E-2</v>
      </c>
    </row>
    <row r="8355" spans="1:5">
      <c r="A8355" s="410" t="s">
        <v>3069</v>
      </c>
      <c r="B8355" s="62" t="s">
        <v>123</v>
      </c>
      <c r="C8355" s="62">
        <v>9.3248800000000007E-3</v>
      </c>
      <c r="D8355" s="62">
        <v>6.21</v>
      </c>
      <c r="E8355" s="173">
        <f t="shared" si="180"/>
        <v>0.05</v>
      </c>
    </row>
    <row r="8356" spans="1:5">
      <c r="A8356" s="410" t="s">
        <v>3047</v>
      </c>
      <c r="B8356" s="62" t="s">
        <v>131</v>
      </c>
      <c r="C8356" s="62">
        <v>1.4121969999999999E-2</v>
      </c>
      <c r="D8356" s="62">
        <v>9.4499999999999993</v>
      </c>
      <c r="E8356" s="173">
        <f t="shared" si="180"/>
        <v>0.13</v>
      </c>
    </row>
    <row r="8357" spans="1:5">
      <c r="A8357" s="410" t="s">
        <v>3075</v>
      </c>
      <c r="B8357" s="62" t="s">
        <v>128</v>
      </c>
      <c r="C8357" s="62">
        <v>1.5541299999999999E-3</v>
      </c>
      <c r="D8357" s="62">
        <v>15.32</v>
      </c>
      <c r="E8357" s="173">
        <f t="shared" si="180"/>
        <v>0.02</v>
      </c>
    </row>
    <row r="8358" spans="1:5">
      <c r="A8358" s="410" t="s">
        <v>3076</v>
      </c>
      <c r="B8358" s="62" t="s">
        <v>122</v>
      </c>
      <c r="C8358" s="62">
        <v>1.0282039999999999</v>
      </c>
      <c r="D8358" s="62">
        <v>1.87</v>
      </c>
      <c r="E8358" s="173">
        <f t="shared" si="180"/>
        <v>1.92</v>
      </c>
    </row>
    <row r="8359" spans="1:5">
      <c r="A8359" s="410" t="s">
        <v>3077</v>
      </c>
      <c r="B8359" s="62" t="s">
        <v>122</v>
      </c>
      <c r="C8359" s="62">
        <v>1.0282039999999999</v>
      </c>
      <c r="D8359" s="62">
        <v>0.71</v>
      </c>
      <c r="E8359" s="173">
        <f t="shared" si="180"/>
        <v>0.73</v>
      </c>
    </row>
    <row r="8360" spans="1:5">
      <c r="A8360" s="410" t="s">
        <v>3078</v>
      </c>
      <c r="B8360" s="62" t="s">
        <v>122</v>
      </c>
      <c r="C8360" s="62">
        <v>1.0282039999999999</v>
      </c>
      <c r="D8360" s="62">
        <v>0.34</v>
      </c>
      <c r="E8360" s="173">
        <f t="shared" si="180"/>
        <v>0.34</v>
      </c>
    </row>
    <row r="8361" spans="1:5">
      <c r="A8361" s="410" t="s">
        <v>3079</v>
      </c>
      <c r="B8361" s="62" t="s">
        <v>122</v>
      </c>
      <c r="C8361" s="62">
        <v>1.0282039999999999</v>
      </c>
      <c r="D8361" s="62">
        <v>0.05</v>
      </c>
      <c r="E8361" s="173">
        <f t="shared" si="180"/>
        <v>0.05</v>
      </c>
    </row>
    <row r="8362" spans="1:5">
      <c r="A8362" s="410" t="s">
        <v>3048</v>
      </c>
      <c r="B8362" s="62" t="s">
        <v>123</v>
      </c>
      <c r="C8362" s="62">
        <v>2.7209299999999999E-3</v>
      </c>
      <c r="D8362" s="62">
        <v>31.18</v>
      </c>
      <c r="E8362" s="173">
        <f t="shared" si="180"/>
        <v>0.08</v>
      </c>
    </row>
    <row r="8363" spans="1:5">
      <c r="A8363" s="410" t="s">
        <v>3049</v>
      </c>
      <c r="B8363" s="62" t="s">
        <v>123</v>
      </c>
      <c r="C8363" s="62">
        <v>1.2752799999999999E-3</v>
      </c>
      <c r="D8363" s="62">
        <v>178.5</v>
      </c>
      <c r="E8363" s="173">
        <f t="shared" si="180"/>
        <v>0.22</v>
      </c>
    </row>
    <row r="8364" spans="1:5">
      <c r="A8364" s="410" t="s">
        <v>3050</v>
      </c>
      <c r="B8364" s="62" t="s">
        <v>123</v>
      </c>
      <c r="C8364" s="62">
        <v>0.11463158</v>
      </c>
      <c r="D8364" s="62">
        <v>1.17</v>
      </c>
      <c r="E8364" s="173">
        <f t="shared" si="180"/>
        <v>0.13</v>
      </c>
    </row>
    <row r="8365" spans="1:5" ht="30">
      <c r="A8365" s="410" t="s">
        <v>3051</v>
      </c>
      <c r="B8365" s="62" t="s">
        <v>123</v>
      </c>
      <c r="C8365" s="62">
        <v>1.1053300000000001E-3</v>
      </c>
      <c r="D8365" s="62">
        <v>140.43</v>
      </c>
      <c r="E8365" s="173">
        <f t="shared" si="180"/>
        <v>0.15</v>
      </c>
    </row>
    <row r="8366" spans="1:5" ht="30">
      <c r="A8366" s="410" t="s">
        <v>3052</v>
      </c>
      <c r="B8366" s="62" t="s">
        <v>123</v>
      </c>
      <c r="C8366" s="62">
        <v>7.4030999999999999E-4</v>
      </c>
      <c r="D8366" s="62">
        <v>123.37</v>
      </c>
      <c r="E8366" s="173">
        <f t="shared" si="180"/>
        <v>0.09</v>
      </c>
    </row>
    <row r="8367" spans="1:5" ht="30">
      <c r="A8367" s="410" t="s">
        <v>3080</v>
      </c>
      <c r="B8367" s="62" t="s">
        <v>123</v>
      </c>
      <c r="C8367" s="62">
        <v>4.5349999999999998E-5</v>
      </c>
      <c r="D8367" s="62">
        <v>593.85</v>
      </c>
      <c r="E8367" s="173">
        <f t="shared" si="180"/>
        <v>0.02</v>
      </c>
    </row>
    <row r="8368" spans="1:5">
      <c r="A8368" s="410" t="s">
        <v>3081</v>
      </c>
      <c r="B8368" s="62" t="s">
        <v>123</v>
      </c>
      <c r="C8368" s="62">
        <v>2.7844000000000002E-4</v>
      </c>
      <c r="D8368" s="62">
        <v>134.63</v>
      </c>
      <c r="E8368" s="173">
        <f t="shared" si="180"/>
        <v>0.03</v>
      </c>
    </row>
    <row r="8369" spans="1:5">
      <c r="A8369" s="410" t="s">
        <v>3082</v>
      </c>
      <c r="B8369" s="62" t="s">
        <v>123</v>
      </c>
      <c r="C8369" s="62">
        <v>2.1149E-4</v>
      </c>
      <c r="D8369" s="62">
        <v>202.84</v>
      </c>
      <c r="E8369" s="173">
        <f t="shared" si="180"/>
        <v>0.04</v>
      </c>
    </row>
    <row r="8370" spans="1:5">
      <c r="A8370" s="410" t="s">
        <v>3083</v>
      </c>
      <c r="B8370" s="62" t="s">
        <v>123</v>
      </c>
      <c r="C8370" s="62">
        <v>4.5349999999999998E-5</v>
      </c>
      <c r="D8370" s="62">
        <v>574.46</v>
      </c>
      <c r="E8370" s="173">
        <f t="shared" si="180"/>
        <v>0.02</v>
      </c>
    </row>
    <row r="8371" spans="1:5">
      <c r="A8371" s="410" t="s">
        <v>3084</v>
      </c>
      <c r="B8371" s="62" t="s">
        <v>123</v>
      </c>
      <c r="C8371" s="62">
        <v>5.5729999999999997E-5</v>
      </c>
      <c r="D8371" s="62">
        <v>276.64</v>
      </c>
      <c r="E8371" s="173">
        <f t="shared" si="180"/>
        <v>0.01</v>
      </c>
    </row>
    <row r="8372" spans="1:5">
      <c r="A8372" s="410" t="s">
        <v>3085</v>
      </c>
      <c r="B8372" s="62" t="s">
        <v>123</v>
      </c>
      <c r="C8372" s="62">
        <v>2.8069900000000001E-3</v>
      </c>
      <c r="D8372" s="62">
        <v>8.1</v>
      </c>
      <c r="E8372" s="173">
        <f t="shared" si="180"/>
        <v>0.02</v>
      </c>
    </row>
    <row r="8373" spans="1:5">
      <c r="A8373" s="410" t="s">
        <v>3086</v>
      </c>
      <c r="B8373" s="62" t="s">
        <v>123</v>
      </c>
      <c r="C8373" s="62">
        <v>1.5541299999999999E-3</v>
      </c>
      <c r="D8373" s="62">
        <v>11.01</v>
      </c>
      <c r="E8373" s="173">
        <f t="shared" si="180"/>
        <v>0.01</v>
      </c>
    </row>
    <row r="8374" spans="1:5">
      <c r="A8374" s="410" t="s">
        <v>3087</v>
      </c>
      <c r="B8374" s="62" t="s">
        <v>123</v>
      </c>
      <c r="C8374" s="62">
        <v>1.5541299999999999E-3</v>
      </c>
      <c r="D8374" s="62">
        <v>24.42</v>
      </c>
      <c r="E8374" s="173">
        <f t="shared" si="180"/>
        <v>0.03</v>
      </c>
    </row>
    <row r="8375" spans="1:5">
      <c r="A8375" s="410" t="s">
        <v>562</v>
      </c>
      <c r="B8375" s="62" t="s">
        <v>563</v>
      </c>
      <c r="C8375" s="62" t="s">
        <v>563</v>
      </c>
      <c r="D8375" s="62" t="s">
        <v>563</v>
      </c>
      <c r="E8375" s="173">
        <f>SUM(E8352:E8374)</f>
        <v>4.2899999999999983</v>
      </c>
    </row>
    <row r="8376" spans="1:5">
      <c r="A8376" s="410"/>
      <c r="B8376" s="62"/>
      <c r="C8376" s="62"/>
      <c r="D8376" s="62"/>
      <c r="E8376" s="173"/>
    </row>
    <row r="8377" spans="1:5">
      <c r="A8377" s="410" t="s">
        <v>565</v>
      </c>
      <c r="B8377" s="62" t="s">
        <v>563</v>
      </c>
      <c r="C8377" s="62" t="s">
        <v>563</v>
      </c>
      <c r="D8377" s="62" t="s">
        <v>563</v>
      </c>
      <c r="E8377" s="173">
        <f>E8345+E8349+E8375</f>
        <v>13.229999999999997</v>
      </c>
    </row>
    <row r="8378" spans="1:5">
      <c r="A8378" s="410"/>
      <c r="B8378" s="62"/>
      <c r="C8378" s="62"/>
      <c r="D8378" s="413"/>
      <c r="E8378" s="173"/>
    </row>
    <row r="8379" spans="1:5">
      <c r="A8379" s="410"/>
      <c r="B8379" s="62"/>
      <c r="C8379" s="62"/>
      <c r="D8379" s="62"/>
      <c r="E8379" s="173"/>
    </row>
    <row r="8380" spans="1:5">
      <c r="A8380" s="410"/>
      <c r="B8380" s="62"/>
      <c r="C8380" s="62"/>
      <c r="D8380" s="62"/>
      <c r="E8380" s="173"/>
    </row>
    <row r="8381" spans="1:5">
      <c r="A8381" s="410" t="s">
        <v>1479</v>
      </c>
      <c r="B8381" s="62" t="s">
        <v>3646</v>
      </c>
      <c r="C8381" s="62"/>
      <c r="D8381" s="62"/>
      <c r="E8381" s="173"/>
    </row>
    <row r="8382" spans="1:5">
      <c r="A8382" s="410" t="s">
        <v>1210</v>
      </c>
      <c r="B8382" s="62"/>
      <c r="C8382" s="62"/>
      <c r="D8382" s="62"/>
      <c r="E8382" s="173"/>
    </row>
    <row r="8383" spans="1:5">
      <c r="A8383" s="410" t="s">
        <v>570</v>
      </c>
      <c r="B8383" s="62"/>
      <c r="C8383" s="62"/>
      <c r="D8383" s="62"/>
      <c r="E8383" s="173"/>
    </row>
    <row r="8384" spans="1:5">
      <c r="A8384" s="410"/>
      <c r="B8384" s="62"/>
      <c r="C8384" s="62"/>
      <c r="D8384" s="62"/>
      <c r="E8384" s="173"/>
    </row>
    <row r="8385" spans="1:5">
      <c r="A8385" s="410" t="s">
        <v>576</v>
      </c>
      <c r="B8385" s="62" t="s">
        <v>558</v>
      </c>
      <c r="C8385" s="62" t="s">
        <v>559</v>
      </c>
      <c r="D8385" s="62" t="s">
        <v>560</v>
      </c>
      <c r="E8385" s="173" t="s">
        <v>561</v>
      </c>
    </row>
    <row r="8386" spans="1:5" ht="30">
      <c r="A8386" s="410" t="s">
        <v>3061</v>
      </c>
      <c r="B8386" s="62" t="s">
        <v>123</v>
      </c>
      <c r="C8386" s="62">
        <v>2.4499999999999999E-5</v>
      </c>
      <c r="D8386" s="62">
        <v>576</v>
      </c>
      <c r="E8386" s="173">
        <f>TRUNC((C8386*D8386),2)</f>
        <v>0.01</v>
      </c>
    </row>
    <row r="8387" spans="1:5">
      <c r="A8387" s="410" t="s">
        <v>562</v>
      </c>
      <c r="B8387" s="62" t="s">
        <v>563</v>
      </c>
      <c r="C8387" s="62" t="s">
        <v>563</v>
      </c>
      <c r="D8387" s="62" t="s">
        <v>563</v>
      </c>
      <c r="E8387" s="173">
        <f>SUM(E8386:E8386)</f>
        <v>0.01</v>
      </c>
    </row>
    <row r="8388" spans="1:5">
      <c r="A8388" s="410"/>
      <c r="B8388" s="62"/>
      <c r="C8388" s="62"/>
      <c r="D8388" s="62"/>
      <c r="E8388" s="173"/>
    </row>
    <row r="8389" spans="1:5">
      <c r="A8389" s="410" t="s">
        <v>557</v>
      </c>
      <c r="B8389" s="62" t="s">
        <v>558</v>
      </c>
      <c r="C8389" s="62" t="s">
        <v>559</v>
      </c>
      <c r="D8389" s="62" t="s">
        <v>560</v>
      </c>
      <c r="E8389" s="173" t="s">
        <v>561</v>
      </c>
    </row>
    <row r="8390" spans="1:5">
      <c r="A8390" s="410" t="s">
        <v>3104</v>
      </c>
      <c r="B8390" s="62" t="s">
        <v>122</v>
      </c>
      <c r="C8390" s="62">
        <v>0.1836245</v>
      </c>
      <c r="D8390" s="62">
        <v>9.41</v>
      </c>
      <c r="E8390" s="173">
        <f>TRUNC((C8390*D8390),2)</f>
        <v>1.72</v>
      </c>
    </row>
    <row r="8391" spans="1:5">
      <c r="A8391" s="410" t="s">
        <v>3105</v>
      </c>
      <c r="B8391" s="62" t="s">
        <v>122</v>
      </c>
      <c r="C8391" s="62">
        <v>0.1836245</v>
      </c>
      <c r="D8391" s="62">
        <v>13.3</v>
      </c>
      <c r="E8391" s="173">
        <f>TRUNC((C8391*D8391),2)</f>
        <v>2.44</v>
      </c>
    </row>
    <row r="8392" spans="1:5">
      <c r="A8392" s="410" t="s">
        <v>562</v>
      </c>
      <c r="B8392" s="62" t="s">
        <v>563</v>
      </c>
      <c r="C8392" s="62" t="s">
        <v>563</v>
      </c>
      <c r="D8392" s="62" t="s">
        <v>563</v>
      </c>
      <c r="E8392" s="173">
        <f>SUM(E8390:E8391)</f>
        <v>4.16</v>
      </c>
    </row>
    <row r="8393" spans="1:5">
      <c r="A8393" s="410"/>
      <c r="B8393" s="62"/>
      <c r="C8393" s="62"/>
      <c r="D8393" s="62"/>
      <c r="E8393" s="173"/>
    </row>
    <row r="8394" spans="1:5">
      <c r="A8394" s="410" t="s">
        <v>564</v>
      </c>
      <c r="B8394" s="62" t="s">
        <v>558</v>
      </c>
      <c r="C8394" s="62" t="s">
        <v>559</v>
      </c>
      <c r="D8394" s="62" t="s">
        <v>560</v>
      </c>
      <c r="E8394" s="173" t="s">
        <v>561</v>
      </c>
    </row>
    <row r="8395" spans="1:5" ht="30">
      <c r="A8395" s="410" t="s">
        <v>3308</v>
      </c>
      <c r="B8395" s="62" t="s">
        <v>123</v>
      </c>
      <c r="C8395" s="62">
        <v>1.0051139</v>
      </c>
      <c r="D8395" s="62">
        <v>21.51</v>
      </c>
      <c r="E8395" s="173">
        <f t="shared" ref="E8395:E8421" si="181">TRUNC((C8395*D8395),2)</f>
        <v>21.61</v>
      </c>
    </row>
    <row r="8396" spans="1:5">
      <c r="A8396" s="410" t="s">
        <v>3309</v>
      </c>
      <c r="B8396" s="62" t="s">
        <v>123</v>
      </c>
      <c r="C8396" s="62">
        <v>0.19400000000000001</v>
      </c>
      <c r="D8396" s="62">
        <v>17.510000000000002</v>
      </c>
      <c r="E8396" s="173">
        <f t="shared" si="181"/>
        <v>3.39</v>
      </c>
    </row>
    <row r="8397" spans="1:5">
      <c r="A8397" s="410" t="s">
        <v>3066</v>
      </c>
      <c r="B8397" s="62" t="s">
        <v>123</v>
      </c>
      <c r="C8397" s="62">
        <v>2.9022200000000001E-3</v>
      </c>
      <c r="D8397" s="62">
        <v>6.92</v>
      </c>
      <c r="E8397" s="173">
        <f t="shared" si="181"/>
        <v>0.02</v>
      </c>
    </row>
    <row r="8398" spans="1:5">
      <c r="A8398" s="410" t="s">
        <v>3046</v>
      </c>
      <c r="B8398" s="62" t="s">
        <v>131</v>
      </c>
      <c r="C8398" s="62">
        <v>5.7956000000000001E-4</v>
      </c>
      <c r="D8398" s="62">
        <v>50.4</v>
      </c>
      <c r="E8398" s="173">
        <f t="shared" si="181"/>
        <v>0.02</v>
      </c>
    </row>
    <row r="8399" spans="1:5">
      <c r="A8399" s="410" t="s">
        <v>3067</v>
      </c>
      <c r="B8399" s="62" t="s">
        <v>123</v>
      </c>
      <c r="C8399" s="62">
        <v>2.4058E-4</v>
      </c>
      <c r="D8399" s="62">
        <v>108.95</v>
      </c>
      <c r="E8399" s="173">
        <f t="shared" si="181"/>
        <v>0.02</v>
      </c>
    </row>
    <row r="8400" spans="1:5">
      <c r="A8400" s="410" t="s">
        <v>3069</v>
      </c>
      <c r="B8400" s="62" t="s">
        <v>123</v>
      </c>
      <c r="C8400" s="62">
        <v>3.2830200000000002E-3</v>
      </c>
      <c r="D8400" s="62">
        <v>6.21</v>
      </c>
      <c r="E8400" s="173">
        <f t="shared" si="181"/>
        <v>0.02</v>
      </c>
    </row>
    <row r="8401" spans="1:5">
      <c r="A8401" s="410" t="s">
        <v>3047</v>
      </c>
      <c r="B8401" s="62" t="s">
        <v>131</v>
      </c>
      <c r="C8401" s="62">
        <v>4.9719200000000003E-3</v>
      </c>
      <c r="D8401" s="62">
        <v>9.4499999999999993</v>
      </c>
      <c r="E8401" s="173">
        <f t="shared" si="181"/>
        <v>0.04</v>
      </c>
    </row>
    <row r="8402" spans="1:5">
      <c r="A8402" s="410" t="s">
        <v>3075</v>
      </c>
      <c r="B8402" s="62" t="s">
        <v>128</v>
      </c>
      <c r="C8402" s="62">
        <v>5.4715999999999999E-4</v>
      </c>
      <c r="D8402" s="62">
        <v>15.32</v>
      </c>
      <c r="E8402" s="173">
        <f t="shared" si="181"/>
        <v>0</v>
      </c>
    </row>
    <row r="8403" spans="1:5">
      <c r="A8403" s="410" t="s">
        <v>3096</v>
      </c>
      <c r="B8403" s="62" t="s">
        <v>123</v>
      </c>
      <c r="C8403" s="62">
        <v>5.1999999999999998E-2</v>
      </c>
      <c r="D8403" s="62">
        <v>47.93</v>
      </c>
      <c r="E8403" s="173">
        <f t="shared" si="181"/>
        <v>2.4900000000000002</v>
      </c>
    </row>
    <row r="8404" spans="1:5">
      <c r="A8404" s="410" t="s">
        <v>3076</v>
      </c>
      <c r="B8404" s="62" t="s">
        <v>122</v>
      </c>
      <c r="C8404" s="62">
        <v>0.36199999999999999</v>
      </c>
      <c r="D8404" s="62">
        <v>1.87</v>
      </c>
      <c r="E8404" s="173">
        <f t="shared" si="181"/>
        <v>0.67</v>
      </c>
    </row>
    <row r="8405" spans="1:5">
      <c r="A8405" s="410" t="s">
        <v>3077</v>
      </c>
      <c r="B8405" s="62" t="s">
        <v>122</v>
      </c>
      <c r="C8405" s="62">
        <v>0.36199999999999999</v>
      </c>
      <c r="D8405" s="62">
        <v>0.71</v>
      </c>
      <c r="E8405" s="173">
        <f t="shared" si="181"/>
        <v>0.25</v>
      </c>
    </row>
    <row r="8406" spans="1:5">
      <c r="A8406" s="410" t="s">
        <v>3078</v>
      </c>
      <c r="B8406" s="62" t="s">
        <v>122</v>
      </c>
      <c r="C8406" s="62">
        <v>0.36199999999999999</v>
      </c>
      <c r="D8406" s="62">
        <v>0.34</v>
      </c>
      <c r="E8406" s="173">
        <f t="shared" si="181"/>
        <v>0.12</v>
      </c>
    </row>
    <row r="8407" spans="1:5">
      <c r="A8407" s="410" t="s">
        <v>3079</v>
      </c>
      <c r="B8407" s="62" t="s">
        <v>122</v>
      </c>
      <c r="C8407" s="62">
        <v>0.36199999999999999</v>
      </c>
      <c r="D8407" s="62">
        <v>0.05</v>
      </c>
      <c r="E8407" s="173">
        <f t="shared" si="181"/>
        <v>0.01</v>
      </c>
    </row>
    <row r="8408" spans="1:5">
      <c r="A8408" s="410" t="s">
        <v>3048</v>
      </c>
      <c r="B8408" s="62" t="s">
        <v>123</v>
      </c>
      <c r="C8408" s="62">
        <v>9.5796E-4</v>
      </c>
      <c r="D8408" s="62">
        <v>31.18</v>
      </c>
      <c r="E8408" s="173">
        <f t="shared" si="181"/>
        <v>0.02</v>
      </c>
    </row>
    <row r="8409" spans="1:5">
      <c r="A8409" s="410" t="s">
        <v>3049</v>
      </c>
      <c r="B8409" s="62" t="s">
        <v>123</v>
      </c>
      <c r="C8409" s="62">
        <v>4.4897999999999997E-4</v>
      </c>
      <c r="D8409" s="62">
        <v>178.5</v>
      </c>
      <c r="E8409" s="173">
        <f t="shared" si="181"/>
        <v>0.08</v>
      </c>
    </row>
    <row r="8410" spans="1:5">
      <c r="A8410" s="410" t="s">
        <v>3050</v>
      </c>
      <c r="B8410" s="62" t="s">
        <v>123</v>
      </c>
      <c r="C8410" s="62">
        <v>4.0358360000000003E-2</v>
      </c>
      <c r="D8410" s="62">
        <v>1.17</v>
      </c>
      <c r="E8410" s="173">
        <f t="shared" si="181"/>
        <v>0.04</v>
      </c>
    </row>
    <row r="8411" spans="1:5" ht="30">
      <c r="A8411" s="410" t="s">
        <v>3051</v>
      </c>
      <c r="B8411" s="62" t="s">
        <v>123</v>
      </c>
      <c r="C8411" s="62">
        <v>3.8915999999999999E-4</v>
      </c>
      <c r="D8411" s="62">
        <v>140.43</v>
      </c>
      <c r="E8411" s="173">
        <f t="shared" si="181"/>
        <v>0.05</v>
      </c>
    </row>
    <row r="8412" spans="1:5" ht="30">
      <c r="A8412" s="410" t="s">
        <v>3052</v>
      </c>
      <c r="B8412" s="62" t="s">
        <v>123</v>
      </c>
      <c r="C8412" s="62">
        <v>2.6064000000000003E-4</v>
      </c>
      <c r="D8412" s="62">
        <v>123.37</v>
      </c>
      <c r="E8412" s="173">
        <f t="shared" si="181"/>
        <v>0.03</v>
      </c>
    </row>
    <row r="8413" spans="1:5" ht="30">
      <c r="A8413" s="410" t="s">
        <v>3080</v>
      </c>
      <c r="B8413" s="62" t="s">
        <v>123</v>
      </c>
      <c r="C8413" s="62">
        <v>1.596E-5</v>
      </c>
      <c r="D8413" s="62">
        <v>593.85</v>
      </c>
      <c r="E8413" s="173">
        <f t="shared" si="181"/>
        <v>0</v>
      </c>
    </row>
    <row r="8414" spans="1:5">
      <c r="A8414" s="410" t="s">
        <v>3081</v>
      </c>
      <c r="B8414" s="62" t="s">
        <v>123</v>
      </c>
      <c r="C8414" s="62">
        <v>9.802E-5</v>
      </c>
      <c r="D8414" s="62">
        <v>134.63</v>
      </c>
      <c r="E8414" s="173">
        <f t="shared" si="181"/>
        <v>0.01</v>
      </c>
    </row>
    <row r="8415" spans="1:5">
      <c r="A8415" s="410" t="s">
        <v>3082</v>
      </c>
      <c r="B8415" s="62" t="s">
        <v>123</v>
      </c>
      <c r="C8415" s="62">
        <v>7.4460000000000002E-5</v>
      </c>
      <c r="D8415" s="62">
        <v>202.84</v>
      </c>
      <c r="E8415" s="173">
        <f t="shared" si="181"/>
        <v>0.01</v>
      </c>
    </row>
    <row r="8416" spans="1:5">
      <c r="A8416" s="410" t="s">
        <v>3083</v>
      </c>
      <c r="B8416" s="62" t="s">
        <v>123</v>
      </c>
      <c r="C8416" s="62">
        <v>1.596E-5</v>
      </c>
      <c r="D8416" s="62">
        <v>574.46</v>
      </c>
      <c r="E8416" s="173">
        <f t="shared" si="181"/>
        <v>0</v>
      </c>
    </row>
    <row r="8417" spans="1:5">
      <c r="A8417" s="410" t="s">
        <v>3084</v>
      </c>
      <c r="B8417" s="62" t="s">
        <v>123</v>
      </c>
      <c r="C8417" s="62">
        <v>1.9619999999999998E-5</v>
      </c>
      <c r="D8417" s="62">
        <v>276.64</v>
      </c>
      <c r="E8417" s="173">
        <f t="shared" si="181"/>
        <v>0</v>
      </c>
    </row>
    <row r="8418" spans="1:5">
      <c r="A8418" s="410" t="s">
        <v>3085</v>
      </c>
      <c r="B8418" s="62" t="s">
        <v>123</v>
      </c>
      <c r="C8418" s="62">
        <v>9.8825999999999992E-4</v>
      </c>
      <c r="D8418" s="62">
        <v>8.1</v>
      </c>
      <c r="E8418" s="173">
        <f t="shared" si="181"/>
        <v>0</v>
      </c>
    </row>
    <row r="8419" spans="1:5">
      <c r="A8419" s="410" t="s">
        <v>3310</v>
      </c>
      <c r="B8419" s="62" t="s">
        <v>123</v>
      </c>
      <c r="C8419" s="62">
        <v>1.7999999999999999E-2</v>
      </c>
      <c r="D8419" s="62">
        <v>1.51</v>
      </c>
      <c r="E8419" s="173">
        <f t="shared" si="181"/>
        <v>0.02</v>
      </c>
    </row>
    <row r="8420" spans="1:5">
      <c r="A8420" s="410" t="s">
        <v>3086</v>
      </c>
      <c r="B8420" s="62" t="s">
        <v>123</v>
      </c>
      <c r="C8420" s="62">
        <v>5.4715999999999999E-4</v>
      </c>
      <c r="D8420" s="62">
        <v>11.01</v>
      </c>
      <c r="E8420" s="173">
        <f t="shared" si="181"/>
        <v>0</v>
      </c>
    </row>
    <row r="8421" spans="1:5">
      <c r="A8421" s="410" t="s">
        <v>3087</v>
      </c>
      <c r="B8421" s="62" t="s">
        <v>123</v>
      </c>
      <c r="C8421" s="62">
        <v>5.4715999999999999E-4</v>
      </c>
      <c r="D8421" s="62">
        <v>24.42</v>
      </c>
      <c r="E8421" s="173">
        <f t="shared" si="181"/>
        <v>0.01</v>
      </c>
    </row>
    <row r="8422" spans="1:5">
      <c r="A8422" s="410" t="s">
        <v>562</v>
      </c>
      <c r="B8422" s="62" t="s">
        <v>563</v>
      </c>
      <c r="C8422" s="62" t="s">
        <v>563</v>
      </c>
      <c r="D8422" s="62" t="s">
        <v>563</v>
      </c>
      <c r="E8422" s="173">
        <f>SUM(E8395:E8421)</f>
        <v>28.930000000000007</v>
      </c>
    </row>
    <row r="8423" spans="1:5">
      <c r="A8423" s="410"/>
      <c r="B8423" s="62"/>
      <c r="C8423" s="62"/>
      <c r="D8423" s="62"/>
      <c r="E8423" s="173"/>
    </row>
    <row r="8424" spans="1:5">
      <c r="A8424" s="410" t="s">
        <v>565</v>
      </c>
      <c r="B8424" s="62" t="s">
        <v>563</v>
      </c>
      <c r="C8424" s="62" t="s">
        <v>563</v>
      </c>
      <c r="D8424" s="62" t="s">
        <v>563</v>
      </c>
      <c r="E8424" s="173">
        <f>E8387+E8392+E8422</f>
        <v>33.100000000000009</v>
      </c>
    </row>
    <row r="8425" spans="1:5">
      <c r="A8425" s="410"/>
      <c r="B8425" s="62"/>
      <c r="C8425" s="62"/>
      <c r="D8425" s="413"/>
      <c r="E8425" s="173"/>
    </row>
    <row r="8426" spans="1:5">
      <c r="A8426" s="410"/>
      <c r="B8426" s="62"/>
      <c r="C8426" s="62"/>
      <c r="D8426" s="62"/>
      <c r="E8426" s="173"/>
    </row>
    <row r="8427" spans="1:5">
      <c r="A8427" s="410"/>
      <c r="B8427" s="62"/>
      <c r="C8427" s="62"/>
      <c r="D8427" s="62"/>
      <c r="E8427" s="173"/>
    </row>
    <row r="8428" spans="1:5">
      <c r="A8428" s="410" t="s">
        <v>1480</v>
      </c>
      <c r="B8428" s="62" t="s">
        <v>3647</v>
      </c>
      <c r="C8428" s="62"/>
      <c r="D8428" s="62"/>
      <c r="E8428" s="173"/>
    </row>
    <row r="8429" spans="1:5">
      <c r="A8429" s="410" t="s">
        <v>1211</v>
      </c>
      <c r="B8429" s="62"/>
      <c r="C8429" s="62"/>
      <c r="D8429" s="62"/>
      <c r="E8429" s="173"/>
    </row>
    <row r="8430" spans="1:5">
      <c r="A8430" s="410" t="s">
        <v>570</v>
      </c>
      <c r="B8430" s="62"/>
      <c r="C8430" s="62"/>
      <c r="D8430" s="62"/>
      <c r="E8430" s="173"/>
    </row>
    <row r="8431" spans="1:5">
      <c r="A8431" s="410"/>
      <c r="B8431" s="62"/>
      <c r="C8431" s="62"/>
      <c r="D8431" s="62"/>
      <c r="E8431" s="173"/>
    </row>
    <row r="8432" spans="1:5">
      <c r="A8432" s="410" t="s">
        <v>576</v>
      </c>
      <c r="B8432" s="62" t="s">
        <v>558</v>
      </c>
      <c r="C8432" s="62" t="s">
        <v>559</v>
      </c>
      <c r="D8432" s="62" t="s">
        <v>560</v>
      </c>
      <c r="E8432" s="173" t="s">
        <v>561</v>
      </c>
    </row>
    <row r="8433" spans="1:5" ht="30">
      <c r="A8433" s="410" t="s">
        <v>3061</v>
      </c>
      <c r="B8433" s="62" t="s">
        <v>123</v>
      </c>
      <c r="C8433" s="62">
        <v>1.8960000000000001E-5</v>
      </c>
      <c r="D8433" s="62">
        <v>576</v>
      </c>
      <c r="E8433" s="173">
        <f>TRUNC((C8433*D8433),2)</f>
        <v>0.01</v>
      </c>
    </row>
    <row r="8434" spans="1:5">
      <c r="A8434" s="410" t="s">
        <v>562</v>
      </c>
      <c r="B8434" s="62" t="s">
        <v>563</v>
      </c>
      <c r="C8434" s="62" t="s">
        <v>563</v>
      </c>
      <c r="D8434" s="62" t="s">
        <v>563</v>
      </c>
      <c r="E8434" s="173">
        <f>SUM(E8433:E8433)</f>
        <v>0.01</v>
      </c>
    </row>
    <row r="8435" spans="1:5">
      <c r="A8435" s="410"/>
      <c r="B8435" s="62"/>
      <c r="C8435" s="62"/>
      <c r="D8435" s="62"/>
      <c r="E8435" s="173"/>
    </row>
    <row r="8436" spans="1:5">
      <c r="A8436" s="410" t="s">
        <v>557</v>
      </c>
      <c r="B8436" s="62" t="s">
        <v>558</v>
      </c>
      <c r="C8436" s="62" t="s">
        <v>559</v>
      </c>
      <c r="D8436" s="62" t="s">
        <v>560</v>
      </c>
      <c r="E8436" s="173" t="s">
        <v>561</v>
      </c>
    </row>
    <row r="8437" spans="1:5">
      <c r="A8437" s="410" t="s">
        <v>3104</v>
      </c>
      <c r="B8437" s="62" t="s">
        <v>122</v>
      </c>
      <c r="C8437" s="62">
        <v>0.14202999999999999</v>
      </c>
      <c r="D8437" s="62">
        <v>9.41</v>
      </c>
      <c r="E8437" s="173">
        <f>TRUNC((C8437*D8437),2)</f>
        <v>1.33</v>
      </c>
    </row>
    <row r="8438" spans="1:5">
      <c r="A8438" s="410" t="s">
        <v>3105</v>
      </c>
      <c r="B8438" s="62" t="s">
        <v>122</v>
      </c>
      <c r="C8438" s="62">
        <v>0.14202999999999999</v>
      </c>
      <c r="D8438" s="62">
        <v>13.3</v>
      </c>
      <c r="E8438" s="173">
        <f>TRUNC((C8438*D8438),2)</f>
        <v>1.88</v>
      </c>
    </row>
    <row r="8439" spans="1:5">
      <c r="A8439" s="410" t="s">
        <v>562</v>
      </c>
      <c r="B8439" s="62" t="s">
        <v>563</v>
      </c>
      <c r="C8439" s="62" t="s">
        <v>563</v>
      </c>
      <c r="D8439" s="62" t="s">
        <v>563</v>
      </c>
      <c r="E8439" s="173">
        <f>SUM(E8437:E8438)</f>
        <v>3.21</v>
      </c>
    </row>
    <row r="8440" spans="1:5">
      <c r="A8440" s="410"/>
      <c r="B8440" s="62"/>
      <c r="C8440" s="62"/>
      <c r="D8440" s="62"/>
      <c r="E8440" s="173"/>
    </row>
    <row r="8441" spans="1:5">
      <c r="A8441" s="410" t="s">
        <v>564</v>
      </c>
      <c r="B8441" s="62" t="s">
        <v>558</v>
      </c>
      <c r="C8441" s="62" t="s">
        <v>559</v>
      </c>
      <c r="D8441" s="62" t="s">
        <v>560</v>
      </c>
      <c r="E8441" s="173" t="s">
        <v>561</v>
      </c>
    </row>
    <row r="8442" spans="1:5">
      <c r="A8442" s="410" t="s">
        <v>3091</v>
      </c>
      <c r="B8442" s="62" t="s">
        <v>123</v>
      </c>
      <c r="C8442" s="62">
        <v>1.0352999999999999E-2</v>
      </c>
      <c r="D8442" s="62">
        <v>55.19</v>
      </c>
      <c r="E8442" s="173">
        <f t="shared" ref="E8442:E8467" si="182">TRUNC((C8442*D8442),2)</f>
        <v>0.56999999999999995</v>
      </c>
    </row>
    <row r="8443" spans="1:5">
      <c r="A8443" s="410" t="s">
        <v>3066</v>
      </c>
      <c r="B8443" s="62" t="s">
        <v>123</v>
      </c>
      <c r="C8443" s="62">
        <v>2.2448199999999998E-3</v>
      </c>
      <c r="D8443" s="62">
        <v>6.92</v>
      </c>
      <c r="E8443" s="173">
        <f t="shared" si="182"/>
        <v>0.01</v>
      </c>
    </row>
    <row r="8444" spans="1:5">
      <c r="A8444" s="410" t="s">
        <v>3046</v>
      </c>
      <c r="B8444" s="62" t="s">
        <v>131</v>
      </c>
      <c r="C8444" s="62">
        <v>4.4828000000000001E-4</v>
      </c>
      <c r="D8444" s="62">
        <v>50.4</v>
      </c>
      <c r="E8444" s="173">
        <f t="shared" si="182"/>
        <v>0.02</v>
      </c>
    </row>
    <row r="8445" spans="1:5" ht="30">
      <c r="A8445" s="410" t="s">
        <v>3311</v>
      </c>
      <c r="B8445" s="62" t="s">
        <v>123</v>
      </c>
      <c r="C8445" s="62">
        <v>1.0295202999999999</v>
      </c>
      <c r="D8445" s="62">
        <v>2.71</v>
      </c>
      <c r="E8445" s="173">
        <f t="shared" si="182"/>
        <v>2.79</v>
      </c>
    </row>
    <row r="8446" spans="1:5">
      <c r="A8446" s="410" t="s">
        <v>3067</v>
      </c>
      <c r="B8446" s="62" t="s">
        <v>123</v>
      </c>
      <c r="C8446" s="62">
        <v>1.8608000000000001E-4</v>
      </c>
      <c r="D8446" s="62">
        <v>108.95</v>
      </c>
      <c r="E8446" s="173">
        <f t="shared" si="182"/>
        <v>0.02</v>
      </c>
    </row>
    <row r="8447" spans="1:5">
      <c r="A8447" s="410" t="s">
        <v>3069</v>
      </c>
      <c r="B8447" s="62" t="s">
        <v>123</v>
      </c>
      <c r="C8447" s="62">
        <v>2.5393400000000002E-3</v>
      </c>
      <c r="D8447" s="62">
        <v>6.21</v>
      </c>
      <c r="E8447" s="173">
        <f t="shared" si="182"/>
        <v>0.01</v>
      </c>
    </row>
    <row r="8448" spans="1:5">
      <c r="A8448" s="410" t="s">
        <v>3047</v>
      </c>
      <c r="B8448" s="62" t="s">
        <v>131</v>
      </c>
      <c r="C8448" s="62">
        <v>3.8456800000000002E-3</v>
      </c>
      <c r="D8448" s="62">
        <v>9.4499999999999993</v>
      </c>
      <c r="E8448" s="173">
        <f t="shared" si="182"/>
        <v>0.03</v>
      </c>
    </row>
    <row r="8449" spans="1:5">
      <c r="A8449" s="410" t="s">
        <v>3075</v>
      </c>
      <c r="B8449" s="62" t="s">
        <v>128</v>
      </c>
      <c r="C8449" s="62">
        <v>4.2321999999999998E-4</v>
      </c>
      <c r="D8449" s="62">
        <v>15.32</v>
      </c>
      <c r="E8449" s="173">
        <f t="shared" si="182"/>
        <v>0</v>
      </c>
    </row>
    <row r="8450" spans="1:5">
      <c r="A8450" s="410" t="s">
        <v>3096</v>
      </c>
      <c r="B8450" s="62" t="s">
        <v>123</v>
      </c>
      <c r="C8450" s="62">
        <v>1.4999999999999999E-2</v>
      </c>
      <c r="D8450" s="62">
        <v>47.93</v>
      </c>
      <c r="E8450" s="173">
        <f t="shared" si="182"/>
        <v>0.71</v>
      </c>
    </row>
    <row r="8451" spans="1:5">
      <c r="A8451" s="410" t="s">
        <v>3076</v>
      </c>
      <c r="B8451" s="62" t="s">
        <v>122</v>
      </c>
      <c r="C8451" s="62">
        <v>0.28000000000000003</v>
      </c>
      <c r="D8451" s="62">
        <v>1.87</v>
      </c>
      <c r="E8451" s="173">
        <f t="shared" si="182"/>
        <v>0.52</v>
      </c>
    </row>
    <row r="8452" spans="1:5">
      <c r="A8452" s="410" t="s">
        <v>3077</v>
      </c>
      <c r="B8452" s="62" t="s">
        <v>122</v>
      </c>
      <c r="C8452" s="62">
        <v>0.28000000000000003</v>
      </c>
      <c r="D8452" s="62">
        <v>0.71</v>
      </c>
      <c r="E8452" s="173">
        <f t="shared" si="182"/>
        <v>0.19</v>
      </c>
    </row>
    <row r="8453" spans="1:5">
      <c r="A8453" s="410" t="s">
        <v>3078</v>
      </c>
      <c r="B8453" s="62" t="s">
        <v>122</v>
      </c>
      <c r="C8453" s="62">
        <v>0.28000000000000003</v>
      </c>
      <c r="D8453" s="62">
        <v>0.34</v>
      </c>
      <c r="E8453" s="173">
        <f t="shared" si="182"/>
        <v>0.09</v>
      </c>
    </row>
    <row r="8454" spans="1:5">
      <c r="A8454" s="410" t="s">
        <v>3079</v>
      </c>
      <c r="B8454" s="62" t="s">
        <v>122</v>
      </c>
      <c r="C8454" s="62">
        <v>0.28000000000000003</v>
      </c>
      <c r="D8454" s="62">
        <v>0.05</v>
      </c>
      <c r="E8454" s="173">
        <f t="shared" si="182"/>
        <v>0.01</v>
      </c>
    </row>
    <row r="8455" spans="1:5">
      <c r="A8455" s="410" t="s">
        <v>3048</v>
      </c>
      <c r="B8455" s="62" t="s">
        <v>123</v>
      </c>
      <c r="C8455" s="62">
        <v>7.4096000000000003E-4</v>
      </c>
      <c r="D8455" s="62">
        <v>31.18</v>
      </c>
      <c r="E8455" s="173">
        <f t="shared" si="182"/>
        <v>0.02</v>
      </c>
    </row>
    <row r="8456" spans="1:5">
      <c r="A8456" s="410" t="s">
        <v>3049</v>
      </c>
      <c r="B8456" s="62" t="s">
        <v>123</v>
      </c>
      <c r="C8456" s="62">
        <v>3.4728E-4</v>
      </c>
      <c r="D8456" s="62">
        <v>178.5</v>
      </c>
      <c r="E8456" s="173">
        <f t="shared" si="182"/>
        <v>0.06</v>
      </c>
    </row>
    <row r="8457" spans="1:5">
      <c r="A8457" s="410" t="s">
        <v>3050</v>
      </c>
      <c r="B8457" s="62" t="s">
        <v>123</v>
      </c>
      <c r="C8457" s="62">
        <v>3.1216420000000002E-2</v>
      </c>
      <c r="D8457" s="62">
        <v>1.17</v>
      </c>
      <c r="E8457" s="173">
        <f t="shared" si="182"/>
        <v>0.03</v>
      </c>
    </row>
    <row r="8458" spans="1:5" ht="30">
      <c r="A8458" s="410" t="s">
        <v>3051</v>
      </c>
      <c r="B8458" s="62" t="s">
        <v>123</v>
      </c>
      <c r="C8458" s="62">
        <v>3.01E-4</v>
      </c>
      <c r="D8458" s="62">
        <v>140.43</v>
      </c>
      <c r="E8458" s="173">
        <f t="shared" si="182"/>
        <v>0.04</v>
      </c>
    </row>
    <row r="8459" spans="1:5" ht="30">
      <c r="A8459" s="410" t="s">
        <v>3052</v>
      </c>
      <c r="B8459" s="62" t="s">
        <v>123</v>
      </c>
      <c r="C8459" s="62">
        <v>2.0159999999999999E-4</v>
      </c>
      <c r="D8459" s="62">
        <v>123.37</v>
      </c>
      <c r="E8459" s="173">
        <f t="shared" si="182"/>
        <v>0.02</v>
      </c>
    </row>
    <row r="8460" spans="1:5" ht="30">
      <c r="A8460" s="410" t="s">
        <v>3080</v>
      </c>
      <c r="B8460" s="62" t="s">
        <v>123</v>
      </c>
      <c r="C8460" s="62">
        <v>1.234E-5</v>
      </c>
      <c r="D8460" s="62">
        <v>593.85</v>
      </c>
      <c r="E8460" s="173">
        <f t="shared" si="182"/>
        <v>0</v>
      </c>
    </row>
    <row r="8461" spans="1:5">
      <c r="A8461" s="410" t="s">
        <v>3081</v>
      </c>
      <c r="B8461" s="62" t="s">
        <v>123</v>
      </c>
      <c r="C8461" s="62">
        <v>7.5820000000000003E-5</v>
      </c>
      <c r="D8461" s="62">
        <v>134.63</v>
      </c>
      <c r="E8461" s="173">
        <f t="shared" si="182"/>
        <v>0.01</v>
      </c>
    </row>
    <row r="8462" spans="1:5">
      <c r="A8462" s="410" t="s">
        <v>3082</v>
      </c>
      <c r="B8462" s="62" t="s">
        <v>123</v>
      </c>
      <c r="C8462" s="62">
        <v>5.7599999999999997E-5</v>
      </c>
      <c r="D8462" s="62">
        <v>202.84</v>
      </c>
      <c r="E8462" s="173">
        <f t="shared" si="182"/>
        <v>0.01</v>
      </c>
    </row>
    <row r="8463" spans="1:5">
      <c r="A8463" s="410" t="s">
        <v>3083</v>
      </c>
      <c r="B8463" s="62" t="s">
        <v>123</v>
      </c>
      <c r="C8463" s="62">
        <v>1.234E-5</v>
      </c>
      <c r="D8463" s="62">
        <v>574.46</v>
      </c>
      <c r="E8463" s="173">
        <f t="shared" si="182"/>
        <v>0</v>
      </c>
    </row>
    <row r="8464" spans="1:5">
      <c r="A8464" s="410" t="s">
        <v>3084</v>
      </c>
      <c r="B8464" s="62" t="s">
        <v>123</v>
      </c>
      <c r="C8464" s="62">
        <v>1.518E-5</v>
      </c>
      <c r="D8464" s="62">
        <v>276.64</v>
      </c>
      <c r="E8464" s="173">
        <f t="shared" si="182"/>
        <v>0</v>
      </c>
    </row>
    <row r="8465" spans="1:5">
      <c r="A8465" s="410" t="s">
        <v>3085</v>
      </c>
      <c r="B8465" s="62" t="s">
        <v>123</v>
      </c>
      <c r="C8465" s="62">
        <v>7.6440000000000004E-4</v>
      </c>
      <c r="D8465" s="62">
        <v>8.1</v>
      </c>
      <c r="E8465" s="173">
        <f t="shared" si="182"/>
        <v>0</v>
      </c>
    </row>
    <row r="8466" spans="1:5">
      <c r="A8466" s="410" t="s">
        <v>3086</v>
      </c>
      <c r="B8466" s="62" t="s">
        <v>123</v>
      </c>
      <c r="C8466" s="62">
        <v>4.2321999999999998E-4</v>
      </c>
      <c r="D8466" s="62">
        <v>11.01</v>
      </c>
      <c r="E8466" s="173">
        <f t="shared" si="182"/>
        <v>0</v>
      </c>
    </row>
    <row r="8467" spans="1:5">
      <c r="A8467" s="410" t="s">
        <v>3087</v>
      </c>
      <c r="B8467" s="62" t="s">
        <v>123</v>
      </c>
      <c r="C8467" s="62">
        <v>4.2321999999999998E-4</v>
      </c>
      <c r="D8467" s="62">
        <v>24.42</v>
      </c>
      <c r="E8467" s="173">
        <f t="shared" si="182"/>
        <v>0.01</v>
      </c>
    </row>
    <row r="8468" spans="1:5">
      <c r="A8468" s="410" t="s">
        <v>562</v>
      </c>
      <c r="B8468" s="62" t="s">
        <v>563</v>
      </c>
      <c r="C8468" s="62" t="s">
        <v>563</v>
      </c>
      <c r="D8468" s="62" t="s">
        <v>563</v>
      </c>
      <c r="E8468" s="173">
        <f>SUM(E8442:E8467)</f>
        <v>5.1699999999999982</v>
      </c>
    </row>
    <row r="8469" spans="1:5">
      <c r="A8469" s="410"/>
      <c r="B8469" s="62"/>
      <c r="C8469" s="62"/>
      <c r="D8469" s="62"/>
      <c r="E8469" s="173"/>
    </row>
    <row r="8470" spans="1:5">
      <c r="A8470" s="410" t="s">
        <v>565</v>
      </c>
      <c r="B8470" s="62" t="s">
        <v>563</v>
      </c>
      <c r="C8470" s="62" t="s">
        <v>563</v>
      </c>
      <c r="D8470" s="62" t="s">
        <v>563</v>
      </c>
      <c r="E8470" s="173">
        <f>E8434+E8439+E8468</f>
        <v>8.389999999999997</v>
      </c>
    </row>
    <row r="8471" spans="1:5">
      <c r="A8471" s="410"/>
      <c r="B8471" s="62"/>
      <c r="C8471" s="62"/>
      <c r="D8471" s="413"/>
      <c r="E8471" s="173"/>
    </row>
    <row r="8472" spans="1:5">
      <c r="A8472" s="410"/>
      <c r="B8472" s="62"/>
      <c r="C8472" s="62"/>
      <c r="D8472" s="62"/>
      <c r="E8472" s="173"/>
    </row>
    <row r="8473" spans="1:5">
      <c r="A8473" s="410"/>
      <c r="B8473" s="62"/>
      <c r="C8473" s="62"/>
      <c r="D8473" s="62"/>
      <c r="E8473" s="173"/>
    </row>
    <row r="8474" spans="1:5">
      <c r="A8474" s="410" t="s">
        <v>1481</v>
      </c>
      <c r="B8474" s="62" t="s">
        <v>3547</v>
      </c>
      <c r="C8474" s="62"/>
      <c r="D8474" s="62"/>
      <c r="E8474" s="173"/>
    </row>
    <row r="8475" spans="1:5">
      <c r="A8475" s="410" t="s">
        <v>1212</v>
      </c>
      <c r="B8475" s="62"/>
      <c r="C8475" s="62"/>
      <c r="D8475" s="62"/>
      <c r="E8475" s="173"/>
    </row>
    <row r="8476" spans="1:5">
      <c r="A8476" s="410" t="s">
        <v>570</v>
      </c>
      <c r="B8476" s="62"/>
      <c r="C8476" s="62"/>
      <c r="D8476" s="62"/>
      <c r="E8476" s="173"/>
    </row>
    <row r="8477" spans="1:5">
      <c r="A8477" s="410"/>
      <c r="B8477" s="62"/>
      <c r="C8477" s="62"/>
      <c r="D8477" s="62"/>
      <c r="E8477" s="173"/>
    </row>
    <row r="8478" spans="1:5">
      <c r="A8478" s="410" t="s">
        <v>576</v>
      </c>
      <c r="B8478" s="62" t="s">
        <v>558</v>
      </c>
      <c r="C8478" s="62" t="s">
        <v>559</v>
      </c>
      <c r="D8478" s="62" t="s">
        <v>560</v>
      </c>
      <c r="E8478" s="173" t="s">
        <v>561</v>
      </c>
    </row>
    <row r="8479" spans="1:5" ht="30">
      <c r="A8479" s="410" t="s">
        <v>3061</v>
      </c>
      <c r="B8479" s="62" t="s">
        <v>123</v>
      </c>
      <c r="C8479" s="62">
        <v>1.8960000000000001E-5</v>
      </c>
      <c r="D8479" s="62">
        <v>576</v>
      </c>
      <c r="E8479" s="173">
        <f>TRUNC((C8479*D8479),2)</f>
        <v>0.01</v>
      </c>
    </row>
    <row r="8480" spans="1:5">
      <c r="A8480" s="410" t="s">
        <v>562</v>
      </c>
      <c r="B8480" s="62" t="s">
        <v>563</v>
      </c>
      <c r="C8480" s="62" t="s">
        <v>563</v>
      </c>
      <c r="D8480" s="62" t="s">
        <v>563</v>
      </c>
      <c r="E8480" s="173">
        <f>SUM(E8479:E8479)</f>
        <v>0.01</v>
      </c>
    </row>
    <row r="8481" spans="1:5">
      <c r="A8481" s="410"/>
      <c r="B8481" s="62"/>
      <c r="C8481" s="62"/>
      <c r="D8481" s="62"/>
      <c r="E8481" s="173"/>
    </row>
    <row r="8482" spans="1:5">
      <c r="A8482" s="410" t="s">
        <v>557</v>
      </c>
      <c r="B8482" s="62" t="s">
        <v>558</v>
      </c>
      <c r="C8482" s="62" t="s">
        <v>559</v>
      </c>
      <c r="D8482" s="62" t="s">
        <v>560</v>
      </c>
      <c r="E8482" s="173" t="s">
        <v>561</v>
      </c>
    </row>
    <row r="8483" spans="1:5">
      <c r="A8483" s="410" t="s">
        <v>3104</v>
      </c>
      <c r="B8483" s="62" t="s">
        <v>122</v>
      </c>
      <c r="C8483" s="62">
        <v>0.14202999999999999</v>
      </c>
      <c r="D8483" s="62">
        <v>9.41</v>
      </c>
      <c r="E8483" s="173">
        <f>TRUNC((C8483*D8483),2)</f>
        <v>1.33</v>
      </c>
    </row>
    <row r="8484" spans="1:5">
      <c r="A8484" s="410" t="s">
        <v>3105</v>
      </c>
      <c r="B8484" s="62" t="s">
        <v>122</v>
      </c>
      <c r="C8484" s="62">
        <v>0.14202999999999999</v>
      </c>
      <c r="D8484" s="62">
        <v>13.3</v>
      </c>
      <c r="E8484" s="173">
        <f>TRUNC((C8484*D8484),2)</f>
        <v>1.88</v>
      </c>
    </row>
    <row r="8485" spans="1:5">
      <c r="A8485" s="410" t="s">
        <v>562</v>
      </c>
      <c r="B8485" s="62" t="s">
        <v>563</v>
      </c>
      <c r="C8485" s="62" t="s">
        <v>563</v>
      </c>
      <c r="D8485" s="62" t="s">
        <v>563</v>
      </c>
      <c r="E8485" s="173">
        <f>SUM(E8483:E8484)</f>
        <v>3.21</v>
      </c>
    </row>
    <row r="8486" spans="1:5">
      <c r="A8486" s="410"/>
      <c r="B8486" s="62"/>
      <c r="C8486" s="62"/>
      <c r="D8486" s="62"/>
      <c r="E8486" s="173"/>
    </row>
    <row r="8487" spans="1:5">
      <c r="A8487" s="410" t="s">
        <v>564</v>
      </c>
      <c r="B8487" s="62" t="s">
        <v>558</v>
      </c>
      <c r="C8487" s="62" t="s">
        <v>559</v>
      </c>
      <c r="D8487" s="62" t="s">
        <v>560</v>
      </c>
      <c r="E8487" s="173" t="s">
        <v>561</v>
      </c>
    </row>
    <row r="8488" spans="1:5">
      <c r="A8488" s="410" t="s">
        <v>3091</v>
      </c>
      <c r="B8488" s="62" t="s">
        <v>123</v>
      </c>
      <c r="C8488" s="62">
        <v>1.0352999999999999E-2</v>
      </c>
      <c r="D8488" s="62">
        <v>55.19</v>
      </c>
      <c r="E8488" s="173">
        <f t="shared" ref="E8488:E8513" si="183">TRUNC((C8488*D8488),2)</f>
        <v>0.56999999999999995</v>
      </c>
    </row>
    <row r="8489" spans="1:5">
      <c r="A8489" s="410" t="s">
        <v>3066</v>
      </c>
      <c r="B8489" s="62" t="s">
        <v>123</v>
      </c>
      <c r="C8489" s="62">
        <v>2.2448199999999998E-3</v>
      </c>
      <c r="D8489" s="62">
        <v>6.92</v>
      </c>
      <c r="E8489" s="173">
        <f t="shared" si="183"/>
        <v>0.01</v>
      </c>
    </row>
    <row r="8490" spans="1:5">
      <c r="A8490" s="410" t="s">
        <v>3046</v>
      </c>
      <c r="B8490" s="62" t="s">
        <v>131</v>
      </c>
      <c r="C8490" s="62">
        <v>4.4828000000000001E-4</v>
      </c>
      <c r="D8490" s="62">
        <v>50.4</v>
      </c>
      <c r="E8490" s="173">
        <f t="shared" si="183"/>
        <v>0.02</v>
      </c>
    </row>
    <row r="8491" spans="1:5" ht="30">
      <c r="A8491" s="410" t="s">
        <v>3312</v>
      </c>
      <c r="B8491" s="62" t="s">
        <v>123</v>
      </c>
      <c r="C8491" s="62">
        <v>1.0231884099999999</v>
      </c>
      <c r="D8491" s="62">
        <v>3.45</v>
      </c>
      <c r="E8491" s="173">
        <f t="shared" si="183"/>
        <v>3.53</v>
      </c>
    </row>
    <row r="8492" spans="1:5">
      <c r="A8492" s="410" t="s">
        <v>3067</v>
      </c>
      <c r="B8492" s="62" t="s">
        <v>123</v>
      </c>
      <c r="C8492" s="62">
        <v>1.8608000000000001E-4</v>
      </c>
      <c r="D8492" s="62">
        <v>108.95</v>
      </c>
      <c r="E8492" s="173">
        <f t="shared" si="183"/>
        <v>0.02</v>
      </c>
    </row>
    <row r="8493" spans="1:5">
      <c r="A8493" s="410" t="s">
        <v>3069</v>
      </c>
      <c r="B8493" s="62" t="s">
        <v>123</v>
      </c>
      <c r="C8493" s="62">
        <v>2.5393400000000002E-3</v>
      </c>
      <c r="D8493" s="62">
        <v>6.21</v>
      </c>
      <c r="E8493" s="173">
        <f t="shared" si="183"/>
        <v>0.01</v>
      </c>
    </row>
    <row r="8494" spans="1:5">
      <c r="A8494" s="410" t="s">
        <v>3047</v>
      </c>
      <c r="B8494" s="62" t="s">
        <v>131</v>
      </c>
      <c r="C8494" s="62">
        <v>3.8456800000000002E-3</v>
      </c>
      <c r="D8494" s="62">
        <v>9.4499999999999993</v>
      </c>
      <c r="E8494" s="173">
        <f t="shared" si="183"/>
        <v>0.03</v>
      </c>
    </row>
    <row r="8495" spans="1:5">
      <c r="A8495" s="410" t="s">
        <v>3075</v>
      </c>
      <c r="B8495" s="62" t="s">
        <v>128</v>
      </c>
      <c r="C8495" s="62">
        <v>4.2321999999999998E-4</v>
      </c>
      <c r="D8495" s="62">
        <v>15.32</v>
      </c>
      <c r="E8495" s="173">
        <f t="shared" si="183"/>
        <v>0</v>
      </c>
    </row>
    <row r="8496" spans="1:5">
      <c r="A8496" s="410" t="s">
        <v>3096</v>
      </c>
      <c r="B8496" s="62" t="s">
        <v>123</v>
      </c>
      <c r="C8496" s="62">
        <v>1.4999999999999999E-2</v>
      </c>
      <c r="D8496" s="62">
        <v>47.93</v>
      </c>
      <c r="E8496" s="173">
        <f t="shared" si="183"/>
        <v>0.71</v>
      </c>
    </row>
    <row r="8497" spans="1:5">
      <c r="A8497" s="410" t="s">
        <v>3076</v>
      </c>
      <c r="B8497" s="62" t="s">
        <v>122</v>
      </c>
      <c r="C8497" s="62">
        <v>0.28000000000000003</v>
      </c>
      <c r="D8497" s="62">
        <v>1.87</v>
      </c>
      <c r="E8497" s="173">
        <f t="shared" si="183"/>
        <v>0.52</v>
      </c>
    </row>
    <row r="8498" spans="1:5">
      <c r="A8498" s="410" t="s">
        <v>3077</v>
      </c>
      <c r="B8498" s="62" t="s">
        <v>122</v>
      </c>
      <c r="C8498" s="62">
        <v>0.28000000000000003</v>
      </c>
      <c r="D8498" s="62">
        <v>0.71</v>
      </c>
      <c r="E8498" s="173">
        <f t="shared" si="183"/>
        <v>0.19</v>
      </c>
    </row>
    <row r="8499" spans="1:5">
      <c r="A8499" s="410" t="s">
        <v>3078</v>
      </c>
      <c r="B8499" s="62" t="s">
        <v>122</v>
      </c>
      <c r="C8499" s="62">
        <v>0.28000000000000003</v>
      </c>
      <c r="D8499" s="62">
        <v>0.34</v>
      </c>
      <c r="E8499" s="173">
        <f t="shared" si="183"/>
        <v>0.09</v>
      </c>
    </row>
    <row r="8500" spans="1:5">
      <c r="A8500" s="410" t="s">
        <v>3079</v>
      </c>
      <c r="B8500" s="62" t="s">
        <v>122</v>
      </c>
      <c r="C8500" s="62">
        <v>0.28000000000000003</v>
      </c>
      <c r="D8500" s="62">
        <v>0.05</v>
      </c>
      <c r="E8500" s="173">
        <f t="shared" si="183"/>
        <v>0.01</v>
      </c>
    </row>
    <row r="8501" spans="1:5">
      <c r="A8501" s="410" t="s">
        <v>3048</v>
      </c>
      <c r="B8501" s="62" t="s">
        <v>123</v>
      </c>
      <c r="C8501" s="62">
        <v>7.4096000000000003E-4</v>
      </c>
      <c r="D8501" s="62">
        <v>31.18</v>
      </c>
      <c r="E8501" s="173">
        <f t="shared" si="183"/>
        <v>0.02</v>
      </c>
    </row>
    <row r="8502" spans="1:5">
      <c r="A8502" s="410" t="s">
        <v>3049</v>
      </c>
      <c r="B8502" s="62" t="s">
        <v>123</v>
      </c>
      <c r="C8502" s="62">
        <v>3.4728E-4</v>
      </c>
      <c r="D8502" s="62">
        <v>178.5</v>
      </c>
      <c r="E8502" s="173">
        <f t="shared" si="183"/>
        <v>0.06</v>
      </c>
    </row>
    <row r="8503" spans="1:5">
      <c r="A8503" s="410" t="s">
        <v>3050</v>
      </c>
      <c r="B8503" s="62" t="s">
        <v>123</v>
      </c>
      <c r="C8503" s="62">
        <v>3.1216420000000002E-2</v>
      </c>
      <c r="D8503" s="62">
        <v>1.17</v>
      </c>
      <c r="E8503" s="173">
        <f t="shared" si="183"/>
        <v>0.03</v>
      </c>
    </row>
    <row r="8504" spans="1:5" ht="30">
      <c r="A8504" s="410" t="s">
        <v>3051</v>
      </c>
      <c r="B8504" s="62" t="s">
        <v>123</v>
      </c>
      <c r="C8504" s="62">
        <v>3.01E-4</v>
      </c>
      <c r="D8504" s="62">
        <v>140.43</v>
      </c>
      <c r="E8504" s="173">
        <f t="shared" si="183"/>
        <v>0.04</v>
      </c>
    </row>
    <row r="8505" spans="1:5" ht="30">
      <c r="A8505" s="410" t="s">
        <v>3052</v>
      </c>
      <c r="B8505" s="62" t="s">
        <v>123</v>
      </c>
      <c r="C8505" s="62">
        <v>2.0159999999999999E-4</v>
      </c>
      <c r="D8505" s="62">
        <v>123.37</v>
      </c>
      <c r="E8505" s="173">
        <f t="shared" si="183"/>
        <v>0.02</v>
      </c>
    </row>
    <row r="8506" spans="1:5" ht="30">
      <c r="A8506" s="410" t="s">
        <v>3080</v>
      </c>
      <c r="B8506" s="62" t="s">
        <v>123</v>
      </c>
      <c r="C8506" s="62">
        <v>1.234E-5</v>
      </c>
      <c r="D8506" s="62">
        <v>593.85</v>
      </c>
      <c r="E8506" s="173">
        <f t="shared" si="183"/>
        <v>0</v>
      </c>
    </row>
    <row r="8507" spans="1:5">
      <c r="A8507" s="410" t="s">
        <v>3081</v>
      </c>
      <c r="B8507" s="62" t="s">
        <v>123</v>
      </c>
      <c r="C8507" s="62">
        <v>7.5820000000000003E-5</v>
      </c>
      <c r="D8507" s="62">
        <v>134.63</v>
      </c>
      <c r="E8507" s="173">
        <f t="shared" si="183"/>
        <v>0.01</v>
      </c>
    </row>
    <row r="8508" spans="1:5">
      <c r="A8508" s="410" t="s">
        <v>3082</v>
      </c>
      <c r="B8508" s="62" t="s">
        <v>123</v>
      </c>
      <c r="C8508" s="62">
        <v>5.7599999999999997E-5</v>
      </c>
      <c r="D8508" s="62">
        <v>202.84</v>
      </c>
      <c r="E8508" s="173">
        <f t="shared" si="183"/>
        <v>0.01</v>
      </c>
    </row>
    <row r="8509" spans="1:5">
      <c r="A8509" s="410" t="s">
        <v>3083</v>
      </c>
      <c r="B8509" s="62" t="s">
        <v>123</v>
      </c>
      <c r="C8509" s="62">
        <v>1.234E-5</v>
      </c>
      <c r="D8509" s="62">
        <v>574.46</v>
      </c>
      <c r="E8509" s="173">
        <f t="shared" si="183"/>
        <v>0</v>
      </c>
    </row>
    <row r="8510" spans="1:5">
      <c r="A8510" s="410" t="s">
        <v>3084</v>
      </c>
      <c r="B8510" s="62" t="s">
        <v>123</v>
      </c>
      <c r="C8510" s="62">
        <v>1.518E-5</v>
      </c>
      <c r="D8510" s="62">
        <v>276.64</v>
      </c>
      <c r="E8510" s="173">
        <f t="shared" si="183"/>
        <v>0</v>
      </c>
    </row>
    <row r="8511" spans="1:5">
      <c r="A8511" s="410" t="s">
        <v>3085</v>
      </c>
      <c r="B8511" s="62" t="s">
        <v>123</v>
      </c>
      <c r="C8511" s="62">
        <v>7.6440000000000004E-4</v>
      </c>
      <c r="D8511" s="62">
        <v>8.1</v>
      </c>
      <c r="E8511" s="173">
        <f t="shared" si="183"/>
        <v>0</v>
      </c>
    </row>
    <row r="8512" spans="1:5">
      <c r="A8512" s="410" t="s">
        <v>3086</v>
      </c>
      <c r="B8512" s="62" t="s">
        <v>123</v>
      </c>
      <c r="C8512" s="62">
        <v>4.2321999999999998E-4</v>
      </c>
      <c r="D8512" s="62">
        <v>11.01</v>
      </c>
      <c r="E8512" s="173">
        <f t="shared" si="183"/>
        <v>0</v>
      </c>
    </row>
    <row r="8513" spans="1:5">
      <c r="A8513" s="410" t="s">
        <v>3087</v>
      </c>
      <c r="B8513" s="62" t="s">
        <v>123</v>
      </c>
      <c r="C8513" s="62">
        <v>4.2321999999999998E-4</v>
      </c>
      <c r="D8513" s="62">
        <v>24.42</v>
      </c>
      <c r="E8513" s="173">
        <f t="shared" si="183"/>
        <v>0.01</v>
      </c>
    </row>
    <row r="8514" spans="1:5">
      <c r="A8514" s="410" t="s">
        <v>562</v>
      </c>
      <c r="B8514" s="62" t="s">
        <v>563</v>
      </c>
      <c r="C8514" s="62" t="s">
        <v>563</v>
      </c>
      <c r="D8514" s="62" t="s">
        <v>563</v>
      </c>
      <c r="E8514" s="173">
        <f>SUM(E8488:E8513)</f>
        <v>5.9099999999999984</v>
      </c>
    </row>
    <row r="8515" spans="1:5">
      <c r="A8515" s="410"/>
      <c r="B8515" s="62"/>
      <c r="C8515" s="62"/>
      <c r="D8515" s="62"/>
      <c r="E8515" s="173"/>
    </row>
    <row r="8516" spans="1:5">
      <c r="A8516" s="410" t="s">
        <v>565</v>
      </c>
      <c r="B8516" s="62" t="s">
        <v>563</v>
      </c>
      <c r="C8516" s="62" t="s">
        <v>563</v>
      </c>
      <c r="D8516" s="62" t="s">
        <v>563</v>
      </c>
      <c r="E8516" s="173">
        <f>E8480+E8485+E8514</f>
        <v>9.129999999999999</v>
      </c>
    </row>
    <row r="8517" spans="1:5">
      <c r="A8517" s="410"/>
      <c r="B8517" s="62"/>
      <c r="C8517" s="62"/>
      <c r="D8517" s="413"/>
      <c r="E8517" s="173"/>
    </row>
    <row r="8518" spans="1:5">
      <c r="A8518" s="410"/>
      <c r="B8518" s="62"/>
      <c r="C8518" s="62"/>
      <c r="D8518" s="62"/>
      <c r="E8518" s="173"/>
    </row>
    <row r="8519" spans="1:5">
      <c r="A8519" s="410"/>
      <c r="B8519" s="62"/>
      <c r="C8519" s="62"/>
      <c r="D8519" s="62"/>
      <c r="E8519" s="173"/>
    </row>
    <row r="8520" spans="1:5">
      <c r="A8520" s="410" t="s">
        <v>1482</v>
      </c>
      <c r="B8520" s="62" t="s">
        <v>3648</v>
      </c>
      <c r="C8520" s="62"/>
      <c r="D8520" s="62"/>
      <c r="E8520" s="173"/>
    </row>
    <row r="8521" spans="1:5">
      <c r="A8521" s="410" t="s">
        <v>1213</v>
      </c>
      <c r="B8521" s="62"/>
      <c r="C8521" s="62"/>
      <c r="D8521" s="62"/>
      <c r="E8521" s="173"/>
    </row>
    <row r="8522" spans="1:5">
      <c r="A8522" s="410" t="s">
        <v>570</v>
      </c>
      <c r="B8522" s="62"/>
      <c r="C8522" s="62"/>
      <c r="D8522" s="62"/>
      <c r="E8522" s="173"/>
    </row>
    <row r="8523" spans="1:5">
      <c r="A8523" s="410"/>
      <c r="B8523" s="62"/>
      <c r="C8523" s="62"/>
      <c r="D8523" s="62"/>
      <c r="E8523" s="173"/>
    </row>
    <row r="8524" spans="1:5">
      <c r="A8524" s="410" t="s">
        <v>576</v>
      </c>
      <c r="B8524" s="62" t="s">
        <v>558</v>
      </c>
      <c r="C8524" s="62" t="s">
        <v>559</v>
      </c>
      <c r="D8524" s="62" t="s">
        <v>560</v>
      </c>
      <c r="E8524" s="173" t="s">
        <v>561</v>
      </c>
    </row>
    <row r="8525" spans="1:5" ht="30">
      <c r="A8525" s="410" t="s">
        <v>3061</v>
      </c>
      <c r="B8525" s="62" t="s">
        <v>123</v>
      </c>
      <c r="C8525" s="62">
        <v>2.4239999999999998E-5</v>
      </c>
      <c r="D8525" s="62">
        <v>576</v>
      </c>
      <c r="E8525" s="173">
        <f>TRUNC((C8525*D8525),2)</f>
        <v>0.01</v>
      </c>
    </row>
    <row r="8526" spans="1:5">
      <c r="A8526" s="410" t="s">
        <v>562</v>
      </c>
      <c r="B8526" s="62" t="s">
        <v>563</v>
      </c>
      <c r="C8526" s="62" t="s">
        <v>563</v>
      </c>
      <c r="D8526" s="62" t="s">
        <v>563</v>
      </c>
      <c r="E8526" s="173">
        <f>SUM(E8525:E8525)</f>
        <v>0.01</v>
      </c>
    </row>
    <row r="8527" spans="1:5">
      <c r="A8527" s="410"/>
      <c r="B8527" s="62"/>
      <c r="C8527" s="62"/>
      <c r="D8527" s="62"/>
      <c r="E8527" s="173"/>
    </row>
    <row r="8528" spans="1:5">
      <c r="A8528" s="410" t="s">
        <v>557</v>
      </c>
      <c r="B8528" s="62" t="s">
        <v>558</v>
      </c>
      <c r="C8528" s="62" t="s">
        <v>559</v>
      </c>
      <c r="D8528" s="62" t="s">
        <v>560</v>
      </c>
      <c r="E8528" s="173" t="s">
        <v>561</v>
      </c>
    </row>
    <row r="8529" spans="1:5">
      <c r="A8529" s="410" t="s">
        <v>3104</v>
      </c>
      <c r="B8529" s="62" t="s">
        <v>122</v>
      </c>
      <c r="C8529" s="62">
        <v>0.18159549999999999</v>
      </c>
      <c r="D8529" s="62">
        <v>9.41</v>
      </c>
      <c r="E8529" s="173">
        <f>TRUNC((C8529*D8529),2)</f>
        <v>1.7</v>
      </c>
    </row>
    <row r="8530" spans="1:5">
      <c r="A8530" s="410" t="s">
        <v>3105</v>
      </c>
      <c r="B8530" s="62" t="s">
        <v>122</v>
      </c>
      <c r="C8530" s="62">
        <v>0.18159549999999999</v>
      </c>
      <c r="D8530" s="62">
        <v>13.3</v>
      </c>
      <c r="E8530" s="173">
        <f>TRUNC((C8530*D8530),2)</f>
        <v>2.41</v>
      </c>
    </row>
    <row r="8531" spans="1:5">
      <c r="A8531" s="410" t="s">
        <v>562</v>
      </c>
      <c r="B8531" s="62" t="s">
        <v>563</v>
      </c>
      <c r="C8531" s="62" t="s">
        <v>563</v>
      </c>
      <c r="D8531" s="62" t="s">
        <v>563</v>
      </c>
      <c r="E8531" s="173">
        <f>SUM(E8529:E8530)</f>
        <v>4.1100000000000003</v>
      </c>
    </row>
    <row r="8532" spans="1:5">
      <c r="A8532" s="410"/>
      <c r="B8532" s="62"/>
      <c r="C8532" s="62"/>
      <c r="D8532" s="62"/>
      <c r="E8532" s="173"/>
    </row>
    <row r="8533" spans="1:5">
      <c r="A8533" s="410" t="s">
        <v>564</v>
      </c>
      <c r="B8533" s="62" t="s">
        <v>558</v>
      </c>
      <c r="C8533" s="62" t="s">
        <v>559</v>
      </c>
      <c r="D8533" s="62" t="s">
        <v>560</v>
      </c>
      <c r="E8533" s="173" t="s">
        <v>561</v>
      </c>
    </row>
    <row r="8534" spans="1:5">
      <c r="A8534" s="410" t="s">
        <v>3091</v>
      </c>
      <c r="B8534" s="62" t="s">
        <v>123</v>
      </c>
      <c r="C8534" s="62">
        <v>8.9999999999999993E-3</v>
      </c>
      <c r="D8534" s="62">
        <v>55.19</v>
      </c>
      <c r="E8534" s="173">
        <f t="shared" ref="E8534:E8560" si="184">TRUNC((C8534*D8534),2)</f>
        <v>0.49</v>
      </c>
    </row>
    <row r="8535" spans="1:5">
      <c r="A8535" s="410" t="s">
        <v>3066</v>
      </c>
      <c r="B8535" s="62" t="s">
        <v>123</v>
      </c>
      <c r="C8535" s="62">
        <v>2.8701600000000001E-3</v>
      </c>
      <c r="D8535" s="62">
        <v>6.92</v>
      </c>
      <c r="E8535" s="173">
        <f t="shared" si="184"/>
        <v>0.01</v>
      </c>
    </row>
    <row r="8536" spans="1:5">
      <c r="A8536" s="410" t="s">
        <v>3046</v>
      </c>
      <c r="B8536" s="62" t="s">
        <v>131</v>
      </c>
      <c r="C8536" s="62">
        <v>5.7315999999999997E-4</v>
      </c>
      <c r="D8536" s="62">
        <v>50.4</v>
      </c>
      <c r="E8536" s="173">
        <f t="shared" si="184"/>
        <v>0.02</v>
      </c>
    </row>
    <row r="8537" spans="1:5">
      <c r="A8537" s="410" t="s">
        <v>3067</v>
      </c>
      <c r="B8537" s="62" t="s">
        <v>123</v>
      </c>
      <c r="C8537" s="62">
        <v>2.3792E-4</v>
      </c>
      <c r="D8537" s="62">
        <v>108.95</v>
      </c>
      <c r="E8537" s="173">
        <f t="shared" si="184"/>
        <v>0.02</v>
      </c>
    </row>
    <row r="8538" spans="1:5">
      <c r="A8538" s="410" t="s">
        <v>3069</v>
      </c>
      <c r="B8538" s="62" t="s">
        <v>123</v>
      </c>
      <c r="C8538" s="62">
        <v>3.2467400000000001E-3</v>
      </c>
      <c r="D8538" s="62">
        <v>6.21</v>
      </c>
      <c r="E8538" s="173">
        <f t="shared" si="184"/>
        <v>0.02</v>
      </c>
    </row>
    <row r="8539" spans="1:5">
      <c r="A8539" s="410" t="s">
        <v>3313</v>
      </c>
      <c r="B8539" s="62" t="s">
        <v>123</v>
      </c>
      <c r="C8539" s="62">
        <v>1.0460992899999999</v>
      </c>
      <c r="D8539" s="62">
        <v>2.82</v>
      </c>
      <c r="E8539" s="173">
        <f t="shared" si="184"/>
        <v>2.94</v>
      </c>
    </row>
    <row r="8540" spans="1:5">
      <c r="A8540" s="410" t="s">
        <v>3047</v>
      </c>
      <c r="B8540" s="62" t="s">
        <v>131</v>
      </c>
      <c r="C8540" s="62">
        <v>4.9169799999999996E-3</v>
      </c>
      <c r="D8540" s="62">
        <v>9.4499999999999993</v>
      </c>
      <c r="E8540" s="173">
        <f t="shared" si="184"/>
        <v>0.04</v>
      </c>
    </row>
    <row r="8541" spans="1:5">
      <c r="A8541" s="410" t="s">
        <v>3075</v>
      </c>
      <c r="B8541" s="62" t="s">
        <v>128</v>
      </c>
      <c r="C8541" s="62">
        <v>5.4111999999999997E-4</v>
      </c>
      <c r="D8541" s="62">
        <v>15.32</v>
      </c>
      <c r="E8541" s="173">
        <f t="shared" si="184"/>
        <v>0</v>
      </c>
    </row>
    <row r="8542" spans="1:5">
      <c r="A8542" s="410" t="s">
        <v>3096</v>
      </c>
      <c r="B8542" s="62" t="s">
        <v>123</v>
      </c>
      <c r="C8542" s="62">
        <v>1.0999999999999999E-2</v>
      </c>
      <c r="D8542" s="62">
        <v>47.93</v>
      </c>
      <c r="E8542" s="173">
        <f t="shared" si="184"/>
        <v>0.52</v>
      </c>
    </row>
    <row r="8543" spans="1:5">
      <c r="A8543" s="410" t="s">
        <v>3076</v>
      </c>
      <c r="B8543" s="62" t="s">
        <v>122</v>
      </c>
      <c r="C8543" s="62">
        <v>0.35799999999999998</v>
      </c>
      <c r="D8543" s="62">
        <v>1.87</v>
      </c>
      <c r="E8543" s="173">
        <f t="shared" si="184"/>
        <v>0.66</v>
      </c>
    </row>
    <row r="8544" spans="1:5">
      <c r="A8544" s="410" t="s">
        <v>3077</v>
      </c>
      <c r="B8544" s="62" t="s">
        <v>122</v>
      </c>
      <c r="C8544" s="62">
        <v>0.35799999999999998</v>
      </c>
      <c r="D8544" s="62">
        <v>0.71</v>
      </c>
      <c r="E8544" s="173">
        <f t="shared" si="184"/>
        <v>0.25</v>
      </c>
    </row>
    <row r="8545" spans="1:5">
      <c r="A8545" s="410" t="s">
        <v>3078</v>
      </c>
      <c r="B8545" s="62" t="s">
        <v>122</v>
      </c>
      <c r="C8545" s="62">
        <v>0.35799999999999998</v>
      </c>
      <c r="D8545" s="62">
        <v>0.34</v>
      </c>
      <c r="E8545" s="173">
        <f t="shared" si="184"/>
        <v>0.12</v>
      </c>
    </row>
    <row r="8546" spans="1:5">
      <c r="A8546" s="410" t="s">
        <v>3079</v>
      </c>
      <c r="B8546" s="62" t="s">
        <v>122</v>
      </c>
      <c r="C8546" s="62">
        <v>0.35799999999999998</v>
      </c>
      <c r="D8546" s="62">
        <v>0.05</v>
      </c>
      <c r="E8546" s="173">
        <f t="shared" si="184"/>
        <v>0.01</v>
      </c>
    </row>
    <row r="8547" spans="1:5">
      <c r="A8547" s="410" t="s">
        <v>3048</v>
      </c>
      <c r="B8547" s="62" t="s">
        <v>123</v>
      </c>
      <c r="C8547" s="62">
        <v>9.4738000000000005E-4</v>
      </c>
      <c r="D8547" s="62">
        <v>31.18</v>
      </c>
      <c r="E8547" s="173">
        <f t="shared" si="184"/>
        <v>0.02</v>
      </c>
    </row>
    <row r="8548" spans="1:5">
      <c r="A8548" s="410" t="s">
        <v>3049</v>
      </c>
      <c r="B8548" s="62" t="s">
        <v>123</v>
      </c>
      <c r="C8548" s="62">
        <v>4.4401999999999999E-4</v>
      </c>
      <c r="D8548" s="62">
        <v>178.5</v>
      </c>
      <c r="E8548" s="173">
        <f t="shared" si="184"/>
        <v>7.0000000000000007E-2</v>
      </c>
    </row>
    <row r="8549" spans="1:5">
      <c r="A8549" s="410" t="s">
        <v>3050</v>
      </c>
      <c r="B8549" s="62" t="s">
        <v>123</v>
      </c>
      <c r="C8549" s="62">
        <v>3.9912419999999997E-2</v>
      </c>
      <c r="D8549" s="62">
        <v>1.17</v>
      </c>
      <c r="E8549" s="173">
        <f t="shared" si="184"/>
        <v>0.04</v>
      </c>
    </row>
    <row r="8550" spans="1:5" ht="30">
      <c r="A8550" s="410" t="s">
        <v>3051</v>
      </c>
      <c r="B8550" s="62" t="s">
        <v>123</v>
      </c>
      <c r="C8550" s="62">
        <v>3.8486E-4</v>
      </c>
      <c r="D8550" s="62">
        <v>140.43</v>
      </c>
      <c r="E8550" s="173">
        <f t="shared" si="184"/>
        <v>0.05</v>
      </c>
    </row>
    <row r="8551" spans="1:5" ht="30">
      <c r="A8551" s="410" t="s">
        <v>3052</v>
      </c>
      <c r="B8551" s="62" t="s">
        <v>123</v>
      </c>
      <c r="C8551" s="62">
        <v>2.5776E-4</v>
      </c>
      <c r="D8551" s="62">
        <v>123.37</v>
      </c>
      <c r="E8551" s="173">
        <f t="shared" si="184"/>
        <v>0.03</v>
      </c>
    </row>
    <row r="8552" spans="1:5" ht="30">
      <c r="A8552" s="410" t="s">
        <v>3080</v>
      </c>
      <c r="B8552" s="62" t="s">
        <v>123</v>
      </c>
      <c r="C8552" s="62">
        <v>1.5780000000000001E-5</v>
      </c>
      <c r="D8552" s="62">
        <v>593.85</v>
      </c>
      <c r="E8552" s="173">
        <f t="shared" si="184"/>
        <v>0</v>
      </c>
    </row>
    <row r="8553" spans="1:5">
      <c r="A8553" s="410" t="s">
        <v>3081</v>
      </c>
      <c r="B8553" s="62" t="s">
        <v>123</v>
      </c>
      <c r="C8553" s="62">
        <v>9.6940000000000004E-5</v>
      </c>
      <c r="D8553" s="62">
        <v>134.63</v>
      </c>
      <c r="E8553" s="173">
        <f t="shared" si="184"/>
        <v>0.01</v>
      </c>
    </row>
    <row r="8554" spans="1:5">
      <c r="A8554" s="410" t="s">
        <v>3082</v>
      </c>
      <c r="B8554" s="62" t="s">
        <v>123</v>
      </c>
      <c r="C8554" s="62">
        <v>7.3640000000000006E-5</v>
      </c>
      <c r="D8554" s="62">
        <v>202.84</v>
      </c>
      <c r="E8554" s="173">
        <f t="shared" si="184"/>
        <v>0.01</v>
      </c>
    </row>
    <row r="8555" spans="1:5">
      <c r="A8555" s="410" t="s">
        <v>3083</v>
      </c>
      <c r="B8555" s="62" t="s">
        <v>123</v>
      </c>
      <c r="C8555" s="62">
        <v>1.5780000000000001E-5</v>
      </c>
      <c r="D8555" s="62">
        <v>574.46</v>
      </c>
      <c r="E8555" s="173">
        <f t="shared" si="184"/>
        <v>0</v>
      </c>
    </row>
    <row r="8556" spans="1:5">
      <c r="A8556" s="410" t="s">
        <v>3084</v>
      </c>
      <c r="B8556" s="62" t="s">
        <v>123</v>
      </c>
      <c r="C8556" s="62">
        <v>1.9400000000000001E-5</v>
      </c>
      <c r="D8556" s="62">
        <v>276.64</v>
      </c>
      <c r="E8556" s="173">
        <f t="shared" si="184"/>
        <v>0</v>
      </c>
    </row>
    <row r="8557" spans="1:5">
      <c r="A8557" s="410" t="s">
        <v>3085</v>
      </c>
      <c r="B8557" s="62" t="s">
        <v>123</v>
      </c>
      <c r="C8557" s="62">
        <v>9.7733999999999994E-4</v>
      </c>
      <c r="D8557" s="62">
        <v>8.1</v>
      </c>
      <c r="E8557" s="173">
        <f t="shared" si="184"/>
        <v>0</v>
      </c>
    </row>
    <row r="8558" spans="1:5">
      <c r="A8558" s="410" t="s">
        <v>3310</v>
      </c>
      <c r="B8558" s="62" t="s">
        <v>123</v>
      </c>
      <c r="C8558" s="62">
        <v>0.06</v>
      </c>
      <c r="D8558" s="62">
        <v>1.51</v>
      </c>
      <c r="E8558" s="173">
        <f t="shared" si="184"/>
        <v>0.09</v>
      </c>
    </row>
    <row r="8559" spans="1:5">
      <c r="A8559" s="410" t="s">
        <v>3086</v>
      </c>
      <c r="B8559" s="62" t="s">
        <v>123</v>
      </c>
      <c r="C8559" s="62">
        <v>5.4111999999999997E-4</v>
      </c>
      <c r="D8559" s="62">
        <v>11.01</v>
      </c>
      <c r="E8559" s="173">
        <f t="shared" si="184"/>
        <v>0</v>
      </c>
    </row>
    <row r="8560" spans="1:5">
      <c r="A8560" s="410" t="s">
        <v>3087</v>
      </c>
      <c r="B8560" s="62" t="s">
        <v>123</v>
      </c>
      <c r="C8560" s="62">
        <v>5.4111999999999997E-4</v>
      </c>
      <c r="D8560" s="62">
        <v>24.42</v>
      </c>
      <c r="E8560" s="173">
        <f t="shared" si="184"/>
        <v>0.01</v>
      </c>
    </row>
    <row r="8561" spans="1:5">
      <c r="A8561" s="410" t="s">
        <v>562</v>
      </c>
      <c r="B8561" s="62" t="s">
        <v>563</v>
      </c>
      <c r="C8561" s="62" t="s">
        <v>563</v>
      </c>
      <c r="D8561" s="62" t="s">
        <v>563</v>
      </c>
      <c r="E8561" s="173">
        <f>SUM(E8534:E8560)</f>
        <v>5.43</v>
      </c>
    </row>
    <row r="8562" spans="1:5">
      <c r="A8562" s="410"/>
      <c r="B8562" s="62"/>
      <c r="C8562" s="62"/>
      <c r="D8562" s="62"/>
      <c r="E8562" s="173"/>
    </row>
    <row r="8563" spans="1:5">
      <c r="A8563" s="410" t="s">
        <v>565</v>
      </c>
      <c r="B8563" s="62" t="s">
        <v>563</v>
      </c>
      <c r="C8563" s="62" t="s">
        <v>563</v>
      </c>
      <c r="D8563" s="62" t="s">
        <v>563</v>
      </c>
      <c r="E8563" s="173">
        <f>E8526+E8531+E8561</f>
        <v>9.5500000000000007</v>
      </c>
    </row>
    <row r="8564" spans="1:5">
      <c r="A8564" s="410"/>
      <c r="B8564" s="62"/>
      <c r="C8564" s="62"/>
      <c r="D8564" s="413"/>
      <c r="E8564" s="173"/>
    </row>
    <row r="8565" spans="1:5">
      <c r="A8565" s="410"/>
      <c r="B8565" s="62"/>
      <c r="C8565" s="62"/>
      <c r="D8565" s="62"/>
      <c r="E8565" s="173"/>
    </row>
    <row r="8566" spans="1:5">
      <c r="A8566" s="410"/>
      <c r="B8566" s="62"/>
      <c r="C8566" s="62"/>
      <c r="D8566" s="62"/>
      <c r="E8566" s="173"/>
    </row>
    <row r="8567" spans="1:5">
      <c r="A8567" s="410" t="s">
        <v>1483</v>
      </c>
      <c r="B8567" s="62" t="s">
        <v>3649</v>
      </c>
      <c r="C8567" s="62"/>
      <c r="D8567" s="62"/>
      <c r="E8567" s="173"/>
    </row>
    <row r="8568" spans="1:5">
      <c r="A8568" s="410" t="s">
        <v>1214</v>
      </c>
      <c r="B8568" s="62"/>
      <c r="C8568" s="62"/>
      <c r="D8568" s="62"/>
      <c r="E8568" s="173"/>
    </row>
    <row r="8569" spans="1:5">
      <c r="A8569" s="410" t="s">
        <v>570</v>
      </c>
      <c r="B8569" s="62"/>
      <c r="C8569" s="62"/>
      <c r="D8569" s="62"/>
      <c r="E8569" s="173"/>
    </row>
    <row r="8570" spans="1:5">
      <c r="A8570" s="410"/>
      <c r="B8570" s="62"/>
      <c r="C8570" s="62"/>
      <c r="D8570" s="62"/>
      <c r="E8570" s="173"/>
    </row>
    <row r="8571" spans="1:5">
      <c r="A8571" s="410" t="s">
        <v>576</v>
      </c>
      <c r="B8571" s="62" t="s">
        <v>558</v>
      </c>
      <c r="C8571" s="62" t="s">
        <v>559</v>
      </c>
      <c r="D8571" s="62" t="s">
        <v>560</v>
      </c>
      <c r="E8571" s="173" t="s">
        <v>561</v>
      </c>
    </row>
    <row r="8572" spans="1:5" ht="30">
      <c r="A8572" s="410" t="s">
        <v>3061</v>
      </c>
      <c r="B8572" s="62" t="s">
        <v>123</v>
      </c>
      <c r="C8572" s="62">
        <v>1.4620000000000001E-5</v>
      </c>
      <c r="D8572" s="62">
        <v>576</v>
      </c>
      <c r="E8572" s="173">
        <f>TRUNC((C8572*D8572),2)</f>
        <v>0</v>
      </c>
    </row>
    <row r="8573" spans="1:5">
      <c r="A8573" s="410" t="s">
        <v>562</v>
      </c>
      <c r="B8573" s="62" t="s">
        <v>563</v>
      </c>
      <c r="C8573" s="62" t="s">
        <v>563</v>
      </c>
      <c r="D8573" s="62" t="s">
        <v>563</v>
      </c>
      <c r="E8573" s="173">
        <f>SUM(E8572:E8572)</f>
        <v>0</v>
      </c>
    </row>
    <row r="8574" spans="1:5">
      <c r="A8574" s="410"/>
      <c r="B8574" s="62"/>
      <c r="C8574" s="62"/>
      <c r="D8574" s="62"/>
      <c r="E8574" s="173"/>
    </row>
    <row r="8575" spans="1:5">
      <c r="A8575" s="410" t="s">
        <v>557</v>
      </c>
      <c r="B8575" s="62" t="s">
        <v>558</v>
      </c>
      <c r="C8575" s="62" t="s">
        <v>559</v>
      </c>
      <c r="D8575" s="62" t="s">
        <v>560</v>
      </c>
      <c r="E8575" s="173" t="s">
        <v>561</v>
      </c>
    </row>
    <row r="8576" spans="1:5">
      <c r="A8576" s="410" t="s">
        <v>3104</v>
      </c>
      <c r="B8576" s="62" t="s">
        <v>122</v>
      </c>
      <c r="C8576" s="62">
        <v>0.109566</v>
      </c>
      <c r="D8576" s="62">
        <v>9.41</v>
      </c>
      <c r="E8576" s="173">
        <f>TRUNC((C8576*D8576),2)</f>
        <v>1.03</v>
      </c>
    </row>
    <row r="8577" spans="1:5">
      <c r="A8577" s="410" t="s">
        <v>3105</v>
      </c>
      <c r="B8577" s="62" t="s">
        <v>122</v>
      </c>
      <c r="C8577" s="62">
        <v>0.109566</v>
      </c>
      <c r="D8577" s="62">
        <v>13.3</v>
      </c>
      <c r="E8577" s="173">
        <f>TRUNC((C8577*D8577),2)</f>
        <v>1.45</v>
      </c>
    </row>
    <row r="8578" spans="1:5">
      <c r="A8578" s="410" t="s">
        <v>562</v>
      </c>
      <c r="B8578" s="62" t="s">
        <v>563</v>
      </c>
      <c r="C8578" s="62" t="s">
        <v>563</v>
      </c>
      <c r="D8578" s="62" t="s">
        <v>563</v>
      </c>
      <c r="E8578" s="173">
        <f>SUM(E8576:E8577)</f>
        <v>2.48</v>
      </c>
    </row>
    <row r="8579" spans="1:5">
      <c r="A8579" s="410"/>
      <c r="B8579" s="62"/>
      <c r="C8579" s="62"/>
      <c r="D8579" s="62"/>
      <c r="E8579" s="173"/>
    </row>
    <row r="8580" spans="1:5">
      <c r="A8580" s="410" t="s">
        <v>564</v>
      </c>
      <c r="B8580" s="62" t="s">
        <v>558</v>
      </c>
      <c r="C8580" s="62" t="s">
        <v>559</v>
      </c>
      <c r="D8580" s="62" t="s">
        <v>560</v>
      </c>
      <c r="E8580" s="173" t="s">
        <v>561</v>
      </c>
    </row>
    <row r="8581" spans="1:5">
      <c r="A8581" s="410" t="s">
        <v>3091</v>
      </c>
      <c r="B8581" s="62" t="s">
        <v>123</v>
      </c>
      <c r="C8581" s="62">
        <v>1.7999999999999999E-2</v>
      </c>
      <c r="D8581" s="62">
        <v>55.19</v>
      </c>
      <c r="E8581" s="173">
        <f t="shared" ref="E8581:E8607" si="185">TRUNC((C8581*D8581),2)</f>
        <v>0.99</v>
      </c>
    </row>
    <row r="8582" spans="1:5">
      <c r="A8582" s="410" t="s">
        <v>3066</v>
      </c>
      <c r="B8582" s="62" t="s">
        <v>123</v>
      </c>
      <c r="C8582" s="62">
        <v>1.73172E-3</v>
      </c>
      <c r="D8582" s="62">
        <v>6.92</v>
      </c>
      <c r="E8582" s="173">
        <f t="shared" si="185"/>
        <v>0.01</v>
      </c>
    </row>
    <row r="8583" spans="1:5">
      <c r="A8583" s="410" t="s">
        <v>3046</v>
      </c>
      <c r="B8583" s="62" t="s">
        <v>131</v>
      </c>
      <c r="C8583" s="62">
        <v>3.4581999999999999E-4</v>
      </c>
      <c r="D8583" s="62">
        <v>50.4</v>
      </c>
      <c r="E8583" s="173">
        <f t="shared" si="185"/>
        <v>0.01</v>
      </c>
    </row>
    <row r="8584" spans="1:5">
      <c r="A8584" s="410" t="s">
        <v>3067</v>
      </c>
      <c r="B8584" s="62" t="s">
        <v>123</v>
      </c>
      <c r="C8584" s="62">
        <v>1.4355999999999999E-4</v>
      </c>
      <c r="D8584" s="62">
        <v>108.95</v>
      </c>
      <c r="E8584" s="173">
        <f t="shared" si="185"/>
        <v>0.01</v>
      </c>
    </row>
    <row r="8585" spans="1:5">
      <c r="A8585" s="410" t="s">
        <v>3069</v>
      </c>
      <c r="B8585" s="62" t="s">
        <v>123</v>
      </c>
      <c r="C8585" s="62">
        <v>1.9589199999999998E-3</v>
      </c>
      <c r="D8585" s="62">
        <v>6.21</v>
      </c>
      <c r="E8585" s="173">
        <f t="shared" si="185"/>
        <v>0.01</v>
      </c>
    </row>
    <row r="8586" spans="1:5">
      <c r="A8586" s="410" t="s">
        <v>3314</v>
      </c>
      <c r="B8586" s="62" t="s">
        <v>123</v>
      </c>
      <c r="C8586" s="62">
        <v>1.0249480200000001</v>
      </c>
      <c r="D8586" s="62">
        <v>4.8099999999999996</v>
      </c>
      <c r="E8586" s="173">
        <f t="shared" si="185"/>
        <v>4.92</v>
      </c>
    </row>
    <row r="8587" spans="1:5">
      <c r="A8587" s="410" t="s">
        <v>3047</v>
      </c>
      <c r="B8587" s="62" t="s">
        <v>131</v>
      </c>
      <c r="C8587" s="62">
        <v>2.9666800000000002E-3</v>
      </c>
      <c r="D8587" s="62">
        <v>9.4499999999999993</v>
      </c>
      <c r="E8587" s="173">
        <f t="shared" si="185"/>
        <v>0.02</v>
      </c>
    </row>
    <row r="8588" spans="1:5">
      <c r="A8588" s="410" t="s">
        <v>3075</v>
      </c>
      <c r="B8588" s="62" t="s">
        <v>128</v>
      </c>
      <c r="C8588" s="62">
        <v>3.2647999999999998E-4</v>
      </c>
      <c r="D8588" s="62">
        <v>15.32</v>
      </c>
      <c r="E8588" s="173">
        <f t="shared" si="185"/>
        <v>0</v>
      </c>
    </row>
    <row r="8589" spans="1:5">
      <c r="A8589" s="410" t="s">
        <v>3096</v>
      </c>
      <c r="B8589" s="62" t="s">
        <v>123</v>
      </c>
      <c r="C8589" s="62">
        <v>2.1999999999999999E-2</v>
      </c>
      <c r="D8589" s="62">
        <v>47.93</v>
      </c>
      <c r="E8589" s="173">
        <f t="shared" si="185"/>
        <v>1.05</v>
      </c>
    </row>
    <row r="8590" spans="1:5">
      <c r="A8590" s="410" t="s">
        <v>3076</v>
      </c>
      <c r="B8590" s="62" t="s">
        <v>122</v>
      </c>
      <c r="C8590" s="62">
        <v>0.216</v>
      </c>
      <c r="D8590" s="62">
        <v>1.87</v>
      </c>
      <c r="E8590" s="173">
        <f t="shared" si="185"/>
        <v>0.4</v>
      </c>
    </row>
    <row r="8591" spans="1:5">
      <c r="A8591" s="410" t="s">
        <v>3077</v>
      </c>
      <c r="B8591" s="62" t="s">
        <v>122</v>
      </c>
      <c r="C8591" s="62">
        <v>0.216</v>
      </c>
      <c r="D8591" s="62">
        <v>0.71</v>
      </c>
      <c r="E8591" s="173">
        <f t="shared" si="185"/>
        <v>0.15</v>
      </c>
    </row>
    <row r="8592" spans="1:5">
      <c r="A8592" s="410" t="s">
        <v>3078</v>
      </c>
      <c r="B8592" s="62" t="s">
        <v>122</v>
      </c>
      <c r="C8592" s="62">
        <v>0.216</v>
      </c>
      <c r="D8592" s="62">
        <v>0.34</v>
      </c>
      <c r="E8592" s="173">
        <f t="shared" si="185"/>
        <v>7.0000000000000007E-2</v>
      </c>
    </row>
    <row r="8593" spans="1:5">
      <c r="A8593" s="410" t="s">
        <v>3079</v>
      </c>
      <c r="B8593" s="62" t="s">
        <v>122</v>
      </c>
      <c r="C8593" s="62">
        <v>0.216</v>
      </c>
      <c r="D8593" s="62">
        <v>0.05</v>
      </c>
      <c r="E8593" s="173">
        <f t="shared" si="185"/>
        <v>0.01</v>
      </c>
    </row>
    <row r="8594" spans="1:5">
      <c r="A8594" s="410" t="s">
        <v>3048</v>
      </c>
      <c r="B8594" s="62" t="s">
        <v>123</v>
      </c>
      <c r="C8594" s="62">
        <v>5.7160000000000002E-4</v>
      </c>
      <c r="D8594" s="62">
        <v>31.18</v>
      </c>
      <c r="E8594" s="173">
        <f t="shared" si="185"/>
        <v>0.01</v>
      </c>
    </row>
    <row r="8595" spans="1:5">
      <c r="A8595" s="410" t="s">
        <v>3049</v>
      </c>
      <c r="B8595" s="62" t="s">
        <v>123</v>
      </c>
      <c r="C8595" s="62">
        <v>2.6790000000000001E-4</v>
      </c>
      <c r="D8595" s="62">
        <v>178.5</v>
      </c>
      <c r="E8595" s="173">
        <f t="shared" si="185"/>
        <v>0.04</v>
      </c>
    </row>
    <row r="8596" spans="1:5">
      <c r="A8596" s="410" t="s">
        <v>3050</v>
      </c>
      <c r="B8596" s="62" t="s">
        <v>123</v>
      </c>
      <c r="C8596" s="62">
        <v>2.408124E-2</v>
      </c>
      <c r="D8596" s="62">
        <v>1.17</v>
      </c>
      <c r="E8596" s="173">
        <f t="shared" si="185"/>
        <v>0.02</v>
      </c>
    </row>
    <row r="8597" spans="1:5" ht="30">
      <c r="A8597" s="410" t="s">
        <v>3051</v>
      </c>
      <c r="B8597" s="62" t="s">
        <v>123</v>
      </c>
      <c r="C8597" s="62">
        <v>2.3220000000000001E-4</v>
      </c>
      <c r="D8597" s="62">
        <v>140.43</v>
      </c>
      <c r="E8597" s="173">
        <f t="shared" si="185"/>
        <v>0.03</v>
      </c>
    </row>
    <row r="8598" spans="1:5" ht="30">
      <c r="A8598" s="410" t="s">
        <v>3052</v>
      </c>
      <c r="B8598" s="62" t="s">
        <v>123</v>
      </c>
      <c r="C8598" s="62">
        <v>1.5552E-4</v>
      </c>
      <c r="D8598" s="62">
        <v>123.37</v>
      </c>
      <c r="E8598" s="173">
        <f t="shared" si="185"/>
        <v>0.01</v>
      </c>
    </row>
    <row r="8599" spans="1:5" ht="30">
      <c r="A8599" s="410" t="s">
        <v>3080</v>
      </c>
      <c r="B8599" s="62" t="s">
        <v>123</v>
      </c>
      <c r="C8599" s="62">
        <v>9.5200000000000003E-6</v>
      </c>
      <c r="D8599" s="62">
        <v>593.85</v>
      </c>
      <c r="E8599" s="173">
        <f t="shared" si="185"/>
        <v>0</v>
      </c>
    </row>
    <row r="8600" spans="1:5">
      <c r="A8600" s="410" t="s">
        <v>3081</v>
      </c>
      <c r="B8600" s="62" t="s">
        <v>123</v>
      </c>
      <c r="C8600" s="62">
        <v>5.8499999999999999E-5</v>
      </c>
      <c r="D8600" s="62">
        <v>134.63</v>
      </c>
      <c r="E8600" s="173">
        <f t="shared" si="185"/>
        <v>0</v>
      </c>
    </row>
    <row r="8601" spans="1:5">
      <c r="A8601" s="410" t="s">
        <v>3082</v>
      </c>
      <c r="B8601" s="62" t="s">
        <v>123</v>
      </c>
      <c r="C8601" s="62">
        <v>4.4440000000000001E-5</v>
      </c>
      <c r="D8601" s="62">
        <v>202.84</v>
      </c>
      <c r="E8601" s="173">
        <f t="shared" si="185"/>
        <v>0</v>
      </c>
    </row>
    <row r="8602" spans="1:5">
      <c r="A8602" s="410" t="s">
        <v>3083</v>
      </c>
      <c r="B8602" s="62" t="s">
        <v>123</v>
      </c>
      <c r="C8602" s="62">
        <v>9.5200000000000003E-6</v>
      </c>
      <c r="D8602" s="62">
        <v>574.46</v>
      </c>
      <c r="E8602" s="173">
        <f t="shared" si="185"/>
        <v>0</v>
      </c>
    </row>
    <row r="8603" spans="1:5">
      <c r="A8603" s="410" t="s">
        <v>3084</v>
      </c>
      <c r="B8603" s="62" t="s">
        <v>123</v>
      </c>
      <c r="C8603" s="62">
        <v>1.17E-5</v>
      </c>
      <c r="D8603" s="62">
        <v>276.64</v>
      </c>
      <c r="E8603" s="173">
        <f t="shared" si="185"/>
        <v>0</v>
      </c>
    </row>
    <row r="8604" spans="1:5">
      <c r="A8604" s="410" t="s">
        <v>3085</v>
      </c>
      <c r="B8604" s="62" t="s">
        <v>123</v>
      </c>
      <c r="C8604" s="62">
        <v>5.8967999999999998E-4</v>
      </c>
      <c r="D8604" s="62">
        <v>8.1</v>
      </c>
      <c r="E8604" s="173">
        <f t="shared" si="185"/>
        <v>0</v>
      </c>
    </row>
    <row r="8605" spans="1:5">
      <c r="A8605" s="410" t="s">
        <v>3310</v>
      </c>
      <c r="B8605" s="62" t="s">
        <v>123</v>
      </c>
      <c r="C8605" s="62">
        <v>2.4E-2</v>
      </c>
      <c r="D8605" s="62">
        <v>1.51</v>
      </c>
      <c r="E8605" s="173">
        <f t="shared" si="185"/>
        <v>0.03</v>
      </c>
    </row>
    <row r="8606" spans="1:5">
      <c r="A8606" s="410" t="s">
        <v>3086</v>
      </c>
      <c r="B8606" s="62" t="s">
        <v>123</v>
      </c>
      <c r="C8606" s="62">
        <v>3.2647999999999998E-4</v>
      </c>
      <c r="D8606" s="62">
        <v>11.01</v>
      </c>
      <c r="E8606" s="173">
        <f t="shared" si="185"/>
        <v>0</v>
      </c>
    </row>
    <row r="8607" spans="1:5">
      <c r="A8607" s="410" t="s">
        <v>3087</v>
      </c>
      <c r="B8607" s="62" t="s">
        <v>123</v>
      </c>
      <c r="C8607" s="62">
        <v>3.2647999999999998E-4</v>
      </c>
      <c r="D8607" s="62">
        <v>24.42</v>
      </c>
      <c r="E8607" s="173">
        <f t="shared" si="185"/>
        <v>0</v>
      </c>
    </row>
    <row r="8608" spans="1:5">
      <c r="A8608" s="410" t="s">
        <v>562</v>
      </c>
      <c r="B8608" s="62" t="s">
        <v>563</v>
      </c>
      <c r="C8608" s="62" t="s">
        <v>563</v>
      </c>
      <c r="D8608" s="62" t="s">
        <v>563</v>
      </c>
      <c r="E8608" s="173">
        <f>SUM(E8581:E8607)</f>
        <v>7.79</v>
      </c>
    </row>
    <row r="8609" spans="1:5">
      <c r="A8609" s="410"/>
      <c r="B8609" s="62"/>
      <c r="C8609" s="62"/>
      <c r="D8609" s="62"/>
      <c r="E8609" s="173"/>
    </row>
    <row r="8610" spans="1:5">
      <c r="A8610" s="410" t="s">
        <v>565</v>
      </c>
      <c r="B8610" s="62" t="s">
        <v>563</v>
      </c>
      <c r="C8610" s="62" t="s">
        <v>563</v>
      </c>
      <c r="D8610" s="62" t="s">
        <v>563</v>
      </c>
      <c r="E8610" s="173">
        <f>E8573+E8578+E8608</f>
        <v>10.27</v>
      </c>
    </row>
    <row r="8611" spans="1:5">
      <c r="A8611" s="410"/>
      <c r="B8611" s="62"/>
      <c r="C8611" s="62"/>
      <c r="D8611" s="413"/>
      <c r="E8611" s="173"/>
    </row>
    <row r="8612" spans="1:5">
      <c r="A8612" s="410"/>
      <c r="B8612" s="62"/>
      <c r="C8612" s="62"/>
      <c r="D8612" s="62"/>
      <c r="E8612" s="173"/>
    </row>
    <row r="8613" spans="1:5">
      <c r="A8613" s="410"/>
      <c r="B8613" s="62"/>
      <c r="C8613" s="62"/>
      <c r="D8613" s="62"/>
      <c r="E8613" s="173"/>
    </row>
    <row r="8614" spans="1:5">
      <c r="A8614" s="410" t="s">
        <v>1484</v>
      </c>
      <c r="B8614" s="62" t="s">
        <v>3650</v>
      </c>
      <c r="C8614" s="62"/>
      <c r="D8614" s="62"/>
      <c r="E8614" s="173"/>
    </row>
    <row r="8615" spans="1:5">
      <c r="A8615" s="410" t="s">
        <v>1215</v>
      </c>
      <c r="B8615" s="62"/>
      <c r="C8615" s="62"/>
      <c r="D8615" s="62"/>
      <c r="E8615" s="173"/>
    </row>
    <row r="8616" spans="1:5">
      <c r="A8616" s="410" t="s">
        <v>570</v>
      </c>
      <c r="B8616" s="62"/>
      <c r="C8616" s="62"/>
      <c r="D8616" s="62"/>
      <c r="E8616" s="173"/>
    </row>
    <row r="8617" spans="1:5">
      <c r="A8617" s="410"/>
      <c r="B8617" s="62"/>
      <c r="C8617" s="62"/>
      <c r="D8617" s="62"/>
      <c r="E8617" s="173"/>
    </row>
    <row r="8618" spans="1:5">
      <c r="A8618" s="410" t="s">
        <v>576</v>
      </c>
      <c r="B8618" s="62" t="s">
        <v>558</v>
      </c>
      <c r="C8618" s="62" t="s">
        <v>559</v>
      </c>
      <c r="D8618" s="62" t="s">
        <v>560</v>
      </c>
      <c r="E8618" s="173" t="s">
        <v>561</v>
      </c>
    </row>
    <row r="8619" spans="1:5" ht="30">
      <c r="A8619" s="410" t="s">
        <v>3061</v>
      </c>
      <c r="B8619" s="62" t="s">
        <v>123</v>
      </c>
      <c r="C8619" s="62">
        <v>2.0319999999999999E-5</v>
      </c>
      <c r="D8619" s="62">
        <v>576</v>
      </c>
      <c r="E8619" s="173">
        <f>TRUNC((C8619*D8619),2)</f>
        <v>0.01</v>
      </c>
    </row>
    <row r="8620" spans="1:5">
      <c r="A8620" s="410" t="s">
        <v>562</v>
      </c>
      <c r="B8620" s="62" t="s">
        <v>563</v>
      </c>
      <c r="C8620" s="62" t="s">
        <v>563</v>
      </c>
      <c r="D8620" s="62" t="s">
        <v>563</v>
      </c>
      <c r="E8620" s="173">
        <f>SUM(E8619:E8619)</f>
        <v>0.01</v>
      </c>
    </row>
    <row r="8621" spans="1:5">
      <c r="A8621" s="410"/>
      <c r="B8621" s="62"/>
      <c r="C8621" s="62"/>
      <c r="D8621" s="62"/>
      <c r="E8621" s="173"/>
    </row>
    <row r="8622" spans="1:5">
      <c r="A8622" s="410" t="s">
        <v>557</v>
      </c>
      <c r="B8622" s="62" t="s">
        <v>558</v>
      </c>
      <c r="C8622" s="62" t="s">
        <v>559</v>
      </c>
      <c r="D8622" s="62" t="s">
        <v>560</v>
      </c>
      <c r="E8622" s="173" t="s">
        <v>561</v>
      </c>
    </row>
    <row r="8623" spans="1:5">
      <c r="A8623" s="410" t="s">
        <v>3104</v>
      </c>
      <c r="B8623" s="62" t="s">
        <v>122</v>
      </c>
      <c r="C8623" s="62">
        <v>0.152175</v>
      </c>
      <c r="D8623" s="62">
        <v>9.41</v>
      </c>
      <c r="E8623" s="173">
        <f>TRUNC((C8623*D8623),2)</f>
        <v>1.43</v>
      </c>
    </row>
    <row r="8624" spans="1:5">
      <c r="A8624" s="410" t="s">
        <v>3105</v>
      </c>
      <c r="B8624" s="62" t="s">
        <v>122</v>
      </c>
      <c r="C8624" s="62">
        <v>0.152175</v>
      </c>
      <c r="D8624" s="62">
        <v>13.3</v>
      </c>
      <c r="E8624" s="173">
        <f>TRUNC((C8624*D8624),2)</f>
        <v>2.02</v>
      </c>
    </row>
    <row r="8625" spans="1:5">
      <c r="A8625" s="410" t="s">
        <v>562</v>
      </c>
      <c r="B8625" s="62" t="s">
        <v>563</v>
      </c>
      <c r="C8625" s="62" t="s">
        <v>563</v>
      </c>
      <c r="D8625" s="62" t="s">
        <v>563</v>
      </c>
      <c r="E8625" s="173">
        <f>SUM(E8623:E8624)</f>
        <v>3.45</v>
      </c>
    </row>
    <row r="8626" spans="1:5">
      <c r="A8626" s="410"/>
      <c r="B8626" s="62"/>
      <c r="C8626" s="62"/>
      <c r="D8626" s="62"/>
      <c r="E8626" s="173"/>
    </row>
    <row r="8627" spans="1:5">
      <c r="A8627" s="410" t="s">
        <v>564</v>
      </c>
      <c r="B8627" s="62" t="s">
        <v>558</v>
      </c>
      <c r="C8627" s="62" t="s">
        <v>559</v>
      </c>
      <c r="D8627" s="62" t="s">
        <v>560</v>
      </c>
      <c r="E8627" s="173" t="s">
        <v>561</v>
      </c>
    </row>
    <row r="8628" spans="1:5">
      <c r="A8628" s="410" t="s">
        <v>3091</v>
      </c>
      <c r="B8628" s="62" t="s">
        <v>123</v>
      </c>
      <c r="C8628" s="62">
        <v>7.0000000000000001E-3</v>
      </c>
      <c r="D8628" s="62">
        <v>55.19</v>
      </c>
      <c r="E8628" s="173">
        <f t="shared" ref="E8628:E8654" si="186">TRUNC((C8628*D8628),2)</f>
        <v>0.38</v>
      </c>
    </row>
    <row r="8629" spans="1:5">
      <c r="A8629" s="410" t="s">
        <v>3066</v>
      </c>
      <c r="B8629" s="62" t="s">
        <v>123</v>
      </c>
      <c r="C8629" s="62">
        <v>2.4051599999999999E-3</v>
      </c>
      <c r="D8629" s="62">
        <v>6.92</v>
      </c>
      <c r="E8629" s="173">
        <f t="shared" si="186"/>
        <v>0.01</v>
      </c>
    </row>
    <row r="8630" spans="1:5">
      <c r="A8630" s="410" t="s">
        <v>3046</v>
      </c>
      <c r="B8630" s="62" t="s">
        <v>131</v>
      </c>
      <c r="C8630" s="62">
        <v>4.8030000000000002E-4</v>
      </c>
      <c r="D8630" s="62">
        <v>50.4</v>
      </c>
      <c r="E8630" s="173">
        <f t="shared" si="186"/>
        <v>0.02</v>
      </c>
    </row>
    <row r="8631" spans="1:5">
      <c r="A8631" s="410" t="s">
        <v>3067</v>
      </c>
      <c r="B8631" s="62" t="s">
        <v>123</v>
      </c>
      <c r="C8631" s="62">
        <v>1.9938000000000001E-4</v>
      </c>
      <c r="D8631" s="62">
        <v>108.95</v>
      </c>
      <c r="E8631" s="173">
        <f t="shared" si="186"/>
        <v>0.02</v>
      </c>
    </row>
    <row r="8632" spans="1:5">
      <c r="A8632" s="410" t="s">
        <v>3069</v>
      </c>
      <c r="B8632" s="62" t="s">
        <v>123</v>
      </c>
      <c r="C8632" s="62">
        <v>2.7207400000000001E-3</v>
      </c>
      <c r="D8632" s="62">
        <v>6.21</v>
      </c>
      <c r="E8632" s="173">
        <f t="shared" si="186"/>
        <v>0.01</v>
      </c>
    </row>
    <row r="8633" spans="1:5">
      <c r="A8633" s="410" t="s">
        <v>3315</v>
      </c>
      <c r="B8633" s="62" t="s">
        <v>123</v>
      </c>
      <c r="C8633" s="62">
        <v>1.17021277</v>
      </c>
      <c r="D8633" s="62">
        <v>0.47</v>
      </c>
      <c r="E8633" s="173">
        <f t="shared" si="186"/>
        <v>0.55000000000000004</v>
      </c>
    </row>
    <row r="8634" spans="1:5">
      <c r="A8634" s="410" t="s">
        <v>3047</v>
      </c>
      <c r="B8634" s="62" t="s">
        <v>131</v>
      </c>
      <c r="C8634" s="62">
        <v>4.1203799999999999E-3</v>
      </c>
      <c r="D8634" s="62">
        <v>9.4499999999999993</v>
      </c>
      <c r="E8634" s="173">
        <f t="shared" si="186"/>
        <v>0.03</v>
      </c>
    </row>
    <row r="8635" spans="1:5">
      <c r="A8635" s="410" t="s">
        <v>3075</v>
      </c>
      <c r="B8635" s="62" t="s">
        <v>128</v>
      </c>
      <c r="C8635" s="62">
        <v>4.5345999999999999E-4</v>
      </c>
      <c r="D8635" s="62">
        <v>15.32</v>
      </c>
      <c r="E8635" s="173">
        <f t="shared" si="186"/>
        <v>0</v>
      </c>
    </row>
    <row r="8636" spans="1:5">
      <c r="A8636" s="410" t="s">
        <v>3096</v>
      </c>
      <c r="B8636" s="62" t="s">
        <v>123</v>
      </c>
      <c r="C8636" s="62">
        <v>8.0000000000000002E-3</v>
      </c>
      <c r="D8636" s="62">
        <v>47.93</v>
      </c>
      <c r="E8636" s="173">
        <f t="shared" si="186"/>
        <v>0.38</v>
      </c>
    </row>
    <row r="8637" spans="1:5">
      <c r="A8637" s="410" t="s">
        <v>3076</v>
      </c>
      <c r="B8637" s="62" t="s">
        <v>122</v>
      </c>
      <c r="C8637" s="62">
        <v>0.3</v>
      </c>
      <c r="D8637" s="62">
        <v>1.87</v>
      </c>
      <c r="E8637" s="173">
        <f t="shared" si="186"/>
        <v>0.56000000000000005</v>
      </c>
    </row>
    <row r="8638" spans="1:5">
      <c r="A8638" s="410" t="s">
        <v>3077</v>
      </c>
      <c r="B8638" s="62" t="s">
        <v>122</v>
      </c>
      <c r="C8638" s="62">
        <v>0.3</v>
      </c>
      <c r="D8638" s="62">
        <v>0.71</v>
      </c>
      <c r="E8638" s="173">
        <f t="shared" si="186"/>
        <v>0.21</v>
      </c>
    </row>
    <row r="8639" spans="1:5">
      <c r="A8639" s="410" t="s">
        <v>3078</v>
      </c>
      <c r="B8639" s="62" t="s">
        <v>122</v>
      </c>
      <c r="C8639" s="62">
        <v>0.3</v>
      </c>
      <c r="D8639" s="62">
        <v>0.34</v>
      </c>
      <c r="E8639" s="173">
        <f t="shared" si="186"/>
        <v>0.1</v>
      </c>
    </row>
    <row r="8640" spans="1:5">
      <c r="A8640" s="410" t="s">
        <v>3079</v>
      </c>
      <c r="B8640" s="62" t="s">
        <v>122</v>
      </c>
      <c r="C8640" s="62">
        <v>0.3</v>
      </c>
      <c r="D8640" s="62">
        <v>0.05</v>
      </c>
      <c r="E8640" s="173">
        <f t="shared" si="186"/>
        <v>0.01</v>
      </c>
    </row>
    <row r="8641" spans="1:5">
      <c r="A8641" s="410" t="s">
        <v>3048</v>
      </c>
      <c r="B8641" s="62" t="s">
        <v>123</v>
      </c>
      <c r="C8641" s="62">
        <v>7.9390000000000005E-4</v>
      </c>
      <c r="D8641" s="62">
        <v>31.18</v>
      </c>
      <c r="E8641" s="173">
        <f t="shared" si="186"/>
        <v>0.02</v>
      </c>
    </row>
    <row r="8642" spans="1:5">
      <c r="A8642" s="410" t="s">
        <v>3049</v>
      </c>
      <c r="B8642" s="62" t="s">
        <v>123</v>
      </c>
      <c r="C8642" s="62">
        <v>3.7209999999999999E-4</v>
      </c>
      <c r="D8642" s="62">
        <v>178.5</v>
      </c>
      <c r="E8642" s="173">
        <f t="shared" si="186"/>
        <v>0.06</v>
      </c>
    </row>
    <row r="8643" spans="1:5">
      <c r="A8643" s="410" t="s">
        <v>3050</v>
      </c>
      <c r="B8643" s="62" t="s">
        <v>123</v>
      </c>
      <c r="C8643" s="62">
        <v>3.3446160000000003E-2</v>
      </c>
      <c r="D8643" s="62">
        <v>1.17</v>
      </c>
      <c r="E8643" s="173">
        <f t="shared" si="186"/>
        <v>0.03</v>
      </c>
    </row>
    <row r="8644" spans="1:5" ht="30">
      <c r="A8644" s="410" t="s">
        <v>3051</v>
      </c>
      <c r="B8644" s="62" t="s">
        <v>123</v>
      </c>
      <c r="C8644" s="62">
        <v>3.2249999999999998E-4</v>
      </c>
      <c r="D8644" s="62">
        <v>140.43</v>
      </c>
      <c r="E8644" s="173">
        <f t="shared" si="186"/>
        <v>0.04</v>
      </c>
    </row>
    <row r="8645" spans="1:5" ht="30">
      <c r="A8645" s="410" t="s">
        <v>3052</v>
      </c>
      <c r="B8645" s="62" t="s">
        <v>123</v>
      </c>
      <c r="C8645" s="62">
        <v>2.1599999999999999E-4</v>
      </c>
      <c r="D8645" s="62">
        <v>123.37</v>
      </c>
      <c r="E8645" s="173">
        <f t="shared" si="186"/>
        <v>0.02</v>
      </c>
    </row>
    <row r="8646" spans="1:5" ht="30">
      <c r="A8646" s="410" t="s">
        <v>3080</v>
      </c>
      <c r="B8646" s="62" t="s">
        <v>123</v>
      </c>
      <c r="C8646" s="62">
        <v>1.324E-5</v>
      </c>
      <c r="D8646" s="62">
        <v>593.85</v>
      </c>
      <c r="E8646" s="173">
        <f t="shared" si="186"/>
        <v>0</v>
      </c>
    </row>
    <row r="8647" spans="1:5">
      <c r="A8647" s="410" t="s">
        <v>3081</v>
      </c>
      <c r="B8647" s="62" t="s">
        <v>123</v>
      </c>
      <c r="C8647" s="62">
        <v>8.1240000000000001E-5</v>
      </c>
      <c r="D8647" s="62">
        <v>134.63</v>
      </c>
      <c r="E8647" s="173">
        <f t="shared" si="186"/>
        <v>0.01</v>
      </c>
    </row>
    <row r="8648" spans="1:5">
      <c r="A8648" s="410" t="s">
        <v>3082</v>
      </c>
      <c r="B8648" s="62" t="s">
        <v>123</v>
      </c>
      <c r="C8648" s="62">
        <v>6.1719999999999999E-5</v>
      </c>
      <c r="D8648" s="62">
        <v>202.84</v>
      </c>
      <c r="E8648" s="173">
        <f t="shared" si="186"/>
        <v>0.01</v>
      </c>
    </row>
    <row r="8649" spans="1:5">
      <c r="A8649" s="410" t="s">
        <v>3083</v>
      </c>
      <c r="B8649" s="62" t="s">
        <v>123</v>
      </c>
      <c r="C8649" s="62">
        <v>1.324E-5</v>
      </c>
      <c r="D8649" s="62">
        <v>574.46</v>
      </c>
      <c r="E8649" s="173">
        <f t="shared" si="186"/>
        <v>0</v>
      </c>
    </row>
    <row r="8650" spans="1:5">
      <c r="A8650" s="410" t="s">
        <v>3084</v>
      </c>
      <c r="B8650" s="62" t="s">
        <v>123</v>
      </c>
      <c r="C8650" s="62">
        <v>1.626E-5</v>
      </c>
      <c r="D8650" s="62">
        <v>276.64</v>
      </c>
      <c r="E8650" s="173">
        <f t="shared" si="186"/>
        <v>0</v>
      </c>
    </row>
    <row r="8651" spans="1:5">
      <c r="A8651" s="410" t="s">
        <v>3085</v>
      </c>
      <c r="B8651" s="62" t="s">
        <v>123</v>
      </c>
      <c r="C8651" s="62">
        <v>8.1899999999999996E-4</v>
      </c>
      <c r="D8651" s="62">
        <v>8.1</v>
      </c>
      <c r="E8651" s="173">
        <f t="shared" si="186"/>
        <v>0</v>
      </c>
    </row>
    <row r="8652" spans="1:5">
      <c r="A8652" s="410" t="s">
        <v>3310</v>
      </c>
      <c r="B8652" s="62" t="s">
        <v>123</v>
      </c>
      <c r="C8652" s="62">
        <v>0.05</v>
      </c>
      <c r="D8652" s="62">
        <v>1.51</v>
      </c>
      <c r="E8652" s="173">
        <f t="shared" si="186"/>
        <v>7.0000000000000007E-2</v>
      </c>
    </row>
    <row r="8653" spans="1:5">
      <c r="A8653" s="410" t="s">
        <v>3086</v>
      </c>
      <c r="B8653" s="62" t="s">
        <v>123</v>
      </c>
      <c r="C8653" s="62">
        <v>4.5345999999999999E-4</v>
      </c>
      <c r="D8653" s="62">
        <v>11.01</v>
      </c>
      <c r="E8653" s="173">
        <f t="shared" si="186"/>
        <v>0</v>
      </c>
    </row>
    <row r="8654" spans="1:5">
      <c r="A8654" s="410" t="s">
        <v>3087</v>
      </c>
      <c r="B8654" s="62" t="s">
        <v>123</v>
      </c>
      <c r="C8654" s="62">
        <v>4.5345999999999999E-4</v>
      </c>
      <c r="D8654" s="62">
        <v>24.42</v>
      </c>
      <c r="E8654" s="173">
        <f t="shared" si="186"/>
        <v>0.01</v>
      </c>
    </row>
    <row r="8655" spans="1:5">
      <c r="A8655" s="410" t="s">
        <v>562</v>
      </c>
      <c r="B8655" s="62" t="s">
        <v>563</v>
      </c>
      <c r="C8655" s="62" t="s">
        <v>563</v>
      </c>
      <c r="D8655" s="62" t="s">
        <v>563</v>
      </c>
      <c r="E8655" s="173">
        <f>SUM(E8628:E8654)</f>
        <v>2.5499999999999989</v>
      </c>
    </row>
    <row r="8656" spans="1:5">
      <c r="A8656" s="410"/>
      <c r="B8656" s="62"/>
      <c r="C8656" s="62"/>
      <c r="D8656" s="62"/>
      <c r="E8656" s="173"/>
    </row>
    <row r="8657" spans="1:5">
      <c r="A8657" s="410" t="s">
        <v>565</v>
      </c>
      <c r="B8657" s="62" t="s">
        <v>563</v>
      </c>
      <c r="C8657" s="62" t="s">
        <v>563</v>
      </c>
      <c r="D8657" s="62" t="s">
        <v>563</v>
      </c>
      <c r="E8657" s="173">
        <f>E8620+E8625+E8655</f>
        <v>6.0099999999999989</v>
      </c>
    </row>
    <row r="8658" spans="1:5">
      <c r="A8658" s="410"/>
      <c r="B8658" s="62"/>
      <c r="C8658" s="62"/>
      <c r="D8658" s="413"/>
      <c r="E8658" s="173"/>
    </row>
    <row r="8659" spans="1:5">
      <c r="A8659" s="410"/>
      <c r="B8659" s="62"/>
      <c r="C8659" s="62"/>
      <c r="D8659" s="62"/>
      <c r="E8659" s="173"/>
    </row>
    <row r="8660" spans="1:5">
      <c r="A8660" s="410"/>
      <c r="B8660" s="62"/>
      <c r="C8660" s="62"/>
      <c r="D8660" s="62"/>
      <c r="E8660" s="173"/>
    </row>
    <row r="8661" spans="1:5">
      <c r="A8661" s="410" t="s">
        <v>1485</v>
      </c>
      <c r="B8661" s="62" t="s">
        <v>3651</v>
      </c>
      <c r="C8661" s="62"/>
      <c r="D8661" s="62"/>
      <c r="E8661" s="173"/>
    </row>
    <row r="8662" spans="1:5">
      <c r="A8662" s="410" t="s">
        <v>1216</v>
      </c>
      <c r="B8662" s="62"/>
      <c r="C8662" s="62"/>
      <c r="D8662" s="62"/>
      <c r="E8662" s="173"/>
    </row>
    <row r="8663" spans="1:5">
      <c r="A8663" s="410" t="s">
        <v>570</v>
      </c>
      <c r="B8663" s="62"/>
      <c r="C8663" s="62"/>
      <c r="D8663" s="62"/>
      <c r="E8663" s="173"/>
    </row>
    <row r="8664" spans="1:5">
      <c r="A8664" s="410"/>
      <c r="B8664" s="62"/>
      <c r="C8664" s="62"/>
      <c r="D8664" s="62"/>
      <c r="E8664" s="173"/>
    </row>
    <row r="8665" spans="1:5">
      <c r="A8665" s="410" t="s">
        <v>576</v>
      </c>
      <c r="B8665" s="62" t="s">
        <v>558</v>
      </c>
      <c r="C8665" s="62" t="s">
        <v>559</v>
      </c>
      <c r="D8665" s="62" t="s">
        <v>560</v>
      </c>
      <c r="E8665" s="173" t="s">
        <v>561</v>
      </c>
    </row>
    <row r="8666" spans="1:5" ht="30">
      <c r="A8666" s="410" t="s">
        <v>3061</v>
      </c>
      <c r="B8666" s="62" t="s">
        <v>123</v>
      </c>
      <c r="C8666" s="62">
        <v>2.4239999999999998E-5</v>
      </c>
      <c r="D8666" s="62">
        <v>576</v>
      </c>
      <c r="E8666" s="173">
        <f>TRUNC((C8666*D8666),2)</f>
        <v>0.01</v>
      </c>
    </row>
    <row r="8667" spans="1:5">
      <c r="A8667" s="410" t="s">
        <v>562</v>
      </c>
      <c r="B8667" s="62" t="s">
        <v>563</v>
      </c>
      <c r="C8667" s="62" t="s">
        <v>563</v>
      </c>
      <c r="D8667" s="62" t="s">
        <v>563</v>
      </c>
      <c r="E8667" s="173">
        <f>SUM(E8666:E8666)</f>
        <v>0.01</v>
      </c>
    </row>
    <row r="8668" spans="1:5">
      <c r="A8668" s="410"/>
      <c r="B8668" s="62"/>
      <c r="C8668" s="62"/>
      <c r="D8668" s="62"/>
      <c r="E8668" s="173"/>
    </row>
    <row r="8669" spans="1:5">
      <c r="A8669" s="410" t="s">
        <v>557</v>
      </c>
      <c r="B8669" s="62" t="s">
        <v>558</v>
      </c>
      <c r="C8669" s="62" t="s">
        <v>559</v>
      </c>
      <c r="D8669" s="62" t="s">
        <v>560</v>
      </c>
      <c r="E8669" s="173" t="s">
        <v>561</v>
      </c>
    </row>
    <row r="8670" spans="1:5">
      <c r="A8670" s="410" t="s">
        <v>3104</v>
      </c>
      <c r="B8670" s="62" t="s">
        <v>122</v>
      </c>
      <c r="C8670" s="62">
        <v>0.18159549999999999</v>
      </c>
      <c r="D8670" s="62">
        <v>9.41</v>
      </c>
      <c r="E8670" s="173">
        <f>TRUNC((C8670*D8670),2)</f>
        <v>1.7</v>
      </c>
    </row>
    <row r="8671" spans="1:5">
      <c r="A8671" s="410" t="s">
        <v>3105</v>
      </c>
      <c r="B8671" s="62" t="s">
        <v>122</v>
      </c>
      <c r="C8671" s="62">
        <v>0.18159549999999999</v>
      </c>
      <c r="D8671" s="62">
        <v>13.3</v>
      </c>
      <c r="E8671" s="173">
        <f>TRUNC((C8671*D8671),2)</f>
        <v>2.41</v>
      </c>
    </row>
    <row r="8672" spans="1:5">
      <c r="A8672" s="410" t="s">
        <v>562</v>
      </c>
      <c r="B8672" s="62" t="s">
        <v>563</v>
      </c>
      <c r="C8672" s="62" t="s">
        <v>563</v>
      </c>
      <c r="D8672" s="62" t="s">
        <v>563</v>
      </c>
      <c r="E8672" s="173">
        <f>SUM(E8670:E8671)</f>
        <v>4.1100000000000003</v>
      </c>
    </row>
    <row r="8673" spans="1:5">
      <c r="A8673" s="410"/>
      <c r="B8673" s="62"/>
      <c r="C8673" s="62"/>
      <c r="D8673" s="62"/>
      <c r="E8673" s="173"/>
    </row>
    <row r="8674" spans="1:5">
      <c r="A8674" s="410" t="s">
        <v>564</v>
      </c>
      <c r="B8674" s="62" t="s">
        <v>558</v>
      </c>
      <c r="C8674" s="62" t="s">
        <v>559</v>
      </c>
      <c r="D8674" s="62" t="s">
        <v>560</v>
      </c>
      <c r="E8674" s="173" t="s">
        <v>561</v>
      </c>
    </row>
    <row r="8675" spans="1:5">
      <c r="A8675" s="410" t="s">
        <v>3091</v>
      </c>
      <c r="B8675" s="62" t="s">
        <v>123</v>
      </c>
      <c r="C8675" s="62">
        <v>8.9999999999999993E-3</v>
      </c>
      <c r="D8675" s="62">
        <v>55.19</v>
      </c>
      <c r="E8675" s="173">
        <f t="shared" ref="E8675:E8701" si="187">TRUNC((C8675*D8675),2)</f>
        <v>0.49</v>
      </c>
    </row>
    <row r="8676" spans="1:5">
      <c r="A8676" s="410" t="s">
        <v>3066</v>
      </c>
      <c r="B8676" s="62" t="s">
        <v>123</v>
      </c>
      <c r="C8676" s="62">
        <v>2.8701600000000001E-3</v>
      </c>
      <c r="D8676" s="62">
        <v>6.92</v>
      </c>
      <c r="E8676" s="173">
        <f t="shared" si="187"/>
        <v>0.01</v>
      </c>
    </row>
    <row r="8677" spans="1:5">
      <c r="A8677" s="410" t="s">
        <v>3046</v>
      </c>
      <c r="B8677" s="62" t="s">
        <v>131</v>
      </c>
      <c r="C8677" s="62">
        <v>5.7315999999999997E-4</v>
      </c>
      <c r="D8677" s="62">
        <v>50.4</v>
      </c>
      <c r="E8677" s="173">
        <f t="shared" si="187"/>
        <v>0.02</v>
      </c>
    </row>
    <row r="8678" spans="1:5">
      <c r="A8678" s="410" t="s">
        <v>3067</v>
      </c>
      <c r="B8678" s="62" t="s">
        <v>123</v>
      </c>
      <c r="C8678" s="62">
        <v>2.3792E-4</v>
      </c>
      <c r="D8678" s="62">
        <v>108.95</v>
      </c>
      <c r="E8678" s="173">
        <f t="shared" si="187"/>
        <v>0.02</v>
      </c>
    </row>
    <row r="8679" spans="1:5">
      <c r="A8679" s="410" t="s">
        <v>3069</v>
      </c>
      <c r="B8679" s="62" t="s">
        <v>123</v>
      </c>
      <c r="C8679" s="62">
        <v>3.2467400000000001E-3</v>
      </c>
      <c r="D8679" s="62">
        <v>6.21</v>
      </c>
      <c r="E8679" s="173">
        <f t="shared" si="187"/>
        <v>0.02</v>
      </c>
    </row>
    <row r="8680" spans="1:5">
      <c r="A8680" s="410" t="s">
        <v>3316</v>
      </c>
      <c r="B8680" s="62" t="s">
        <v>123</v>
      </c>
      <c r="C8680" s="62">
        <v>1.0915492899999999</v>
      </c>
      <c r="D8680" s="62">
        <v>1.42</v>
      </c>
      <c r="E8680" s="173">
        <f t="shared" si="187"/>
        <v>1.54</v>
      </c>
    </row>
    <row r="8681" spans="1:5">
      <c r="A8681" s="410" t="s">
        <v>3047</v>
      </c>
      <c r="B8681" s="62" t="s">
        <v>131</v>
      </c>
      <c r="C8681" s="62">
        <v>4.9169799999999996E-3</v>
      </c>
      <c r="D8681" s="62">
        <v>9.4499999999999993</v>
      </c>
      <c r="E8681" s="173">
        <f t="shared" si="187"/>
        <v>0.04</v>
      </c>
    </row>
    <row r="8682" spans="1:5">
      <c r="A8682" s="410" t="s">
        <v>3075</v>
      </c>
      <c r="B8682" s="62" t="s">
        <v>128</v>
      </c>
      <c r="C8682" s="62">
        <v>5.4111999999999997E-4</v>
      </c>
      <c r="D8682" s="62">
        <v>15.32</v>
      </c>
      <c r="E8682" s="173">
        <f t="shared" si="187"/>
        <v>0</v>
      </c>
    </row>
    <row r="8683" spans="1:5">
      <c r="A8683" s="410" t="s">
        <v>3096</v>
      </c>
      <c r="B8683" s="62" t="s">
        <v>123</v>
      </c>
      <c r="C8683" s="62">
        <v>1.0999999999999999E-2</v>
      </c>
      <c r="D8683" s="62">
        <v>47.93</v>
      </c>
      <c r="E8683" s="173">
        <f t="shared" si="187"/>
        <v>0.52</v>
      </c>
    </row>
    <row r="8684" spans="1:5">
      <c r="A8684" s="410" t="s">
        <v>3076</v>
      </c>
      <c r="B8684" s="62" t="s">
        <v>122</v>
      </c>
      <c r="C8684" s="62">
        <v>0.35799999999999998</v>
      </c>
      <c r="D8684" s="62">
        <v>1.87</v>
      </c>
      <c r="E8684" s="173">
        <f t="shared" si="187"/>
        <v>0.66</v>
      </c>
    </row>
    <row r="8685" spans="1:5">
      <c r="A8685" s="410" t="s">
        <v>3077</v>
      </c>
      <c r="B8685" s="62" t="s">
        <v>122</v>
      </c>
      <c r="C8685" s="62">
        <v>0.35799999999999998</v>
      </c>
      <c r="D8685" s="62">
        <v>0.71</v>
      </c>
      <c r="E8685" s="173">
        <f t="shared" si="187"/>
        <v>0.25</v>
      </c>
    </row>
    <row r="8686" spans="1:5">
      <c r="A8686" s="410" t="s">
        <v>3078</v>
      </c>
      <c r="B8686" s="62" t="s">
        <v>122</v>
      </c>
      <c r="C8686" s="62">
        <v>0.35799999999999998</v>
      </c>
      <c r="D8686" s="62">
        <v>0.34</v>
      </c>
      <c r="E8686" s="173">
        <f t="shared" si="187"/>
        <v>0.12</v>
      </c>
    </row>
    <row r="8687" spans="1:5">
      <c r="A8687" s="410" t="s">
        <v>3079</v>
      </c>
      <c r="B8687" s="62" t="s">
        <v>122</v>
      </c>
      <c r="C8687" s="62">
        <v>0.35799999999999998</v>
      </c>
      <c r="D8687" s="62">
        <v>0.05</v>
      </c>
      <c r="E8687" s="173">
        <f t="shared" si="187"/>
        <v>0.01</v>
      </c>
    </row>
    <row r="8688" spans="1:5">
      <c r="A8688" s="410" t="s">
        <v>3048</v>
      </c>
      <c r="B8688" s="62" t="s">
        <v>123</v>
      </c>
      <c r="C8688" s="62">
        <v>9.4738000000000005E-4</v>
      </c>
      <c r="D8688" s="62">
        <v>31.18</v>
      </c>
      <c r="E8688" s="173">
        <f t="shared" si="187"/>
        <v>0.02</v>
      </c>
    </row>
    <row r="8689" spans="1:5">
      <c r="A8689" s="410" t="s">
        <v>3049</v>
      </c>
      <c r="B8689" s="62" t="s">
        <v>123</v>
      </c>
      <c r="C8689" s="62">
        <v>4.4401999999999999E-4</v>
      </c>
      <c r="D8689" s="62">
        <v>178.5</v>
      </c>
      <c r="E8689" s="173">
        <f t="shared" si="187"/>
        <v>7.0000000000000007E-2</v>
      </c>
    </row>
    <row r="8690" spans="1:5">
      <c r="A8690" s="410" t="s">
        <v>3050</v>
      </c>
      <c r="B8690" s="62" t="s">
        <v>123</v>
      </c>
      <c r="C8690" s="62">
        <v>3.9912419999999997E-2</v>
      </c>
      <c r="D8690" s="62">
        <v>1.17</v>
      </c>
      <c r="E8690" s="173">
        <f t="shared" si="187"/>
        <v>0.04</v>
      </c>
    </row>
    <row r="8691" spans="1:5" ht="30">
      <c r="A8691" s="410" t="s">
        <v>3051</v>
      </c>
      <c r="B8691" s="62" t="s">
        <v>123</v>
      </c>
      <c r="C8691" s="62">
        <v>3.8486E-4</v>
      </c>
      <c r="D8691" s="62">
        <v>140.43</v>
      </c>
      <c r="E8691" s="173">
        <f t="shared" si="187"/>
        <v>0.05</v>
      </c>
    </row>
    <row r="8692" spans="1:5" ht="30">
      <c r="A8692" s="410" t="s">
        <v>3052</v>
      </c>
      <c r="B8692" s="62" t="s">
        <v>123</v>
      </c>
      <c r="C8692" s="62">
        <v>2.5776E-4</v>
      </c>
      <c r="D8692" s="62">
        <v>123.37</v>
      </c>
      <c r="E8692" s="173">
        <f t="shared" si="187"/>
        <v>0.03</v>
      </c>
    </row>
    <row r="8693" spans="1:5" ht="30">
      <c r="A8693" s="410" t="s">
        <v>3080</v>
      </c>
      <c r="B8693" s="62" t="s">
        <v>123</v>
      </c>
      <c r="C8693" s="62">
        <v>1.5780000000000001E-5</v>
      </c>
      <c r="D8693" s="62">
        <v>593.85</v>
      </c>
      <c r="E8693" s="173">
        <f t="shared" si="187"/>
        <v>0</v>
      </c>
    </row>
    <row r="8694" spans="1:5">
      <c r="A8694" s="410" t="s">
        <v>3081</v>
      </c>
      <c r="B8694" s="62" t="s">
        <v>123</v>
      </c>
      <c r="C8694" s="62">
        <v>9.6940000000000004E-5</v>
      </c>
      <c r="D8694" s="62">
        <v>134.63</v>
      </c>
      <c r="E8694" s="173">
        <f t="shared" si="187"/>
        <v>0.01</v>
      </c>
    </row>
    <row r="8695" spans="1:5">
      <c r="A8695" s="410" t="s">
        <v>3082</v>
      </c>
      <c r="B8695" s="62" t="s">
        <v>123</v>
      </c>
      <c r="C8695" s="62">
        <v>7.3640000000000006E-5</v>
      </c>
      <c r="D8695" s="62">
        <v>202.84</v>
      </c>
      <c r="E8695" s="173">
        <f t="shared" si="187"/>
        <v>0.01</v>
      </c>
    </row>
    <row r="8696" spans="1:5">
      <c r="A8696" s="410" t="s">
        <v>3083</v>
      </c>
      <c r="B8696" s="62" t="s">
        <v>123</v>
      </c>
      <c r="C8696" s="62">
        <v>1.5780000000000001E-5</v>
      </c>
      <c r="D8696" s="62">
        <v>574.46</v>
      </c>
      <c r="E8696" s="173">
        <f t="shared" si="187"/>
        <v>0</v>
      </c>
    </row>
    <row r="8697" spans="1:5">
      <c r="A8697" s="410" t="s">
        <v>3084</v>
      </c>
      <c r="B8697" s="62" t="s">
        <v>123</v>
      </c>
      <c r="C8697" s="62">
        <v>1.9400000000000001E-5</v>
      </c>
      <c r="D8697" s="62">
        <v>276.64</v>
      </c>
      <c r="E8697" s="173">
        <f t="shared" si="187"/>
        <v>0</v>
      </c>
    </row>
    <row r="8698" spans="1:5">
      <c r="A8698" s="410" t="s">
        <v>3085</v>
      </c>
      <c r="B8698" s="62" t="s">
        <v>123</v>
      </c>
      <c r="C8698" s="62">
        <v>9.7733999999999994E-4</v>
      </c>
      <c r="D8698" s="62">
        <v>8.1</v>
      </c>
      <c r="E8698" s="173">
        <f t="shared" si="187"/>
        <v>0</v>
      </c>
    </row>
    <row r="8699" spans="1:5">
      <c r="A8699" s="410" t="s">
        <v>3310</v>
      </c>
      <c r="B8699" s="62" t="s">
        <v>123</v>
      </c>
      <c r="C8699" s="62">
        <v>0.06</v>
      </c>
      <c r="D8699" s="62">
        <v>1.51</v>
      </c>
      <c r="E8699" s="173">
        <f t="shared" si="187"/>
        <v>0.09</v>
      </c>
    </row>
    <row r="8700" spans="1:5">
      <c r="A8700" s="410" t="s">
        <v>3086</v>
      </c>
      <c r="B8700" s="62" t="s">
        <v>123</v>
      </c>
      <c r="C8700" s="62">
        <v>5.4111999999999997E-4</v>
      </c>
      <c r="D8700" s="62">
        <v>11.01</v>
      </c>
      <c r="E8700" s="173">
        <f t="shared" si="187"/>
        <v>0</v>
      </c>
    </row>
    <row r="8701" spans="1:5">
      <c r="A8701" s="410" t="s">
        <v>3087</v>
      </c>
      <c r="B8701" s="62" t="s">
        <v>123</v>
      </c>
      <c r="C8701" s="62">
        <v>5.4111999999999997E-4</v>
      </c>
      <c r="D8701" s="62">
        <v>24.42</v>
      </c>
      <c r="E8701" s="173">
        <f t="shared" si="187"/>
        <v>0.01</v>
      </c>
    </row>
    <row r="8702" spans="1:5">
      <c r="A8702" s="410" t="s">
        <v>562</v>
      </c>
      <c r="B8702" s="62" t="s">
        <v>563</v>
      </c>
      <c r="C8702" s="62" t="s">
        <v>563</v>
      </c>
      <c r="D8702" s="62" t="s">
        <v>563</v>
      </c>
      <c r="E8702" s="173">
        <f>SUM(E8675:E8701)</f>
        <v>4.0299999999999994</v>
      </c>
    </row>
    <row r="8703" spans="1:5">
      <c r="A8703" s="410"/>
      <c r="B8703" s="62"/>
      <c r="C8703" s="62"/>
      <c r="D8703" s="62"/>
      <c r="E8703" s="173"/>
    </row>
    <row r="8704" spans="1:5">
      <c r="A8704" s="410" t="s">
        <v>565</v>
      </c>
      <c r="B8704" s="62" t="s">
        <v>563</v>
      </c>
      <c r="C8704" s="62" t="s">
        <v>563</v>
      </c>
      <c r="D8704" s="62" t="s">
        <v>563</v>
      </c>
      <c r="E8704" s="173">
        <f>E8667+E8672+E8702</f>
        <v>8.1499999999999986</v>
      </c>
    </row>
    <row r="8705" spans="1:5">
      <c r="A8705" s="410"/>
      <c r="B8705" s="62"/>
      <c r="C8705" s="62"/>
      <c r="D8705" s="413"/>
      <c r="E8705" s="173"/>
    </row>
    <row r="8706" spans="1:5">
      <c r="A8706" s="410"/>
      <c r="B8706" s="62"/>
      <c r="C8706" s="62"/>
      <c r="D8706" s="62"/>
      <c r="E8706" s="173"/>
    </row>
    <row r="8707" spans="1:5">
      <c r="A8707" s="410"/>
      <c r="B8707" s="62"/>
      <c r="C8707" s="62"/>
      <c r="D8707" s="62"/>
      <c r="E8707" s="173"/>
    </row>
    <row r="8708" spans="1:5">
      <c r="A8708" s="410" t="s">
        <v>1486</v>
      </c>
      <c r="B8708" s="62" t="s">
        <v>3652</v>
      </c>
      <c r="C8708" s="62"/>
      <c r="D8708" s="62"/>
      <c r="E8708" s="173"/>
    </row>
    <row r="8709" spans="1:5">
      <c r="A8709" s="410" t="s">
        <v>1217</v>
      </c>
      <c r="B8709" s="62"/>
      <c r="C8709" s="62"/>
      <c r="D8709" s="62"/>
      <c r="E8709" s="173"/>
    </row>
    <row r="8710" spans="1:5">
      <c r="A8710" s="410" t="s">
        <v>570</v>
      </c>
      <c r="B8710" s="62"/>
      <c r="C8710" s="62"/>
      <c r="D8710" s="62"/>
      <c r="E8710" s="173"/>
    </row>
    <row r="8711" spans="1:5">
      <c r="A8711" s="410"/>
      <c r="B8711" s="62"/>
      <c r="C8711" s="62"/>
      <c r="D8711" s="62"/>
      <c r="E8711" s="173"/>
    </row>
    <row r="8712" spans="1:5">
      <c r="A8712" s="410" t="s">
        <v>576</v>
      </c>
      <c r="B8712" s="62" t="s">
        <v>558</v>
      </c>
      <c r="C8712" s="62" t="s">
        <v>559</v>
      </c>
      <c r="D8712" s="62" t="s">
        <v>560</v>
      </c>
      <c r="E8712" s="173" t="s">
        <v>561</v>
      </c>
    </row>
    <row r="8713" spans="1:5" ht="30">
      <c r="A8713" s="410" t="s">
        <v>3061</v>
      </c>
      <c r="B8713" s="62" t="s">
        <v>123</v>
      </c>
      <c r="C8713" s="62">
        <v>1.4620000000000001E-5</v>
      </c>
      <c r="D8713" s="62">
        <v>576</v>
      </c>
      <c r="E8713" s="173">
        <f>TRUNC((C8713*D8713),2)</f>
        <v>0</v>
      </c>
    </row>
    <row r="8714" spans="1:5">
      <c r="A8714" s="410" t="s">
        <v>562</v>
      </c>
      <c r="B8714" s="62" t="s">
        <v>563</v>
      </c>
      <c r="C8714" s="62" t="s">
        <v>563</v>
      </c>
      <c r="D8714" s="62" t="s">
        <v>563</v>
      </c>
      <c r="E8714" s="173">
        <f>SUM(E8713:E8713)</f>
        <v>0</v>
      </c>
    </row>
    <row r="8715" spans="1:5">
      <c r="A8715" s="410"/>
      <c r="B8715" s="62"/>
      <c r="C8715" s="62"/>
      <c r="D8715" s="62"/>
      <c r="E8715" s="173"/>
    </row>
    <row r="8716" spans="1:5">
      <c r="A8716" s="410" t="s">
        <v>557</v>
      </c>
      <c r="B8716" s="62" t="s">
        <v>558</v>
      </c>
      <c r="C8716" s="62" t="s">
        <v>559</v>
      </c>
      <c r="D8716" s="62" t="s">
        <v>560</v>
      </c>
      <c r="E8716" s="173" t="s">
        <v>561</v>
      </c>
    </row>
    <row r="8717" spans="1:5">
      <c r="A8717" s="410" t="s">
        <v>3104</v>
      </c>
      <c r="B8717" s="62" t="s">
        <v>122</v>
      </c>
      <c r="C8717" s="62">
        <v>0.109566</v>
      </c>
      <c r="D8717" s="62">
        <v>9.41</v>
      </c>
      <c r="E8717" s="173">
        <f>TRUNC((C8717*D8717),2)</f>
        <v>1.03</v>
      </c>
    </row>
    <row r="8718" spans="1:5">
      <c r="A8718" s="410" t="s">
        <v>3105</v>
      </c>
      <c r="B8718" s="62" t="s">
        <v>122</v>
      </c>
      <c r="C8718" s="62">
        <v>0.109566</v>
      </c>
      <c r="D8718" s="62">
        <v>13.3</v>
      </c>
      <c r="E8718" s="173">
        <f>TRUNC((C8718*D8718),2)</f>
        <v>1.45</v>
      </c>
    </row>
    <row r="8719" spans="1:5">
      <c r="A8719" s="410" t="s">
        <v>562</v>
      </c>
      <c r="B8719" s="62" t="s">
        <v>563</v>
      </c>
      <c r="C8719" s="62" t="s">
        <v>563</v>
      </c>
      <c r="D8719" s="62" t="s">
        <v>563</v>
      </c>
      <c r="E8719" s="173">
        <f>SUM(E8717:E8718)</f>
        <v>2.48</v>
      </c>
    </row>
    <row r="8720" spans="1:5">
      <c r="A8720" s="410"/>
      <c r="B8720" s="62"/>
      <c r="C8720" s="62"/>
      <c r="D8720" s="62"/>
      <c r="E8720" s="173"/>
    </row>
    <row r="8721" spans="1:5">
      <c r="A8721" s="410" t="s">
        <v>564</v>
      </c>
      <c r="B8721" s="62" t="s">
        <v>558</v>
      </c>
      <c r="C8721" s="62" t="s">
        <v>559</v>
      </c>
      <c r="D8721" s="62" t="s">
        <v>560</v>
      </c>
      <c r="E8721" s="173" t="s">
        <v>561</v>
      </c>
    </row>
    <row r="8722" spans="1:5">
      <c r="A8722" s="410" t="s">
        <v>3091</v>
      </c>
      <c r="B8722" s="62" t="s">
        <v>123</v>
      </c>
      <c r="C8722" s="62">
        <v>1.7999999999999999E-2</v>
      </c>
      <c r="D8722" s="62">
        <v>55.19</v>
      </c>
      <c r="E8722" s="173">
        <f t="shared" ref="E8722:E8748" si="188">TRUNC((C8722*D8722),2)</f>
        <v>0.99</v>
      </c>
    </row>
    <row r="8723" spans="1:5">
      <c r="A8723" s="410" t="s">
        <v>3066</v>
      </c>
      <c r="B8723" s="62" t="s">
        <v>123</v>
      </c>
      <c r="C8723" s="62">
        <v>1.73172E-3</v>
      </c>
      <c r="D8723" s="62">
        <v>6.92</v>
      </c>
      <c r="E8723" s="173">
        <f t="shared" si="188"/>
        <v>0.01</v>
      </c>
    </row>
    <row r="8724" spans="1:5">
      <c r="A8724" s="410" t="s">
        <v>3046</v>
      </c>
      <c r="B8724" s="62" t="s">
        <v>131</v>
      </c>
      <c r="C8724" s="62">
        <v>3.4581999999999999E-4</v>
      </c>
      <c r="D8724" s="62">
        <v>50.4</v>
      </c>
      <c r="E8724" s="173">
        <f t="shared" si="188"/>
        <v>0.01</v>
      </c>
    </row>
    <row r="8725" spans="1:5">
      <c r="A8725" s="410" t="s">
        <v>3067</v>
      </c>
      <c r="B8725" s="62" t="s">
        <v>123</v>
      </c>
      <c r="C8725" s="62">
        <v>1.4355999999999999E-4</v>
      </c>
      <c r="D8725" s="62">
        <v>108.95</v>
      </c>
      <c r="E8725" s="173">
        <f t="shared" si="188"/>
        <v>0.01</v>
      </c>
    </row>
    <row r="8726" spans="1:5">
      <c r="A8726" s="410" t="s">
        <v>3069</v>
      </c>
      <c r="B8726" s="62" t="s">
        <v>123</v>
      </c>
      <c r="C8726" s="62">
        <v>1.9589199999999998E-3</v>
      </c>
      <c r="D8726" s="62">
        <v>6.21</v>
      </c>
      <c r="E8726" s="173">
        <f t="shared" si="188"/>
        <v>0.01</v>
      </c>
    </row>
    <row r="8727" spans="1:5">
      <c r="A8727" s="410" t="s">
        <v>3317</v>
      </c>
      <c r="B8727" s="62" t="s">
        <v>123</v>
      </c>
      <c r="C8727" s="62">
        <v>1.0301369899999999</v>
      </c>
      <c r="D8727" s="62">
        <v>3.65</v>
      </c>
      <c r="E8727" s="173">
        <f t="shared" si="188"/>
        <v>3.76</v>
      </c>
    </row>
    <row r="8728" spans="1:5">
      <c r="A8728" s="410" t="s">
        <v>3047</v>
      </c>
      <c r="B8728" s="62" t="s">
        <v>131</v>
      </c>
      <c r="C8728" s="62">
        <v>2.9666800000000002E-3</v>
      </c>
      <c r="D8728" s="62">
        <v>9.4499999999999993</v>
      </c>
      <c r="E8728" s="173">
        <f t="shared" si="188"/>
        <v>0.02</v>
      </c>
    </row>
    <row r="8729" spans="1:5">
      <c r="A8729" s="410" t="s">
        <v>3075</v>
      </c>
      <c r="B8729" s="62" t="s">
        <v>128</v>
      </c>
      <c r="C8729" s="62">
        <v>3.2647999999999998E-4</v>
      </c>
      <c r="D8729" s="62">
        <v>15.32</v>
      </c>
      <c r="E8729" s="173">
        <f t="shared" si="188"/>
        <v>0</v>
      </c>
    </row>
    <row r="8730" spans="1:5">
      <c r="A8730" s="410" t="s">
        <v>3096</v>
      </c>
      <c r="B8730" s="62" t="s">
        <v>123</v>
      </c>
      <c r="C8730" s="62">
        <v>2.1999999999999999E-2</v>
      </c>
      <c r="D8730" s="62">
        <v>47.93</v>
      </c>
      <c r="E8730" s="173">
        <f t="shared" si="188"/>
        <v>1.05</v>
      </c>
    </row>
    <row r="8731" spans="1:5">
      <c r="A8731" s="410" t="s">
        <v>3076</v>
      </c>
      <c r="B8731" s="62" t="s">
        <v>122</v>
      </c>
      <c r="C8731" s="62">
        <v>0.216</v>
      </c>
      <c r="D8731" s="62">
        <v>1.87</v>
      </c>
      <c r="E8731" s="173">
        <f t="shared" si="188"/>
        <v>0.4</v>
      </c>
    </row>
    <row r="8732" spans="1:5">
      <c r="A8732" s="410" t="s">
        <v>3077</v>
      </c>
      <c r="B8732" s="62" t="s">
        <v>122</v>
      </c>
      <c r="C8732" s="62">
        <v>0.216</v>
      </c>
      <c r="D8732" s="62">
        <v>0.71</v>
      </c>
      <c r="E8732" s="173">
        <f t="shared" si="188"/>
        <v>0.15</v>
      </c>
    </row>
    <row r="8733" spans="1:5">
      <c r="A8733" s="410" t="s">
        <v>3078</v>
      </c>
      <c r="B8733" s="62" t="s">
        <v>122</v>
      </c>
      <c r="C8733" s="62">
        <v>0.216</v>
      </c>
      <c r="D8733" s="62">
        <v>0.34</v>
      </c>
      <c r="E8733" s="173">
        <f t="shared" si="188"/>
        <v>7.0000000000000007E-2</v>
      </c>
    </row>
    <row r="8734" spans="1:5">
      <c r="A8734" s="410" t="s">
        <v>3079</v>
      </c>
      <c r="B8734" s="62" t="s">
        <v>122</v>
      </c>
      <c r="C8734" s="62">
        <v>0.216</v>
      </c>
      <c r="D8734" s="62">
        <v>0.05</v>
      </c>
      <c r="E8734" s="173">
        <f t="shared" si="188"/>
        <v>0.01</v>
      </c>
    </row>
    <row r="8735" spans="1:5">
      <c r="A8735" s="410" t="s">
        <v>3048</v>
      </c>
      <c r="B8735" s="62" t="s">
        <v>123</v>
      </c>
      <c r="C8735" s="62">
        <v>5.7160000000000002E-4</v>
      </c>
      <c r="D8735" s="62">
        <v>31.18</v>
      </c>
      <c r="E8735" s="173">
        <f t="shared" si="188"/>
        <v>0.01</v>
      </c>
    </row>
    <row r="8736" spans="1:5">
      <c r="A8736" s="410" t="s">
        <v>3049</v>
      </c>
      <c r="B8736" s="62" t="s">
        <v>123</v>
      </c>
      <c r="C8736" s="62">
        <v>2.6790000000000001E-4</v>
      </c>
      <c r="D8736" s="62">
        <v>178.5</v>
      </c>
      <c r="E8736" s="173">
        <f t="shared" si="188"/>
        <v>0.04</v>
      </c>
    </row>
    <row r="8737" spans="1:5">
      <c r="A8737" s="410" t="s">
        <v>3050</v>
      </c>
      <c r="B8737" s="62" t="s">
        <v>123</v>
      </c>
      <c r="C8737" s="62">
        <v>2.408124E-2</v>
      </c>
      <c r="D8737" s="62">
        <v>1.17</v>
      </c>
      <c r="E8737" s="173">
        <f t="shared" si="188"/>
        <v>0.02</v>
      </c>
    </row>
    <row r="8738" spans="1:5" ht="30">
      <c r="A8738" s="410" t="s">
        <v>3051</v>
      </c>
      <c r="B8738" s="62" t="s">
        <v>123</v>
      </c>
      <c r="C8738" s="62">
        <v>2.3220000000000001E-4</v>
      </c>
      <c r="D8738" s="62">
        <v>140.43</v>
      </c>
      <c r="E8738" s="173">
        <f t="shared" si="188"/>
        <v>0.03</v>
      </c>
    </row>
    <row r="8739" spans="1:5" ht="30">
      <c r="A8739" s="410" t="s">
        <v>3052</v>
      </c>
      <c r="B8739" s="62" t="s">
        <v>123</v>
      </c>
      <c r="C8739" s="62">
        <v>1.5552E-4</v>
      </c>
      <c r="D8739" s="62">
        <v>123.37</v>
      </c>
      <c r="E8739" s="173">
        <f t="shared" si="188"/>
        <v>0.01</v>
      </c>
    </row>
    <row r="8740" spans="1:5" ht="30">
      <c r="A8740" s="410" t="s">
        <v>3080</v>
      </c>
      <c r="B8740" s="62" t="s">
        <v>123</v>
      </c>
      <c r="C8740" s="62">
        <v>9.5200000000000003E-6</v>
      </c>
      <c r="D8740" s="62">
        <v>593.85</v>
      </c>
      <c r="E8740" s="173">
        <f t="shared" si="188"/>
        <v>0</v>
      </c>
    </row>
    <row r="8741" spans="1:5">
      <c r="A8741" s="410" t="s">
        <v>3081</v>
      </c>
      <c r="B8741" s="62" t="s">
        <v>123</v>
      </c>
      <c r="C8741" s="62">
        <v>5.8499999999999999E-5</v>
      </c>
      <c r="D8741" s="62">
        <v>134.63</v>
      </c>
      <c r="E8741" s="173">
        <f t="shared" si="188"/>
        <v>0</v>
      </c>
    </row>
    <row r="8742" spans="1:5">
      <c r="A8742" s="410" t="s">
        <v>3082</v>
      </c>
      <c r="B8742" s="62" t="s">
        <v>123</v>
      </c>
      <c r="C8742" s="62">
        <v>4.4440000000000001E-5</v>
      </c>
      <c r="D8742" s="62">
        <v>202.84</v>
      </c>
      <c r="E8742" s="173">
        <f t="shared" si="188"/>
        <v>0</v>
      </c>
    </row>
    <row r="8743" spans="1:5">
      <c r="A8743" s="410" t="s">
        <v>3083</v>
      </c>
      <c r="B8743" s="62" t="s">
        <v>123</v>
      </c>
      <c r="C8743" s="62">
        <v>9.5200000000000003E-6</v>
      </c>
      <c r="D8743" s="62">
        <v>574.46</v>
      </c>
      <c r="E8743" s="173">
        <f t="shared" si="188"/>
        <v>0</v>
      </c>
    </row>
    <row r="8744" spans="1:5">
      <c r="A8744" s="410" t="s">
        <v>3084</v>
      </c>
      <c r="B8744" s="62" t="s">
        <v>123</v>
      </c>
      <c r="C8744" s="62">
        <v>1.17E-5</v>
      </c>
      <c r="D8744" s="62">
        <v>276.64</v>
      </c>
      <c r="E8744" s="173">
        <f t="shared" si="188"/>
        <v>0</v>
      </c>
    </row>
    <row r="8745" spans="1:5">
      <c r="A8745" s="410" t="s">
        <v>3085</v>
      </c>
      <c r="B8745" s="62" t="s">
        <v>123</v>
      </c>
      <c r="C8745" s="62">
        <v>5.8967999999999998E-4</v>
      </c>
      <c r="D8745" s="62">
        <v>8.1</v>
      </c>
      <c r="E8745" s="173">
        <f t="shared" si="188"/>
        <v>0</v>
      </c>
    </row>
    <row r="8746" spans="1:5">
      <c r="A8746" s="410" t="s">
        <v>3310</v>
      </c>
      <c r="B8746" s="62" t="s">
        <v>123</v>
      </c>
      <c r="C8746" s="62">
        <v>2.4E-2</v>
      </c>
      <c r="D8746" s="62">
        <v>1.51</v>
      </c>
      <c r="E8746" s="173">
        <f t="shared" si="188"/>
        <v>0.03</v>
      </c>
    </row>
    <row r="8747" spans="1:5">
      <c r="A8747" s="410" t="s">
        <v>3086</v>
      </c>
      <c r="B8747" s="62" t="s">
        <v>123</v>
      </c>
      <c r="C8747" s="62">
        <v>3.2647999999999998E-4</v>
      </c>
      <c r="D8747" s="62">
        <v>11.01</v>
      </c>
      <c r="E8747" s="173">
        <f t="shared" si="188"/>
        <v>0</v>
      </c>
    </row>
    <row r="8748" spans="1:5">
      <c r="A8748" s="410" t="s">
        <v>3087</v>
      </c>
      <c r="B8748" s="62" t="s">
        <v>123</v>
      </c>
      <c r="C8748" s="62">
        <v>3.2647999999999998E-4</v>
      </c>
      <c r="D8748" s="62">
        <v>24.42</v>
      </c>
      <c r="E8748" s="173">
        <f t="shared" si="188"/>
        <v>0</v>
      </c>
    </row>
    <row r="8749" spans="1:5">
      <c r="A8749" s="410" t="s">
        <v>562</v>
      </c>
      <c r="B8749" s="62" t="s">
        <v>563</v>
      </c>
      <c r="C8749" s="62" t="s">
        <v>563</v>
      </c>
      <c r="D8749" s="62" t="s">
        <v>563</v>
      </c>
      <c r="E8749" s="173">
        <f>SUM(E8722:E8748)</f>
        <v>6.63</v>
      </c>
    </row>
    <row r="8750" spans="1:5">
      <c r="A8750" s="410"/>
      <c r="B8750" s="62"/>
      <c r="C8750" s="62"/>
      <c r="D8750" s="62"/>
      <c r="E8750" s="173"/>
    </row>
    <row r="8751" spans="1:5">
      <c r="A8751" s="410" t="s">
        <v>565</v>
      </c>
      <c r="B8751" s="62" t="s">
        <v>563</v>
      </c>
      <c r="C8751" s="62" t="s">
        <v>563</v>
      </c>
      <c r="D8751" s="62" t="s">
        <v>563</v>
      </c>
      <c r="E8751" s="173">
        <f>E8714+E8719+E8749</f>
        <v>9.11</v>
      </c>
    </row>
    <row r="8752" spans="1:5">
      <c r="A8752" s="410"/>
      <c r="B8752" s="62"/>
      <c r="C8752" s="62"/>
      <c r="D8752" s="413"/>
      <c r="E8752" s="173"/>
    </row>
    <row r="8753" spans="1:5">
      <c r="A8753" s="410"/>
      <c r="B8753" s="62"/>
      <c r="C8753" s="62"/>
      <c r="D8753" s="62"/>
      <c r="E8753" s="173"/>
    </row>
    <row r="8754" spans="1:5">
      <c r="A8754" s="410"/>
      <c r="B8754" s="62"/>
      <c r="C8754" s="62"/>
      <c r="D8754" s="62"/>
      <c r="E8754" s="173"/>
    </row>
    <row r="8755" spans="1:5">
      <c r="A8755" s="410" t="s">
        <v>1487</v>
      </c>
      <c r="B8755" s="62" t="s">
        <v>3653</v>
      </c>
      <c r="C8755" s="62"/>
      <c r="D8755" s="62"/>
      <c r="E8755" s="173"/>
    </row>
    <row r="8756" spans="1:5">
      <c r="A8756" s="410" t="s">
        <v>1218</v>
      </c>
      <c r="B8756" s="62"/>
      <c r="C8756" s="62"/>
      <c r="D8756" s="62"/>
      <c r="E8756" s="173"/>
    </row>
    <row r="8757" spans="1:5">
      <c r="A8757" s="410" t="s">
        <v>570</v>
      </c>
      <c r="B8757" s="62"/>
      <c r="C8757" s="62"/>
      <c r="D8757" s="62"/>
      <c r="E8757" s="173"/>
    </row>
    <row r="8758" spans="1:5">
      <c r="A8758" s="410"/>
      <c r="B8758" s="62"/>
      <c r="C8758" s="62"/>
      <c r="D8758" s="62"/>
      <c r="E8758" s="173"/>
    </row>
    <row r="8759" spans="1:5">
      <c r="A8759" s="410" t="s">
        <v>576</v>
      </c>
      <c r="B8759" s="62" t="s">
        <v>558</v>
      </c>
      <c r="C8759" s="62" t="s">
        <v>559</v>
      </c>
      <c r="D8759" s="62" t="s">
        <v>560</v>
      </c>
      <c r="E8759" s="173" t="s">
        <v>561</v>
      </c>
    </row>
    <row r="8760" spans="1:5" ht="30">
      <c r="A8760" s="410" t="s">
        <v>3061</v>
      </c>
      <c r="B8760" s="62" t="s">
        <v>123</v>
      </c>
      <c r="C8760" s="62">
        <v>9.7399999999999999E-6</v>
      </c>
      <c r="D8760" s="62">
        <v>576</v>
      </c>
      <c r="E8760" s="173">
        <f>TRUNC((C8760*D8760),2)</f>
        <v>0</v>
      </c>
    </row>
    <row r="8761" spans="1:5">
      <c r="A8761" s="410" t="s">
        <v>562</v>
      </c>
      <c r="B8761" s="62" t="s">
        <v>563</v>
      </c>
      <c r="C8761" s="62" t="s">
        <v>563</v>
      </c>
      <c r="D8761" s="62" t="s">
        <v>563</v>
      </c>
      <c r="E8761" s="173">
        <f>SUM(E8760:E8760)</f>
        <v>0</v>
      </c>
    </row>
    <row r="8762" spans="1:5">
      <c r="A8762" s="410"/>
      <c r="B8762" s="62"/>
      <c r="C8762" s="62"/>
      <c r="D8762" s="62"/>
      <c r="E8762" s="173"/>
    </row>
    <row r="8763" spans="1:5">
      <c r="A8763" s="410" t="s">
        <v>557</v>
      </c>
      <c r="B8763" s="62" t="s">
        <v>558</v>
      </c>
      <c r="C8763" s="62" t="s">
        <v>559</v>
      </c>
      <c r="D8763" s="62" t="s">
        <v>560</v>
      </c>
      <c r="E8763" s="173" t="s">
        <v>561</v>
      </c>
    </row>
    <row r="8764" spans="1:5">
      <c r="A8764" s="410" t="s">
        <v>3104</v>
      </c>
      <c r="B8764" s="62" t="s">
        <v>122</v>
      </c>
      <c r="C8764" s="62">
        <v>7.3043999999999998E-2</v>
      </c>
      <c r="D8764" s="62">
        <v>9.41</v>
      </c>
      <c r="E8764" s="173">
        <f>TRUNC((C8764*D8764),2)</f>
        <v>0.68</v>
      </c>
    </row>
    <row r="8765" spans="1:5">
      <c r="A8765" s="410" t="s">
        <v>3105</v>
      </c>
      <c r="B8765" s="62" t="s">
        <v>122</v>
      </c>
      <c r="C8765" s="62">
        <v>7.3043999999999998E-2</v>
      </c>
      <c r="D8765" s="62">
        <v>13.3</v>
      </c>
      <c r="E8765" s="173">
        <f>TRUNC((C8765*D8765),2)</f>
        <v>0.97</v>
      </c>
    </row>
    <row r="8766" spans="1:5">
      <c r="A8766" s="410" t="s">
        <v>562</v>
      </c>
      <c r="B8766" s="62" t="s">
        <v>563</v>
      </c>
      <c r="C8766" s="62" t="s">
        <v>563</v>
      </c>
      <c r="D8766" s="62" t="s">
        <v>563</v>
      </c>
      <c r="E8766" s="173">
        <f>SUM(E8764:E8765)</f>
        <v>1.65</v>
      </c>
    </row>
    <row r="8767" spans="1:5">
      <c r="A8767" s="410"/>
      <c r="B8767" s="62"/>
      <c r="C8767" s="62"/>
      <c r="D8767" s="62"/>
      <c r="E8767" s="173"/>
    </row>
    <row r="8768" spans="1:5">
      <c r="A8768" s="410" t="s">
        <v>564</v>
      </c>
      <c r="B8768" s="62" t="s">
        <v>558</v>
      </c>
      <c r="C8768" s="62" t="s">
        <v>559</v>
      </c>
      <c r="D8768" s="62" t="s">
        <v>560</v>
      </c>
      <c r="E8768" s="173" t="s">
        <v>561</v>
      </c>
    </row>
    <row r="8769" spans="1:5">
      <c r="A8769" s="410" t="s">
        <v>3091</v>
      </c>
      <c r="B8769" s="62" t="s">
        <v>123</v>
      </c>
      <c r="C8769" s="62">
        <v>1.7999999999999999E-2</v>
      </c>
      <c r="D8769" s="62">
        <v>55.19</v>
      </c>
      <c r="E8769" s="173">
        <f t="shared" ref="E8769:E8795" si="189">TRUNC((C8769*D8769),2)</f>
        <v>0.99</v>
      </c>
    </row>
    <row r="8770" spans="1:5">
      <c r="A8770" s="410" t="s">
        <v>3066</v>
      </c>
      <c r="B8770" s="62" t="s">
        <v>123</v>
      </c>
      <c r="C8770" s="62">
        <v>1.15448E-3</v>
      </c>
      <c r="D8770" s="62">
        <v>6.92</v>
      </c>
      <c r="E8770" s="173">
        <f t="shared" si="189"/>
        <v>0</v>
      </c>
    </row>
    <row r="8771" spans="1:5">
      <c r="A8771" s="410" t="s">
        <v>3046</v>
      </c>
      <c r="B8771" s="62" t="s">
        <v>131</v>
      </c>
      <c r="C8771" s="62">
        <v>2.3054E-4</v>
      </c>
      <c r="D8771" s="62">
        <v>50.4</v>
      </c>
      <c r="E8771" s="173">
        <f t="shared" si="189"/>
        <v>0.01</v>
      </c>
    </row>
    <row r="8772" spans="1:5">
      <c r="A8772" s="410" t="s">
        <v>3067</v>
      </c>
      <c r="B8772" s="62" t="s">
        <v>123</v>
      </c>
      <c r="C8772" s="62">
        <v>9.5699999999999995E-5</v>
      </c>
      <c r="D8772" s="62">
        <v>108.95</v>
      </c>
      <c r="E8772" s="173">
        <f t="shared" si="189"/>
        <v>0.01</v>
      </c>
    </row>
    <row r="8773" spans="1:5">
      <c r="A8773" s="410" t="s">
        <v>3069</v>
      </c>
      <c r="B8773" s="62" t="s">
        <v>123</v>
      </c>
      <c r="C8773" s="62">
        <v>1.3059600000000001E-3</v>
      </c>
      <c r="D8773" s="62">
        <v>6.21</v>
      </c>
      <c r="E8773" s="173">
        <f t="shared" si="189"/>
        <v>0</v>
      </c>
    </row>
    <row r="8774" spans="1:5">
      <c r="A8774" s="410" t="s">
        <v>3318</v>
      </c>
      <c r="B8774" s="62" t="s">
        <v>123</v>
      </c>
      <c r="C8774" s="62">
        <v>1.0055371</v>
      </c>
      <c r="D8774" s="62">
        <v>18.059999999999999</v>
      </c>
      <c r="E8774" s="173">
        <f t="shared" si="189"/>
        <v>18.16</v>
      </c>
    </row>
    <row r="8775" spans="1:5">
      <c r="A8775" s="410" t="s">
        <v>3047</v>
      </c>
      <c r="B8775" s="62" t="s">
        <v>131</v>
      </c>
      <c r="C8775" s="62">
        <v>1.9777800000000002E-3</v>
      </c>
      <c r="D8775" s="62">
        <v>9.4499999999999993</v>
      </c>
      <c r="E8775" s="173">
        <f t="shared" si="189"/>
        <v>0.01</v>
      </c>
    </row>
    <row r="8776" spans="1:5">
      <c r="A8776" s="410" t="s">
        <v>3075</v>
      </c>
      <c r="B8776" s="62" t="s">
        <v>128</v>
      </c>
      <c r="C8776" s="62">
        <v>2.1766E-4</v>
      </c>
      <c r="D8776" s="62">
        <v>15.32</v>
      </c>
      <c r="E8776" s="173">
        <f t="shared" si="189"/>
        <v>0</v>
      </c>
    </row>
    <row r="8777" spans="1:5">
      <c r="A8777" s="410" t="s">
        <v>3096</v>
      </c>
      <c r="B8777" s="62" t="s">
        <v>123</v>
      </c>
      <c r="C8777" s="62">
        <v>2.1999999999999999E-2</v>
      </c>
      <c r="D8777" s="62">
        <v>47.93</v>
      </c>
      <c r="E8777" s="173">
        <f t="shared" si="189"/>
        <v>1.05</v>
      </c>
    </row>
    <row r="8778" spans="1:5">
      <c r="A8778" s="410" t="s">
        <v>3076</v>
      </c>
      <c r="B8778" s="62" t="s">
        <v>122</v>
      </c>
      <c r="C8778" s="62">
        <v>0.14399999999999999</v>
      </c>
      <c r="D8778" s="62">
        <v>1.87</v>
      </c>
      <c r="E8778" s="173">
        <f t="shared" si="189"/>
        <v>0.26</v>
      </c>
    </row>
    <row r="8779" spans="1:5">
      <c r="A8779" s="410" t="s">
        <v>3077</v>
      </c>
      <c r="B8779" s="62" t="s">
        <v>122</v>
      </c>
      <c r="C8779" s="62">
        <v>0.14399999999999999</v>
      </c>
      <c r="D8779" s="62">
        <v>0.71</v>
      </c>
      <c r="E8779" s="173">
        <f t="shared" si="189"/>
        <v>0.1</v>
      </c>
    </row>
    <row r="8780" spans="1:5">
      <c r="A8780" s="410" t="s">
        <v>3078</v>
      </c>
      <c r="B8780" s="62" t="s">
        <v>122</v>
      </c>
      <c r="C8780" s="62">
        <v>0.14399999999999999</v>
      </c>
      <c r="D8780" s="62">
        <v>0.34</v>
      </c>
      <c r="E8780" s="173">
        <f t="shared" si="189"/>
        <v>0.04</v>
      </c>
    </row>
    <row r="8781" spans="1:5">
      <c r="A8781" s="410" t="s">
        <v>3079</v>
      </c>
      <c r="B8781" s="62" t="s">
        <v>122</v>
      </c>
      <c r="C8781" s="62">
        <v>0.14399999999999999</v>
      </c>
      <c r="D8781" s="62">
        <v>0.05</v>
      </c>
      <c r="E8781" s="173">
        <f t="shared" si="189"/>
        <v>0</v>
      </c>
    </row>
    <row r="8782" spans="1:5">
      <c r="A8782" s="410" t="s">
        <v>3048</v>
      </c>
      <c r="B8782" s="62" t="s">
        <v>123</v>
      </c>
      <c r="C8782" s="62">
        <v>3.8106000000000001E-4</v>
      </c>
      <c r="D8782" s="62">
        <v>31.18</v>
      </c>
      <c r="E8782" s="173">
        <f t="shared" si="189"/>
        <v>0.01</v>
      </c>
    </row>
    <row r="8783" spans="1:5">
      <c r="A8783" s="410" t="s">
        <v>3049</v>
      </c>
      <c r="B8783" s="62" t="s">
        <v>123</v>
      </c>
      <c r="C8783" s="62">
        <v>1.786E-4</v>
      </c>
      <c r="D8783" s="62">
        <v>178.5</v>
      </c>
      <c r="E8783" s="173">
        <f t="shared" si="189"/>
        <v>0.03</v>
      </c>
    </row>
    <row r="8784" spans="1:5">
      <c r="A8784" s="410" t="s">
        <v>3050</v>
      </c>
      <c r="B8784" s="62" t="s">
        <v>123</v>
      </c>
      <c r="C8784" s="62">
        <v>1.6054160000000001E-2</v>
      </c>
      <c r="D8784" s="62">
        <v>1.17</v>
      </c>
      <c r="E8784" s="173">
        <f t="shared" si="189"/>
        <v>0.01</v>
      </c>
    </row>
    <row r="8785" spans="1:5" ht="30">
      <c r="A8785" s="410" t="s">
        <v>3051</v>
      </c>
      <c r="B8785" s="62" t="s">
        <v>123</v>
      </c>
      <c r="C8785" s="62">
        <v>1.548E-4</v>
      </c>
      <c r="D8785" s="62">
        <v>140.43</v>
      </c>
      <c r="E8785" s="173">
        <f t="shared" si="189"/>
        <v>0.02</v>
      </c>
    </row>
    <row r="8786" spans="1:5" ht="30">
      <c r="A8786" s="410" t="s">
        <v>3052</v>
      </c>
      <c r="B8786" s="62" t="s">
        <v>123</v>
      </c>
      <c r="C8786" s="62">
        <v>1.0368E-4</v>
      </c>
      <c r="D8786" s="62">
        <v>123.37</v>
      </c>
      <c r="E8786" s="173">
        <f t="shared" si="189"/>
        <v>0.01</v>
      </c>
    </row>
    <row r="8787" spans="1:5" ht="30">
      <c r="A8787" s="410" t="s">
        <v>3080</v>
      </c>
      <c r="B8787" s="62" t="s">
        <v>123</v>
      </c>
      <c r="C8787" s="62">
        <v>6.3600000000000001E-6</v>
      </c>
      <c r="D8787" s="62">
        <v>593.85</v>
      </c>
      <c r="E8787" s="173">
        <f t="shared" si="189"/>
        <v>0</v>
      </c>
    </row>
    <row r="8788" spans="1:5">
      <c r="A8788" s="410" t="s">
        <v>3081</v>
      </c>
      <c r="B8788" s="62" t="s">
        <v>123</v>
      </c>
      <c r="C8788" s="62">
        <v>3.8999999999999999E-5</v>
      </c>
      <c r="D8788" s="62">
        <v>134.63</v>
      </c>
      <c r="E8788" s="173">
        <f t="shared" si="189"/>
        <v>0</v>
      </c>
    </row>
    <row r="8789" spans="1:5">
      <c r="A8789" s="410" t="s">
        <v>3082</v>
      </c>
      <c r="B8789" s="62" t="s">
        <v>123</v>
      </c>
      <c r="C8789" s="62">
        <v>2.9620000000000001E-5</v>
      </c>
      <c r="D8789" s="62">
        <v>202.84</v>
      </c>
      <c r="E8789" s="173">
        <f t="shared" si="189"/>
        <v>0</v>
      </c>
    </row>
    <row r="8790" spans="1:5">
      <c r="A8790" s="410" t="s">
        <v>3083</v>
      </c>
      <c r="B8790" s="62" t="s">
        <v>123</v>
      </c>
      <c r="C8790" s="62">
        <v>6.3600000000000001E-6</v>
      </c>
      <c r="D8790" s="62">
        <v>574.46</v>
      </c>
      <c r="E8790" s="173">
        <f t="shared" si="189"/>
        <v>0</v>
      </c>
    </row>
    <row r="8791" spans="1:5">
      <c r="A8791" s="410" t="s">
        <v>3084</v>
      </c>
      <c r="B8791" s="62" t="s">
        <v>123</v>
      </c>
      <c r="C8791" s="62">
        <v>7.7999999999999999E-6</v>
      </c>
      <c r="D8791" s="62">
        <v>276.64</v>
      </c>
      <c r="E8791" s="173">
        <f t="shared" si="189"/>
        <v>0</v>
      </c>
    </row>
    <row r="8792" spans="1:5">
      <c r="A8792" s="410" t="s">
        <v>3085</v>
      </c>
      <c r="B8792" s="62" t="s">
        <v>123</v>
      </c>
      <c r="C8792" s="62">
        <v>3.9312E-4</v>
      </c>
      <c r="D8792" s="62">
        <v>8.1</v>
      </c>
      <c r="E8792" s="173">
        <f t="shared" si="189"/>
        <v>0</v>
      </c>
    </row>
    <row r="8793" spans="1:5">
      <c r="A8793" s="410" t="s">
        <v>3310</v>
      </c>
      <c r="B8793" s="62" t="s">
        <v>123</v>
      </c>
      <c r="C8793" s="62">
        <v>2.4E-2</v>
      </c>
      <c r="D8793" s="62">
        <v>1.51</v>
      </c>
      <c r="E8793" s="173">
        <f t="shared" si="189"/>
        <v>0.03</v>
      </c>
    </row>
    <row r="8794" spans="1:5">
      <c r="A8794" s="410" t="s">
        <v>3086</v>
      </c>
      <c r="B8794" s="62" t="s">
        <v>123</v>
      </c>
      <c r="C8794" s="62">
        <v>2.1766E-4</v>
      </c>
      <c r="D8794" s="62">
        <v>11.01</v>
      </c>
      <c r="E8794" s="173">
        <f t="shared" si="189"/>
        <v>0</v>
      </c>
    </row>
    <row r="8795" spans="1:5">
      <c r="A8795" s="410" t="s">
        <v>3087</v>
      </c>
      <c r="B8795" s="62" t="s">
        <v>123</v>
      </c>
      <c r="C8795" s="62">
        <v>2.1766E-4</v>
      </c>
      <c r="D8795" s="62">
        <v>24.42</v>
      </c>
      <c r="E8795" s="173">
        <f t="shared" si="189"/>
        <v>0</v>
      </c>
    </row>
    <row r="8796" spans="1:5">
      <c r="A8796" s="410" t="s">
        <v>562</v>
      </c>
      <c r="B8796" s="62" t="s">
        <v>563</v>
      </c>
      <c r="C8796" s="62" t="s">
        <v>563</v>
      </c>
      <c r="D8796" s="62" t="s">
        <v>563</v>
      </c>
      <c r="E8796" s="173">
        <f>SUM(E8769:E8795)</f>
        <v>20.740000000000013</v>
      </c>
    </row>
    <row r="8797" spans="1:5">
      <c r="A8797" s="410"/>
      <c r="B8797" s="62"/>
      <c r="C8797" s="62"/>
      <c r="D8797" s="62"/>
      <c r="E8797" s="173"/>
    </row>
    <row r="8798" spans="1:5">
      <c r="A8798" s="410" t="s">
        <v>565</v>
      </c>
      <c r="B8798" s="62" t="s">
        <v>563</v>
      </c>
      <c r="C8798" s="62" t="s">
        <v>563</v>
      </c>
      <c r="D8798" s="62" t="s">
        <v>563</v>
      </c>
      <c r="E8798" s="173">
        <f>E8761+E8766+E8796</f>
        <v>22.390000000000011</v>
      </c>
    </row>
    <row r="8799" spans="1:5">
      <c r="A8799" s="410"/>
      <c r="B8799" s="62"/>
      <c r="C8799" s="62"/>
      <c r="D8799" s="413"/>
      <c r="E8799" s="173"/>
    </row>
    <row r="8800" spans="1:5">
      <c r="A8800" s="410"/>
      <c r="B8800" s="62"/>
      <c r="C8800" s="62"/>
      <c r="D8800" s="62"/>
      <c r="E8800" s="173"/>
    </row>
    <row r="8801" spans="1:5">
      <c r="A8801" s="410"/>
      <c r="B8801" s="62"/>
      <c r="C8801" s="62"/>
      <c r="D8801" s="62"/>
      <c r="E8801" s="173"/>
    </row>
    <row r="8802" spans="1:5">
      <c r="A8802" s="410" t="s">
        <v>1488</v>
      </c>
      <c r="B8802" s="62" t="s">
        <v>3654</v>
      </c>
      <c r="C8802" s="62"/>
      <c r="D8802" s="62"/>
      <c r="E8802" s="173"/>
    </row>
    <row r="8803" spans="1:5">
      <c r="A8803" s="410" t="s">
        <v>1219</v>
      </c>
      <c r="B8803" s="62"/>
      <c r="C8803" s="62"/>
      <c r="D8803" s="62"/>
      <c r="E8803" s="173"/>
    </row>
    <row r="8804" spans="1:5">
      <c r="A8804" s="410" t="s">
        <v>570</v>
      </c>
      <c r="B8804" s="62"/>
      <c r="C8804" s="62"/>
      <c r="D8804" s="62"/>
      <c r="E8804" s="173"/>
    </row>
    <row r="8805" spans="1:5">
      <c r="A8805" s="410"/>
      <c r="B8805" s="62"/>
      <c r="C8805" s="62"/>
      <c r="D8805" s="62"/>
      <c r="E8805" s="173"/>
    </row>
    <row r="8806" spans="1:5">
      <c r="A8806" s="410" t="s">
        <v>576</v>
      </c>
      <c r="B8806" s="62" t="s">
        <v>558</v>
      </c>
      <c r="C8806" s="62" t="s">
        <v>559</v>
      </c>
      <c r="D8806" s="62" t="s">
        <v>560</v>
      </c>
      <c r="E8806" s="173" t="s">
        <v>561</v>
      </c>
    </row>
    <row r="8807" spans="1:5" ht="30">
      <c r="A8807" s="410" t="s">
        <v>3061</v>
      </c>
      <c r="B8807" s="62" t="s">
        <v>123</v>
      </c>
      <c r="C8807" s="62">
        <v>9.7399999999999999E-6</v>
      </c>
      <c r="D8807" s="62">
        <v>576</v>
      </c>
      <c r="E8807" s="173">
        <f>TRUNC((C8807*D8807),2)</f>
        <v>0</v>
      </c>
    </row>
    <row r="8808" spans="1:5">
      <c r="A8808" s="410" t="s">
        <v>562</v>
      </c>
      <c r="B8808" s="62" t="s">
        <v>563</v>
      </c>
      <c r="C8808" s="62" t="s">
        <v>563</v>
      </c>
      <c r="D8808" s="62" t="s">
        <v>563</v>
      </c>
      <c r="E8808" s="173">
        <f>SUM(E8807:E8807)</f>
        <v>0</v>
      </c>
    </row>
    <row r="8809" spans="1:5">
      <c r="A8809" s="410"/>
      <c r="B8809" s="62"/>
      <c r="C8809" s="62"/>
      <c r="D8809" s="62"/>
      <c r="E8809" s="173"/>
    </row>
    <row r="8810" spans="1:5">
      <c r="A8810" s="410" t="s">
        <v>557</v>
      </c>
      <c r="B8810" s="62" t="s">
        <v>558</v>
      </c>
      <c r="C8810" s="62" t="s">
        <v>559</v>
      </c>
      <c r="D8810" s="62" t="s">
        <v>560</v>
      </c>
      <c r="E8810" s="173" t="s">
        <v>561</v>
      </c>
    </row>
    <row r="8811" spans="1:5">
      <c r="A8811" s="410" t="s">
        <v>3104</v>
      </c>
      <c r="B8811" s="62" t="s">
        <v>122</v>
      </c>
      <c r="C8811" s="62">
        <v>7.3043999999999998E-2</v>
      </c>
      <c r="D8811" s="62">
        <v>9.41</v>
      </c>
      <c r="E8811" s="173">
        <f>TRUNC((C8811*D8811),2)</f>
        <v>0.68</v>
      </c>
    </row>
    <row r="8812" spans="1:5">
      <c r="A8812" s="410" t="s">
        <v>3105</v>
      </c>
      <c r="B8812" s="62" t="s">
        <v>122</v>
      </c>
      <c r="C8812" s="62">
        <v>7.3043999999999998E-2</v>
      </c>
      <c r="D8812" s="62">
        <v>13.3</v>
      </c>
      <c r="E8812" s="173">
        <f>TRUNC((C8812*D8812),2)</f>
        <v>0.97</v>
      </c>
    </row>
    <row r="8813" spans="1:5">
      <c r="A8813" s="410" t="s">
        <v>562</v>
      </c>
      <c r="B8813" s="62" t="s">
        <v>563</v>
      </c>
      <c r="C8813" s="62" t="s">
        <v>563</v>
      </c>
      <c r="D8813" s="62" t="s">
        <v>563</v>
      </c>
      <c r="E8813" s="173">
        <f>SUM(E8811:E8812)</f>
        <v>1.65</v>
      </c>
    </row>
    <row r="8814" spans="1:5">
      <c r="A8814" s="410"/>
      <c r="B8814" s="62"/>
      <c r="C8814" s="62"/>
      <c r="D8814" s="62"/>
      <c r="E8814" s="173"/>
    </row>
    <row r="8815" spans="1:5">
      <c r="A8815" s="410" t="s">
        <v>564</v>
      </c>
      <c r="B8815" s="62" t="s">
        <v>558</v>
      </c>
      <c r="C8815" s="62" t="s">
        <v>559</v>
      </c>
      <c r="D8815" s="62" t="s">
        <v>560</v>
      </c>
      <c r="E8815" s="173" t="s">
        <v>561</v>
      </c>
    </row>
    <row r="8816" spans="1:5">
      <c r="A8816" s="410" t="s">
        <v>3091</v>
      </c>
      <c r="B8816" s="62" t="s">
        <v>123</v>
      </c>
      <c r="C8816" s="62">
        <v>1.7999999999999999E-2</v>
      </c>
      <c r="D8816" s="62">
        <v>55.19</v>
      </c>
      <c r="E8816" s="173">
        <f t="shared" ref="E8816:E8842" si="190">TRUNC((C8816*D8816),2)</f>
        <v>0.99</v>
      </c>
    </row>
    <row r="8817" spans="1:5">
      <c r="A8817" s="410" t="s">
        <v>3066</v>
      </c>
      <c r="B8817" s="62" t="s">
        <v>123</v>
      </c>
      <c r="C8817" s="62">
        <v>1.15448E-3</v>
      </c>
      <c r="D8817" s="62">
        <v>6.92</v>
      </c>
      <c r="E8817" s="173">
        <f t="shared" si="190"/>
        <v>0</v>
      </c>
    </row>
    <row r="8818" spans="1:5">
      <c r="A8818" s="410" t="s">
        <v>3046</v>
      </c>
      <c r="B8818" s="62" t="s">
        <v>131</v>
      </c>
      <c r="C8818" s="62">
        <v>2.3054E-4</v>
      </c>
      <c r="D8818" s="62">
        <v>50.4</v>
      </c>
      <c r="E8818" s="173">
        <f t="shared" si="190"/>
        <v>0.01</v>
      </c>
    </row>
    <row r="8819" spans="1:5">
      <c r="A8819" s="410" t="s">
        <v>3067</v>
      </c>
      <c r="B8819" s="62" t="s">
        <v>123</v>
      </c>
      <c r="C8819" s="62">
        <v>9.5699999999999995E-5</v>
      </c>
      <c r="D8819" s="62">
        <v>108.95</v>
      </c>
      <c r="E8819" s="173">
        <f t="shared" si="190"/>
        <v>0.01</v>
      </c>
    </row>
    <row r="8820" spans="1:5">
      <c r="A8820" s="410" t="s">
        <v>3069</v>
      </c>
      <c r="B8820" s="62" t="s">
        <v>123</v>
      </c>
      <c r="C8820" s="62">
        <v>1.3059600000000001E-3</v>
      </c>
      <c r="D8820" s="62">
        <v>6.21</v>
      </c>
      <c r="E8820" s="173">
        <f t="shared" si="190"/>
        <v>0</v>
      </c>
    </row>
    <row r="8821" spans="1:5">
      <c r="A8821" s="410" t="s">
        <v>3047</v>
      </c>
      <c r="B8821" s="62" t="s">
        <v>131</v>
      </c>
      <c r="C8821" s="62">
        <v>1.9777800000000002E-3</v>
      </c>
      <c r="D8821" s="62">
        <v>9.4499999999999993</v>
      </c>
      <c r="E8821" s="173">
        <f t="shared" si="190"/>
        <v>0.01</v>
      </c>
    </row>
    <row r="8822" spans="1:5">
      <c r="A8822" s="410" t="s">
        <v>3075</v>
      </c>
      <c r="B8822" s="62" t="s">
        <v>128</v>
      </c>
      <c r="C8822" s="62">
        <v>2.1766E-4</v>
      </c>
      <c r="D8822" s="62">
        <v>15.32</v>
      </c>
      <c r="E8822" s="173">
        <f t="shared" si="190"/>
        <v>0</v>
      </c>
    </row>
    <row r="8823" spans="1:5">
      <c r="A8823" s="410" t="s">
        <v>3096</v>
      </c>
      <c r="B8823" s="62" t="s">
        <v>123</v>
      </c>
      <c r="C8823" s="62">
        <v>2.1999999999999999E-2</v>
      </c>
      <c r="D8823" s="62">
        <v>47.93</v>
      </c>
      <c r="E8823" s="173">
        <f t="shared" si="190"/>
        <v>1.05</v>
      </c>
    </row>
    <row r="8824" spans="1:5">
      <c r="A8824" s="410" t="s">
        <v>3076</v>
      </c>
      <c r="B8824" s="62" t="s">
        <v>122</v>
      </c>
      <c r="C8824" s="62">
        <v>0.14399999999999999</v>
      </c>
      <c r="D8824" s="62">
        <v>1.87</v>
      </c>
      <c r="E8824" s="173">
        <f t="shared" si="190"/>
        <v>0.26</v>
      </c>
    </row>
    <row r="8825" spans="1:5">
      <c r="A8825" s="410" t="s">
        <v>3077</v>
      </c>
      <c r="B8825" s="62" t="s">
        <v>122</v>
      </c>
      <c r="C8825" s="62">
        <v>0.14399999999999999</v>
      </c>
      <c r="D8825" s="62">
        <v>0.71</v>
      </c>
      <c r="E8825" s="173">
        <f t="shared" si="190"/>
        <v>0.1</v>
      </c>
    </row>
    <row r="8826" spans="1:5">
      <c r="A8826" s="410" t="s">
        <v>3078</v>
      </c>
      <c r="B8826" s="62" t="s">
        <v>122</v>
      </c>
      <c r="C8826" s="62">
        <v>0.14399999999999999</v>
      </c>
      <c r="D8826" s="62">
        <v>0.34</v>
      </c>
      <c r="E8826" s="173">
        <f t="shared" si="190"/>
        <v>0.04</v>
      </c>
    </row>
    <row r="8827" spans="1:5">
      <c r="A8827" s="410" t="s">
        <v>3079</v>
      </c>
      <c r="B8827" s="62" t="s">
        <v>122</v>
      </c>
      <c r="C8827" s="62">
        <v>0.14399999999999999</v>
      </c>
      <c r="D8827" s="62">
        <v>0.05</v>
      </c>
      <c r="E8827" s="173">
        <f t="shared" si="190"/>
        <v>0</v>
      </c>
    </row>
    <row r="8828" spans="1:5">
      <c r="A8828" s="410" t="s">
        <v>3048</v>
      </c>
      <c r="B8828" s="62" t="s">
        <v>123</v>
      </c>
      <c r="C8828" s="62">
        <v>3.8106000000000001E-4</v>
      </c>
      <c r="D8828" s="62">
        <v>31.18</v>
      </c>
      <c r="E8828" s="173">
        <f t="shared" si="190"/>
        <v>0.01</v>
      </c>
    </row>
    <row r="8829" spans="1:5">
      <c r="A8829" s="410" t="s">
        <v>3049</v>
      </c>
      <c r="B8829" s="62" t="s">
        <v>123</v>
      </c>
      <c r="C8829" s="62">
        <v>1.786E-4</v>
      </c>
      <c r="D8829" s="62">
        <v>178.5</v>
      </c>
      <c r="E8829" s="173">
        <f t="shared" si="190"/>
        <v>0.03</v>
      </c>
    </row>
    <row r="8830" spans="1:5">
      <c r="A8830" s="410" t="s">
        <v>3050</v>
      </c>
      <c r="B8830" s="62" t="s">
        <v>123</v>
      </c>
      <c r="C8830" s="62">
        <v>1.6054160000000001E-2</v>
      </c>
      <c r="D8830" s="62">
        <v>1.17</v>
      </c>
      <c r="E8830" s="173">
        <f t="shared" si="190"/>
        <v>0.01</v>
      </c>
    </row>
    <row r="8831" spans="1:5" ht="30">
      <c r="A8831" s="410" t="s">
        <v>3051</v>
      </c>
      <c r="B8831" s="62" t="s">
        <v>123</v>
      </c>
      <c r="C8831" s="62">
        <v>1.548E-4</v>
      </c>
      <c r="D8831" s="62">
        <v>140.43</v>
      </c>
      <c r="E8831" s="173">
        <f t="shared" si="190"/>
        <v>0.02</v>
      </c>
    </row>
    <row r="8832" spans="1:5" ht="30">
      <c r="A8832" s="410" t="s">
        <v>3052</v>
      </c>
      <c r="B8832" s="62" t="s">
        <v>123</v>
      </c>
      <c r="C8832" s="62">
        <v>1.0368E-4</v>
      </c>
      <c r="D8832" s="62">
        <v>123.37</v>
      </c>
      <c r="E8832" s="173">
        <f t="shared" si="190"/>
        <v>0.01</v>
      </c>
    </row>
    <row r="8833" spans="1:5" ht="30">
      <c r="A8833" s="410" t="s">
        <v>3080</v>
      </c>
      <c r="B8833" s="62" t="s">
        <v>123</v>
      </c>
      <c r="C8833" s="62">
        <v>6.3600000000000001E-6</v>
      </c>
      <c r="D8833" s="62">
        <v>593.85</v>
      </c>
      <c r="E8833" s="173">
        <f t="shared" si="190"/>
        <v>0</v>
      </c>
    </row>
    <row r="8834" spans="1:5">
      <c r="A8834" s="410" t="s">
        <v>3319</v>
      </c>
      <c r="B8834" s="62" t="s">
        <v>123</v>
      </c>
      <c r="C8834" s="62">
        <v>1.03164557</v>
      </c>
      <c r="D8834" s="62">
        <v>3.16</v>
      </c>
      <c r="E8834" s="173">
        <f t="shared" si="190"/>
        <v>3.26</v>
      </c>
    </row>
    <row r="8835" spans="1:5">
      <c r="A8835" s="410" t="s">
        <v>3081</v>
      </c>
      <c r="B8835" s="62" t="s">
        <v>123</v>
      </c>
      <c r="C8835" s="62">
        <v>3.8999999999999999E-5</v>
      </c>
      <c r="D8835" s="62">
        <v>134.63</v>
      </c>
      <c r="E8835" s="173">
        <f t="shared" si="190"/>
        <v>0</v>
      </c>
    </row>
    <row r="8836" spans="1:5">
      <c r="A8836" s="410" t="s">
        <v>3082</v>
      </c>
      <c r="B8836" s="62" t="s">
        <v>123</v>
      </c>
      <c r="C8836" s="62">
        <v>2.9620000000000001E-5</v>
      </c>
      <c r="D8836" s="62">
        <v>202.84</v>
      </c>
      <c r="E8836" s="173">
        <f t="shared" si="190"/>
        <v>0</v>
      </c>
    </row>
    <row r="8837" spans="1:5">
      <c r="A8837" s="410" t="s">
        <v>3083</v>
      </c>
      <c r="B8837" s="62" t="s">
        <v>123</v>
      </c>
      <c r="C8837" s="62">
        <v>6.3600000000000001E-6</v>
      </c>
      <c r="D8837" s="62">
        <v>574.46</v>
      </c>
      <c r="E8837" s="173">
        <f t="shared" si="190"/>
        <v>0</v>
      </c>
    </row>
    <row r="8838" spans="1:5">
      <c r="A8838" s="410" t="s">
        <v>3084</v>
      </c>
      <c r="B8838" s="62" t="s">
        <v>123</v>
      </c>
      <c r="C8838" s="62">
        <v>7.7999999999999999E-6</v>
      </c>
      <c r="D8838" s="62">
        <v>276.64</v>
      </c>
      <c r="E8838" s="173">
        <f t="shared" si="190"/>
        <v>0</v>
      </c>
    </row>
    <row r="8839" spans="1:5">
      <c r="A8839" s="410" t="s">
        <v>3085</v>
      </c>
      <c r="B8839" s="62" t="s">
        <v>123</v>
      </c>
      <c r="C8839" s="62">
        <v>3.9312E-4</v>
      </c>
      <c r="D8839" s="62">
        <v>8.1</v>
      </c>
      <c r="E8839" s="173">
        <f t="shared" si="190"/>
        <v>0</v>
      </c>
    </row>
    <row r="8840" spans="1:5">
      <c r="A8840" s="410" t="s">
        <v>3310</v>
      </c>
      <c r="B8840" s="62" t="s">
        <v>123</v>
      </c>
      <c r="C8840" s="62">
        <v>2.4E-2</v>
      </c>
      <c r="D8840" s="62">
        <v>1.51</v>
      </c>
      <c r="E8840" s="173">
        <f t="shared" si="190"/>
        <v>0.03</v>
      </c>
    </row>
    <row r="8841" spans="1:5">
      <c r="A8841" s="410" t="s">
        <v>3086</v>
      </c>
      <c r="B8841" s="62" t="s">
        <v>123</v>
      </c>
      <c r="C8841" s="62">
        <v>2.1766E-4</v>
      </c>
      <c r="D8841" s="62">
        <v>11.01</v>
      </c>
      <c r="E8841" s="173">
        <f t="shared" si="190"/>
        <v>0</v>
      </c>
    </row>
    <row r="8842" spans="1:5">
      <c r="A8842" s="410" t="s">
        <v>3087</v>
      </c>
      <c r="B8842" s="62" t="s">
        <v>123</v>
      </c>
      <c r="C8842" s="62">
        <v>2.1766E-4</v>
      </c>
      <c r="D8842" s="62">
        <v>24.42</v>
      </c>
      <c r="E8842" s="173">
        <f t="shared" si="190"/>
        <v>0</v>
      </c>
    </row>
    <row r="8843" spans="1:5">
      <c r="A8843" s="410" t="s">
        <v>562</v>
      </c>
      <c r="B8843" s="62" t="s">
        <v>563</v>
      </c>
      <c r="C8843" s="62" t="s">
        <v>563</v>
      </c>
      <c r="D8843" s="62" t="s">
        <v>563</v>
      </c>
      <c r="E8843" s="173">
        <f>SUM(E8816:E8842)</f>
        <v>5.839999999999999</v>
      </c>
    </row>
    <row r="8844" spans="1:5">
      <c r="A8844" s="410"/>
      <c r="B8844" s="62"/>
      <c r="C8844" s="62"/>
      <c r="D8844" s="62"/>
      <c r="E8844" s="173"/>
    </row>
    <row r="8845" spans="1:5">
      <c r="A8845" s="410" t="s">
        <v>565</v>
      </c>
      <c r="B8845" s="62" t="s">
        <v>563</v>
      </c>
      <c r="C8845" s="62" t="s">
        <v>563</v>
      </c>
      <c r="D8845" s="62" t="s">
        <v>563</v>
      </c>
      <c r="E8845" s="173">
        <f>E8808+E8813+E8843</f>
        <v>7.4899999999999984</v>
      </c>
    </row>
    <row r="8846" spans="1:5">
      <c r="A8846" s="410"/>
      <c r="B8846" s="62"/>
      <c r="C8846" s="62"/>
      <c r="D8846" s="413"/>
      <c r="E8846" s="173"/>
    </row>
    <row r="8847" spans="1:5">
      <c r="A8847" s="410"/>
      <c r="B8847" s="62"/>
      <c r="C8847" s="62"/>
      <c r="D8847" s="62"/>
      <c r="E8847" s="173"/>
    </row>
    <row r="8848" spans="1:5">
      <c r="A8848" s="410"/>
      <c r="B8848" s="62"/>
      <c r="C8848" s="62"/>
      <c r="D8848" s="62"/>
      <c r="E8848" s="173"/>
    </row>
    <row r="8849" spans="1:5">
      <c r="A8849" s="410" t="s">
        <v>1489</v>
      </c>
      <c r="B8849" s="62" t="s">
        <v>3655</v>
      </c>
      <c r="C8849" s="62"/>
      <c r="D8849" s="62"/>
      <c r="E8849" s="173"/>
    </row>
    <row r="8850" spans="1:5">
      <c r="A8850" s="410" t="s">
        <v>1220</v>
      </c>
      <c r="B8850" s="62"/>
      <c r="C8850" s="62"/>
      <c r="D8850" s="62"/>
      <c r="E8850" s="173"/>
    </row>
    <row r="8851" spans="1:5">
      <c r="A8851" s="410" t="s">
        <v>570</v>
      </c>
      <c r="B8851" s="62"/>
      <c r="C8851" s="62"/>
      <c r="D8851" s="62"/>
      <c r="E8851" s="173"/>
    </row>
    <row r="8852" spans="1:5">
      <c r="A8852" s="410"/>
      <c r="B8852" s="62"/>
      <c r="C8852" s="62"/>
      <c r="D8852" s="62"/>
      <c r="E8852" s="173"/>
    </row>
    <row r="8853" spans="1:5">
      <c r="A8853" s="410" t="s">
        <v>576</v>
      </c>
      <c r="B8853" s="62" t="s">
        <v>558</v>
      </c>
      <c r="C8853" s="62" t="s">
        <v>559</v>
      </c>
      <c r="D8853" s="62" t="s">
        <v>560</v>
      </c>
      <c r="E8853" s="173" t="s">
        <v>561</v>
      </c>
    </row>
    <row r="8854" spans="1:5" ht="30">
      <c r="A8854" s="410" t="s">
        <v>3061</v>
      </c>
      <c r="B8854" s="62" t="s">
        <v>123</v>
      </c>
      <c r="C8854" s="62">
        <v>3.222E-5</v>
      </c>
      <c r="D8854" s="62">
        <v>576</v>
      </c>
      <c r="E8854" s="173">
        <f>TRUNC((C8854*D8854),2)</f>
        <v>0.01</v>
      </c>
    </row>
    <row r="8855" spans="1:5">
      <c r="A8855" s="410" t="s">
        <v>562</v>
      </c>
      <c r="B8855" s="62" t="s">
        <v>563</v>
      </c>
      <c r="C8855" s="62" t="s">
        <v>563</v>
      </c>
      <c r="D8855" s="62" t="s">
        <v>563</v>
      </c>
      <c r="E8855" s="173">
        <f>SUM(E8854:E8854)</f>
        <v>0.01</v>
      </c>
    </row>
    <row r="8856" spans="1:5">
      <c r="A8856" s="410"/>
      <c r="B8856" s="62"/>
      <c r="C8856" s="62"/>
      <c r="D8856" s="62"/>
      <c r="E8856" s="173"/>
    </row>
    <row r="8857" spans="1:5">
      <c r="A8857" s="410" t="s">
        <v>557</v>
      </c>
      <c r="B8857" s="62" t="s">
        <v>558</v>
      </c>
      <c r="C8857" s="62" t="s">
        <v>559</v>
      </c>
      <c r="D8857" s="62" t="s">
        <v>560</v>
      </c>
      <c r="E8857" s="173" t="s">
        <v>561</v>
      </c>
    </row>
    <row r="8858" spans="1:5">
      <c r="A8858" s="410" t="s">
        <v>3104</v>
      </c>
      <c r="B8858" s="62" t="s">
        <v>122</v>
      </c>
      <c r="C8858" s="62">
        <v>0.241451</v>
      </c>
      <c r="D8858" s="62">
        <v>9.41</v>
      </c>
      <c r="E8858" s="173">
        <f>TRUNC((C8858*D8858),2)</f>
        <v>2.27</v>
      </c>
    </row>
    <row r="8859" spans="1:5">
      <c r="A8859" s="410" t="s">
        <v>3105</v>
      </c>
      <c r="B8859" s="62" t="s">
        <v>122</v>
      </c>
      <c r="C8859" s="62">
        <v>0.241451</v>
      </c>
      <c r="D8859" s="62">
        <v>13.3</v>
      </c>
      <c r="E8859" s="173">
        <f>TRUNC((C8859*D8859),2)</f>
        <v>3.21</v>
      </c>
    </row>
    <row r="8860" spans="1:5">
      <c r="A8860" s="410" t="s">
        <v>562</v>
      </c>
      <c r="B8860" s="62" t="s">
        <v>563</v>
      </c>
      <c r="C8860" s="62" t="s">
        <v>563</v>
      </c>
      <c r="D8860" s="62" t="s">
        <v>563</v>
      </c>
      <c r="E8860" s="173">
        <f>SUM(E8858:E8859)</f>
        <v>5.48</v>
      </c>
    </row>
    <row r="8861" spans="1:5">
      <c r="A8861" s="410"/>
      <c r="B8861" s="62"/>
      <c r="C8861" s="62"/>
      <c r="D8861" s="62"/>
      <c r="E8861" s="173"/>
    </row>
    <row r="8862" spans="1:5">
      <c r="A8862" s="410" t="s">
        <v>564</v>
      </c>
      <c r="B8862" s="62" t="s">
        <v>558</v>
      </c>
      <c r="C8862" s="62" t="s">
        <v>559</v>
      </c>
      <c r="D8862" s="62" t="s">
        <v>560</v>
      </c>
      <c r="E8862" s="173" t="s">
        <v>561</v>
      </c>
    </row>
    <row r="8863" spans="1:5">
      <c r="A8863" s="410" t="s">
        <v>3091</v>
      </c>
      <c r="B8863" s="62" t="s">
        <v>123</v>
      </c>
      <c r="C8863" s="62">
        <v>1.4E-2</v>
      </c>
      <c r="D8863" s="62">
        <v>55.19</v>
      </c>
      <c r="E8863" s="173">
        <f t="shared" ref="E8863:E8889" si="191">TRUNC((C8863*D8863),2)</f>
        <v>0.77</v>
      </c>
    </row>
    <row r="8864" spans="1:5">
      <c r="A8864" s="410" t="s">
        <v>3066</v>
      </c>
      <c r="B8864" s="62" t="s">
        <v>123</v>
      </c>
      <c r="C8864" s="62">
        <v>3.8161800000000002E-3</v>
      </c>
      <c r="D8864" s="62">
        <v>6.92</v>
      </c>
      <c r="E8864" s="173">
        <f t="shared" si="191"/>
        <v>0.02</v>
      </c>
    </row>
    <row r="8865" spans="1:5">
      <c r="A8865" s="410" t="s">
        <v>3046</v>
      </c>
      <c r="B8865" s="62" t="s">
        <v>131</v>
      </c>
      <c r="C8865" s="62">
        <v>7.6208000000000005E-4</v>
      </c>
      <c r="D8865" s="62">
        <v>50.4</v>
      </c>
      <c r="E8865" s="173">
        <f t="shared" si="191"/>
        <v>0.03</v>
      </c>
    </row>
    <row r="8866" spans="1:5">
      <c r="A8866" s="410" t="s">
        <v>3067</v>
      </c>
      <c r="B8866" s="62" t="s">
        <v>123</v>
      </c>
      <c r="C8866" s="62">
        <v>3.1634000000000002E-4</v>
      </c>
      <c r="D8866" s="62">
        <v>108.95</v>
      </c>
      <c r="E8866" s="173">
        <f t="shared" si="191"/>
        <v>0.03</v>
      </c>
    </row>
    <row r="8867" spans="1:5">
      <c r="A8867" s="410" t="s">
        <v>3069</v>
      </c>
      <c r="B8867" s="62" t="s">
        <v>123</v>
      </c>
      <c r="C8867" s="62">
        <v>4.3169000000000003E-3</v>
      </c>
      <c r="D8867" s="62">
        <v>6.21</v>
      </c>
      <c r="E8867" s="173">
        <f t="shared" si="191"/>
        <v>0.02</v>
      </c>
    </row>
    <row r="8868" spans="1:5">
      <c r="A8868" s="410" t="s">
        <v>3047</v>
      </c>
      <c r="B8868" s="62" t="s">
        <v>131</v>
      </c>
      <c r="C8868" s="62">
        <v>6.5376599999999998E-3</v>
      </c>
      <c r="D8868" s="62">
        <v>9.4499999999999993</v>
      </c>
      <c r="E8868" s="173">
        <f t="shared" si="191"/>
        <v>0.06</v>
      </c>
    </row>
    <row r="8869" spans="1:5">
      <c r="A8869" s="410" t="s">
        <v>3075</v>
      </c>
      <c r="B8869" s="62" t="s">
        <v>128</v>
      </c>
      <c r="C8869" s="62">
        <v>7.1947999999999999E-4</v>
      </c>
      <c r="D8869" s="62">
        <v>15.32</v>
      </c>
      <c r="E8869" s="173">
        <f t="shared" si="191"/>
        <v>0.01</v>
      </c>
    </row>
    <row r="8870" spans="1:5">
      <c r="A8870" s="410" t="s">
        <v>3096</v>
      </c>
      <c r="B8870" s="62" t="s">
        <v>123</v>
      </c>
      <c r="C8870" s="62">
        <v>1.7000000000000001E-2</v>
      </c>
      <c r="D8870" s="62">
        <v>47.93</v>
      </c>
      <c r="E8870" s="173">
        <f t="shared" si="191"/>
        <v>0.81</v>
      </c>
    </row>
    <row r="8871" spans="1:5">
      <c r="A8871" s="410" t="s">
        <v>3320</v>
      </c>
      <c r="B8871" s="62" t="s">
        <v>123</v>
      </c>
      <c r="C8871" s="62">
        <v>1.0260222999999999</v>
      </c>
      <c r="D8871" s="62">
        <v>2.69</v>
      </c>
      <c r="E8871" s="173">
        <f t="shared" si="191"/>
        <v>2.75</v>
      </c>
    </row>
    <row r="8872" spans="1:5">
      <c r="A8872" s="410" t="s">
        <v>3076</v>
      </c>
      <c r="B8872" s="62" t="s">
        <v>122</v>
      </c>
      <c r="C8872" s="62">
        <v>0.47599999999999998</v>
      </c>
      <c r="D8872" s="62">
        <v>1.87</v>
      </c>
      <c r="E8872" s="173">
        <f t="shared" si="191"/>
        <v>0.89</v>
      </c>
    </row>
    <row r="8873" spans="1:5">
      <c r="A8873" s="410" t="s">
        <v>3077</v>
      </c>
      <c r="B8873" s="62" t="s">
        <v>122</v>
      </c>
      <c r="C8873" s="62">
        <v>0.47599999999999998</v>
      </c>
      <c r="D8873" s="62">
        <v>0.71</v>
      </c>
      <c r="E8873" s="173">
        <f t="shared" si="191"/>
        <v>0.33</v>
      </c>
    </row>
    <row r="8874" spans="1:5">
      <c r="A8874" s="410" t="s">
        <v>3078</v>
      </c>
      <c r="B8874" s="62" t="s">
        <v>122</v>
      </c>
      <c r="C8874" s="62">
        <v>0.47599999999999998</v>
      </c>
      <c r="D8874" s="62">
        <v>0.34</v>
      </c>
      <c r="E8874" s="173">
        <f t="shared" si="191"/>
        <v>0.16</v>
      </c>
    </row>
    <row r="8875" spans="1:5">
      <c r="A8875" s="410" t="s">
        <v>3079</v>
      </c>
      <c r="B8875" s="62" t="s">
        <v>122</v>
      </c>
      <c r="C8875" s="62">
        <v>0.47599999999999998</v>
      </c>
      <c r="D8875" s="62">
        <v>0.05</v>
      </c>
      <c r="E8875" s="173">
        <f t="shared" si="191"/>
        <v>0.02</v>
      </c>
    </row>
    <row r="8876" spans="1:5">
      <c r="A8876" s="410" t="s">
        <v>3048</v>
      </c>
      <c r="B8876" s="62" t="s">
        <v>123</v>
      </c>
      <c r="C8876" s="62">
        <v>1.25964E-3</v>
      </c>
      <c r="D8876" s="62">
        <v>31.18</v>
      </c>
      <c r="E8876" s="173">
        <f t="shared" si="191"/>
        <v>0.03</v>
      </c>
    </row>
    <row r="8877" spans="1:5">
      <c r="A8877" s="410" t="s">
        <v>3049</v>
      </c>
      <c r="B8877" s="62" t="s">
        <v>123</v>
      </c>
      <c r="C8877" s="62">
        <v>5.9038000000000005E-4</v>
      </c>
      <c r="D8877" s="62">
        <v>178.5</v>
      </c>
      <c r="E8877" s="173">
        <f t="shared" si="191"/>
        <v>0.1</v>
      </c>
    </row>
    <row r="8878" spans="1:5">
      <c r="A8878" s="410" t="s">
        <v>3050</v>
      </c>
      <c r="B8878" s="62" t="s">
        <v>123</v>
      </c>
      <c r="C8878" s="62">
        <v>5.3067900000000001E-2</v>
      </c>
      <c r="D8878" s="62">
        <v>1.17</v>
      </c>
      <c r="E8878" s="173">
        <f t="shared" si="191"/>
        <v>0.06</v>
      </c>
    </row>
    <row r="8879" spans="1:5" ht="30">
      <c r="A8879" s="410" t="s">
        <v>3051</v>
      </c>
      <c r="B8879" s="62" t="s">
        <v>123</v>
      </c>
      <c r="C8879" s="62">
        <v>5.1170000000000002E-4</v>
      </c>
      <c r="D8879" s="62">
        <v>140.43</v>
      </c>
      <c r="E8879" s="173">
        <f t="shared" si="191"/>
        <v>7.0000000000000007E-2</v>
      </c>
    </row>
    <row r="8880" spans="1:5" ht="30">
      <c r="A8880" s="410" t="s">
        <v>3052</v>
      </c>
      <c r="B8880" s="62" t="s">
        <v>123</v>
      </c>
      <c r="C8880" s="62">
        <v>3.4272000000000003E-4</v>
      </c>
      <c r="D8880" s="62">
        <v>123.37</v>
      </c>
      <c r="E8880" s="173">
        <f t="shared" si="191"/>
        <v>0.04</v>
      </c>
    </row>
    <row r="8881" spans="1:5" ht="30">
      <c r="A8881" s="410" t="s">
        <v>3080</v>
      </c>
      <c r="B8881" s="62" t="s">
        <v>123</v>
      </c>
      <c r="C8881" s="62">
        <v>2.0999999999999999E-5</v>
      </c>
      <c r="D8881" s="62">
        <v>593.85</v>
      </c>
      <c r="E8881" s="173">
        <f t="shared" si="191"/>
        <v>0.01</v>
      </c>
    </row>
    <row r="8882" spans="1:5">
      <c r="A8882" s="410" t="s">
        <v>3081</v>
      </c>
      <c r="B8882" s="62" t="s">
        <v>123</v>
      </c>
      <c r="C8882" s="62">
        <v>1.2889999999999999E-4</v>
      </c>
      <c r="D8882" s="62">
        <v>134.63</v>
      </c>
      <c r="E8882" s="173">
        <f t="shared" si="191"/>
        <v>0.01</v>
      </c>
    </row>
    <row r="8883" spans="1:5">
      <c r="A8883" s="410" t="s">
        <v>3082</v>
      </c>
      <c r="B8883" s="62" t="s">
        <v>123</v>
      </c>
      <c r="C8883" s="62">
        <v>9.7919999999999998E-5</v>
      </c>
      <c r="D8883" s="62">
        <v>202.84</v>
      </c>
      <c r="E8883" s="173">
        <f t="shared" si="191"/>
        <v>0.01</v>
      </c>
    </row>
    <row r="8884" spans="1:5">
      <c r="A8884" s="410" t="s">
        <v>3083</v>
      </c>
      <c r="B8884" s="62" t="s">
        <v>123</v>
      </c>
      <c r="C8884" s="62">
        <v>2.0999999999999999E-5</v>
      </c>
      <c r="D8884" s="62">
        <v>574.46</v>
      </c>
      <c r="E8884" s="173">
        <f t="shared" si="191"/>
        <v>0.01</v>
      </c>
    </row>
    <row r="8885" spans="1:5">
      <c r="A8885" s="410" t="s">
        <v>3084</v>
      </c>
      <c r="B8885" s="62" t="s">
        <v>123</v>
      </c>
      <c r="C8885" s="62">
        <v>2.58E-5</v>
      </c>
      <c r="D8885" s="62">
        <v>276.64</v>
      </c>
      <c r="E8885" s="173">
        <f t="shared" si="191"/>
        <v>0</v>
      </c>
    </row>
    <row r="8886" spans="1:5">
      <c r="A8886" s="410" t="s">
        <v>3085</v>
      </c>
      <c r="B8886" s="62" t="s">
        <v>123</v>
      </c>
      <c r="C8886" s="62">
        <v>1.29948E-3</v>
      </c>
      <c r="D8886" s="62">
        <v>8.1</v>
      </c>
      <c r="E8886" s="173">
        <f t="shared" si="191"/>
        <v>0.01</v>
      </c>
    </row>
    <row r="8887" spans="1:5">
      <c r="A8887" s="410" t="s">
        <v>3310</v>
      </c>
      <c r="B8887" s="62" t="s">
        <v>123</v>
      </c>
      <c r="C8887" s="62">
        <v>8.8999999999999996E-2</v>
      </c>
      <c r="D8887" s="62">
        <v>1.51</v>
      </c>
      <c r="E8887" s="173">
        <f t="shared" si="191"/>
        <v>0.13</v>
      </c>
    </row>
    <row r="8888" spans="1:5">
      <c r="A8888" s="410" t="s">
        <v>3086</v>
      </c>
      <c r="B8888" s="62" t="s">
        <v>123</v>
      </c>
      <c r="C8888" s="62">
        <v>7.1947999999999999E-4</v>
      </c>
      <c r="D8888" s="62">
        <v>11.01</v>
      </c>
      <c r="E8888" s="173">
        <f t="shared" si="191"/>
        <v>0</v>
      </c>
    </row>
    <row r="8889" spans="1:5">
      <c r="A8889" s="410" t="s">
        <v>3087</v>
      </c>
      <c r="B8889" s="62" t="s">
        <v>123</v>
      </c>
      <c r="C8889" s="62">
        <v>7.1947999999999999E-4</v>
      </c>
      <c r="D8889" s="62">
        <v>24.42</v>
      </c>
      <c r="E8889" s="173">
        <f t="shared" si="191"/>
        <v>0.01</v>
      </c>
    </row>
    <row r="8890" spans="1:5">
      <c r="A8890" s="410" t="s">
        <v>562</v>
      </c>
      <c r="B8890" s="62" t="s">
        <v>563</v>
      </c>
      <c r="C8890" s="62" t="s">
        <v>563</v>
      </c>
      <c r="D8890" s="62" t="s">
        <v>563</v>
      </c>
      <c r="E8890" s="173">
        <f>SUM(E8863:E8889)</f>
        <v>6.3899999999999979</v>
      </c>
    </row>
    <row r="8891" spans="1:5">
      <c r="A8891" s="410"/>
      <c r="B8891" s="62"/>
      <c r="C8891" s="62"/>
      <c r="D8891" s="62"/>
      <c r="E8891" s="173"/>
    </row>
    <row r="8892" spans="1:5">
      <c r="A8892" s="410" t="s">
        <v>565</v>
      </c>
      <c r="B8892" s="62" t="s">
        <v>563</v>
      </c>
      <c r="C8892" s="62" t="s">
        <v>563</v>
      </c>
      <c r="D8892" s="62" t="s">
        <v>563</v>
      </c>
      <c r="E8892" s="173">
        <f>E8855+E8860+E8890</f>
        <v>11.879999999999999</v>
      </c>
    </row>
    <row r="8893" spans="1:5">
      <c r="A8893" s="410"/>
      <c r="B8893" s="62"/>
      <c r="C8893" s="62"/>
      <c r="D8893" s="413"/>
      <c r="E8893" s="173"/>
    </row>
    <row r="8894" spans="1:5">
      <c r="A8894" s="410"/>
      <c r="B8894" s="62"/>
      <c r="C8894" s="62"/>
      <c r="D8894" s="62"/>
      <c r="E8894" s="173"/>
    </row>
    <row r="8895" spans="1:5">
      <c r="A8895" s="410"/>
      <c r="B8895" s="62"/>
      <c r="C8895" s="62"/>
      <c r="D8895" s="62"/>
      <c r="E8895" s="173"/>
    </row>
    <row r="8896" spans="1:5">
      <c r="A8896" s="410" t="s">
        <v>1490</v>
      </c>
      <c r="B8896" s="62" t="s">
        <v>3656</v>
      </c>
      <c r="C8896" s="62"/>
      <c r="D8896" s="62"/>
      <c r="E8896" s="173"/>
    </row>
    <row r="8897" spans="1:5">
      <c r="A8897" s="410" t="s">
        <v>1221</v>
      </c>
      <c r="B8897" s="62"/>
      <c r="C8897" s="62"/>
      <c r="D8897" s="62"/>
      <c r="E8897" s="173"/>
    </row>
    <row r="8898" spans="1:5">
      <c r="A8898" s="410" t="s">
        <v>570</v>
      </c>
      <c r="B8898" s="62"/>
      <c r="C8898" s="62"/>
      <c r="D8898" s="62"/>
      <c r="E8898" s="173"/>
    </row>
    <row r="8899" spans="1:5">
      <c r="A8899" s="410"/>
      <c r="B8899" s="62"/>
      <c r="C8899" s="62"/>
      <c r="D8899" s="62"/>
      <c r="E8899" s="173"/>
    </row>
    <row r="8900" spans="1:5">
      <c r="A8900" s="410" t="s">
        <v>576</v>
      </c>
      <c r="B8900" s="62" t="s">
        <v>558</v>
      </c>
      <c r="C8900" s="62" t="s">
        <v>559</v>
      </c>
      <c r="D8900" s="62" t="s">
        <v>560</v>
      </c>
      <c r="E8900" s="173" t="s">
        <v>561</v>
      </c>
    </row>
    <row r="8901" spans="1:5" ht="30">
      <c r="A8901" s="410" t="s">
        <v>3061</v>
      </c>
      <c r="B8901" s="62" t="s">
        <v>123</v>
      </c>
      <c r="C8901" s="62">
        <v>1.95E-5</v>
      </c>
      <c r="D8901" s="62">
        <v>576</v>
      </c>
      <c r="E8901" s="173">
        <f>TRUNC((C8901*D8901),2)</f>
        <v>0.01</v>
      </c>
    </row>
    <row r="8902" spans="1:5">
      <c r="A8902" s="410" t="s">
        <v>562</v>
      </c>
      <c r="B8902" s="62" t="s">
        <v>563</v>
      </c>
      <c r="C8902" s="62" t="s">
        <v>563</v>
      </c>
      <c r="D8902" s="62" t="s">
        <v>563</v>
      </c>
      <c r="E8902" s="173">
        <f>SUM(E8901:E8901)</f>
        <v>0.01</v>
      </c>
    </row>
    <row r="8903" spans="1:5">
      <c r="A8903" s="410"/>
      <c r="B8903" s="62"/>
      <c r="C8903" s="62"/>
      <c r="D8903" s="62"/>
      <c r="E8903" s="173"/>
    </row>
    <row r="8904" spans="1:5">
      <c r="A8904" s="410" t="s">
        <v>557</v>
      </c>
      <c r="B8904" s="62" t="s">
        <v>558</v>
      </c>
      <c r="C8904" s="62" t="s">
        <v>559</v>
      </c>
      <c r="D8904" s="62" t="s">
        <v>560</v>
      </c>
      <c r="E8904" s="173" t="s">
        <v>561</v>
      </c>
    </row>
    <row r="8905" spans="1:5">
      <c r="A8905" s="410" t="s">
        <v>3104</v>
      </c>
      <c r="B8905" s="62" t="s">
        <v>122</v>
      </c>
      <c r="C8905" s="62">
        <v>0.146088</v>
      </c>
      <c r="D8905" s="62">
        <v>9.41</v>
      </c>
      <c r="E8905" s="173">
        <f>TRUNC((C8905*D8905),2)</f>
        <v>1.37</v>
      </c>
    </row>
    <row r="8906" spans="1:5">
      <c r="A8906" s="410" t="s">
        <v>3105</v>
      </c>
      <c r="B8906" s="62" t="s">
        <v>122</v>
      </c>
      <c r="C8906" s="62">
        <v>0.146088</v>
      </c>
      <c r="D8906" s="62">
        <v>13.3</v>
      </c>
      <c r="E8906" s="173">
        <f>TRUNC((C8906*D8906),2)</f>
        <v>1.94</v>
      </c>
    </row>
    <row r="8907" spans="1:5">
      <c r="A8907" s="410" t="s">
        <v>562</v>
      </c>
      <c r="B8907" s="62" t="s">
        <v>563</v>
      </c>
      <c r="C8907" s="62" t="s">
        <v>563</v>
      </c>
      <c r="D8907" s="62" t="s">
        <v>563</v>
      </c>
      <c r="E8907" s="173">
        <f>SUM(E8905:E8906)</f>
        <v>3.31</v>
      </c>
    </row>
    <row r="8908" spans="1:5">
      <c r="A8908" s="410"/>
      <c r="B8908" s="62"/>
      <c r="C8908" s="62"/>
      <c r="D8908" s="62"/>
      <c r="E8908" s="173"/>
    </row>
    <row r="8909" spans="1:5">
      <c r="A8909" s="410" t="s">
        <v>564</v>
      </c>
      <c r="B8909" s="62" t="s">
        <v>558</v>
      </c>
      <c r="C8909" s="62" t="s">
        <v>559</v>
      </c>
      <c r="D8909" s="62" t="s">
        <v>560</v>
      </c>
      <c r="E8909" s="173" t="s">
        <v>561</v>
      </c>
    </row>
    <row r="8910" spans="1:5">
      <c r="A8910" s="410" t="s">
        <v>3091</v>
      </c>
      <c r="B8910" s="62" t="s">
        <v>123</v>
      </c>
      <c r="C8910" s="62">
        <v>2.5999999999999999E-2</v>
      </c>
      <c r="D8910" s="62">
        <v>55.19</v>
      </c>
      <c r="E8910" s="173">
        <f t="shared" ref="E8910:E8936" si="192">TRUNC((C8910*D8910),2)</f>
        <v>1.43</v>
      </c>
    </row>
    <row r="8911" spans="1:5">
      <c r="A8911" s="410" t="s">
        <v>3066</v>
      </c>
      <c r="B8911" s="62" t="s">
        <v>123</v>
      </c>
      <c r="C8911" s="62">
        <v>2.3089600000000001E-3</v>
      </c>
      <c r="D8911" s="62">
        <v>6.92</v>
      </c>
      <c r="E8911" s="173">
        <f t="shared" si="192"/>
        <v>0.01</v>
      </c>
    </row>
    <row r="8912" spans="1:5">
      <c r="A8912" s="410" t="s">
        <v>3046</v>
      </c>
      <c r="B8912" s="62" t="s">
        <v>131</v>
      </c>
      <c r="C8912" s="62">
        <v>4.6108E-4</v>
      </c>
      <c r="D8912" s="62">
        <v>50.4</v>
      </c>
      <c r="E8912" s="173">
        <f t="shared" si="192"/>
        <v>0.02</v>
      </c>
    </row>
    <row r="8913" spans="1:5">
      <c r="A8913" s="410" t="s">
        <v>3067</v>
      </c>
      <c r="B8913" s="62" t="s">
        <v>123</v>
      </c>
      <c r="C8913" s="62">
        <v>1.9139999999999999E-4</v>
      </c>
      <c r="D8913" s="62">
        <v>108.95</v>
      </c>
      <c r="E8913" s="173">
        <f t="shared" si="192"/>
        <v>0.02</v>
      </c>
    </row>
    <row r="8914" spans="1:5">
      <c r="A8914" s="410" t="s">
        <v>3069</v>
      </c>
      <c r="B8914" s="62" t="s">
        <v>123</v>
      </c>
      <c r="C8914" s="62">
        <v>2.6118999999999999E-3</v>
      </c>
      <c r="D8914" s="62">
        <v>6.21</v>
      </c>
      <c r="E8914" s="173">
        <f t="shared" si="192"/>
        <v>0.01</v>
      </c>
    </row>
    <row r="8915" spans="1:5">
      <c r="A8915" s="410" t="s">
        <v>3047</v>
      </c>
      <c r="B8915" s="62" t="s">
        <v>131</v>
      </c>
      <c r="C8915" s="62">
        <v>3.9555600000000003E-3</v>
      </c>
      <c r="D8915" s="62">
        <v>9.4499999999999993</v>
      </c>
      <c r="E8915" s="173">
        <f t="shared" si="192"/>
        <v>0.03</v>
      </c>
    </row>
    <row r="8916" spans="1:5">
      <c r="A8916" s="410" t="s">
        <v>3075</v>
      </c>
      <c r="B8916" s="62" t="s">
        <v>128</v>
      </c>
      <c r="C8916" s="62">
        <v>4.3532E-4</v>
      </c>
      <c r="D8916" s="62">
        <v>15.32</v>
      </c>
      <c r="E8916" s="173">
        <f t="shared" si="192"/>
        <v>0</v>
      </c>
    </row>
    <row r="8917" spans="1:5">
      <c r="A8917" s="410" t="s">
        <v>3096</v>
      </c>
      <c r="B8917" s="62" t="s">
        <v>123</v>
      </c>
      <c r="C8917" s="62">
        <v>3.3000000000000002E-2</v>
      </c>
      <c r="D8917" s="62">
        <v>47.93</v>
      </c>
      <c r="E8917" s="173">
        <f t="shared" si="192"/>
        <v>1.58</v>
      </c>
    </row>
    <row r="8918" spans="1:5">
      <c r="A8918" s="410" t="s">
        <v>3321</v>
      </c>
      <c r="B8918" s="62" t="s">
        <v>123</v>
      </c>
      <c r="C8918" s="62">
        <v>1.01519757</v>
      </c>
      <c r="D8918" s="62">
        <v>6.58</v>
      </c>
      <c r="E8918" s="173">
        <f t="shared" si="192"/>
        <v>6.68</v>
      </c>
    </row>
    <row r="8919" spans="1:5">
      <c r="A8919" s="410" t="s">
        <v>3076</v>
      </c>
      <c r="B8919" s="62" t="s">
        <v>122</v>
      </c>
      <c r="C8919" s="62">
        <v>0.28265241000000002</v>
      </c>
      <c r="D8919" s="62">
        <v>1.87</v>
      </c>
      <c r="E8919" s="173">
        <f t="shared" si="192"/>
        <v>0.52</v>
      </c>
    </row>
    <row r="8920" spans="1:5">
      <c r="A8920" s="410" t="s">
        <v>3077</v>
      </c>
      <c r="B8920" s="62" t="s">
        <v>122</v>
      </c>
      <c r="C8920" s="62">
        <v>0.28799999999999998</v>
      </c>
      <c r="D8920" s="62">
        <v>0.71</v>
      </c>
      <c r="E8920" s="173">
        <f t="shared" si="192"/>
        <v>0.2</v>
      </c>
    </row>
    <row r="8921" spans="1:5">
      <c r="A8921" s="410" t="s">
        <v>3078</v>
      </c>
      <c r="B8921" s="62" t="s">
        <v>122</v>
      </c>
      <c r="C8921" s="62">
        <v>0.28799999999999998</v>
      </c>
      <c r="D8921" s="62">
        <v>0.34</v>
      </c>
      <c r="E8921" s="173">
        <f t="shared" si="192"/>
        <v>0.09</v>
      </c>
    </row>
    <row r="8922" spans="1:5">
      <c r="A8922" s="410" t="s">
        <v>3079</v>
      </c>
      <c r="B8922" s="62" t="s">
        <v>122</v>
      </c>
      <c r="C8922" s="62">
        <v>0.28799999999999998</v>
      </c>
      <c r="D8922" s="62">
        <v>0.05</v>
      </c>
      <c r="E8922" s="173">
        <f t="shared" si="192"/>
        <v>0.01</v>
      </c>
    </row>
    <row r="8923" spans="1:5">
      <c r="A8923" s="410" t="s">
        <v>3048</v>
      </c>
      <c r="B8923" s="62" t="s">
        <v>123</v>
      </c>
      <c r="C8923" s="62">
        <v>7.6214000000000002E-4</v>
      </c>
      <c r="D8923" s="62">
        <v>31.18</v>
      </c>
      <c r="E8923" s="173">
        <f t="shared" si="192"/>
        <v>0.02</v>
      </c>
    </row>
    <row r="8924" spans="1:5">
      <c r="A8924" s="410" t="s">
        <v>3049</v>
      </c>
      <c r="B8924" s="62" t="s">
        <v>123</v>
      </c>
      <c r="C8924" s="62">
        <v>3.5720000000000001E-4</v>
      </c>
      <c r="D8924" s="62">
        <v>178.5</v>
      </c>
      <c r="E8924" s="173">
        <f t="shared" si="192"/>
        <v>0.06</v>
      </c>
    </row>
    <row r="8925" spans="1:5">
      <c r="A8925" s="410" t="s">
        <v>3050</v>
      </c>
      <c r="B8925" s="62" t="s">
        <v>123</v>
      </c>
      <c r="C8925" s="62">
        <v>3.2108320000000003E-2</v>
      </c>
      <c r="D8925" s="62">
        <v>1.17</v>
      </c>
      <c r="E8925" s="173">
        <f t="shared" si="192"/>
        <v>0.03</v>
      </c>
    </row>
    <row r="8926" spans="1:5" ht="30">
      <c r="A8926" s="410" t="s">
        <v>3051</v>
      </c>
      <c r="B8926" s="62" t="s">
        <v>123</v>
      </c>
      <c r="C8926" s="62">
        <v>3.0959999999999999E-4</v>
      </c>
      <c r="D8926" s="62">
        <v>140.43</v>
      </c>
      <c r="E8926" s="173">
        <f t="shared" si="192"/>
        <v>0.04</v>
      </c>
    </row>
    <row r="8927" spans="1:5" ht="30">
      <c r="A8927" s="410" t="s">
        <v>3052</v>
      </c>
      <c r="B8927" s="62" t="s">
        <v>123</v>
      </c>
      <c r="C8927" s="62">
        <v>2.0735999999999999E-4</v>
      </c>
      <c r="D8927" s="62">
        <v>123.37</v>
      </c>
      <c r="E8927" s="173">
        <f t="shared" si="192"/>
        <v>0.02</v>
      </c>
    </row>
    <row r="8928" spans="1:5" ht="30">
      <c r="A8928" s="410" t="s">
        <v>3080</v>
      </c>
      <c r="B8928" s="62" t="s">
        <v>123</v>
      </c>
      <c r="C8928" s="62">
        <v>1.27E-5</v>
      </c>
      <c r="D8928" s="62">
        <v>593.85</v>
      </c>
      <c r="E8928" s="173">
        <f t="shared" si="192"/>
        <v>0</v>
      </c>
    </row>
    <row r="8929" spans="1:5">
      <c r="A8929" s="410" t="s">
        <v>3081</v>
      </c>
      <c r="B8929" s="62" t="s">
        <v>123</v>
      </c>
      <c r="C8929" s="62">
        <v>7.7999999999999999E-5</v>
      </c>
      <c r="D8929" s="62">
        <v>134.63</v>
      </c>
      <c r="E8929" s="173">
        <f t="shared" si="192"/>
        <v>0.01</v>
      </c>
    </row>
    <row r="8930" spans="1:5">
      <c r="A8930" s="410" t="s">
        <v>3082</v>
      </c>
      <c r="B8930" s="62" t="s">
        <v>123</v>
      </c>
      <c r="C8930" s="62">
        <v>5.9240000000000002E-5</v>
      </c>
      <c r="D8930" s="62">
        <v>202.84</v>
      </c>
      <c r="E8930" s="173">
        <f t="shared" si="192"/>
        <v>0.01</v>
      </c>
    </row>
    <row r="8931" spans="1:5">
      <c r="A8931" s="410" t="s">
        <v>3083</v>
      </c>
      <c r="B8931" s="62" t="s">
        <v>123</v>
      </c>
      <c r="C8931" s="62">
        <v>1.27E-5</v>
      </c>
      <c r="D8931" s="62">
        <v>574.46</v>
      </c>
      <c r="E8931" s="173">
        <f t="shared" si="192"/>
        <v>0</v>
      </c>
    </row>
    <row r="8932" spans="1:5">
      <c r="A8932" s="410" t="s">
        <v>3084</v>
      </c>
      <c r="B8932" s="62" t="s">
        <v>123</v>
      </c>
      <c r="C8932" s="62">
        <v>1.56E-5</v>
      </c>
      <c r="D8932" s="62">
        <v>276.64</v>
      </c>
      <c r="E8932" s="173">
        <f t="shared" si="192"/>
        <v>0</v>
      </c>
    </row>
    <row r="8933" spans="1:5">
      <c r="A8933" s="410" t="s">
        <v>3085</v>
      </c>
      <c r="B8933" s="62" t="s">
        <v>123</v>
      </c>
      <c r="C8933" s="62">
        <v>7.8624000000000001E-4</v>
      </c>
      <c r="D8933" s="62">
        <v>8.1</v>
      </c>
      <c r="E8933" s="173">
        <f t="shared" si="192"/>
        <v>0</v>
      </c>
    </row>
    <row r="8934" spans="1:5">
      <c r="A8934" s="410" t="s">
        <v>3310</v>
      </c>
      <c r="B8934" s="62" t="s">
        <v>123</v>
      </c>
      <c r="C8934" s="62">
        <v>3.5999999999999997E-2</v>
      </c>
      <c r="D8934" s="62">
        <v>1.51</v>
      </c>
      <c r="E8934" s="173">
        <f t="shared" si="192"/>
        <v>0.05</v>
      </c>
    </row>
    <row r="8935" spans="1:5">
      <c r="A8935" s="410" t="s">
        <v>3086</v>
      </c>
      <c r="B8935" s="62" t="s">
        <v>123</v>
      </c>
      <c r="C8935" s="62">
        <v>4.3532E-4</v>
      </c>
      <c r="D8935" s="62">
        <v>11.01</v>
      </c>
      <c r="E8935" s="173">
        <f t="shared" si="192"/>
        <v>0</v>
      </c>
    </row>
    <row r="8936" spans="1:5">
      <c r="A8936" s="410" t="s">
        <v>3087</v>
      </c>
      <c r="B8936" s="62" t="s">
        <v>123</v>
      </c>
      <c r="C8936" s="62">
        <v>4.3532E-4</v>
      </c>
      <c r="D8936" s="62">
        <v>24.42</v>
      </c>
      <c r="E8936" s="173">
        <f t="shared" si="192"/>
        <v>0.01</v>
      </c>
    </row>
    <row r="8937" spans="1:5">
      <c r="A8937" s="410" t="s">
        <v>562</v>
      </c>
      <c r="B8937" s="62" t="s">
        <v>563</v>
      </c>
      <c r="C8937" s="62" t="s">
        <v>563</v>
      </c>
      <c r="D8937" s="62" t="s">
        <v>563</v>
      </c>
      <c r="E8937" s="173">
        <f>SUM(E8910:E8936)</f>
        <v>10.849999999999996</v>
      </c>
    </row>
    <row r="8938" spans="1:5">
      <c r="A8938" s="410"/>
      <c r="B8938" s="62"/>
      <c r="C8938" s="62"/>
      <c r="D8938" s="62"/>
      <c r="E8938" s="173"/>
    </row>
    <row r="8939" spans="1:5">
      <c r="A8939" s="410" t="s">
        <v>565</v>
      </c>
      <c r="B8939" s="62" t="s">
        <v>563</v>
      </c>
      <c r="C8939" s="62" t="s">
        <v>563</v>
      </c>
      <c r="D8939" s="62" t="s">
        <v>563</v>
      </c>
      <c r="E8939" s="173">
        <f>E8902+E8907+E8937</f>
        <v>14.169999999999996</v>
      </c>
    </row>
    <row r="8940" spans="1:5">
      <c r="A8940" s="410"/>
      <c r="B8940" s="62"/>
      <c r="C8940" s="62"/>
      <c r="D8940" s="413"/>
      <c r="E8940" s="173"/>
    </row>
    <row r="8941" spans="1:5">
      <c r="A8941" s="410"/>
      <c r="B8941" s="62"/>
      <c r="C8941" s="62"/>
      <c r="D8941" s="62"/>
      <c r="E8941" s="173"/>
    </row>
    <row r="8942" spans="1:5">
      <c r="A8942" s="410"/>
      <c r="B8942" s="62"/>
      <c r="C8942" s="62"/>
      <c r="D8942" s="62"/>
      <c r="E8942" s="173"/>
    </row>
    <row r="8943" spans="1:5">
      <c r="A8943" s="410" t="s">
        <v>1491</v>
      </c>
      <c r="B8943" s="62" t="s">
        <v>3657</v>
      </c>
      <c r="C8943" s="62"/>
      <c r="D8943" s="62"/>
      <c r="E8943" s="173"/>
    </row>
    <row r="8944" spans="1:5">
      <c r="A8944" s="410" t="s">
        <v>1222</v>
      </c>
      <c r="B8944" s="62"/>
      <c r="C8944" s="62"/>
      <c r="D8944" s="62"/>
      <c r="E8944" s="173"/>
    </row>
    <row r="8945" spans="1:5">
      <c r="A8945" s="410" t="s">
        <v>590</v>
      </c>
      <c r="B8945" s="62"/>
      <c r="C8945" s="62"/>
      <c r="D8945" s="62"/>
      <c r="E8945" s="173"/>
    </row>
    <row r="8946" spans="1:5">
      <c r="A8946" s="410"/>
      <c r="B8946" s="62"/>
      <c r="C8946" s="62"/>
      <c r="D8946" s="62"/>
      <c r="E8946" s="173"/>
    </row>
    <row r="8947" spans="1:5">
      <c r="A8947" s="410" t="s">
        <v>576</v>
      </c>
      <c r="B8947" s="62" t="s">
        <v>558</v>
      </c>
      <c r="C8947" s="62" t="s">
        <v>559</v>
      </c>
      <c r="D8947" s="62" t="s">
        <v>560</v>
      </c>
      <c r="E8947" s="173" t="s">
        <v>561</v>
      </c>
    </row>
    <row r="8948" spans="1:5" ht="30">
      <c r="A8948" s="410" t="s">
        <v>3061</v>
      </c>
      <c r="B8948" s="62" t="s">
        <v>123</v>
      </c>
      <c r="C8948" s="62">
        <v>4.9960000000000003E-5</v>
      </c>
      <c r="D8948" s="62">
        <v>576</v>
      </c>
      <c r="E8948" s="173">
        <f>TRUNC((C8948*D8948),2)</f>
        <v>0.02</v>
      </c>
    </row>
    <row r="8949" spans="1:5">
      <c r="A8949" s="410" t="s">
        <v>562</v>
      </c>
      <c r="B8949" s="62" t="s">
        <v>563</v>
      </c>
      <c r="C8949" s="62" t="s">
        <v>563</v>
      </c>
      <c r="D8949" s="62" t="s">
        <v>563</v>
      </c>
      <c r="E8949" s="173">
        <f>SUM(E8948:E8948)</f>
        <v>0.02</v>
      </c>
    </row>
    <row r="8950" spans="1:5">
      <c r="A8950" s="410"/>
      <c r="B8950" s="62"/>
      <c r="C8950" s="62"/>
      <c r="D8950" s="62"/>
      <c r="E8950" s="173"/>
    </row>
    <row r="8951" spans="1:5">
      <c r="A8951" s="410" t="s">
        <v>557</v>
      </c>
      <c r="B8951" s="62" t="s">
        <v>558</v>
      </c>
      <c r="C8951" s="62" t="s">
        <v>559</v>
      </c>
      <c r="D8951" s="62" t="s">
        <v>560</v>
      </c>
      <c r="E8951" s="173" t="s">
        <v>561</v>
      </c>
    </row>
    <row r="8952" spans="1:5">
      <c r="A8952" s="410" t="s">
        <v>3104</v>
      </c>
      <c r="B8952" s="62" t="s">
        <v>122</v>
      </c>
      <c r="C8952" s="62">
        <v>0.37435049999999997</v>
      </c>
      <c r="D8952" s="62">
        <v>9.41</v>
      </c>
      <c r="E8952" s="173">
        <f>TRUNC((C8952*D8952),2)</f>
        <v>3.52</v>
      </c>
    </row>
    <row r="8953" spans="1:5">
      <c r="A8953" s="410" t="s">
        <v>3105</v>
      </c>
      <c r="B8953" s="62" t="s">
        <v>122</v>
      </c>
      <c r="C8953" s="62">
        <v>0.37435049999999997</v>
      </c>
      <c r="D8953" s="62">
        <v>13.3</v>
      </c>
      <c r="E8953" s="173">
        <f>TRUNC((C8953*D8953),2)</f>
        <v>4.97</v>
      </c>
    </row>
    <row r="8954" spans="1:5">
      <c r="A8954" s="410" t="s">
        <v>562</v>
      </c>
      <c r="B8954" s="62" t="s">
        <v>563</v>
      </c>
      <c r="C8954" s="62" t="s">
        <v>563</v>
      </c>
      <c r="D8954" s="62" t="s">
        <v>563</v>
      </c>
      <c r="E8954" s="173">
        <f>SUM(E8952:E8953)</f>
        <v>8.49</v>
      </c>
    </row>
    <row r="8955" spans="1:5">
      <c r="A8955" s="410"/>
      <c r="B8955" s="62"/>
      <c r="C8955" s="62"/>
      <c r="D8955" s="62"/>
      <c r="E8955" s="173"/>
    </row>
    <row r="8956" spans="1:5">
      <c r="A8956" s="410" t="s">
        <v>564</v>
      </c>
      <c r="B8956" s="62" t="s">
        <v>558</v>
      </c>
      <c r="C8956" s="62" t="s">
        <v>559</v>
      </c>
      <c r="D8956" s="62" t="s">
        <v>560</v>
      </c>
      <c r="E8956" s="173" t="s">
        <v>561</v>
      </c>
    </row>
    <row r="8957" spans="1:5">
      <c r="A8957" s="410" t="s">
        <v>3066</v>
      </c>
      <c r="B8957" s="62" t="s">
        <v>123</v>
      </c>
      <c r="C8957" s="62">
        <v>5.9167000000000004E-3</v>
      </c>
      <c r="D8957" s="62">
        <v>6.92</v>
      </c>
      <c r="E8957" s="173">
        <f t="shared" ref="E8957:E8981" si="193">TRUNC((C8957*D8957),2)</f>
        <v>0.04</v>
      </c>
    </row>
    <row r="8958" spans="1:5">
      <c r="A8958" s="410" t="s">
        <v>3046</v>
      </c>
      <c r="B8958" s="62" t="s">
        <v>131</v>
      </c>
      <c r="C8958" s="62">
        <v>1.18154E-3</v>
      </c>
      <c r="D8958" s="62">
        <v>50.4</v>
      </c>
      <c r="E8958" s="173">
        <f t="shared" si="193"/>
        <v>0.05</v>
      </c>
    </row>
    <row r="8959" spans="1:5">
      <c r="A8959" s="410" t="s">
        <v>3067</v>
      </c>
      <c r="B8959" s="62" t="s">
        <v>123</v>
      </c>
      <c r="C8959" s="62">
        <v>4.9047999999999995E-4</v>
      </c>
      <c r="D8959" s="62">
        <v>108.95</v>
      </c>
      <c r="E8959" s="173">
        <f t="shared" si="193"/>
        <v>0.05</v>
      </c>
    </row>
    <row r="8960" spans="1:5">
      <c r="A8960" s="410" t="s">
        <v>3069</v>
      </c>
      <c r="B8960" s="62" t="s">
        <v>123</v>
      </c>
      <c r="C8960" s="62">
        <v>6.6930000000000002E-3</v>
      </c>
      <c r="D8960" s="62">
        <v>6.21</v>
      </c>
      <c r="E8960" s="173">
        <f t="shared" si="193"/>
        <v>0.04</v>
      </c>
    </row>
    <row r="8961" spans="1:5">
      <c r="A8961" s="410" t="s">
        <v>3047</v>
      </c>
      <c r="B8961" s="62" t="s">
        <v>131</v>
      </c>
      <c r="C8961" s="62">
        <v>1.013614E-2</v>
      </c>
      <c r="D8961" s="62">
        <v>9.4499999999999993</v>
      </c>
      <c r="E8961" s="173">
        <f t="shared" si="193"/>
        <v>0.09</v>
      </c>
    </row>
    <row r="8962" spans="1:5">
      <c r="A8962" s="410" t="s">
        <v>3075</v>
      </c>
      <c r="B8962" s="62" t="s">
        <v>128</v>
      </c>
      <c r="C8962" s="62">
        <v>1.1154800000000001E-3</v>
      </c>
      <c r="D8962" s="62">
        <v>15.32</v>
      </c>
      <c r="E8962" s="173">
        <f t="shared" si="193"/>
        <v>0.01</v>
      </c>
    </row>
    <row r="8963" spans="1:5">
      <c r="A8963" s="410" t="s">
        <v>3322</v>
      </c>
      <c r="B8963" s="62" t="s">
        <v>126</v>
      </c>
      <c r="C8963" s="62">
        <v>1.0775289299999999</v>
      </c>
      <c r="D8963" s="62">
        <v>2.42</v>
      </c>
      <c r="E8963" s="173">
        <f t="shared" si="193"/>
        <v>2.6</v>
      </c>
    </row>
    <row r="8964" spans="1:5">
      <c r="A8964" s="410" t="s">
        <v>3076</v>
      </c>
      <c r="B8964" s="62" t="s">
        <v>122</v>
      </c>
      <c r="C8964" s="62">
        <v>0.73799999999999999</v>
      </c>
      <c r="D8964" s="62">
        <v>1.87</v>
      </c>
      <c r="E8964" s="173">
        <f t="shared" si="193"/>
        <v>1.38</v>
      </c>
    </row>
    <row r="8965" spans="1:5">
      <c r="A8965" s="410" t="s">
        <v>3077</v>
      </c>
      <c r="B8965" s="62" t="s">
        <v>122</v>
      </c>
      <c r="C8965" s="62">
        <v>0.73799999999999999</v>
      </c>
      <c r="D8965" s="62">
        <v>0.71</v>
      </c>
      <c r="E8965" s="173">
        <f t="shared" si="193"/>
        <v>0.52</v>
      </c>
    </row>
    <row r="8966" spans="1:5">
      <c r="A8966" s="410" t="s">
        <v>3078</v>
      </c>
      <c r="B8966" s="62" t="s">
        <v>122</v>
      </c>
      <c r="C8966" s="62">
        <v>0.73799999999999999</v>
      </c>
      <c r="D8966" s="62">
        <v>0.34</v>
      </c>
      <c r="E8966" s="173">
        <f t="shared" si="193"/>
        <v>0.25</v>
      </c>
    </row>
    <row r="8967" spans="1:5">
      <c r="A8967" s="410" t="s">
        <v>3079</v>
      </c>
      <c r="B8967" s="62" t="s">
        <v>122</v>
      </c>
      <c r="C8967" s="62">
        <v>0.73799999999999999</v>
      </c>
      <c r="D8967" s="62">
        <v>0.05</v>
      </c>
      <c r="E8967" s="173">
        <f t="shared" si="193"/>
        <v>0.03</v>
      </c>
    </row>
    <row r="8968" spans="1:5">
      <c r="A8968" s="410" t="s">
        <v>3048</v>
      </c>
      <c r="B8968" s="62" t="s">
        <v>123</v>
      </c>
      <c r="C8968" s="62">
        <v>1.9529599999999999E-3</v>
      </c>
      <c r="D8968" s="62">
        <v>31.18</v>
      </c>
      <c r="E8968" s="173">
        <f t="shared" si="193"/>
        <v>0.06</v>
      </c>
    </row>
    <row r="8969" spans="1:5">
      <c r="A8969" s="410" t="s">
        <v>3049</v>
      </c>
      <c r="B8969" s="62" t="s">
        <v>123</v>
      </c>
      <c r="C8969" s="62">
        <v>9.1533999999999995E-4</v>
      </c>
      <c r="D8969" s="62">
        <v>178.5</v>
      </c>
      <c r="E8969" s="173">
        <f t="shared" si="193"/>
        <v>0.16</v>
      </c>
    </row>
    <row r="8970" spans="1:5">
      <c r="A8970" s="410" t="s">
        <v>3050</v>
      </c>
      <c r="B8970" s="62" t="s">
        <v>123</v>
      </c>
      <c r="C8970" s="62">
        <v>8.227756E-2</v>
      </c>
      <c r="D8970" s="62">
        <v>1.17</v>
      </c>
      <c r="E8970" s="173">
        <f t="shared" si="193"/>
        <v>0.09</v>
      </c>
    </row>
    <row r="8971" spans="1:5" ht="30">
      <c r="A8971" s="410" t="s">
        <v>3051</v>
      </c>
      <c r="B8971" s="62" t="s">
        <v>123</v>
      </c>
      <c r="C8971" s="62">
        <v>7.9336000000000001E-4</v>
      </c>
      <c r="D8971" s="62">
        <v>140.43</v>
      </c>
      <c r="E8971" s="173">
        <f t="shared" si="193"/>
        <v>0.11</v>
      </c>
    </row>
    <row r="8972" spans="1:5" ht="30">
      <c r="A8972" s="410" t="s">
        <v>3052</v>
      </c>
      <c r="B8972" s="62" t="s">
        <v>123</v>
      </c>
      <c r="C8972" s="62">
        <v>5.3136000000000004E-4</v>
      </c>
      <c r="D8972" s="62">
        <v>123.37</v>
      </c>
      <c r="E8972" s="173">
        <f t="shared" si="193"/>
        <v>0.06</v>
      </c>
    </row>
    <row r="8973" spans="1:5" ht="30">
      <c r="A8973" s="410" t="s">
        <v>3080</v>
      </c>
      <c r="B8973" s="62" t="s">
        <v>123</v>
      </c>
      <c r="C8973" s="62">
        <v>3.2539999999999997E-5</v>
      </c>
      <c r="D8973" s="62">
        <v>593.85</v>
      </c>
      <c r="E8973" s="173">
        <f t="shared" si="193"/>
        <v>0.01</v>
      </c>
    </row>
    <row r="8974" spans="1:5">
      <c r="A8974" s="410" t="s">
        <v>3081</v>
      </c>
      <c r="B8974" s="62" t="s">
        <v>123</v>
      </c>
      <c r="C8974" s="62">
        <v>1.9986E-4</v>
      </c>
      <c r="D8974" s="62">
        <v>134.63</v>
      </c>
      <c r="E8974" s="173">
        <f t="shared" si="193"/>
        <v>0.02</v>
      </c>
    </row>
    <row r="8975" spans="1:5">
      <c r="A8975" s="410" t="s">
        <v>3082</v>
      </c>
      <c r="B8975" s="62" t="s">
        <v>123</v>
      </c>
      <c r="C8975" s="62">
        <v>1.518E-4</v>
      </c>
      <c r="D8975" s="62">
        <v>202.84</v>
      </c>
      <c r="E8975" s="173">
        <f t="shared" si="193"/>
        <v>0.03</v>
      </c>
    </row>
    <row r="8976" spans="1:5">
      <c r="A8976" s="410" t="s">
        <v>3083</v>
      </c>
      <c r="B8976" s="62" t="s">
        <v>123</v>
      </c>
      <c r="C8976" s="62">
        <v>3.2539999999999997E-5</v>
      </c>
      <c r="D8976" s="62">
        <v>574.46</v>
      </c>
      <c r="E8976" s="173">
        <f t="shared" si="193"/>
        <v>0.01</v>
      </c>
    </row>
    <row r="8977" spans="1:5">
      <c r="A8977" s="410" t="s">
        <v>3084</v>
      </c>
      <c r="B8977" s="62" t="s">
        <v>123</v>
      </c>
      <c r="C8977" s="62">
        <v>4.0000000000000003E-5</v>
      </c>
      <c r="D8977" s="62">
        <v>276.64</v>
      </c>
      <c r="E8977" s="173">
        <f t="shared" si="193"/>
        <v>0.01</v>
      </c>
    </row>
    <row r="8978" spans="1:5">
      <c r="A8978" s="410" t="s">
        <v>3085</v>
      </c>
      <c r="B8978" s="62" t="s">
        <v>123</v>
      </c>
      <c r="C8978" s="62">
        <v>2.0147400000000001E-3</v>
      </c>
      <c r="D8978" s="62">
        <v>8.1</v>
      </c>
      <c r="E8978" s="173">
        <f t="shared" si="193"/>
        <v>0.01</v>
      </c>
    </row>
    <row r="8979" spans="1:5">
      <c r="A8979" s="410" t="s">
        <v>3310</v>
      </c>
      <c r="B8979" s="62" t="s">
        <v>123</v>
      </c>
      <c r="C8979" s="62">
        <v>0.123</v>
      </c>
      <c r="D8979" s="62">
        <v>1.51</v>
      </c>
      <c r="E8979" s="173">
        <f t="shared" si="193"/>
        <v>0.18</v>
      </c>
    </row>
    <row r="8980" spans="1:5">
      <c r="A8980" s="410" t="s">
        <v>3086</v>
      </c>
      <c r="B8980" s="62" t="s">
        <v>123</v>
      </c>
      <c r="C8980" s="62">
        <v>1.1154800000000001E-3</v>
      </c>
      <c r="D8980" s="62">
        <v>11.01</v>
      </c>
      <c r="E8980" s="173">
        <f t="shared" si="193"/>
        <v>0.01</v>
      </c>
    </row>
    <row r="8981" spans="1:5">
      <c r="A8981" s="410" t="s">
        <v>3087</v>
      </c>
      <c r="B8981" s="62" t="s">
        <v>123</v>
      </c>
      <c r="C8981" s="62">
        <v>1.1154800000000001E-3</v>
      </c>
      <c r="D8981" s="62">
        <v>24.42</v>
      </c>
      <c r="E8981" s="173">
        <f t="shared" si="193"/>
        <v>0.02</v>
      </c>
    </row>
    <row r="8982" spans="1:5">
      <c r="A8982" s="410" t="s">
        <v>562</v>
      </c>
      <c r="B8982" s="62" t="s">
        <v>563</v>
      </c>
      <c r="C8982" s="62" t="s">
        <v>563</v>
      </c>
      <c r="D8982" s="62" t="s">
        <v>563</v>
      </c>
      <c r="E8982" s="173">
        <f>SUM(E8957:E8981)</f>
        <v>5.8399999999999972</v>
      </c>
    </row>
    <row r="8983" spans="1:5">
      <c r="A8983" s="410"/>
      <c r="B8983" s="62"/>
      <c r="C8983" s="62"/>
      <c r="D8983" s="62"/>
      <c r="E8983" s="173"/>
    </row>
    <row r="8984" spans="1:5">
      <c r="A8984" s="410" t="s">
        <v>565</v>
      </c>
      <c r="B8984" s="62" t="s">
        <v>563</v>
      </c>
      <c r="C8984" s="62" t="s">
        <v>563</v>
      </c>
      <c r="D8984" s="62" t="s">
        <v>563</v>
      </c>
      <c r="E8984" s="173">
        <f>E8949+E8954+E8982</f>
        <v>14.349999999999998</v>
      </c>
    </row>
    <row r="8985" spans="1:5">
      <c r="A8985" s="410"/>
      <c r="B8985" s="62"/>
      <c r="C8985" s="62"/>
      <c r="D8985" s="413"/>
      <c r="E8985" s="173"/>
    </row>
    <row r="8986" spans="1:5">
      <c r="A8986" s="410"/>
      <c r="B8986" s="62"/>
      <c r="C8986" s="62"/>
      <c r="D8986" s="62"/>
      <c r="E8986" s="173"/>
    </row>
    <row r="8987" spans="1:5">
      <c r="A8987" s="410"/>
      <c r="B8987" s="62"/>
      <c r="C8987" s="62"/>
      <c r="D8987" s="62"/>
      <c r="E8987" s="173"/>
    </row>
    <row r="8988" spans="1:5">
      <c r="A8988" s="410" t="s">
        <v>1492</v>
      </c>
      <c r="B8988" s="62" t="s">
        <v>3657</v>
      </c>
      <c r="C8988" s="62"/>
      <c r="D8988" s="62"/>
      <c r="E8988" s="173"/>
    </row>
    <row r="8989" spans="1:5">
      <c r="A8989" s="410" t="s">
        <v>1223</v>
      </c>
      <c r="B8989" s="62"/>
      <c r="C8989" s="62"/>
      <c r="D8989" s="62"/>
      <c r="E8989" s="173"/>
    </row>
    <row r="8990" spans="1:5">
      <c r="A8990" s="410" t="s">
        <v>590</v>
      </c>
      <c r="B8990" s="62"/>
      <c r="C8990" s="62"/>
      <c r="D8990" s="62"/>
      <c r="E8990" s="173"/>
    </row>
    <row r="8991" spans="1:5">
      <c r="A8991" s="410"/>
      <c r="B8991" s="62"/>
      <c r="C8991" s="62"/>
      <c r="D8991" s="62"/>
      <c r="E8991" s="173"/>
    </row>
    <row r="8992" spans="1:5">
      <c r="A8992" s="410" t="s">
        <v>576</v>
      </c>
      <c r="B8992" s="62" t="s">
        <v>558</v>
      </c>
      <c r="C8992" s="62" t="s">
        <v>559</v>
      </c>
      <c r="D8992" s="62" t="s">
        <v>560</v>
      </c>
      <c r="E8992" s="173" t="s">
        <v>561</v>
      </c>
    </row>
    <row r="8993" spans="1:5" ht="30">
      <c r="A8993" s="410" t="s">
        <v>3061</v>
      </c>
      <c r="B8993" s="62" t="s">
        <v>123</v>
      </c>
      <c r="C8993" s="62">
        <v>5.9580000000000002E-5</v>
      </c>
      <c r="D8993" s="62">
        <v>576</v>
      </c>
      <c r="E8993" s="173">
        <f>TRUNC((C8993*D8993),2)</f>
        <v>0.03</v>
      </c>
    </row>
    <row r="8994" spans="1:5">
      <c r="A8994" s="410" t="s">
        <v>562</v>
      </c>
      <c r="B8994" s="62" t="s">
        <v>563</v>
      </c>
      <c r="C8994" s="62" t="s">
        <v>563</v>
      </c>
      <c r="D8994" s="62" t="s">
        <v>563</v>
      </c>
      <c r="E8994" s="173">
        <f>SUM(E8993:E8993)</f>
        <v>0.03</v>
      </c>
    </row>
    <row r="8995" spans="1:5">
      <c r="A8995" s="410"/>
      <c r="B8995" s="62"/>
      <c r="C8995" s="62"/>
      <c r="D8995" s="62"/>
      <c r="E8995" s="173"/>
    </row>
    <row r="8996" spans="1:5">
      <c r="A8996" s="410" t="s">
        <v>557</v>
      </c>
      <c r="B8996" s="62" t="s">
        <v>558</v>
      </c>
      <c r="C8996" s="62" t="s">
        <v>559</v>
      </c>
      <c r="D8996" s="62" t="s">
        <v>560</v>
      </c>
      <c r="E8996" s="173" t="s">
        <v>561</v>
      </c>
    </row>
    <row r="8997" spans="1:5">
      <c r="A8997" s="410" t="s">
        <v>3104</v>
      </c>
      <c r="B8997" s="62" t="s">
        <v>122</v>
      </c>
      <c r="C8997" s="62">
        <v>0.44638</v>
      </c>
      <c r="D8997" s="62">
        <v>9.41</v>
      </c>
      <c r="E8997" s="173">
        <f>TRUNC((C8997*D8997),2)</f>
        <v>4.2</v>
      </c>
    </row>
    <row r="8998" spans="1:5">
      <c r="A8998" s="410" t="s">
        <v>3105</v>
      </c>
      <c r="B8998" s="62" t="s">
        <v>122</v>
      </c>
      <c r="C8998" s="62">
        <v>0.44638</v>
      </c>
      <c r="D8998" s="62">
        <v>13.3</v>
      </c>
      <c r="E8998" s="173">
        <f>TRUNC((C8998*D8998),2)</f>
        <v>5.93</v>
      </c>
    </row>
    <row r="8999" spans="1:5">
      <c r="A8999" s="410" t="s">
        <v>562</v>
      </c>
      <c r="B8999" s="62" t="s">
        <v>563</v>
      </c>
      <c r="C8999" s="62" t="s">
        <v>563</v>
      </c>
      <c r="D8999" s="62" t="s">
        <v>563</v>
      </c>
      <c r="E8999" s="173">
        <f>SUM(E8997:E8998)</f>
        <v>10.129999999999999</v>
      </c>
    </row>
    <row r="9000" spans="1:5">
      <c r="A9000" s="410"/>
      <c r="B9000" s="62"/>
      <c r="C9000" s="62"/>
      <c r="D9000" s="62"/>
      <c r="E9000" s="173"/>
    </row>
    <row r="9001" spans="1:5">
      <c r="A9001" s="410" t="s">
        <v>564</v>
      </c>
      <c r="B9001" s="62" t="s">
        <v>558</v>
      </c>
      <c r="C9001" s="62" t="s">
        <v>559</v>
      </c>
      <c r="D9001" s="62" t="s">
        <v>560</v>
      </c>
      <c r="E9001" s="173" t="s">
        <v>561</v>
      </c>
    </row>
    <row r="9002" spans="1:5">
      <c r="A9002" s="410" t="s">
        <v>3066</v>
      </c>
      <c r="B9002" s="62" t="s">
        <v>123</v>
      </c>
      <c r="C9002" s="62">
        <v>7.0551399999999997E-3</v>
      </c>
      <c r="D9002" s="62">
        <v>6.92</v>
      </c>
      <c r="E9002" s="173">
        <f t="shared" ref="E9002:E9026" si="194">TRUNC((C9002*D9002),2)</f>
        <v>0.04</v>
      </c>
    </row>
    <row r="9003" spans="1:5">
      <c r="A9003" s="410" t="s">
        <v>3046</v>
      </c>
      <c r="B9003" s="62" t="s">
        <v>131</v>
      </c>
      <c r="C9003" s="62">
        <v>1.4088799999999999E-3</v>
      </c>
      <c r="D9003" s="62">
        <v>50.4</v>
      </c>
      <c r="E9003" s="173">
        <f t="shared" si="194"/>
        <v>7.0000000000000007E-2</v>
      </c>
    </row>
    <row r="9004" spans="1:5">
      <c r="A9004" s="410" t="s">
        <v>3067</v>
      </c>
      <c r="B9004" s="62" t="s">
        <v>123</v>
      </c>
      <c r="C9004" s="62">
        <v>5.8483999999999999E-4</v>
      </c>
      <c r="D9004" s="62">
        <v>108.95</v>
      </c>
      <c r="E9004" s="173">
        <f t="shared" si="194"/>
        <v>0.06</v>
      </c>
    </row>
    <row r="9005" spans="1:5">
      <c r="A9005" s="410" t="s">
        <v>3069</v>
      </c>
      <c r="B9005" s="62" t="s">
        <v>123</v>
      </c>
      <c r="C9005" s="62">
        <v>7.9807999999999997E-3</v>
      </c>
      <c r="D9005" s="62">
        <v>6.21</v>
      </c>
      <c r="E9005" s="173">
        <f t="shared" si="194"/>
        <v>0.04</v>
      </c>
    </row>
    <row r="9006" spans="1:5">
      <c r="A9006" s="410" t="s">
        <v>3047</v>
      </c>
      <c r="B9006" s="62" t="s">
        <v>131</v>
      </c>
      <c r="C9006" s="62">
        <v>1.208644E-2</v>
      </c>
      <c r="D9006" s="62">
        <v>9.4499999999999993</v>
      </c>
      <c r="E9006" s="173">
        <f t="shared" si="194"/>
        <v>0.11</v>
      </c>
    </row>
    <row r="9007" spans="1:5">
      <c r="A9007" s="410" t="s">
        <v>3075</v>
      </c>
      <c r="B9007" s="62" t="s">
        <v>128</v>
      </c>
      <c r="C9007" s="62">
        <v>1.33012E-3</v>
      </c>
      <c r="D9007" s="62">
        <v>15.32</v>
      </c>
      <c r="E9007" s="173">
        <f t="shared" si="194"/>
        <v>0.02</v>
      </c>
    </row>
    <row r="9008" spans="1:5">
      <c r="A9008" s="410" t="s">
        <v>3323</v>
      </c>
      <c r="B9008" s="62" t="s">
        <v>126</v>
      </c>
      <c r="C9008" s="62">
        <v>1.0646832399999999</v>
      </c>
      <c r="D9008" s="62">
        <v>5.43</v>
      </c>
      <c r="E9008" s="173">
        <f t="shared" si="194"/>
        <v>5.78</v>
      </c>
    </row>
    <row r="9009" spans="1:5">
      <c r="A9009" s="410" t="s">
        <v>3076</v>
      </c>
      <c r="B9009" s="62" t="s">
        <v>122</v>
      </c>
      <c r="C9009" s="62">
        <v>0.88</v>
      </c>
      <c r="D9009" s="62">
        <v>1.87</v>
      </c>
      <c r="E9009" s="173">
        <f t="shared" si="194"/>
        <v>1.64</v>
      </c>
    </row>
    <row r="9010" spans="1:5">
      <c r="A9010" s="410" t="s">
        <v>3077</v>
      </c>
      <c r="B9010" s="62" t="s">
        <v>122</v>
      </c>
      <c r="C9010" s="62">
        <v>0.88</v>
      </c>
      <c r="D9010" s="62">
        <v>0.71</v>
      </c>
      <c r="E9010" s="173">
        <f t="shared" si="194"/>
        <v>0.62</v>
      </c>
    </row>
    <row r="9011" spans="1:5">
      <c r="A9011" s="410" t="s">
        <v>3078</v>
      </c>
      <c r="B9011" s="62" t="s">
        <v>122</v>
      </c>
      <c r="C9011" s="62">
        <v>0.88</v>
      </c>
      <c r="D9011" s="62">
        <v>0.34</v>
      </c>
      <c r="E9011" s="173">
        <f t="shared" si="194"/>
        <v>0.28999999999999998</v>
      </c>
    </row>
    <row r="9012" spans="1:5">
      <c r="A9012" s="410" t="s">
        <v>3079</v>
      </c>
      <c r="B9012" s="62" t="s">
        <v>122</v>
      </c>
      <c r="C9012" s="62">
        <v>0.88</v>
      </c>
      <c r="D9012" s="62">
        <v>0.05</v>
      </c>
      <c r="E9012" s="173">
        <f t="shared" si="194"/>
        <v>0.04</v>
      </c>
    </row>
    <row r="9013" spans="1:5">
      <c r="A9013" s="410" t="s">
        <v>3048</v>
      </c>
      <c r="B9013" s="62" t="s">
        <v>123</v>
      </c>
      <c r="C9013" s="62">
        <v>2.3287400000000002E-3</v>
      </c>
      <c r="D9013" s="62">
        <v>31.18</v>
      </c>
      <c r="E9013" s="173">
        <f t="shared" si="194"/>
        <v>7.0000000000000007E-2</v>
      </c>
    </row>
    <row r="9014" spans="1:5">
      <c r="A9014" s="410" t="s">
        <v>3049</v>
      </c>
      <c r="B9014" s="62" t="s">
        <v>123</v>
      </c>
      <c r="C9014" s="62">
        <v>1.09146E-3</v>
      </c>
      <c r="D9014" s="62">
        <v>178.5</v>
      </c>
      <c r="E9014" s="173">
        <f t="shared" si="194"/>
        <v>0.19</v>
      </c>
    </row>
    <row r="9015" spans="1:5">
      <c r="A9015" s="410" t="s">
        <v>3050</v>
      </c>
      <c r="B9015" s="62" t="s">
        <v>123</v>
      </c>
      <c r="C9015" s="62">
        <v>9.810874E-2</v>
      </c>
      <c r="D9015" s="62">
        <v>1.17</v>
      </c>
      <c r="E9015" s="173">
        <f t="shared" si="194"/>
        <v>0.11</v>
      </c>
    </row>
    <row r="9016" spans="1:5" ht="30">
      <c r="A9016" s="410" t="s">
        <v>3051</v>
      </c>
      <c r="B9016" s="62" t="s">
        <v>123</v>
      </c>
      <c r="C9016" s="62">
        <v>9.4600000000000001E-4</v>
      </c>
      <c r="D9016" s="62">
        <v>140.43</v>
      </c>
      <c r="E9016" s="173">
        <f t="shared" si="194"/>
        <v>0.13</v>
      </c>
    </row>
    <row r="9017" spans="1:5" ht="30">
      <c r="A9017" s="410" t="s">
        <v>3052</v>
      </c>
      <c r="B9017" s="62" t="s">
        <v>123</v>
      </c>
      <c r="C9017" s="62">
        <v>6.3360000000000001E-4</v>
      </c>
      <c r="D9017" s="62">
        <v>123.37</v>
      </c>
      <c r="E9017" s="173">
        <f t="shared" si="194"/>
        <v>7.0000000000000007E-2</v>
      </c>
    </row>
    <row r="9018" spans="1:5" ht="30">
      <c r="A9018" s="410" t="s">
        <v>3080</v>
      </c>
      <c r="B9018" s="62" t="s">
        <v>123</v>
      </c>
      <c r="C9018" s="62">
        <v>3.8800000000000001E-5</v>
      </c>
      <c r="D9018" s="62">
        <v>593.85</v>
      </c>
      <c r="E9018" s="173">
        <f t="shared" si="194"/>
        <v>0.02</v>
      </c>
    </row>
    <row r="9019" spans="1:5">
      <c r="A9019" s="410" t="s">
        <v>3081</v>
      </c>
      <c r="B9019" s="62" t="s">
        <v>123</v>
      </c>
      <c r="C9019" s="62">
        <v>2.3829999999999999E-4</v>
      </c>
      <c r="D9019" s="62">
        <v>134.63</v>
      </c>
      <c r="E9019" s="173">
        <f t="shared" si="194"/>
        <v>0.03</v>
      </c>
    </row>
    <row r="9020" spans="1:5">
      <c r="A9020" s="410" t="s">
        <v>3082</v>
      </c>
      <c r="B9020" s="62" t="s">
        <v>123</v>
      </c>
      <c r="C9020" s="62">
        <v>1.8102E-4</v>
      </c>
      <c r="D9020" s="62">
        <v>202.84</v>
      </c>
      <c r="E9020" s="173">
        <f t="shared" si="194"/>
        <v>0.03</v>
      </c>
    </row>
    <row r="9021" spans="1:5">
      <c r="A9021" s="410" t="s">
        <v>3083</v>
      </c>
      <c r="B9021" s="62" t="s">
        <v>123</v>
      </c>
      <c r="C9021" s="62">
        <v>3.8800000000000001E-5</v>
      </c>
      <c r="D9021" s="62">
        <v>574.46</v>
      </c>
      <c r="E9021" s="173">
        <f t="shared" si="194"/>
        <v>0.02</v>
      </c>
    </row>
    <row r="9022" spans="1:5">
      <c r="A9022" s="410" t="s">
        <v>3084</v>
      </c>
      <c r="B9022" s="62" t="s">
        <v>123</v>
      </c>
      <c r="C9022" s="62">
        <v>4.7700000000000001E-5</v>
      </c>
      <c r="D9022" s="62">
        <v>276.64</v>
      </c>
      <c r="E9022" s="173">
        <f t="shared" si="194"/>
        <v>0.01</v>
      </c>
    </row>
    <row r="9023" spans="1:5">
      <c r="A9023" s="410" t="s">
        <v>3085</v>
      </c>
      <c r="B9023" s="62" t="s">
        <v>123</v>
      </c>
      <c r="C9023" s="62">
        <v>2.4023999999999998E-3</v>
      </c>
      <c r="D9023" s="62">
        <v>8.1</v>
      </c>
      <c r="E9023" s="173">
        <f t="shared" si="194"/>
        <v>0.01</v>
      </c>
    </row>
    <row r="9024" spans="1:5">
      <c r="A9024" s="410" t="s">
        <v>3310</v>
      </c>
      <c r="B9024" s="62" t="s">
        <v>123</v>
      </c>
      <c r="C9024" s="62">
        <v>0.14699999999999999</v>
      </c>
      <c r="D9024" s="62">
        <v>1.51</v>
      </c>
      <c r="E9024" s="173">
        <f t="shared" si="194"/>
        <v>0.22</v>
      </c>
    </row>
    <row r="9025" spans="1:5">
      <c r="A9025" s="410" t="s">
        <v>3086</v>
      </c>
      <c r="B9025" s="62" t="s">
        <v>123</v>
      </c>
      <c r="C9025" s="62">
        <v>1.33012E-3</v>
      </c>
      <c r="D9025" s="62">
        <v>11.01</v>
      </c>
      <c r="E9025" s="173">
        <f t="shared" si="194"/>
        <v>0.01</v>
      </c>
    </row>
    <row r="9026" spans="1:5">
      <c r="A9026" s="410" t="s">
        <v>3087</v>
      </c>
      <c r="B9026" s="62" t="s">
        <v>123</v>
      </c>
      <c r="C9026" s="62">
        <v>1.33012E-3</v>
      </c>
      <c r="D9026" s="62">
        <v>24.42</v>
      </c>
      <c r="E9026" s="173">
        <f t="shared" si="194"/>
        <v>0.03</v>
      </c>
    </row>
    <row r="9027" spans="1:5">
      <c r="A9027" s="410" t="s">
        <v>562</v>
      </c>
      <c r="B9027" s="62" t="s">
        <v>563</v>
      </c>
      <c r="C9027" s="62" t="s">
        <v>563</v>
      </c>
      <c r="D9027" s="62" t="s">
        <v>563</v>
      </c>
      <c r="E9027" s="173">
        <f>SUM(E9002:E9026)</f>
        <v>9.6599999999999948</v>
      </c>
    </row>
    <row r="9028" spans="1:5">
      <c r="A9028" s="410"/>
      <c r="B9028" s="62"/>
      <c r="C9028" s="62"/>
      <c r="D9028" s="62"/>
      <c r="E9028" s="173"/>
    </row>
    <row r="9029" spans="1:5">
      <c r="A9029" s="410" t="s">
        <v>565</v>
      </c>
      <c r="B9029" s="62" t="s">
        <v>563</v>
      </c>
      <c r="C9029" s="62" t="s">
        <v>563</v>
      </c>
      <c r="D9029" s="62" t="s">
        <v>563</v>
      </c>
      <c r="E9029" s="173">
        <f>E8994+E8999+E9027</f>
        <v>19.819999999999993</v>
      </c>
    </row>
    <row r="9030" spans="1:5">
      <c r="A9030" s="410"/>
      <c r="B9030" s="62"/>
      <c r="C9030" s="62"/>
      <c r="D9030" s="413"/>
      <c r="E9030" s="173"/>
    </row>
    <row r="9031" spans="1:5">
      <c r="A9031" s="410"/>
      <c r="B9031" s="62"/>
      <c r="C9031" s="62"/>
      <c r="D9031" s="62"/>
      <c r="E9031" s="173"/>
    </row>
    <row r="9032" spans="1:5">
      <c r="A9032" s="410"/>
      <c r="B9032" s="62"/>
      <c r="C9032" s="62"/>
      <c r="D9032" s="62"/>
      <c r="E9032" s="173"/>
    </row>
    <row r="9033" spans="1:5">
      <c r="A9033" s="410" t="s">
        <v>1493</v>
      </c>
      <c r="B9033" s="62" t="s">
        <v>3658</v>
      </c>
      <c r="C9033" s="62"/>
      <c r="D9033" s="62"/>
      <c r="E9033" s="173"/>
    </row>
    <row r="9034" spans="1:5">
      <c r="A9034" s="410" t="s">
        <v>1224</v>
      </c>
      <c r="B9034" s="62"/>
      <c r="C9034" s="62"/>
      <c r="D9034" s="62"/>
      <c r="E9034" s="173"/>
    </row>
    <row r="9035" spans="1:5">
      <c r="A9035" s="410" t="s">
        <v>590</v>
      </c>
      <c r="B9035" s="62"/>
      <c r="C9035" s="62"/>
      <c r="D9035" s="62"/>
      <c r="E9035" s="173"/>
    </row>
    <row r="9036" spans="1:5">
      <c r="A9036" s="410"/>
      <c r="B9036" s="62"/>
      <c r="C9036" s="62"/>
      <c r="D9036" s="62"/>
      <c r="E9036" s="173"/>
    </row>
    <row r="9037" spans="1:5">
      <c r="A9037" s="410" t="s">
        <v>576</v>
      </c>
      <c r="B9037" s="62" t="s">
        <v>558</v>
      </c>
      <c r="C9037" s="62" t="s">
        <v>559</v>
      </c>
      <c r="D9037" s="62" t="s">
        <v>560</v>
      </c>
      <c r="E9037" s="173" t="s">
        <v>561</v>
      </c>
    </row>
    <row r="9038" spans="1:5" ht="30">
      <c r="A9038" s="410" t="s">
        <v>3061</v>
      </c>
      <c r="B9038" s="62" t="s">
        <v>123</v>
      </c>
      <c r="C9038" s="62">
        <v>3.9199999999999997E-6</v>
      </c>
      <c r="D9038" s="62">
        <v>576</v>
      </c>
      <c r="E9038" s="173">
        <f>TRUNC((C9038*D9038),2)</f>
        <v>0</v>
      </c>
    </row>
    <row r="9039" spans="1:5">
      <c r="A9039" s="410" t="s">
        <v>562</v>
      </c>
      <c r="B9039" s="62" t="s">
        <v>563</v>
      </c>
      <c r="C9039" s="62" t="s">
        <v>563</v>
      </c>
      <c r="D9039" s="62" t="s">
        <v>563</v>
      </c>
      <c r="E9039" s="173">
        <f>SUM(E9038:E9038)</f>
        <v>0</v>
      </c>
    </row>
    <row r="9040" spans="1:5">
      <c r="A9040" s="410"/>
      <c r="B9040" s="62"/>
      <c r="C9040" s="62"/>
      <c r="D9040" s="62"/>
      <c r="E9040" s="173"/>
    </row>
    <row r="9041" spans="1:5">
      <c r="A9041" s="410" t="s">
        <v>557</v>
      </c>
      <c r="B9041" s="62" t="s">
        <v>558</v>
      </c>
      <c r="C9041" s="62" t="s">
        <v>559</v>
      </c>
      <c r="D9041" s="62" t="s">
        <v>560</v>
      </c>
      <c r="E9041" s="173" t="s">
        <v>561</v>
      </c>
    </row>
    <row r="9042" spans="1:5">
      <c r="A9042" s="410" t="s">
        <v>3104</v>
      </c>
      <c r="B9042" s="62" t="s">
        <v>122</v>
      </c>
      <c r="C9042" s="62">
        <v>2.9420499999999999E-2</v>
      </c>
      <c r="D9042" s="62">
        <v>9.41</v>
      </c>
      <c r="E9042" s="173">
        <f>TRUNC((C9042*D9042),2)</f>
        <v>0.27</v>
      </c>
    </row>
    <row r="9043" spans="1:5">
      <c r="A9043" s="410" t="s">
        <v>3105</v>
      </c>
      <c r="B9043" s="62" t="s">
        <v>122</v>
      </c>
      <c r="C9043" s="62">
        <v>2.9420499999999999E-2</v>
      </c>
      <c r="D9043" s="62">
        <v>13.3</v>
      </c>
      <c r="E9043" s="173">
        <f>TRUNC((C9043*D9043),2)</f>
        <v>0.39</v>
      </c>
    </row>
    <row r="9044" spans="1:5">
      <c r="A9044" s="410" t="s">
        <v>562</v>
      </c>
      <c r="B9044" s="62" t="s">
        <v>563</v>
      </c>
      <c r="C9044" s="62" t="s">
        <v>563</v>
      </c>
      <c r="D9044" s="62" t="s">
        <v>563</v>
      </c>
      <c r="E9044" s="173">
        <f>SUM(E9042:E9043)</f>
        <v>0.66</v>
      </c>
    </row>
    <row r="9045" spans="1:5">
      <c r="A9045" s="410"/>
      <c r="B9045" s="62"/>
      <c r="C9045" s="62"/>
      <c r="D9045" s="62"/>
      <c r="E9045" s="173"/>
    </row>
    <row r="9046" spans="1:5">
      <c r="A9046" s="410" t="s">
        <v>564</v>
      </c>
      <c r="B9046" s="62" t="s">
        <v>558</v>
      </c>
      <c r="C9046" s="62" t="s">
        <v>559</v>
      </c>
      <c r="D9046" s="62" t="s">
        <v>560</v>
      </c>
      <c r="E9046" s="173" t="s">
        <v>561</v>
      </c>
    </row>
    <row r="9047" spans="1:5">
      <c r="A9047" s="410" t="s">
        <v>3066</v>
      </c>
      <c r="B9047" s="62" t="s">
        <v>123</v>
      </c>
      <c r="C9047" s="62">
        <v>4.6500000000000003E-4</v>
      </c>
      <c r="D9047" s="62">
        <v>6.92</v>
      </c>
      <c r="E9047" s="173">
        <f t="shared" ref="E9047:E9071" si="195">TRUNC((C9047*D9047),2)</f>
        <v>0</v>
      </c>
    </row>
    <row r="9048" spans="1:5">
      <c r="A9048" s="410" t="s">
        <v>3046</v>
      </c>
      <c r="B9048" s="62" t="s">
        <v>131</v>
      </c>
      <c r="C9048" s="62">
        <v>9.2860000000000002E-5</v>
      </c>
      <c r="D9048" s="62">
        <v>50.4</v>
      </c>
      <c r="E9048" s="173">
        <f t="shared" si="195"/>
        <v>0</v>
      </c>
    </row>
    <row r="9049" spans="1:5">
      <c r="A9049" s="410" t="s">
        <v>3067</v>
      </c>
      <c r="B9049" s="62" t="s">
        <v>123</v>
      </c>
      <c r="C9049" s="62">
        <v>3.854E-5</v>
      </c>
      <c r="D9049" s="62">
        <v>108.95</v>
      </c>
      <c r="E9049" s="173">
        <f t="shared" si="195"/>
        <v>0</v>
      </c>
    </row>
    <row r="9050" spans="1:5">
      <c r="A9050" s="410" t="s">
        <v>3069</v>
      </c>
      <c r="B9050" s="62" t="s">
        <v>123</v>
      </c>
      <c r="C9050" s="62">
        <v>5.2599999999999999E-4</v>
      </c>
      <c r="D9050" s="62">
        <v>6.21</v>
      </c>
      <c r="E9050" s="173">
        <f t="shared" si="195"/>
        <v>0</v>
      </c>
    </row>
    <row r="9051" spans="1:5">
      <c r="A9051" s="410" t="s">
        <v>3047</v>
      </c>
      <c r="B9051" s="62" t="s">
        <v>131</v>
      </c>
      <c r="C9051" s="62">
        <v>7.9659999999999996E-4</v>
      </c>
      <c r="D9051" s="62">
        <v>9.4499999999999993</v>
      </c>
      <c r="E9051" s="173">
        <f t="shared" si="195"/>
        <v>0</v>
      </c>
    </row>
    <row r="9052" spans="1:5">
      <c r="A9052" s="410" t="s">
        <v>3075</v>
      </c>
      <c r="B9052" s="62" t="s">
        <v>128</v>
      </c>
      <c r="C9052" s="62">
        <v>8.7659999999999998E-5</v>
      </c>
      <c r="D9052" s="62">
        <v>15.32</v>
      </c>
      <c r="E9052" s="173">
        <f t="shared" si="195"/>
        <v>0</v>
      </c>
    </row>
    <row r="9053" spans="1:5">
      <c r="A9053" s="410" t="s">
        <v>3324</v>
      </c>
      <c r="B9053" s="62" t="s">
        <v>126</v>
      </c>
      <c r="C9053" s="62">
        <v>1.0698300199999999</v>
      </c>
      <c r="D9053" s="62">
        <v>9.06</v>
      </c>
      <c r="E9053" s="173">
        <f t="shared" si="195"/>
        <v>9.69</v>
      </c>
    </row>
    <row r="9054" spans="1:5">
      <c r="A9054" s="410" t="s">
        <v>3076</v>
      </c>
      <c r="B9054" s="62" t="s">
        <v>122</v>
      </c>
      <c r="C9054" s="62">
        <v>5.8000000000000003E-2</v>
      </c>
      <c r="D9054" s="62">
        <v>1.87</v>
      </c>
      <c r="E9054" s="173">
        <f t="shared" si="195"/>
        <v>0.1</v>
      </c>
    </row>
    <row r="9055" spans="1:5">
      <c r="A9055" s="410" t="s">
        <v>3077</v>
      </c>
      <c r="B9055" s="62" t="s">
        <v>122</v>
      </c>
      <c r="C9055" s="62">
        <v>5.8000000000000003E-2</v>
      </c>
      <c r="D9055" s="62">
        <v>0.71</v>
      </c>
      <c r="E9055" s="173">
        <f t="shared" si="195"/>
        <v>0.04</v>
      </c>
    </row>
    <row r="9056" spans="1:5">
      <c r="A9056" s="410" t="s">
        <v>3078</v>
      </c>
      <c r="B9056" s="62" t="s">
        <v>122</v>
      </c>
      <c r="C9056" s="62">
        <v>5.8000000000000003E-2</v>
      </c>
      <c r="D9056" s="62">
        <v>0.34</v>
      </c>
      <c r="E9056" s="173">
        <f t="shared" si="195"/>
        <v>0.01</v>
      </c>
    </row>
    <row r="9057" spans="1:5">
      <c r="A9057" s="410" t="s">
        <v>3079</v>
      </c>
      <c r="B9057" s="62" t="s">
        <v>122</v>
      </c>
      <c r="C9057" s="62">
        <v>5.8000000000000003E-2</v>
      </c>
      <c r="D9057" s="62">
        <v>0.05</v>
      </c>
      <c r="E9057" s="173">
        <f t="shared" si="195"/>
        <v>0</v>
      </c>
    </row>
    <row r="9058" spans="1:5">
      <c r="A9058" s="410" t="s">
        <v>3048</v>
      </c>
      <c r="B9058" s="62" t="s">
        <v>123</v>
      </c>
      <c r="C9058" s="62">
        <v>1.5348E-4</v>
      </c>
      <c r="D9058" s="62">
        <v>31.18</v>
      </c>
      <c r="E9058" s="173">
        <f t="shared" si="195"/>
        <v>0</v>
      </c>
    </row>
    <row r="9059" spans="1:5">
      <c r="A9059" s="410" t="s">
        <v>3049</v>
      </c>
      <c r="B9059" s="62" t="s">
        <v>123</v>
      </c>
      <c r="C9059" s="62">
        <v>7.1940000000000006E-5</v>
      </c>
      <c r="D9059" s="62">
        <v>178.5</v>
      </c>
      <c r="E9059" s="173">
        <f t="shared" si="195"/>
        <v>0.01</v>
      </c>
    </row>
    <row r="9060" spans="1:5">
      <c r="A9060" s="410" t="s">
        <v>3050</v>
      </c>
      <c r="B9060" s="62" t="s">
        <v>123</v>
      </c>
      <c r="C9060" s="62">
        <v>6.4662599999999997E-3</v>
      </c>
      <c r="D9060" s="62">
        <v>1.17</v>
      </c>
      <c r="E9060" s="173">
        <f t="shared" si="195"/>
        <v>0</v>
      </c>
    </row>
    <row r="9061" spans="1:5" ht="30">
      <c r="A9061" s="410" t="s">
        <v>3051</v>
      </c>
      <c r="B9061" s="62" t="s">
        <v>123</v>
      </c>
      <c r="C9061" s="62">
        <v>6.2360000000000006E-5</v>
      </c>
      <c r="D9061" s="62">
        <v>140.43</v>
      </c>
      <c r="E9061" s="173">
        <f t="shared" si="195"/>
        <v>0</v>
      </c>
    </row>
    <row r="9062" spans="1:5" ht="30">
      <c r="A9062" s="410" t="s">
        <v>3052</v>
      </c>
      <c r="B9062" s="62" t="s">
        <v>123</v>
      </c>
      <c r="C9062" s="62">
        <v>4.176E-5</v>
      </c>
      <c r="D9062" s="62">
        <v>123.37</v>
      </c>
      <c r="E9062" s="173">
        <f t="shared" si="195"/>
        <v>0</v>
      </c>
    </row>
    <row r="9063" spans="1:5" ht="30">
      <c r="A9063" s="410" t="s">
        <v>3080</v>
      </c>
      <c r="B9063" s="62" t="s">
        <v>123</v>
      </c>
      <c r="C9063" s="62">
        <v>2.5600000000000001E-6</v>
      </c>
      <c r="D9063" s="62">
        <v>593.85</v>
      </c>
      <c r="E9063" s="173">
        <f t="shared" si="195"/>
        <v>0</v>
      </c>
    </row>
    <row r="9064" spans="1:5">
      <c r="A9064" s="410" t="s">
        <v>3081</v>
      </c>
      <c r="B9064" s="62" t="s">
        <v>123</v>
      </c>
      <c r="C9064" s="62">
        <v>1.5699999999999999E-5</v>
      </c>
      <c r="D9064" s="62">
        <v>134.63</v>
      </c>
      <c r="E9064" s="173">
        <f t="shared" si="195"/>
        <v>0</v>
      </c>
    </row>
    <row r="9065" spans="1:5">
      <c r="A9065" s="410" t="s">
        <v>3082</v>
      </c>
      <c r="B9065" s="62" t="s">
        <v>123</v>
      </c>
      <c r="C9065" s="62">
        <v>1.1939999999999999E-5</v>
      </c>
      <c r="D9065" s="62">
        <v>202.84</v>
      </c>
      <c r="E9065" s="173">
        <f t="shared" si="195"/>
        <v>0</v>
      </c>
    </row>
    <row r="9066" spans="1:5">
      <c r="A9066" s="410" t="s">
        <v>3083</v>
      </c>
      <c r="B9066" s="62" t="s">
        <v>123</v>
      </c>
      <c r="C9066" s="62">
        <v>2.5600000000000001E-6</v>
      </c>
      <c r="D9066" s="62">
        <v>574.46</v>
      </c>
      <c r="E9066" s="173">
        <f t="shared" si="195"/>
        <v>0</v>
      </c>
    </row>
    <row r="9067" spans="1:5">
      <c r="A9067" s="410" t="s">
        <v>3084</v>
      </c>
      <c r="B9067" s="62" t="s">
        <v>123</v>
      </c>
      <c r="C9067" s="62">
        <v>3.14E-6</v>
      </c>
      <c r="D9067" s="62">
        <v>276.64</v>
      </c>
      <c r="E9067" s="173">
        <f t="shared" si="195"/>
        <v>0</v>
      </c>
    </row>
    <row r="9068" spans="1:5">
      <c r="A9068" s="410" t="s">
        <v>3085</v>
      </c>
      <c r="B9068" s="62" t="s">
        <v>123</v>
      </c>
      <c r="C9068" s="62">
        <v>1.5834000000000001E-4</v>
      </c>
      <c r="D9068" s="62">
        <v>8.1</v>
      </c>
      <c r="E9068" s="173">
        <f t="shared" si="195"/>
        <v>0</v>
      </c>
    </row>
    <row r="9069" spans="1:5">
      <c r="A9069" s="410" t="s">
        <v>3310</v>
      </c>
      <c r="B9069" s="62" t="s">
        <v>123</v>
      </c>
      <c r="C9069" s="62">
        <v>0.01</v>
      </c>
      <c r="D9069" s="62">
        <v>1.51</v>
      </c>
      <c r="E9069" s="173">
        <f t="shared" si="195"/>
        <v>0.01</v>
      </c>
    </row>
    <row r="9070" spans="1:5">
      <c r="A9070" s="410" t="s">
        <v>3086</v>
      </c>
      <c r="B9070" s="62" t="s">
        <v>123</v>
      </c>
      <c r="C9070" s="62">
        <v>8.7659999999999998E-5</v>
      </c>
      <c r="D9070" s="62">
        <v>11.01</v>
      </c>
      <c r="E9070" s="173">
        <f t="shared" si="195"/>
        <v>0</v>
      </c>
    </row>
    <row r="9071" spans="1:5">
      <c r="A9071" s="410" t="s">
        <v>3087</v>
      </c>
      <c r="B9071" s="62" t="s">
        <v>123</v>
      </c>
      <c r="C9071" s="62">
        <v>8.7659999999999998E-5</v>
      </c>
      <c r="D9071" s="62">
        <v>24.42</v>
      </c>
      <c r="E9071" s="173">
        <f t="shared" si="195"/>
        <v>0</v>
      </c>
    </row>
    <row r="9072" spans="1:5">
      <c r="A9072" s="410" t="s">
        <v>562</v>
      </c>
      <c r="B9072" s="62" t="s">
        <v>563</v>
      </c>
      <c r="C9072" s="62" t="s">
        <v>563</v>
      </c>
      <c r="D9072" s="62" t="s">
        <v>563</v>
      </c>
      <c r="E9072" s="173">
        <f>SUM(E9047:E9071)</f>
        <v>9.8599999999999977</v>
      </c>
    </row>
    <row r="9073" spans="1:5">
      <c r="A9073" s="410"/>
      <c r="B9073" s="62"/>
      <c r="C9073" s="62"/>
      <c r="D9073" s="62"/>
      <c r="E9073" s="173"/>
    </row>
    <row r="9074" spans="1:5">
      <c r="A9074" s="410" t="s">
        <v>565</v>
      </c>
      <c r="B9074" s="62" t="s">
        <v>563</v>
      </c>
      <c r="C9074" s="62" t="s">
        <v>563</v>
      </c>
      <c r="D9074" s="62" t="s">
        <v>563</v>
      </c>
      <c r="E9074" s="173">
        <f>E9039+E9044+E9072</f>
        <v>10.519999999999998</v>
      </c>
    </row>
    <row r="9075" spans="1:5">
      <c r="A9075" s="410"/>
      <c r="B9075" s="62"/>
      <c r="C9075" s="62"/>
      <c r="D9075" s="413"/>
      <c r="E9075" s="173"/>
    </row>
    <row r="9076" spans="1:5">
      <c r="A9076" s="410"/>
      <c r="B9076" s="62"/>
      <c r="C9076" s="62"/>
      <c r="D9076" s="62"/>
      <c r="E9076" s="173"/>
    </row>
    <row r="9077" spans="1:5">
      <c r="A9077" s="410"/>
      <c r="B9077" s="62"/>
      <c r="C9077" s="62"/>
      <c r="D9077" s="62"/>
      <c r="E9077" s="173"/>
    </row>
    <row r="9078" spans="1:5">
      <c r="A9078" s="410" t="s">
        <v>1494</v>
      </c>
      <c r="B9078" s="62" t="s">
        <v>3659</v>
      </c>
      <c r="C9078" s="62"/>
      <c r="D9078" s="62"/>
      <c r="E9078" s="173"/>
    </row>
    <row r="9079" spans="1:5">
      <c r="A9079" s="410" t="s">
        <v>1225</v>
      </c>
      <c r="B9079" s="62"/>
      <c r="C9079" s="62"/>
      <c r="D9079" s="62"/>
      <c r="E9079" s="173"/>
    </row>
    <row r="9080" spans="1:5">
      <c r="A9080" s="410" t="s">
        <v>570</v>
      </c>
      <c r="B9080" s="62"/>
      <c r="C9080" s="62"/>
      <c r="D9080" s="62"/>
      <c r="E9080" s="173"/>
    </row>
    <row r="9081" spans="1:5">
      <c r="A9081" s="410"/>
      <c r="B9081" s="62"/>
      <c r="C9081" s="62"/>
      <c r="D9081" s="62"/>
      <c r="E9081" s="173"/>
    </row>
    <row r="9082" spans="1:5">
      <c r="A9082" s="410" t="s">
        <v>576</v>
      </c>
      <c r="B9082" s="62" t="s">
        <v>558</v>
      </c>
      <c r="C9082" s="62" t="s">
        <v>559</v>
      </c>
      <c r="D9082" s="62" t="s">
        <v>560</v>
      </c>
      <c r="E9082" s="173" t="s">
        <v>561</v>
      </c>
    </row>
    <row r="9083" spans="1:5" ht="30">
      <c r="A9083" s="410" t="s">
        <v>3061</v>
      </c>
      <c r="B9083" s="62" t="s">
        <v>123</v>
      </c>
      <c r="C9083" s="62">
        <v>1.1079E-4</v>
      </c>
      <c r="D9083" s="62">
        <v>576</v>
      </c>
      <c r="E9083" s="173">
        <f>TRUNC((C9083*D9083),2)</f>
        <v>0.06</v>
      </c>
    </row>
    <row r="9084" spans="1:5">
      <c r="A9084" s="410" t="s">
        <v>562</v>
      </c>
      <c r="B9084" s="62" t="s">
        <v>563</v>
      </c>
      <c r="C9084" s="62" t="s">
        <v>563</v>
      </c>
      <c r="D9084" s="62" t="s">
        <v>563</v>
      </c>
      <c r="E9084" s="173">
        <f>SUM(E9083:E9083)</f>
        <v>0.06</v>
      </c>
    </row>
    <row r="9085" spans="1:5">
      <c r="A9085" s="410"/>
      <c r="B9085" s="62"/>
      <c r="C9085" s="62"/>
      <c r="D9085" s="62"/>
      <c r="E9085" s="173"/>
    </row>
    <row r="9086" spans="1:5">
      <c r="A9086" s="410" t="s">
        <v>557</v>
      </c>
      <c r="B9086" s="62" t="s">
        <v>558</v>
      </c>
      <c r="C9086" s="62" t="s">
        <v>559</v>
      </c>
      <c r="D9086" s="62" t="s">
        <v>560</v>
      </c>
      <c r="E9086" s="173" t="s">
        <v>561</v>
      </c>
    </row>
    <row r="9087" spans="1:5">
      <c r="A9087" s="410" t="s">
        <v>3104</v>
      </c>
      <c r="B9087" s="62" t="s">
        <v>122</v>
      </c>
      <c r="C9087" s="62">
        <v>0.83036825000000003</v>
      </c>
      <c r="D9087" s="62">
        <v>9.41</v>
      </c>
      <c r="E9087" s="173">
        <f>TRUNC((C9087*D9087),2)</f>
        <v>7.81</v>
      </c>
    </row>
    <row r="9088" spans="1:5">
      <c r="A9088" s="410" t="s">
        <v>3105</v>
      </c>
      <c r="B9088" s="62" t="s">
        <v>122</v>
      </c>
      <c r="C9088" s="62">
        <v>0.82986099999999996</v>
      </c>
      <c r="D9088" s="62">
        <v>13.3</v>
      </c>
      <c r="E9088" s="173">
        <f>TRUNC((C9088*D9088),2)</f>
        <v>11.03</v>
      </c>
    </row>
    <row r="9089" spans="1:5">
      <c r="A9089" s="410" t="s">
        <v>562</v>
      </c>
      <c r="B9089" s="62" t="s">
        <v>563</v>
      </c>
      <c r="C9089" s="62" t="s">
        <v>563</v>
      </c>
      <c r="D9089" s="62" t="s">
        <v>563</v>
      </c>
      <c r="E9089" s="173">
        <f>SUM(E9087:E9088)</f>
        <v>18.84</v>
      </c>
    </row>
    <row r="9090" spans="1:5">
      <c r="A9090" s="410"/>
      <c r="B9090" s="62"/>
      <c r="C9090" s="62"/>
      <c r="D9090" s="62"/>
      <c r="E9090" s="173"/>
    </row>
    <row r="9091" spans="1:5">
      <c r="A9091" s="410" t="s">
        <v>564</v>
      </c>
      <c r="B9091" s="62" t="s">
        <v>558</v>
      </c>
      <c r="C9091" s="62" t="s">
        <v>559</v>
      </c>
      <c r="D9091" s="62" t="s">
        <v>560</v>
      </c>
      <c r="E9091" s="173" t="s">
        <v>561</v>
      </c>
    </row>
    <row r="9092" spans="1:5">
      <c r="A9092" s="410" t="s">
        <v>3066</v>
      </c>
      <c r="B9092" s="62" t="s">
        <v>123</v>
      </c>
      <c r="C9092" s="62">
        <v>1.3120150000000001E-2</v>
      </c>
      <c r="D9092" s="62">
        <v>6.92</v>
      </c>
      <c r="E9092" s="173">
        <f t="shared" ref="E9092:E9116" si="196">TRUNC((C9092*D9092),2)</f>
        <v>0.09</v>
      </c>
    </row>
    <row r="9093" spans="1:5">
      <c r="A9093" s="410" t="s">
        <v>3046</v>
      </c>
      <c r="B9093" s="62" t="s">
        <v>131</v>
      </c>
      <c r="C9093" s="62">
        <v>2.6200400000000001E-3</v>
      </c>
      <c r="D9093" s="62">
        <v>50.4</v>
      </c>
      <c r="E9093" s="173">
        <f t="shared" si="196"/>
        <v>0.13</v>
      </c>
    </row>
    <row r="9094" spans="1:5">
      <c r="A9094" s="410" t="s">
        <v>3067</v>
      </c>
      <c r="B9094" s="62" t="s">
        <v>123</v>
      </c>
      <c r="C9094" s="62">
        <v>1.0876200000000001E-3</v>
      </c>
      <c r="D9094" s="62">
        <v>108.95</v>
      </c>
      <c r="E9094" s="173">
        <f t="shared" si="196"/>
        <v>0.11</v>
      </c>
    </row>
    <row r="9095" spans="1:5">
      <c r="A9095" s="410" t="s">
        <v>3069</v>
      </c>
      <c r="B9095" s="62" t="s">
        <v>123</v>
      </c>
      <c r="C9095" s="62">
        <v>1.484158E-2</v>
      </c>
      <c r="D9095" s="62">
        <v>6.21</v>
      </c>
      <c r="E9095" s="173">
        <f t="shared" si="196"/>
        <v>0.09</v>
      </c>
    </row>
    <row r="9096" spans="1:5">
      <c r="A9096" s="410" t="s">
        <v>3325</v>
      </c>
      <c r="B9096" s="62" t="s">
        <v>123</v>
      </c>
      <c r="C9096" s="62">
        <v>3.7999999999999999E-2</v>
      </c>
      <c r="D9096" s="62">
        <v>12.83</v>
      </c>
      <c r="E9096" s="173">
        <f t="shared" si="196"/>
        <v>0.48</v>
      </c>
    </row>
    <row r="9097" spans="1:5">
      <c r="A9097" s="410" t="s">
        <v>3047</v>
      </c>
      <c r="B9097" s="62" t="s">
        <v>131</v>
      </c>
      <c r="C9097" s="62">
        <v>2.2476670000000001E-2</v>
      </c>
      <c r="D9097" s="62">
        <v>9.4499999999999993</v>
      </c>
      <c r="E9097" s="173">
        <f t="shared" si="196"/>
        <v>0.21</v>
      </c>
    </row>
    <row r="9098" spans="1:5">
      <c r="A9098" s="410" t="s">
        <v>3075</v>
      </c>
      <c r="B9098" s="62" t="s">
        <v>128</v>
      </c>
      <c r="C9098" s="62">
        <v>2.47357E-3</v>
      </c>
      <c r="D9098" s="62">
        <v>15.32</v>
      </c>
      <c r="E9098" s="173">
        <f t="shared" si="196"/>
        <v>0.03</v>
      </c>
    </row>
    <row r="9099" spans="1:5">
      <c r="A9099" s="410" t="s">
        <v>3326</v>
      </c>
      <c r="B9099" s="62" t="s">
        <v>123</v>
      </c>
      <c r="C9099" s="62">
        <v>1</v>
      </c>
      <c r="D9099" s="62">
        <v>75.05</v>
      </c>
      <c r="E9099" s="173">
        <f t="shared" si="196"/>
        <v>75.05</v>
      </c>
    </row>
    <row r="9100" spans="1:5">
      <c r="A9100" s="410" t="s">
        <v>3076</v>
      </c>
      <c r="B9100" s="62" t="s">
        <v>122</v>
      </c>
      <c r="C9100" s="62">
        <v>1.60976203</v>
      </c>
      <c r="D9100" s="62">
        <v>1.87</v>
      </c>
      <c r="E9100" s="173">
        <f t="shared" si="196"/>
        <v>3.01</v>
      </c>
    </row>
    <row r="9101" spans="1:5">
      <c r="A9101" s="410" t="s">
        <v>3077</v>
      </c>
      <c r="B9101" s="62" t="s">
        <v>122</v>
      </c>
      <c r="C9101" s="62">
        <v>1.6365000000000001</v>
      </c>
      <c r="D9101" s="62">
        <v>0.71</v>
      </c>
      <c r="E9101" s="173">
        <f t="shared" si="196"/>
        <v>1.1599999999999999</v>
      </c>
    </row>
    <row r="9102" spans="1:5">
      <c r="A9102" s="410" t="s">
        <v>3078</v>
      </c>
      <c r="B9102" s="62" t="s">
        <v>122</v>
      </c>
      <c r="C9102" s="62">
        <v>1.6365000000000001</v>
      </c>
      <c r="D9102" s="62">
        <v>0.34</v>
      </c>
      <c r="E9102" s="173">
        <f t="shared" si="196"/>
        <v>0.55000000000000004</v>
      </c>
    </row>
    <row r="9103" spans="1:5">
      <c r="A9103" s="410" t="s">
        <v>3079</v>
      </c>
      <c r="B9103" s="62" t="s">
        <v>122</v>
      </c>
      <c r="C9103" s="62">
        <v>1.6365000000000001</v>
      </c>
      <c r="D9103" s="62">
        <v>0.05</v>
      </c>
      <c r="E9103" s="173">
        <f t="shared" si="196"/>
        <v>0.08</v>
      </c>
    </row>
    <row r="9104" spans="1:5">
      <c r="A9104" s="410" t="s">
        <v>3048</v>
      </c>
      <c r="B9104" s="62" t="s">
        <v>123</v>
      </c>
      <c r="C9104" s="62">
        <v>4.33067E-3</v>
      </c>
      <c r="D9104" s="62">
        <v>31.18</v>
      </c>
      <c r="E9104" s="173">
        <f t="shared" si="196"/>
        <v>0.13</v>
      </c>
    </row>
    <row r="9105" spans="1:5">
      <c r="A9105" s="410" t="s">
        <v>3049</v>
      </c>
      <c r="B9105" s="62" t="s">
        <v>123</v>
      </c>
      <c r="C9105" s="62">
        <v>2.0297599999999998E-3</v>
      </c>
      <c r="D9105" s="62">
        <v>178.5</v>
      </c>
      <c r="E9105" s="173">
        <f t="shared" si="196"/>
        <v>0.36</v>
      </c>
    </row>
    <row r="9106" spans="1:5">
      <c r="A9106" s="410" t="s">
        <v>3050</v>
      </c>
      <c r="B9106" s="62" t="s">
        <v>123</v>
      </c>
      <c r="C9106" s="62">
        <v>0.18244879999999999</v>
      </c>
      <c r="D9106" s="62">
        <v>1.17</v>
      </c>
      <c r="E9106" s="173">
        <f t="shared" si="196"/>
        <v>0.21</v>
      </c>
    </row>
    <row r="9107" spans="1:5" ht="30">
      <c r="A9107" s="410" t="s">
        <v>3051</v>
      </c>
      <c r="B9107" s="62" t="s">
        <v>123</v>
      </c>
      <c r="C9107" s="62">
        <v>1.75924E-3</v>
      </c>
      <c r="D9107" s="62">
        <v>140.43</v>
      </c>
      <c r="E9107" s="173">
        <f t="shared" si="196"/>
        <v>0.24</v>
      </c>
    </row>
    <row r="9108" spans="1:5" ht="30">
      <c r="A9108" s="410" t="s">
        <v>3052</v>
      </c>
      <c r="B9108" s="62" t="s">
        <v>123</v>
      </c>
      <c r="C9108" s="62">
        <v>1.1782800000000001E-3</v>
      </c>
      <c r="D9108" s="62">
        <v>123.37</v>
      </c>
      <c r="E9108" s="173">
        <f t="shared" si="196"/>
        <v>0.14000000000000001</v>
      </c>
    </row>
    <row r="9109" spans="1:5" ht="30">
      <c r="A9109" s="410" t="s">
        <v>3080</v>
      </c>
      <c r="B9109" s="62" t="s">
        <v>123</v>
      </c>
      <c r="C9109" s="62">
        <v>7.2169999999999995E-5</v>
      </c>
      <c r="D9109" s="62">
        <v>593.85</v>
      </c>
      <c r="E9109" s="173">
        <f t="shared" si="196"/>
        <v>0.04</v>
      </c>
    </row>
    <row r="9110" spans="1:5">
      <c r="A9110" s="410" t="s">
        <v>3081</v>
      </c>
      <c r="B9110" s="62" t="s">
        <v>123</v>
      </c>
      <c r="C9110" s="62">
        <v>4.4316000000000001E-4</v>
      </c>
      <c r="D9110" s="62">
        <v>134.63</v>
      </c>
      <c r="E9110" s="173">
        <f t="shared" si="196"/>
        <v>0.05</v>
      </c>
    </row>
    <row r="9111" spans="1:5">
      <c r="A9111" s="410" t="s">
        <v>3082</v>
      </c>
      <c r="B9111" s="62" t="s">
        <v>123</v>
      </c>
      <c r="C9111" s="62">
        <v>3.3662999999999998E-4</v>
      </c>
      <c r="D9111" s="62">
        <v>202.84</v>
      </c>
      <c r="E9111" s="173">
        <f t="shared" si="196"/>
        <v>0.06</v>
      </c>
    </row>
    <row r="9112" spans="1:5">
      <c r="A9112" s="410" t="s">
        <v>3083</v>
      </c>
      <c r="B9112" s="62" t="s">
        <v>123</v>
      </c>
      <c r="C9112" s="62">
        <v>7.2169999999999995E-5</v>
      </c>
      <c r="D9112" s="62">
        <v>574.46</v>
      </c>
      <c r="E9112" s="173">
        <f t="shared" si="196"/>
        <v>0.04</v>
      </c>
    </row>
    <row r="9113" spans="1:5">
      <c r="A9113" s="410" t="s">
        <v>3084</v>
      </c>
      <c r="B9113" s="62" t="s">
        <v>123</v>
      </c>
      <c r="C9113" s="62">
        <v>8.8700000000000001E-5</v>
      </c>
      <c r="D9113" s="62">
        <v>276.64</v>
      </c>
      <c r="E9113" s="173">
        <f t="shared" si="196"/>
        <v>0.02</v>
      </c>
    </row>
    <row r="9114" spans="1:5">
      <c r="A9114" s="410" t="s">
        <v>3085</v>
      </c>
      <c r="B9114" s="62" t="s">
        <v>123</v>
      </c>
      <c r="C9114" s="62">
        <v>4.4676500000000001E-3</v>
      </c>
      <c r="D9114" s="62">
        <v>8.1</v>
      </c>
      <c r="E9114" s="173">
        <f t="shared" si="196"/>
        <v>0.03</v>
      </c>
    </row>
    <row r="9115" spans="1:5">
      <c r="A9115" s="410" t="s">
        <v>3086</v>
      </c>
      <c r="B9115" s="62" t="s">
        <v>123</v>
      </c>
      <c r="C9115" s="62">
        <v>2.47357E-3</v>
      </c>
      <c r="D9115" s="62">
        <v>11.01</v>
      </c>
      <c r="E9115" s="173">
        <f t="shared" si="196"/>
        <v>0.02</v>
      </c>
    </row>
    <row r="9116" spans="1:5">
      <c r="A9116" s="410" t="s">
        <v>3087</v>
      </c>
      <c r="B9116" s="62" t="s">
        <v>123</v>
      </c>
      <c r="C9116" s="62">
        <v>2.47357E-3</v>
      </c>
      <c r="D9116" s="62">
        <v>24.42</v>
      </c>
      <c r="E9116" s="173">
        <f t="shared" si="196"/>
        <v>0.06</v>
      </c>
    </row>
    <row r="9117" spans="1:5">
      <c r="A9117" s="410" t="s">
        <v>562</v>
      </c>
      <c r="B9117" s="62" t="s">
        <v>563</v>
      </c>
      <c r="C9117" s="62" t="s">
        <v>563</v>
      </c>
      <c r="D9117" s="62" t="s">
        <v>563</v>
      </c>
      <c r="E9117" s="173">
        <f>SUM(E9092:E9116)</f>
        <v>82.389999999999986</v>
      </c>
    </row>
    <row r="9118" spans="1:5">
      <c r="A9118" s="410"/>
      <c r="B9118" s="62"/>
      <c r="C9118" s="62"/>
      <c r="D9118" s="62"/>
      <c r="E9118" s="173"/>
    </row>
    <row r="9119" spans="1:5">
      <c r="A9119" s="410" t="s">
        <v>565</v>
      </c>
      <c r="B9119" s="62" t="s">
        <v>563</v>
      </c>
      <c r="C9119" s="62" t="s">
        <v>563</v>
      </c>
      <c r="D9119" s="62" t="s">
        <v>563</v>
      </c>
      <c r="E9119" s="173">
        <f>E9084+E9089+E9117</f>
        <v>101.28999999999999</v>
      </c>
    </row>
    <row r="9120" spans="1:5">
      <c r="A9120" s="410"/>
      <c r="B9120" s="62"/>
      <c r="C9120" s="62"/>
      <c r="D9120" s="413"/>
      <c r="E9120" s="173"/>
    </row>
    <row r="9121" spans="1:5">
      <c r="A9121" s="410"/>
      <c r="B9121" s="62"/>
      <c r="C9121" s="62"/>
      <c r="D9121" s="62"/>
      <c r="E9121" s="173"/>
    </row>
    <row r="9122" spans="1:5">
      <c r="A9122" s="410"/>
      <c r="B9122" s="62"/>
      <c r="C9122" s="62"/>
      <c r="D9122" s="62"/>
      <c r="E9122" s="173"/>
    </row>
    <row r="9123" spans="1:5">
      <c r="A9123" s="410" t="s">
        <v>1495</v>
      </c>
      <c r="B9123" s="62" t="s">
        <v>3660</v>
      </c>
      <c r="C9123" s="62"/>
      <c r="D9123" s="62"/>
      <c r="E9123" s="173"/>
    </row>
    <row r="9124" spans="1:5">
      <c r="A9124" s="410" t="s">
        <v>1226</v>
      </c>
      <c r="B9124" s="62"/>
      <c r="C9124" s="62"/>
      <c r="D9124" s="62"/>
      <c r="E9124" s="173"/>
    </row>
    <row r="9125" spans="1:5">
      <c r="A9125" s="410" t="s">
        <v>570</v>
      </c>
      <c r="B9125" s="62"/>
      <c r="C9125" s="62"/>
      <c r="D9125" s="62"/>
      <c r="E9125" s="173"/>
    </row>
    <row r="9126" spans="1:5">
      <c r="A9126" s="410"/>
      <c r="B9126" s="62"/>
      <c r="C9126" s="62"/>
      <c r="D9126" s="62"/>
      <c r="E9126" s="173"/>
    </row>
    <row r="9127" spans="1:5">
      <c r="A9127" s="410" t="s">
        <v>576</v>
      </c>
      <c r="B9127" s="62" t="s">
        <v>558</v>
      </c>
      <c r="C9127" s="62" t="s">
        <v>559</v>
      </c>
      <c r="D9127" s="62" t="s">
        <v>560</v>
      </c>
      <c r="E9127" s="173" t="s">
        <v>561</v>
      </c>
    </row>
    <row r="9128" spans="1:5" ht="30">
      <c r="A9128" s="410" t="s">
        <v>3061</v>
      </c>
      <c r="B9128" s="62" t="s">
        <v>123</v>
      </c>
      <c r="C9128" s="62">
        <v>1.1076E-4</v>
      </c>
      <c r="D9128" s="62">
        <v>576</v>
      </c>
      <c r="E9128" s="173">
        <f>TRUNC((C9128*D9128),2)</f>
        <v>0.06</v>
      </c>
    </row>
    <row r="9129" spans="1:5">
      <c r="A9129" s="410" t="s">
        <v>562</v>
      </c>
      <c r="B9129" s="62" t="s">
        <v>563</v>
      </c>
      <c r="C9129" s="62" t="s">
        <v>563</v>
      </c>
      <c r="D9129" s="62" t="s">
        <v>563</v>
      </c>
      <c r="E9129" s="173">
        <f>SUM(E9128:E9128)</f>
        <v>0.06</v>
      </c>
    </row>
    <row r="9130" spans="1:5">
      <c r="A9130" s="410"/>
      <c r="B9130" s="62"/>
      <c r="C9130" s="62"/>
      <c r="D9130" s="62"/>
      <c r="E9130" s="173"/>
    </row>
    <row r="9131" spans="1:5">
      <c r="A9131" s="410" t="s">
        <v>557</v>
      </c>
      <c r="B9131" s="62" t="s">
        <v>558</v>
      </c>
      <c r="C9131" s="62" t="s">
        <v>559</v>
      </c>
      <c r="D9131" s="62" t="s">
        <v>560</v>
      </c>
      <c r="E9131" s="173" t="s">
        <v>561</v>
      </c>
    </row>
    <row r="9132" spans="1:5">
      <c r="A9132" s="410" t="s">
        <v>3104</v>
      </c>
      <c r="B9132" s="62" t="s">
        <v>122</v>
      </c>
      <c r="C9132" s="62">
        <v>0.82986099999999996</v>
      </c>
      <c r="D9132" s="62">
        <v>9.41</v>
      </c>
      <c r="E9132" s="173">
        <f>TRUNC((C9132*D9132),2)</f>
        <v>7.8</v>
      </c>
    </row>
    <row r="9133" spans="1:5">
      <c r="A9133" s="410" t="s">
        <v>3105</v>
      </c>
      <c r="B9133" s="62" t="s">
        <v>122</v>
      </c>
      <c r="C9133" s="62">
        <v>0.82986099999999996</v>
      </c>
      <c r="D9133" s="62">
        <v>13.3</v>
      </c>
      <c r="E9133" s="173">
        <f>TRUNC((C9133*D9133),2)</f>
        <v>11.03</v>
      </c>
    </row>
    <row r="9134" spans="1:5">
      <c r="A9134" s="410" t="s">
        <v>562</v>
      </c>
      <c r="B9134" s="62" t="s">
        <v>563</v>
      </c>
      <c r="C9134" s="62" t="s">
        <v>563</v>
      </c>
      <c r="D9134" s="62" t="s">
        <v>563</v>
      </c>
      <c r="E9134" s="173">
        <f>SUM(E9132:E9133)</f>
        <v>18.829999999999998</v>
      </c>
    </row>
    <row r="9135" spans="1:5">
      <c r="A9135" s="410"/>
      <c r="B9135" s="62"/>
      <c r="C9135" s="62"/>
      <c r="D9135" s="62"/>
      <c r="E9135" s="173"/>
    </row>
    <row r="9136" spans="1:5">
      <c r="A9136" s="410" t="s">
        <v>564</v>
      </c>
      <c r="B9136" s="62" t="s">
        <v>558</v>
      </c>
      <c r="C9136" s="62" t="s">
        <v>559</v>
      </c>
      <c r="D9136" s="62" t="s">
        <v>560</v>
      </c>
      <c r="E9136" s="173" t="s">
        <v>561</v>
      </c>
    </row>
    <row r="9137" spans="1:5">
      <c r="A9137" s="410" t="s">
        <v>3066</v>
      </c>
      <c r="B9137" s="62" t="s">
        <v>123</v>
      </c>
      <c r="C9137" s="62">
        <v>1.311614E-2</v>
      </c>
      <c r="D9137" s="62">
        <v>6.92</v>
      </c>
      <c r="E9137" s="173">
        <f t="shared" ref="E9137:E9161" si="197">TRUNC((C9137*D9137),2)</f>
        <v>0.09</v>
      </c>
    </row>
    <row r="9138" spans="1:5">
      <c r="A9138" s="410" t="s">
        <v>3046</v>
      </c>
      <c r="B9138" s="62" t="s">
        <v>131</v>
      </c>
      <c r="C9138" s="62">
        <v>2.6192400000000001E-3</v>
      </c>
      <c r="D9138" s="62">
        <v>50.4</v>
      </c>
      <c r="E9138" s="173">
        <f t="shared" si="197"/>
        <v>0.13</v>
      </c>
    </row>
    <row r="9139" spans="1:5">
      <c r="A9139" s="410" t="s">
        <v>3067</v>
      </c>
      <c r="B9139" s="62" t="s">
        <v>123</v>
      </c>
      <c r="C9139" s="62">
        <v>1.0872799999999999E-3</v>
      </c>
      <c r="D9139" s="62">
        <v>108.95</v>
      </c>
      <c r="E9139" s="173">
        <f t="shared" si="197"/>
        <v>0.11</v>
      </c>
    </row>
    <row r="9140" spans="1:5">
      <c r="A9140" s="410" t="s">
        <v>3069</v>
      </c>
      <c r="B9140" s="62" t="s">
        <v>123</v>
      </c>
      <c r="C9140" s="62">
        <v>1.4837039999999999E-2</v>
      </c>
      <c r="D9140" s="62">
        <v>6.21</v>
      </c>
      <c r="E9140" s="173">
        <f t="shared" si="197"/>
        <v>0.09</v>
      </c>
    </row>
    <row r="9141" spans="1:5">
      <c r="A9141" s="410" t="s">
        <v>3325</v>
      </c>
      <c r="B9141" s="62" t="s">
        <v>123</v>
      </c>
      <c r="C9141" s="62">
        <v>3.7999999999999999E-2</v>
      </c>
      <c r="D9141" s="62">
        <v>12.83</v>
      </c>
      <c r="E9141" s="173">
        <f t="shared" si="197"/>
        <v>0.48</v>
      </c>
    </row>
    <row r="9142" spans="1:5">
      <c r="A9142" s="410" t="s">
        <v>3047</v>
      </c>
      <c r="B9142" s="62" t="s">
        <v>131</v>
      </c>
      <c r="C9142" s="62">
        <v>2.2469800000000002E-2</v>
      </c>
      <c r="D9142" s="62">
        <v>9.4499999999999993</v>
      </c>
      <c r="E9142" s="173">
        <f t="shared" si="197"/>
        <v>0.21</v>
      </c>
    </row>
    <row r="9143" spans="1:5">
      <c r="A9143" s="410" t="s">
        <v>3075</v>
      </c>
      <c r="B9143" s="62" t="s">
        <v>128</v>
      </c>
      <c r="C9143" s="62">
        <v>2.4728200000000001E-3</v>
      </c>
      <c r="D9143" s="62">
        <v>15.32</v>
      </c>
      <c r="E9143" s="173">
        <f t="shared" si="197"/>
        <v>0.03</v>
      </c>
    </row>
    <row r="9144" spans="1:5">
      <c r="A9144" s="410" t="s">
        <v>3327</v>
      </c>
      <c r="B9144" s="62" t="s">
        <v>123</v>
      </c>
      <c r="C9144" s="62">
        <v>1</v>
      </c>
      <c r="D9144" s="62">
        <v>121.68</v>
      </c>
      <c r="E9144" s="173">
        <f t="shared" si="197"/>
        <v>121.68</v>
      </c>
    </row>
    <row r="9145" spans="1:5">
      <c r="A9145" s="410" t="s">
        <v>3076</v>
      </c>
      <c r="B9145" s="62" t="s">
        <v>122</v>
      </c>
      <c r="C9145" s="62">
        <v>1.6146096299999999</v>
      </c>
      <c r="D9145" s="62">
        <v>1.87</v>
      </c>
      <c r="E9145" s="173">
        <f t="shared" si="197"/>
        <v>3.01</v>
      </c>
    </row>
    <row r="9146" spans="1:5">
      <c r="A9146" s="410" t="s">
        <v>3077</v>
      </c>
      <c r="B9146" s="62" t="s">
        <v>122</v>
      </c>
      <c r="C9146" s="62">
        <v>1.6359999999999999</v>
      </c>
      <c r="D9146" s="62">
        <v>0.71</v>
      </c>
      <c r="E9146" s="173">
        <f t="shared" si="197"/>
        <v>1.1599999999999999</v>
      </c>
    </row>
    <row r="9147" spans="1:5">
      <c r="A9147" s="410" t="s">
        <v>3078</v>
      </c>
      <c r="B9147" s="62" t="s">
        <v>122</v>
      </c>
      <c r="C9147" s="62">
        <v>1.6359999999999999</v>
      </c>
      <c r="D9147" s="62">
        <v>0.34</v>
      </c>
      <c r="E9147" s="173">
        <f t="shared" si="197"/>
        <v>0.55000000000000004</v>
      </c>
    </row>
    <row r="9148" spans="1:5">
      <c r="A9148" s="410" t="s">
        <v>3079</v>
      </c>
      <c r="B9148" s="62" t="s">
        <v>122</v>
      </c>
      <c r="C9148" s="62">
        <v>1.6359999999999999</v>
      </c>
      <c r="D9148" s="62">
        <v>0.05</v>
      </c>
      <c r="E9148" s="173">
        <f t="shared" si="197"/>
        <v>0.08</v>
      </c>
    </row>
    <row r="9149" spans="1:5">
      <c r="A9149" s="410" t="s">
        <v>3048</v>
      </c>
      <c r="B9149" s="62" t="s">
        <v>123</v>
      </c>
      <c r="C9149" s="62">
        <v>4.3293400000000001E-3</v>
      </c>
      <c r="D9149" s="62">
        <v>31.18</v>
      </c>
      <c r="E9149" s="173">
        <f t="shared" si="197"/>
        <v>0.13</v>
      </c>
    </row>
    <row r="9150" spans="1:5">
      <c r="A9150" s="410" t="s">
        <v>3049</v>
      </c>
      <c r="B9150" s="62" t="s">
        <v>123</v>
      </c>
      <c r="C9150" s="62">
        <v>2.02914E-3</v>
      </c>
      <c r="D9150" s="62">
        <v>178.5</v>
      </c>
      <c r="E9150" s="173">
        <f t="shared" si="197"/>
        <v>0.36</v>
      </c>
    </row>
    <row r="9151" spans="1:5">
      <c r="A9151" s="410" t="s">
        <v>3050</v>
      </c>
      <c r="B9151" s="62" t="s">
        <v>123</v>
      </c>
      <c r="C9151" s="62">
        <v>0.18239306</v>
      </c>
      <c r="D9151" s="62">
        <v>1.17</v>
      </c>
      <c r="E9151" s="173">
        <f t="shared" si="197"/>
        <v>0.21</v>
      </c>
    </row>
    <row r="9152" spans="1:5" ht="30">
      <c r="A9152" s="410" t="s">
        <v>3051</v>
      </c>
      <c r="B9152" s="62" t="s">
        <v>123</v>
      </c>
      <c r="C9152" s="62">
        <v>1.7587E-3</v>
      </c>
      <c r="D9152" s="62">
        <v>140.43</v>
      </c>
      <c r="E9152" s="173">
        <f t="shared" si="197"/>
        <v>0.24</v>
      </c>
    </row>
    <row r="9153" spans="1:5" ht="30">
      <c r="A9153" s="410" t="s">
        <v>3052</v>
      </c>
      <c r="B9153" s="62" t="s">
        <v>123</v>
      </c>
      <c r="C9153" s="62">
        <v>1.1779200000000001E-3</v>
      </c>
      <c r="D9153" s="62">
        <v>123.37</v>
      </c>
      <c r="E9153" s="173">
        <f t="shared" si="197"/>
        <v>0.14000000000000001</v>
      </c>
    </row>
    <row r="9154" spans="1:5" ht="30">
      <c r="A9154" s="410" t="s">
        <v>3080</v>
      </c>
      <c r="B9154" s="62" t="s">
        <v>123</v>
      </c>
      <c r="C9154" s="62">
        <v>7.2139999999999997E-5</v>
      </c>
      <c r="D9154" s="62">
        <v>593.85</v>
      </c>
      <c r="E9154" s="173">
        <f t="shared" si="197"/>
        <v>0.04</v>
      </c>
    </row>
    <row r="9155" spans="1:5">
      <c r="A9155" s="410" t="s">
        <v>3081</v>
      </c>
      <c r="B9155" s="62" t="s">
        <v>123</v>
      </c>
      <c r="C9155" s="62">
        <v>4.4302000000000002E-4</v>
      </c>
      <c r="D9155" s="62">
        <v>134.63</v>
      </c>
      <c r="E9155" s="173">
        <f t="shared" si="197"/>
        <v>0.05</v>
      </c>
    </row>
    <row r="9156" spans="1:5">
      <c r="A9156" s="410" t="s">
        <v>3082</v>
      </c>
      <c r="B9156" s="62" t="s">
        <v>123</v>
      </c>
      <c r="C9156" s="62">
        <v>3.3651999999999998E-4</v>
      </c>
      <c r="D9156" s="62">
        <v>202.84</v>
      </c>
      <c r="E9156" s="173">
        <f t="shared" si="197"/>
        <v>0.06</v>
      </c>
    </row>
    <row r="9157" spans="1:5">
      <c r="A9157" s="410" t="s">
        <v>3083</v>
      </c>
      <c r="B9157" s="62" t="s">
        <v>123</v>
      </c>
      <c r="C9157" s="62">
        <v>7.2139999999999997E-5</v>
      </c>
      <c r="D9157" s="62">
        <v>574.46</v>
      </c>
      <c r="E9157" s="173">
        <f t="shared" si="197"/>
        <v>0.04</v>
      </c>
    </row>
    <row r="9158" spans="1:5">
      <c r="A9158" s="410" t="s">
        <v>3084</v>
      </c>
      <c r="B9158" s="62" t="s">
        <v>123</v>
      </c>
      <c r="C9158" s="62">
        <v>8.8679999999999998E-5</v>
      </c>
      <c r="D9158" s="62">
        <v>276.64</v>
      </c>
      <c r="E9158" s="173">
        <f t="shared" si="197"/>
        <v>0.02</v>
      </c>
    </row>
    <row r="9159" spans="1:5">
      <c r="A9159" s="410" t="s">
        <v>3085</v>
      </c>
      <c r="B9159" s="62" t="s">
        <v>123</v>
      </c>
      <c r="C9159" s="62">
        <v>4.4662800000000004E-3</v>
      </c>
      <c r="D9159" s="62">
        <v>8.1</v>
      </c>
      <c r="E9159" s="173">
        <f t="shared" si="197"/>
        <v>0.03</v>
      </c>
    </row>
    <row r="9160" spans="1:5">
      <c r="A9160" s="410" t="s">
        <v>3086</v>
      </c>
      <c r="B9160" s="62" t="s">
        <v>123</v>
      </c>
      <c r="C9160" s="62">
        <v>2.4728200000000001E-3</v>
      </c>
      <c r="D9160" s="62">
        <v>11.01</v>
      </c>
      <c r="E9160" s="173">
        <f t="shared" si="197"/>
        <v>0.02</v>
      </c>
    </row>
    <row r="9161" spans="1:5">
      <c r="A9161" s="410" t="s">
        <v>3087</v>
      </c>
      <c r="B9161" s="62" t="s">
        <v>123</v>
      </c>
      <c r="C9161" s="62">
        <v>2.4728200000000001E-3</v>
      </c>
      <c r="D9161" s="62">
        <v>24.42</v>
      </c>
      <c r="E9161" s="173">
        <f t="shared" si="197"/>
        <v>0.06</v>
      </c>
    </row>
    <row r="9162" spans="1:5">
      <c r="A9162" s="410" t="s">
        <v>562</v>
      </c>
      <c r="B9162" s="62" t="s">
        <v>563</v>
      </c>
      <c r="C9162" s="62" t="s">
        <v>563</v>
      </c>
      <c r="D9162" s="62" t="s">
        <v>563</v>
      </c>
      <c r="E9162" s="173">
        <f>SUM(E9137:E9161)</f>
        <v>129.02000000000004</v>
      </c>
    </row>
    <row r="9163" spans="1:5">
      <c r="A9163" s="410"/>
      <c r="B9163" s="62"/>
      <c r="C9163" s="62"/>
      <c r="D9163" s="62"/>
      <c r="E9163" s="173"/>
    </row>
    <row r="9164" spans="1:5">
      <c r="A9164" s="410" t="s">
        <v>565</v>
      </c>
      <c r="B9164" s="62" t="s">
        <v>563</v>
      </c>
      <c r="C9164" s="62" t="s">
        <v>563</v>
      </c>
      <c r="D9164" s="62" t="s">
        <v>563</v>
      </c>
      <c r="E9164" s="173">
        <f>E9129+E9134+E9162</f>
        <v>147.91000000000003</v>
      </c>
    </row>
    <row r="9165" spans="1:5">
      <c r="A9165" s="410"/>
      <c r="B9165" s="62"/>
      <c r="C9165" s="62"/>
      <c r="D9165" s="413"/>
      <c r="E9165" s="173"/>
    </row>
    <row r="9166" spans="1:5">
      <c r="A9166" s="410"/>
      <c r="B9166" s="62"/>
      <c r="C9166" s="62"/>
      <c r="D9166" s="62"/>
      <c r="E9166" s="173"/>
    </row>
    <row r="9167" spans="1:5">
      <c r="A9167" s="410"/>
      <c r="B9167" s="62"/>
      <c r="C9167" s="62"/>
      <c r="D9167" s="62"/>
      <c r="E9167" s="173"/>
    </row>
    <row r="9168" spans="1:5">
      <c r="A9168" s="410" t="s">
        <v>2576</v>
      </c>
      <c r="B9168" s="62" t="s">
        <v>3547</v>
      </c>
      <c r="C9168" s="62"/>
      <c r="D9168" s="62"/>
      <c r="E9168" s="173"/>
    </row>
    <row r="9169" spans="1:5">
      <c r="A9169" s="410" t="s">
        <v>2577</v>
      </c>
      <c r="B9169" s="62"/>
      <c r="C9169" s="62"/>
      <c r="D9169" s="62"/>
      <c r="E9169" s="173"/>
    </row>
    <row r="9170" spans="1:5">
      <c r="A9170" s="410" t="s">
        <v>570</v>
      </c>
      <c r="B9170" s="62"/>
      <c r="C9170" s="62"/>
      <c r="D9170" s="62"/>
      <c r="E9170" s="173"/>
    </row>
    <row r="9171" spans="1:5">
      <c r="A9171" s="410"/>
      <c r="B9171" s="62"/>
      <c r="C9171" s="62"/>
      <c r="D9171" s="62"/>
      <c r="E9171" s="173"/>
    </row>
    <row r="9172" spans="1:5">
      <c r="A9172" s="410" t="s">
        <v>576</v>
      </c>
      <c r="B9172" s="62" t="s">
        <v>558</v>
      </c>
      <c r="C9172" s="62" t="s">
        <v>559</v>
      </c>
      <c r="D9172" s="62" t="s">
        <v>560</v>
      </c>
      <c r="E9172" s="173" t="s">
        <v>561</v>
      </c>
    </row>
    <row r="9173" spans="1:5" ht="30">
      <c r="A9173" s="410" t="s">
        <v>3061</v>
      </c>
      <c r="B9173" s="62" t="s">
        <v>123</v>
      </c>
      <c r="C9173" s="62">
        <v>8.1240000000000001E-4</v>
      </c>
      <c r="D9173" s="62">
        <v>576</v>
      </c>
      <c r="E9173" s="173">
        <f>TRUNC((C9173*D9173),2)</f>
        <v>0.46</v>
      </c>
    </row>
    <row r="9174" spans="1:5">
      <c r="A9174" s="410" t="s">
        <v>562</v>
      </c>
      <c r="B9174" s="62" t="s">
        <v>563</v>
      </c>
      <c r="C9174" s="62" t="s">
        <v>563</v>
      </c>
      <c r="D9174" s="62" t="s">
        <v>563</v>
      </c>
      <c r="E9174" s="173">
        <f>SUM(E9173:E9173)</f>
        <v>0.46</v>
      </c>
    </row>
    <row r="9175" spans="1:5">
      <c r="A9175" s="410"/>
      <c r="B9175" s="62"/>
      <c r="C9175" s="62"/>
      <c r="D9175" s="62"/>
      <c r="E9175" s="173"/>
    </row>
    <row r="9176" spans="1:5">
      <c r="A9176" s="410" t="s">
        <v>557</v>
      </c>
      <c r="B9176" s="62" t="s">
        <v>558</v>
      </c>
      <c r="C9176" s="62" t="s">
        <v>559</v>
      </c>
      <c r="D9176" s="62" t="s">
        <v>560</v>
      </c>
      <c r="E9176" s="173" t="s">
        <v>561</v>
      </c>
    </row>
    <row r="9177" spans="1:5">
      <c r="A9177" s="410" t="s">
        <v>3090</v>
      </c>
      <c r="B9177" s="62" t="s">
        <v>122</v>
      </c>
      <c r="C9177" s="62">
        <v>4.0683999999999996</v>
      </c>
      <c r="D9177" s="62">
        <v>13.3</v>
      </c>
      <c r="E9177" s="173">
        <f>TRUNC((C9177*D9177),2)</f>
        <v>54.1</v>
      </c>
    </row>
    <row r="9178" spans="1:5">
      <c r="A9178" s="410" t="s">
        <v>3063</v>
      </c>
      <c r="B9178" s="62" t="s">
        <v>122</v>
      </c>
      <c r="C9178" s="62">
        <v>8.1367999999999991</v>
      </c>
      <c r="D9178" s="62">
        <v>8.51</v>
      </c>
      <c r="E9178" s="173">
        <f>TRUNC((C9178*D9178),2)</f>
        <v>69.239999999999995</v>
      </c>
    </row>
    <row r="9179" spans="1:5">
      <c r="A9179" s="410" t="s">
        <v>562</v>
      </c>
      <c r="B9179" s="62" t="s">
        <v>563</v>
      </c>
      <c r="C9179" s="62" t="s">
        <v>563</v>
      </c>
      <c r="D9179" s="62" t="s">
        <v>563</v>
      </c>
      <c r="E9179" s="173">
        <f>SUM(E9177:E9178)</f>
        <v>123.34</v>
      </c>
    </row>
    <row r="9180" spans="1:5">
      <c r="A9180" s="410"/>
      <c r="B9180" s="62"/>
      <c r="C9180" s="62"/>
      <c r="D9180" s="62"/>
      <c r="E9180" s="173"/>
    </row>
    <row r="9181" spans="1:5">
      <c r="A9181" s="410" t="s">
        <v>564</v>
      </c>
      <c r="B9181" s="62" t="s">
        <v>558</v>
      </c>
      <c r="C9181" s="62" t="s">
        <v>559</v>
      </c>
      <c r="D9181" s="62" t="s">
        <v>560</v>
      </c>
      <c r="E9181" s="173" t="s">
        <v>561</v>
      </c>
    </row>
    <row r="9182" spans="1:5">
      <c r="A9182" s="410" t="s">
        <v>3066</v>
      </c>
      <c r="B9182" s="62" t="s">
        <v>123</v>
      </c>
      <c r="C9182" s="62">
        <v>9.6206399999999997E-2</v>
      </c>
      <c r="D9182" s="62">
        <v>6.92</v>
      </c>
      <c r="E9182" s="173">
        <f t="shared" ref="E9182:E9205" si="198">TRUNC((C9182*D9182),2)</f>
        <v>0.66</v>
      </c>
    </row>
    <row r="9183" spans="1:5">
      <c r="A9183" s="410" t="s">
        <v>3046</v>
      </c>
      <c r="B9183" s="62" t="s">
        <v>131</v>
      </c>
      <c r="C9183" s="62">
        <v>1.9212E-2</v>
      </c>
      <c r="D9183" s="62">
        <v>50.4</v>
      </c>
      <c r="E9183" s="173">
        <f t="shared" si="198"/>
        <v>0.96</v>
      </c>
    </row>
    <row r="9184" spans="1:5">
      <c r="A9184" s="410" t="s">
        <v>3067</v>
      </c>
      <c r="B9184" s="62" t="s">
        <v>123</v>
      </c>
      <c r="C9184" s="62">
        <v>7.9752E-3</v>
      </c>
      <c r="D9184" s="62">
        <v>108.95</v>
      </c>
      <c r="E9184" s="173">
        <f t="shared" si="198"/>
        <v>0.86</v>
      </c>
    </row>
    <row r="9185" spans="1:5">
      <c r="A9185" s="410" t="s">
        <v>3069</v>
      </c>
      <c r="B9185" s="62" t="s">
        <v>123</v>
      </c>
      <c r="C9185" s="62">
        <v>0.1088292</v>
      </c>
      <c r="D9185" s="62">
        <v>6.21</v>
      </c>
      <c r="E9185" s="173">
        <f t="shared" si="198"/>
        <v>0.67</v>
      </c>
    </row>
    <row r="9186" spans="1:5">
      <c r="A9186" s="410" t="s">
        <v>3047</v>
      </c>
      <c r="B9186" s="62" t="s">
        <v>131</v>
      </c>
      <c r="C9186" s="62">
        <v>0.1648152</v>
      </c>
      <c r="D9186" s="62">
        <v>9.4499999999999993</v>
      </c>
      <c r="E9186" s="173">
        <f t="shared" si="198"/>
        <v>1.55</v>
      </c>
    </row>
    <row r="9187" spans="1:5">
      <c r="A9187" s="410" t="s">
        <v>3075</v>
      </c>
      <c r="B9187" s="62" t="s">
        <v>128</v>
      </c>
      <c r="C9187" s="62">
        <v>1.8138000000000001E-2</v>
      </c>
      <c r="D9187" s="62">
        <v>15.32</v>
      </c>
      <c r="E9187" s="173">
        <f t="shared" si="198"/>
        <v>0.27</v>
      </c>
    </row>
    <row r="9188" spans="1:5">
      <c r="A9188" s="410" t="s">
        <v>3076</v>
      </c>
      <c r="B9188" s="62" t="s">
        <v>122</v>
      </c>
      <c r="C9188" s="62">
        <v>11.44385027</v>
      </c>
      <c r="D9188" s="62">
        <v>1.87</v>
      </c>
      <c r="E9188" s="173">
        <f t="shared" si="198"/>
        <v>21.4</v>
      </c>
    </row>
    <row r="9189" spans="1:5">
      <c r="A9189" s="410" t="s">
        <v>3077</v>
      </c>
      <c r="B9189" s="62" t="s">
        <v>122</v>
      </c>
      <c r="C9189" s="62">
        <v>12</v>
      </c>
      <c r="D9189" s="62">
        <v>0.71</v>
      </c>
      <c r="E9189" s="173">
        <f t="shared" si="198"/>
        <v>8.52</v>
      </c>
    </row>
    <row r="9190" spans="1:5">
      <c r="A9190" s="410" t="s">
        <v>3078</v>
      </c>
      <c r="B9190" s="62" t="s">
        <v>122</v>
      </c>
      <c r="C9190" s="62">
        <v>12</v>
      </c>
      <c r="D9190" s="62">
        <v>0.34</v>
      </c>
      <c r="E9190" s="173">
        <f t="shared" si="198"/>
        <v>4.08</v>
      </c>
    </row>
    <row r="9191" spans="1:5">
      <c r="A9191" s="410" t="s">
        <v>3079</v>
      </c>
      <c r="B9191" s="62" t="s">
        <v>122</v>
      </c>
      <c r="C9191" s="62">
        <v>12</v>
      </c>
      <c r="D9191" s="62">
        <v>0.05</v>
      </c>
      <c r="E9191" s="173">
        <f t="shared" si="198"/>
        <v>0.6</v>
      </c>
    </row>
    <row r="9192" spans="1:5">
      <c r="A9192" s="410" t="s">
        <v>3048</v>
      </c>
      <c r="B9192" s="62" t="s">
        <v>123</v>
      </c>
      <c r="C9192" s="62">
        <v>3.1755600000000002E-2</v>
      </c>
      <c r="D9192" s="62">
        <v>31.18</v>
      </c>
      <c r="E9192" s="173">
        <f t="shared" si="198"/>
        <v>0.99</v>
      </c>
    </row>
    <row r="9193" spans="1:5">
      <c r="A9193" s="410" t="s">
        <v>3049</v>
      </c>
      <c r="B9193" s="62" t="s">
        <v>123</v>
      </c>
      <c r="C9193" s="62">
        <v>1.48836E-2</v>
      </c>
      <c r="D9193" s="62">
        <v>178.5</v>
      </c>
      <c r="E9193" s="173">
        <f t="shared" si="198"/>
        <v>2.65</v>
      </c>
    </row>
    <row r="9194" spans="1:5">
      <c r="A9194" s="410" t="s">
        <v>3050</v>
      </c>
      <c r="B9194" s="62" t="s">
        <v>123</v>
      </c>
      <c r="C9194" s="62">
        <v>1.3378464000000001</v>
      </c>
      <c r="D9194" s="62">
        <v>1.17</v>
      </c>
      <c r="E9194" s="173">
        <f t="shared" si="198"/>
        <v>1.56</v>
      </c>
    </row>
    <row r="9195" spans="1:5" ht="30">
      <c r="A9195" s="410" t="s">
        <v>3051</v>
      </c>
      <c r="B9195" s="62" t="s">
        <v>123</v>
      </c>
      <c r="C9195" s="62">
        <v>1.29E-2</v>
      </c>
      <c r="D9195" s="62">
        <v>140.43</v>
      </c>
      <c r="E9195" s="173">
        <f t="shared" si="198"/>
        <v>1.81</v>
      </c>
    </row>
    <row r="9196" spans="1:5" ht="30">
      <c r="A9196" s="410" t="s">
        <v>3052</v>
      </c>
      <c r="B9196" s="62" t="s">
        <v>123</v>
      </c>
      <c r="C9196" s="62">
        <v>8.6400000000000001E-3</v>
      </c>
      <c r="D9196" s="62">
        <v>123.37</v>
      </c>
      <c r="E9196" s="173">
        <f t="shared" si="198"/>
        <v>1.06</v>
      </c>
    </row>
    <row r="9197" spans="1:5" ht="30">
      <c r="A9197" s="410" t="s">
        <v>3080</v>
      </c>
      <c r="B9197" s="62" t="s">
        <v>123</v>
      </c>
      <c r="C9197" s="62">
        <v>5.2919999999999996E-4</v>
      </c>
      <c r="D9197" s="62">
        <v>593.85</v>
      </c>
      <c r="E9197" s="173">
        <f t="shared" si="198"/>
        <v>0.31</v>
      </c>
    </row>
    <row r="9198" spans="1:5">
      <c r="A9198" s="410" t="s">
        <v>3081</v>
      </c>
      <c r="B9198" s="62" t="s">
        <v>123</v>
      </c>
      <c r="C9198" s="62">
        <v>3.2496000000000001E-3</v>
      </c>
      <c r="D9198" s="62">
        <v>134.63</v>
      </c>
      <c r="E9198" s="173">
        <f t="shared" si="198"/>
        <v>0.43</v>
      </c>
    </row>
    <row r="9199" spans="1:5">
      <c r="A9199" s="410" t="s">
        <v>3082</v>
      </c>
      <c r="B9199" s="62" t="s">
        <v>123</v>
      </c>
      <c r="C9199" s="62">
        <v>2.4683999999999999E-3</v>
      </c>
      <c r="D9199" s="62">
        <v>202.84</v>
      </c>
      <c r="E9199" s="173">
        <f t="shared" si="198"/>
        <v>0.5</v>
      </c>
    </row>
    <row r="9200" spans="1:5">
      <c r="A9200" s="410" t="s">
        <v>3083</v>
      </c>
      <c r="B9200" s="62" t="s">
        <v>123</v>
      </c>
      <c r="C9200" s="62">
        <v>5.2919999999999996E-4</v>
      </c>
      <c r="D9200" s="62">
        <v>574.46</v>
      </c>
      <c r="E9200" s="173">
        <f t="shared" si="198"/>
        <v>0.3</v>
      </c>
    </row>
    <row r="9201" spans="1:5">
      <c r="A9201" s="410" t="s">
        <v>3084</v>
      </c>
      <c r="B9201" s="62" t="s">
        <v>123</v>
      </c>
      <c r="C9201" s="62">
        <v>6.5039999999999998E-4</v>
      </c>
      <c r="D9201" s="62">
        <v>276.64</v>
      </c>
      <c r="E9201" s="173">
        <f t="shared" si="198"/>
        <v>0.17</v>
      </c>
    </row>
    <row r="9202" spans="1:5">
      <c r="A9202" s="410" t="s">
        <v>3085</v>
      </c>
      <c r="B9202" s="62" t="s">
        <v>123</v>
      </c>
      <c r="C9202" s="62">
        <v>3.2759999999999997E-2</v>
      </c>
      <c r="D9202" s="62">
        <v>8.1</v>
      </c>
      <c r="E9202" s="173">
        <f t="shared" si="198"/>
        <v>0.26</v>
      </c>
    </row>
    <row r="9203" spans="1:5">
      <c r="A9203" s="410" t="s">
        <v>3086</v>
      </c>
      <c r="B9203" s="62" t="s">
        <v>123</v>
      </c>
      <c r="C9203" s="62">
        <v>1.8138000000000001E-2</v>
      </c>
      <c r="D9203" s="62">
        <v>11.01</v>
      </c>
      <c r="E9203" s="173">
        <f t="shared" si="198"/>
        <v>0.19</v>
      </c>
    </row>
    <row r="9204" spans="1:5">
      <c r="A9204" s="410" t="s">
        <v>3087</v>
      </c>
      <c r="B9204" s="62" t="s">
        <v>123</v>
      </c>
      <c r="C9204" s="62">
        <v>1.8138000000000001E-2</v>
      </c>
      <c r="D9204" s="62">
        <v>24.42</v>
      </c>
      <c r="E9204" s="173">
        <f t="shared" si="198"/>
        <v>0.44</v>
      </c>
    </row>
    <row r="9205" spans="1:5">
      <c r="A9205" s="410" t="s">
        <v>3328</v>
      </c>
      <c r="B9205" s="62" t="s">
        <v>123</v>
      </c>
      <c r="C9205" s="62">
        <v>1</v>
      </c>
      <c r="D9205" s="412">
        <v>6782.5</v>
      </c>
      <c r="E9205" s="173">
        <f t="shared" si="198"/>
        <v>6782.5</v>
      </c>
    </row>
    <row r="9206" spans="1:5">
      <c r="A9206" s="410" t="s">
        <v>562</v>
      </c>
      <c r="B9206" s="62" t="s">
        <v>563</v>
      </c>
      <c r="C9206" s="62" t="s">
        <v>563</v>
      </c>
      <c r="D9206" s="62" t="s">
        <v>563</v>
      </c>
      <c r="E9206" s="173">
        <f>SUM(E9182:E9205)</f>
        <v>6832.74</v>
      </c>
    </row>
    <row r="9207" spans="1:5">
      <c r="A9207" s="410"/>
      <c r="B9207" s="62"/>
      <c r="C9207" s="62"/>
      <c r="D9207" s="62"/>
      <c r="E9207" s="173"/>
    </row>
    <row r="9208" spans="1:5">
      <c r="A9208" s="410" t="s">
        <v>565</v>
      </c>
      <c r="B9208" s="62" t="s">
        <v>563</v>
      </c>
      <c r="C9208" s="62" t="s">
        <v>563</v>
      </c>
      <c r="D9208" s="62" t="s">
        <v>563</v>
      </c>
      <c r="E9208" s="173">
        <f>E9174+E9179+E9206</f>
        <v>6956.54</v>
      </c>
    </row>
    <row r="9209" spans="1:5">
      <c r="A9209" s="410"/>
      <c r="B9209" s="62"/>
      <c r="C9209" s="62"/>
      <c r="D9209" s="413"/>
      <c r="E9209" s="173"/>
    </row>
    <row r="9210" spans="1:5">
      <c r="A9210" s="410"/>
      <c r="B9210" s="62"/>
      <c r="C9210" s="62"/>
      <c r="D9210" s="62"/>
      <c r="E9210" s="173"/>
    </row>
    <row r="9211" spans="1:5">
      <c r="A9211" s="410"/>
      <c r="B9211" s="62"/>
      <c r="C9211" s="62"/>
      <c r="D9211" s="62"/>
      <c r="E9211" s="173"/>
    </row>
    <row r="9212" spans="1:5">
      <c r="A9212" s="410" t="s">
        <v>1496</v>
      </c>
      <c r="B9212" s="62" t="s">
        <v>3547</v>
      </c>
      <c r="C9212" s="62"/>
      <c r="D9212" s="62"/>
      <c r="E9212" s="173"/>
    </row>
    <row r="9213" spans="1:5">
      <c r="A9213" s="410" t="s">
        <v>687</v>
      </c>
      <c r="B9213" s="62"/>
      <c r="C9213" s="62"/>
      <c r="D9213" s="62"/>
      <c r="E9213" s="173"/>
    </row>
    <row r="9214" spans="1:5">
      <c r="A9214" s="410" t="s">
        <v>590</v>
      </c>
      <c r="B9214" s="62"/>
      <c r="C9214" s="62"/>
      <c r="D9214" s="62"/>
      <c r="E9214" s="173"/>
    </row>
    <row r="9215" spans="1:5">
      <c r="A9215" s="410"/>
      <c r="B9215" s="62"/>
      <c r="C9215" s="62"/>
      <c r="D9215" s="62"/>
      <c r="E9215" s="173"/>
    </row>
    <row r="9216" spans="1:5">
      <c r="A9216" s="410" t="s">
        <v>576</v>
      </c>
      <c r="B9216" s="62" t="s">
        <v>558</v>
      </c>
      <c r="C9216" s="62" t="s">
        <v>559</v>
      </c>
      <c r="D9216" s="62" t="s">
        <v>560</v>
      </c>
      <c r="E9216" s="173" t="s">
        <v>561</v>
      </c>
    </row>
    <row r="9217" spans="1:5" ht="30">
      <c r="A9217" s="410" t="s">
        <v>3061</v>
      </c>
      <c r="B9217" s="62" t="s">
        <v>123</v>
      </c>
      <c r="C9217" s="62">
        <v>6.9599999999999998E-5</v>
      </c>
      <c r="D9217" s="62">
        <v>576</v>
      </c>
      <c r="E9217" s="173">
        <f>TRUNC((C9217*D9217),2)</f>
        <v>0.04</v>
      </c>
    </row>
    <row r="9218" spans="1:5">
      <c r="A9218" s="410" t="s">
        <v>562</v>
      </c>
      <c r="B9218" s="62" t="s">
        <v>563</v>
      </c>
      <c r="C9218" s="62" t="s">
        <v>563</v>
      </c>
      <c r="D9218" s="62" t="s">
        <v>563</v>
      </c>
      <c r="E9218" s="173">
        <f>SUM(E9217:E9217)</f>
        <v>0.04</v>
      </c>
    </row>
    <row r="9219" spans="1:5">
      <c r="A9219" s="410"/>
      <c r="B9219" s="62"/>
      <c r="C9219" s="62"/>
      <c r="D9219" s="62"/>
      <c r="E9219" s="173"/>
    </row>
    <row r="9220" spans="1:5">
      <c r="A9220" s="410" t="s">
        <v>557</v>
      </c>
      <c r="B9220" s="62" t="s">
        <v>558</v>
      </c>
      <c r="C9220" s="62" t="s">
        <v>559</v>
      </c>
      <c r="D9220" s="62" t="s">
        <v>560</v>
      </c>
      <c r="E9220" s="173" t="s">
        <v>561</v>
      </c>
    </row>
    <row r="9221" spans="1:5">
      <c r="A9221" s="410" t="s">
        <v>3063</v>
      </c>
      <c r="B9221" s="62" t="s">
        <v>122</v>
      </c>
      <c r="C9221" s="62">
        <v>1.0469613799999999</v>
      </c>
      <c r="D9221" s="62">
        <v>8.51</v>
      </c>
      <c r="E9221" s="173">
        <f>TRUNC((C9221*D9221),2)</f>
        <v>8.9</v>
      </c>
    </row>
    <row r="9222" spans="1:5">
      <c r="A9222" s="410" t="s">
        <v>562</v>
      </c>
      <c r="B9222" s="62" t="s">
        <v>563</v>
      </c>
      <c r="C9222" s="62" t="s">
        <v>563</v>
      </c>
      <c r="D9222" s="62" t="s">
        <v>563</v>
      </c>
      <c r="E9222" s="173">
        <f>SUM(E9221:E9221)</f>
        <v>8.9</v>
      </c>
    </row>
    <row r="9223" spans="1:5">
      <c r="A9223" s="410"/>
      <c r="B9223" s="62"/>
      <c r="C9223" s="62"/>
      <c r="D9223" s="62"/>
      <c r="E9223" s="173"/>
    </row>
    <row r="9224" spans="1:5">
      <c r="A9224" s="410" t="s">
        <v>564</v>
      </c>
      <c r="B9224" s="62" t="s">
        <v>558</v>
      </c>
      <c r="C9224" s="62" t="s">
        <v>559</v>
      </c>
      <c r="D9224" s="62" t="s">
        <v>560</v>
      </c>
      <c r="E9224" s="173" t="s">
        <v>561</v>
      </c>
    </row>
    <row r="9225" spans="1:5">
      <c r="A9225" s="410" t="s">
        <v>3066</v>
      </c>
      <c r="B9225" s="62" t="s">
        <v>123</v>
      </c>
      <c r="C9225" s="62">
        <v>8.2433200000000002E-3</v>
      </c>
      <c r="D9225" s="62">
        <v>6.92</v>
      </c>
      <c r="E9225" s="173">
        <f t="shared" ref="E9225:E9247" si="199">TRUNC((C9225*D9225),2)</f>
        <v>0.05</v>
      </c>
    </row>
    <row r="9226" spans="1:5">
      <c r="A9226" s="410" t="s">
        <v>3046</v>
      </c>
      <c r="B9226" s="62" t="s">
        <v>131</v>
      </c>
      <c r="C9226" s="62">
        <v>1.6461500000000001E-3</v>
      </c>
      <c r="D9226" s="62">
        <v>50.4</v>
      </c>
      <c r="E9226" s="173">
        <f t="shared" si="199"/>
        <v>0.08</v>
      </c>
    </row>
    <row r="9227" spans="1:5">
      <c r="A9227" s="410" t="s">
        <v>3067</v>
      </c>
      <c r="B9227" s="62" t="s">
        <v>123</v>
      </c>
      <c r="C9227" s="62">
        <v>6.8334999999999999E-4</v>
      </c>
      <c r="D9227" s="62">
        <v>108.95</v>
      </c>
      <c r="E9227" s="173">
        <f t="shared" si="199"/>
        <v>7.0000000000000007E-2</v>
      </c>
    </row>
    <row r="9228" spans="1:5">
      <c r="A9228" s="410" t="s">
        <v>3069</v>
      </c>
      <c r="B9228" s="62" t="s">
        <v>123</v>
      </c>
      <c r="C9228" s="62">
        <v>9.3248800000000007E-3</v>
      </c>
      <c r="D9228" s="62">
        <v>6.21</v>
      </c>
      <c r="E9228" s="173">
        <f t="shared" si="199"/>
        <v>0.05</v>
      </c>
    </row>
    <row r="9229" spans="1:5">
      <c r="A9229" s="410" t="s">
        <v>3047</v>
      </c>
      <c r="B9229" s="62" t="s">
        <v>131</v>
      </c>
      <c r="C9229" s="62">
        <v>1.4121969999999999E-2</v>
      </c>
      <c r="D9229" s="62">
        <v>9.4499999999999993</v>
      </c>
      <c r="E9229" s="173">
        <f t="shared" si="199"/>
        <v>0.13</v>
      </c>
    </row>
    <row r="9230" spans="1:5">
      <c r="A9230" s="410" t="s">
        <v>3075</v>
      </c>
      <c r="B9230" s="62" t="s">
        <v>128</v>
      </c>
      <c r="C9230" s="62">
        <v>1.5541299999999999E-3</v>
      </c>
      <c r="D9230" s="62">
        <v>15.32</v>
      </c>
      <c r="E9230" s="173">
        <f t="shared" si="199"/>
        <v>0.02</v>
      </c>
    </row>
    <row r="9231" spans="1:5">
      <c r="A9231" s="410" t="s">
        <v>3076</v>
      </c>
      <c r="B9231" s="62" t="s">
        <v>122</v>
      </c>
      <c r="C9231" s="62">
        <v>1.0282039999999999</v>
      </c>
      <c r="D9231" s="62">
        <v>1.87</v>
      </c>
      <c r="E9231" s="173">
        <f t="shared" si="199"/>
        <v>1.92</v>
      </c>
    </row>
    <row r="9232" spans="1:5">
      <c r="A9232" s="410" t="s">
        <v>3077</v>
      </c>
      <c r="B9232" s="62" t="s">
        <v>122</v>
      </c>
      <c r="C9232" s="62">
        <v>1.0282039999999999</v>
      </c>
      <c r="D9232" s="62">
        <v>0.71</v>
      </c>
      <c r="E9232" s="173">
        <f t="shared" si="199"/>
        <v>0.73</v>
      </c>
    </row>
    <row r="9233" spans="1:5">
      <c r="A9233" s="410" t="s">
        <v>3078</v>
      </c>
      <c r="B9233" s="62" t="s">
        <v>122</v>
      </c>
      <c r="C9233" s="62">
        <v>1.0282039999999999</v>
      </c>
      <c r="D9233" s="62">
        <v>0.34</v>
      </c>
      <c r="E9233" s="173">
        <f t="shared" si="199"/>
        <v>0.34</v>
      </c>
    </row>
    <row r="9234" spans="1:5">
      <c r="A9234" s="410" t="s">
        <v>3079</v>
      </c>
      <c r="B9234" s="62" t="s">
        <v>122</v>
      </c>
      <c r="C9234" s="62">
        <v>1.0282039999999999</v>
      </c>
      <c r="D9234" s="62">
        <v>0.05</v>
      </c>
      <c r="E9234" s="173">
        <f t="shared" si="199"/>
        <v>0.05</v>
      </c>
    </row>
    <row r="9235" spans="1:5">
      <c r="A9235" s="410" t="s">
        <v>3048</v>
      </c>
      <c r="B9235" s="62" t="s">
        <v>123</v>
      </c>
      <c r="C9235" s="62">
        <v>2.7209299999999999E-3</v>
      </c>
      <c r="D9235" s="62">
        <v>31.18</v>
      </c>
      <c r="E9235" s="173">
        <f t="shared" si="199"/>
        <v>0.08</v>
      </c>
    </row>
    <row r="9236" spans="1:5">
      <c r="A9236" s="410" t="s">
        <v>3049</v>
      </c>
      <c r="B9236" s="62" t="s">
        <v>123</v>
      </c>
      <c r="C9236" s="62">
        <v>1.2752799999999999E-3</v>
      </c>
      <c r="D9236" s="62">
        <v>178.5</v>
      </c>
      <c r="E9236" s="173">
        <f t="shared" si="199"/>
        <v>0.22</v>
      </c>
    </row>
    <row r="9237" spans="1:5">
      <c r="A9237" s="410" t="s">
        <v>3050</v>
      </c>
      <c r="B9237" s="62" t="s">
        <v>123</v>
      </c>
      <c r="C9237" s="62">
        <v>0.11463158</v>
      </c>
      <c r="D9237" s="62">
        <v>1.17</v>
      </c>
      <c r="E9237" s="173">
        <f t="shared" si="199"/>
        <v>0.13</v>
      </c>
    </row>
    <row r="9238" spans="1:5" ht="30">
      <c r="A9238" s="410" t="s">
        <v>3051</v>
      </c>
      <c r="B9238" s="62" t="s">
        <v>123</v>
      </c>
      <c r="C9238" s="62">
        <v>1.1053300000000001E-3</v>
      </c>
      <c r="D9238" s="62">
        <v>140.43</v>
      </c>
      <c r="E9238" s="173">
        <f t="shared" si="199"/>
        <v>0.15</v>
      </c>
    </row>
    <row r="9239" spans="1:5" ht="30">
      <c r="A9239" s="410" t="s">
        <v>3052</v>
      </c>
      <c r="B9239" s="62" t="s">
        <v>123</v>
      </c>
      <c r="C9239" s="62">
        <v>7.4030999999999999E-4</v>
      </c>
      <c r="D9239" s="62">
        <v>123.37</v>
      </c>
      <c r="E9239" s="173">
        <f t="shared" si="199"/>
        <v>0.09</v>
      </c>
    </row>
    <row r="9240" spans="1:5" ht="30">
      <c r="A9240" s="410" t="s">
        <v>3080</v>
      </c>
      <c r="B9240" s="62" t="s">
        <v>123</v>
      </c>
      <c r="C9240" s="62">
        <v>4.5349999999999998E-5</v>
      </c>
      <c r="D9240" s="62">
        <v>593.85</v>
      </c>
      <c r="E9240" s="173">
        <f t="shared" si="199"/>
        <v>0.02</v>
      </c>
    </row>
    <row r="9241" spans="1:5">
      <c r="A9241" s="410" t="s">
        <v>3081</v>
      </c>
      <c r="B9241" s="62" t="s">
        <v>123</v>
      </c>
      <c r="C9241" s="62">
        <v>2.7844000000000002E-4</v>
      </c>
      <c r="D9241" s="62">
        <v>134.63</v>
      </c>
      <c r="E9241" s="173">
        <f t="shared" si="199"/>
        <v>0.03</v>
      </c>
    </row>
    <row r="9242" spans="1:5">
      <c r="A9242" s="410" t="s">
        <v>3082</v>
      </c>
      <c r="B9242" s="62" t="s">
        <v>123</v>
      </c>
      <c r="C9242" s="62">
        <v>2.1149E-4</v>
      </c>
      <c r="D9242" s="62">
        <v>202.84</v>
      </c>
      <c r="E9242" s="173">
        <f t="shared" si="199"/>
        <v>0.04</v>
      </c>
    </row>
    <row r="9243" spans="1:5">
      <c r="A9243" s="410" t="s">
        <v>3083</v>
      </c>
      <c r="B9243" s="62" t="s">
        <v>123</v>
      </c>
      <c r="C9243" s="62">
        <v>4.5349999999999998E-5</v>
      </c>
      <c r="D9243" s="62">
        <v>574.46</v>
      </c>
      <c r="E9243" s="173">
        <f t="shared" si="199"/>
        <v>0.02</v>
      </c>
    </row>
    <row r="9244" spans="1:5">
      <c r="A9244" s="410" t="s">
        <v>3084</v>
      </c>
      <c r="B9244" s="62" t="s">
        <v>123</v>
      </c>
      <c r="C9244" s="62">
        <v>5.5729999999999997E-5</v>
      </c>
      <c r="D9244" s="62">
        <v>276.64</v>
      </c>
      <c r="E9244" s="173">
        <f t="shared" si="199"/>
        <v>0.01</v>
      </c>
    </row>
    <row r="9245" spans="1:5">
      <c r="A9245" s="410" t="s">
        <v>3085</v>
      </c>
      <c r="B9245" s="62" t="s">
        <v>123</v>
      </c>
      <c r="C9245" s="62">
        <v>2.8069900000000001E-3</v>
      </c>
      <c r="D9245" s="62">
        <v>8.1</v>
      </c>
      <c r="E9245" s="173">
        <f t="shared" si="199"/>
        <v>0.02</v>
      </c>
    </row>
    <row r="9246" spans="1:5">
      <c r="A9246" s="410" t="s">
        <v>3086</v>
      </c>
      <c r="B9246" s="62" t="s">
        <v>123</v>
      </c>
      <c r="C9246" s="62">
        <v>1.5541299999999999E-3</v>
      </c>
      <c r="D9246" s="62">
        <v>11.01</v>
      </c>
      <c r="E9246" s="173">
        <f t="shared" si="199"/>
        <v>0.01</v>
      </c>
    </row>
    <row r="9247" spans="1:5">
      <c r="A9247" s="410" t="s">
        <v>3087</v>
      </c>
      <c r="B9247" s="62" t="s">
        <v>123</v>
      </c>
      <c r="C9247" s="62">
        <v>1.5541299999999999E-3</v>
      </c>
      <c r="D9247" s="62">
        <v>24.42</v>
      </c>
      <c r="E9247" s="173">
        <f t="shared" si="199"/>
        <v>0.03</v>
      </c>
    </row>
    <row r="9248" spans="1:5">
      <c r="A9248" s="410" t="s">
        <v>562</v>
      </c>
      <c r="B9248" s="62" t="s">
        <v>563</v>
      </c>
      <c r="C9248" s="62" t="s">
        <v>563</v>
      </c>
      <c r="D9248" s="62" t="s">
        <v>563</v>
      </c>
      <c r="E9248" s="173">
        <f>SUM(E9225:E9247)</f>
        <v>4.2899999999999983</v>
      </c>
    </row>
    <row r="9249" spans="1:5">
      <c r="A9249" s="410"/>
      <c r="B9249" s="62"/>
      <c r="C9249" s="62"/>
      <c r="D9249" s="62"/>
      <c r="E9249" s="173"/>
    </row>
    <row r="9250" spans="1:5">
      <c r="A9250" s="410" t="s">
        <v>565</v>
      </c>
      <c r="B9250" s="62" t="s">
        <v>563</v>
      </c>
      <c r="C9250" s="62" t="s">
        <v>563</v>
      </c>
      <c r="D9250" s="62" t="s">
        <v>563</v>
      </c>
      <c r="E9250" s="173">
        <f>E9218+E9222+E9248</f>
        <v>13.229999999999997</v>
      </c>
    </row>
    <row r="9251" spans="1:5">
      <c r="A9251" s="410"/>
      <c r="B9251" s="62"/>
      <c r="C9251" s="62"/>
      <c r="D9251" s="413"/>
      <c r="E9251" s="173"/>
    </row>
    <row r="9252" spans="1:5">
      <c r="A9252" s="410"/>
      <c r="B9252" s="62"/>
      <c r="C9252" s="62"/>
      <c r="D9252" s="62"/>
      <c r="E9252" s="173"/>
    </row>
    <row r="9253" spans="1:5">
      <c r="A9253" s="410"/>
      <c r="B9253" s="62"/>
      <c r="C9253" s="62"/>
      <c r="D9253" s="62"/>
      <c r="E9253" s="173"/>
    </row>
    <row r="9254" spans="1:5">
      <c r="A9254" s="410" t="s">
        <v>1497</v>
      </c>
      <c r="B9254" s="62" t="s">
        <v>3661</v>
      </c>
      <c r="C9254" s="62"/>
      <c r="D9254" s="62"/>
      <c r="E9254" s="173"/>
    </row>
    <row r="9255" spans="1:5">
      <c r="A9255" s="410" t="s">
        <v>1227</v>
      </c>
      <c r="B9255" s="62"/>
      <c r="C9255" s="62"/>
      <c r="D9255" s="62"/>
      <c r="E9255" s="173"/>
    </row>
    <row r="9256" spans="1:5">
      <c r="A9256" s="410" t="s">
        <v>570</v>
      </c>
      <c r="B9256" s="62"/>
      <c r="C9256" s="62"/>
      <c r="D9256" s="62"/>
      <c r="E9256" s="173"/>
    </row>
    <row r="9257" spans="1:5">
      <c r="A9257" s="410"/>
      <c r="B9257" s="62"/>
      <c r="C9257" s="62"/>
      <c r="D9257" s="62"/>
      <c r="E9257" s="173"/>
    </row>
    <row r="9258" spans="1:5">
      <c r="A9258" s="410" t="s">
        <v>576</v>
      </c>
      <c r="B9258" s="62" t="s">
        <v>558</v>
      </c>
      <c r="C9258" s="62" t="s">
        <v>559</v>
      </c>
      <c r="D9258" s="62" t="s">
        <v>560</v>
      </c>
      <c r="E9258" s="173" t="s">
        <v>561</v>
      </c>
    </row>
    <row r="9259" spans="1:5" ht="30">
      <c r="A9259" s="410" t="s">
        <v>3061</v>
      </c>
      <c r="B9259" s="62" t="s">
        <v>123</v>
      </c>
      <c r="C9259" s="62">
        <v>6.1E-6</v>
      </c>
      <c r="D9259" s="62">
        <v>576</v>
      </c>
      <c r="E9259" s="173">
        <f>TRUNC((C9259*D9259),2)</f>
        <v>0</v>
      </c>
    </row>
    <row r="9260" spans="1:5">
      <c r="A9260" s="410" t="s">
        <v>562</v>
      </c>
      <c r="B9260" s="62" t="s">
        <v>563</v>
      </c>
      <c r="C9260" s="62" t="s">
        <v>563</v>
      </c>
      <c r="D9260" s="62" t="s">
        <v>563</v>
      </c>
      <c r="E9260" s="173">
        <f>SUM(E9259:E9259)</f>
        <v>0</v>
      </c>
    </row>
    <row r="9261" spans="1:5">
      <c r="A9261" s="410"/>
      <c r="B9261" s="62"/>
      <c r="C9261" s="62"/>
      <c r="D9261" s="62"/>
      <c r="E9261" s="173"/>
    </row>
    <row r="9262" spans="1:5">
      <c r="A9262" s="410" t="s">
        <v>557</v>
      </c>
      <c r="B9262" s="62" t="s">
        <v>558</v>
      </c>
      <c r="C9262" s="62" t="s">
        <v>559</v>
      </c>
      <c r="D9262" s="62" t="s">
        <v>560</v>
      </c>
      <c r="E9262" s="173" t="s">
        <v>561</v>
      </c>
    </row>
    <row r="9263" spans="1:5">
      <c r="A9263" s="410" t="s">
        <v>3104</v>
      </c>
      <c r="B9263" s="62" t="s">
        <v>122</v>
      </c>
      <c r="C9263" s="62">
        <v>4.5652499999999999E-2</v>
      </c>
      <c r="D9263" s="62">
        <v>9.41</v>
      </c>
      <c r="E9263" s="173">
        <f>TRUNC((C9263*D9263),2)</f>
        <v>0.42</v>
      </c>
    </row>
    <row r="9264" spans="1:5">
      <c r="A9264" s="410" t="s">
        <v>3105</v>
      </c>
      <c r="B9264" s="62" t="s">
        <v>122</v>
      </c>
      <c r="C9264" s="62">
        <v>4.5652499999999999E-2</v>
      </c>
      <c r="D9264" s="62">
        <v>13.3</v>
      </c>
      <c r="E9264" s="173">
        <f>TRUNC((C9264*D9264),2)</f>
        <v>0.6</v>
      </c>
    </row>
    <row r="9265" spans="1:5">
      <c r="A9265" s="410" t="s">
        <v>562</v>
      </c>
      <c r="B9265" s="62" t="s">
        <v>563</v>
      </c>
      <c r="C9265" s="62" t="s">
        <v>563</v>
      </c>
      <c r="D9265" s="62" t="s">
        <v>563</v>
      </c>
      <c r="E9265" s="173">
        <f>SUM(E9263:E9264)</f>
        <v>1.02</v>
      </c>
    </row>
    <row r="9266" spans="1:5">
      <c r="A9266" s="410"/>
      <c r="B9266" s="62"/>
      <c r="C9266" s="62"/>
      <c r="D9266" s="62"/>
      <c r="E9266" s="173"/>
    </row>
    <row r="9267" spans="1:5">
      <c r="A9267" s="410" t="s">
        <v>564</v>
      </c>
      <c r="B9267" s="62" t="s">
        <v>558</v>
      </c>
      <c r="C9267" s="62" t="s">
        <v>559</v>
      </c>
      <c r="D9267" s="62" t="s">
        <v>560</v>
      </c>
      <c r="E9267" s="173" t="s">
        <v>561</v>
      </c>
    </row>
    <row r="9268" spans="1:5">
      <c r="A9268" s="410" t="s">
        <v>3329</v>
      </c>
      <c r="B9268" s="62" t="s">
        <v>123</v>
      </c>
      <c r="C9268" s="62">
        <v>1.07826087</v>
      </c>
      <c r="D9268" s="62">
        <v>1.1499999999999999</v>
      </c>
      <c r="E9268" s="173">
        <f t="shared" ref="E9268:E9293" si="200">TRUNC((C9268*D9268),2)</f>
        <v>1.24</v>
      </c>
    </row>
    <row r="9269" spans="1:5">
      <c r="A9269" s="410" t="s">
        <v>3066</v>
      </c>
      <c r="B9269" s="62" t="s">
        <v>123</v>
      </c>
      <c r="C9269" s="62">
        <v>7.2154000000000001E-4</v>
      </c>
      <c r="D9269" s="62">
        <v>6.92</v>
      </c>
      <c r="E9269" s="173">
        <f t="shared" si="200"/>
        <v>0</v>
      </c>
    </row>
    <row r="9270" spans="1:5">
      <c r="A9270" s="410" t="s">
        <v>3046</v>
      </c>
      <c r="B9270" s="62" t="s">
        <v>131</v>
      </c>
      <c r="C9270" s="62">
        <v>1.4410000000000001E-4</v>
      </c>
      <c r="D9270" s="62">
        <v>50.4</v>
      </c>
      <c r="E9270" s="173">
        <f t="shared" si="200"/>
        <v>0</v>
      </c>
    </row>
    <row r="9271" spans="1:5">
      <c r="A9271" s="410" t="s">
        <v>3067</v>
      </c>
      <c r="B9271" s="62" t="s">
        <v>123</v>
      </c>
      <c r="C9271" s="62">
        <v>5.982E-5</v>
      </c>
      <c r="D9271" s="62">
        <v>108.95</v>
      </c>
      <c r="E9271" s="173">
        <f t="shared" si="200"/>
        <v>0</v>
      </c>
    </row>
    <row r="9272" spans="1:5">
      <c r="A9272" s="410" t="s">
        <v>3069</v>
      </c>
      <c r="B9272" s="62" t="s">
        <v>123</v>
      </c>
      <c r="C9272" s="62">
        <v>8.1621999999999999E-4</v>
      </c>
      <c r="D9272" s="62">
        <v>6.21</v>
      </c>
      <c r="E9272" s="173">
        <f t="shared" si="200"/>
        <v>0</v>
      </c>
    </row>
    <row r="9273" spans="1:5">
      <c r="A9273" s="410" t="s">
        <v>3047</v>
      </c>
      <c r="B9273" s="62" t="s">
        <v>131</v>
      </c>
      <c r="C9273" s="62">
        <v>1.2361200000000001E-3</v>
      </c>
      <c r="D9273" s="62">
        <v>9.4499999999999993</v>
      </c>
      <c r="E9273" s="173">
        <f t="shared" si="200"/>
        <v>0.01</v>
      </c>
    </row>
    <row r="9274" spans="1:5" ht="30">
      <c r="A9274" s="410" t="s">
        <v>3330</v>
      </c>
      <c r="B9274" s="62" t="s">
        <v>123</v>
      </c>
      <c r="C9274" s="62">
        <v>0.02</v>
      </c>
      <c r="D9274" s="62">
        <v>20.21</v>
      </c>
      <c r="E9274" s="173">
        <f t="shared" si="200"/>
        <v>0.4</v>
      </c>
    </row>
    <row r="9275" spans="1:5">
      <c r="A9275" s="410" t="s">
        <v>3075</v>
      </c>
      <c r="B9275" s="62" t="s">
        <v>128</v>
      </c>
      <c r="C9275" s="62">
        <v>1.3604000000000001E-4</v>
      </c>
      <c r="D9275" s="62">
        <v>15.32</v>
      </c>
      <c r="E9275" s="173">
        <f t="shared" si="200"/>
        <v>0</v>
      </c>
    </row>
    <row r="9276" spans="1:5">
      <c r="A9276" s="410" t="s">
        <v>3076</v>
      </c>
      <c r="B9276" s="62" t="s">
        <v>122</v>
      </c>
      <c r="C9276" s="62">
        <v>0.09</v>
      </c>
      <c r="D9276" s="62">
        <v>1.87</v>
      </c>
      <c r="E9276" s="173">
        <f t="shared" si="200"/>
        <v>0.16</v>
      </c>
    </row>
    <row r="9277" spans="1:5">
      <c r="A9277" s="410" t="s">
        <v>3077</v>
      </c>
      <c r="B9277" s="62" t="s">
        <v>122</v>
      </c>
      <c r="C9277" s="62">
        <v>0.09</v>
      </c>
      <c r="D9277" s="62">
        <v>0.71</v>
      </c>
      <c r="E9277" s="173">
        <f t="shared" si="200"/>
        <v>0.06</v>
      </c>
    </row>
    <row r="9278" spans="1:5">
      <c r="A9278" s="410" t="s">
        <v>3078</v>
      </c>
      <c r="B9278" s="62" t="s">
        <v>122</v>
      </c>
      <c r="C9278" s="62">
        <v>0.09</v>
      </c>
      <c r="D9278" s="62">
        <v>0.34</v>
      </c>
      <c r="E9278" s="173">
        <f t="shared" si="200"/>
        <v>0.03</v>
      </c>
    </row>
    <row r="9279" spans="1:5">
      <c r="A9279" s="410" t="s">
        <v>3079</v>
      </c>
      <c r="B9279" s="62" t="s">
        <v>122</v>
      </c>
      <c r="C9279" s="62">
        <v>0.09</v>
      </c>
      <c r="D9279" s="62">
        <v>0.05</v>
      </c>
      <c r="E9279" s="173">
        <f t="shared" si="200"/>
        <v>0</v>
      </c>
    </row>
    <row r="9280" spans="1:5">
      <c r="A9280" s="410" t="s">
        <v>3048</v>
      </c>
      <c r="B9280" s="62" t="s">
        <v>123</v>
      </c>
      <c r="C9280" s="62">
        <v>2.3816000000000001E-4</v>
      </c>
      <c r="D9280" s="62">
        <v>31.18</v>
      </c>
      <c r="E9280" s="173">
        <f t="shared" si="200"/>
        <v>0</v>
      </c>
    </row>
    <row r="9281" spans="1:5">
      <c r="A9281" s="410" t="s">
        <v>3049</v>
      </c>
      <c r="B9281" s="62" t="s">
        <v>123</v>
      </c>
      <c r="C9281" s="62">
        <v>1.1162000000000001E-4</v>
      </c>
      <c r="D9281" s="62">
        <v>178.5</v>
      </c>
      <c r="E9281" s="173">
        <f t="shared" si="200"/>
        <v>0.01</v>
      </c>
    </row>
    <row r="9282" spans="1:5">
      <c r="A9282" s="410" t="s">
        <v>3050</v>
      </c>
      <c r="B9282" s="62" t="s">
        <v>123</v>
      </c>
      <c r="C9282" s="62">
        <v>1.003384E-2</v>
      </c>
      <c r="D9282" s="62">
        <v>1.17</v>
      </c>
      <c r="E9282" s="173">
        <f t="shared" si="200"/>
        <v>0.01</v>
      </c>
    </row>
    <row r="9283" spans="1:5" ht="30">
      <c r="A9283" s="410" t="s">
        <v>3051</v>
      </c>
      <c r="B9283" s="62" t="s">
        <v>123</v>
      </c>
      <c r="C9283" s="62">
        <v>9.6760000000000002E-5</v>
      </c>
      <c r="D9283" s="62">
        <v>140.43</v>
      </c>
      <c r="E9283" s="173">
        <f t="shared" si="200"/>
        <v>0.01</v>
      </c>
    </row>
    <row r="9284" spans="1:5" ht="30">
      <c r="A9284" s="410" t="s">
        <v>3052</v>
      </c>
      <c r="B9284" s="62" t="s">
        <v>123</v>
      </c>
      <c r="C9284" s="62">
        <v>6.4800000000000003E-5</v>
      </c>
      <c r="D9284" s="62">
        <v>123.37</v>
      </c>
      <c r="E9284" s="173">
        <f t="shared" si="200"/>
        <v>0</v>
      </c>
    </row>
    <row r="9285" spans="1:5" ht="30">
      <c r="A9285" s="410" t="s">
        <v>3080</v>
      </c>
      <c r="B9285" s="62" t="s">
        <v>123</v>
      </c>
      <c r="C9285" s="62">
        <v>3.9600000000000002E-6</v>
      </c>
      <c r="D9285" s="62">
        <v>593.85</v>
      </c>
      <c r="E9285" s="173">
        <f t="shared" si="200"/>
        <v>0</v>
      </c>
    </row>
    <row r="9286" spans="1:5">
      <c r="A9286" s="410" t="s">
        <v>3081</v>
      </c>
      <c r="B9286" s="62" t="s">
        <v>123</v>
      </c>
      <c r="C9286" s="62">
        <v>2.438E-5</v>
      </c>
      <c r="D9286" s="62">
        <v>134.63</v>
      </c>
      <c r="E9286" s="173">
        <f t="shared" si="200"/>
        <v>0</v>
      </c>
    </row>
    <row r="9287" spans="1:5">
      <c r="A9287" s="410" t="s">
        <v>3331</v>
      </c>
      <c r="B9287" s="62" t="s">
        <v>123</v>
      </c>
      <c r="C9287" s="62">
        <v>1</v>
      </c>
      <c r="D9287" s="62">
        <v>4.21</v>
      </c>
      <c r="E9287" s="173">
        <f t="shared" si="200"/>
        <v>4.21</v>
      </c>
    </row>
    <row r="9288" spans="1:5">
      <c r="A9288" s="410" t="s">
        <v>3082</v>
      </c>
      <c r="B9288" s="62" t="s">
        <v>123</v>
      </c>
      <c r="C9288" s="62">
        <v>1.8519999999999999E-5</v>
      </c>
      <c r="D9288" s="62">
        <v>202.84</v>
      </c>
      <c r="E9288" s="173">
        <f t="shared" si="200"/>
        <v>0</v>
      </c>
    </row>
    <row r="9289" spans="1:5">
      <c r="A9289" s="410" t="s">
        <v>3083</v>
      </c>
      <c r="B9289" s="62" t="s">
        <v>123</v>
      </c>
      <c r="C9289" s="62">
        <v>3.9600000000000002E-6</v>
      </c>
      <c r="D9289" s="62">
        <v>574.46</v>
      </c>
      <c r="E9289" s="173">
        <f t="shared" si="200"/>
        <v>0</v>
      </c>
    </row>
    <row r="9290" spans="1:5">
      <c r="A9290" s="410" t="s">
        <v>3084</v>
      </c>
      <c r="B9290" s="62" t="s">
        <v>123</v>
      </c>
      <c r="C9290" s="62">
        <v>4.8799999999999999E-6</v>
      </c>
      <c r="D9290" s="62">
        <v>276.64</v>
      </c>
      <c r="E9290" s="173">
        <f t="shared" si="200"/>
        <v>0</v>
      </c>
    </row>
    <row r="9291" spans="1:5">
      <c r="A9291" s="410" t="s">
        <v>3085</v>
      </c>
      <c r="B9291" s="62" t="s">
        <v>123</v>
      </c>
      <c r="C9291" s="62">
        <v>2.4570000000000001E-4</v>
      </c>
      <c r="D9291" s="62">
        <v>8.1</v>
      </c>
      <c r="E9291" s="173">
        <f t="shared" si="200"/>
        <v>0</v>
      </c>
    </row>
    <row r="9292" spans="1:5">
      <c r="A9292" s="410" t="s">
        <v>3086</v>
      </c>
      <c r="B9292" s="62" t="s">
        <v>123</v>
      </c>
      <c r="C9292" s="62">
        <v>1.3604000000000001E-4</v>
      </c>
      <c r="D9292" s="62">
        <v>11.01</v>
      </c>
      <c r="E9292" s="173">
        <f t="shared" si="200"/>
        <v>0</v>
      </c>
    </row>
    <row r="9293" spans="1:5">
      <c r="A9293" s="410" t="s">
        <v>3087</v>
      </c>
      <c r="B9293" s="62" t="s">
        <v>123</v>
      </c>
      <c r="C9293" s="62">
        <v>1.3604000000000001E-4</v>
      </c>
      <c r="D9293" s="62">
        <v>24.42</v>
      </c>
      <c r="E9293" s="173">
        <f t="shared" si="200"/>
        <v>0</v>
      </c>
    </row>
    <row r="9294" spans="1:5">
      <c r="A9294" s="410" t="s">
        <v>562</v>
      </c>
      <c r="B9294" s="62" t="s">
        <v>563</v>
      </c>
      <c r="C9294" s="62" t="s">
        <v>563</v>
      </c>
      <c r="D9294" s="62" t="s">
        <v>563</v>
      </c>
      <c r="E9294" s="173">
        <f>SUM(E9268:E9293)</f>
        <v>6.14</v>
      </c>
    </row>
    <row r="9295" spans="1:5">
      <c r="A9295" s="410"/>
      <c r="B9295" s="62"/>
      <c r="C9295" s="62"/>
      <c r="D9295" s="62"/>
      <c r="E9295" s="173"/>
    </row>
    <row r="9296" spans="1:5">
      <c r="A9296" s="410" t="s">
        <v>565</v>
      </c>
      <c r="B9296" s="62" t="s">
        <v>563</v>
      </c>
      <c r="C9296" s="62" t="s">
        <v>563</v>
      </c>
      <c r="D9296" s="62" t="s">
        <v>563</v>
      </c>
      <c r="E9296" s="173">
        <f>E9260+E9265+E9294</f>
        <v>7.16</v>
      </c>
    </row>
    <row r="9297" spans="1:5">
      <c r="A9297" s="410"/>
      <c r="B9297" s="62"/>
      <c r="C9297" s="62"/>
      <c r="D9297" s="413"/>
      <c r="E9297" s="173"/>
    </row>
    <row r="9298" spans="1:5">
      <c r="A9298" s="410"/>
      <c r="B9298" s="62"/>
      <c r="C9298" s="62"/>
      <c r="D9298" s="62"/>
      <c r="E9298" s="173"/>
    </row>
    <row r="9299" spans="1:5">
      <c r="A9299" s="410"/>
      <c r="B9299" s="62"/>
      <c r="C9299" s="62"/>
      <c r="D9299" s="62"/>
      <c r="E9299" s="173"/>
    </row>
    <row r="9300" spans="1:5">
      <c r="A9300" s="410" t="s">
        <v>1498</v>
      </c>
      <c r="B9300" s="62" t="s">
        <v>3662</v>
      </c>
      <c r="C9300" s="62"/>
      <c r="D9300" s="62"/>
      <c r="E9300" s="173"/>
    </row>
    <row r="9301" spans="1:5">
      <c r="A9301" s="410" t="s">
        <v>1228</v>
      </c>
      <c r="B9301" s="62"/>
      <c r="C9301" s="62"/>
      <c r="D9301" s="62"/>
      <c r="E9301" s="173"/>
    </row>
    <row r="9302" spans="1:5">
      <c r="A9302" s="410" t="s">
        <v>570</v>
      </c>
      <c r="B9302" s="62"/>
      <c r="C9302" s="62"/>
      <c r="D9302" s="62"/>
      <c r="E9302" s="173"/>
    </row>
    <row r="9303" spans="1:5">
      <c r="A9303" s="410"/>
      <c r="B9303" s="62"/>
      <c r="C9303" s="62"/>
      <c r="D9303" s="62"/>
      <c r="E9303" s="173"/>
    </row>
    <row r="9304" spans="1:5">
      <c r="A9304" s="410" t="s">
        <v>576</v>
      </c>
      <c r="B9304" s="62" t="s">
        <v>558</v>
      </c>
      <c r="C9304" s="62" t="s">
        <v>559</v>
      </c>
      <c r="D9304" s="62" t="s">
        <v>560</v>
      </c>
      <c r="E9304" s="173" t="s">
        <v>561</v>
      </c>
    </row>
    <row r="9305" spans="1:5" ht="30">
      <c r="A9305" s="410" t="s">
        <v>3061</v>
      </c>
      <c r="B9305" s="62" t="s">
        <v>123</v>
      </c>
      <c r="C9305" s="62">
        <v>3.3859999999999998E-5</v>
      </c>
      <c r="D9305" s="62">
        <v>576</v>
      </c>
      <c r="E9305" s="173">
        <f>TRUNC((C9305*D9305),2)</f>
        <v>0.01</v>
      </c>
    </row>
    <row r="9306" spans="1:5">
      <c r="A9306" s="410" t="s">
        <v>562</v>
      </c>
      <c r="B9306" s="62" t="s">
        <v>563</v>
      </c>
      <c r="C9306" s="62" t="s">
        <v>563</v>
      </c>
      <c r="D9306" s="62" t="s">
        <v>563</v>
      </c>
      <c r="E9306" s="173">
        <f>SUM(E9305:E9305)</f>
        <v>0.01</v>
      </c>
    </row>
    <row r="9307" spans="1:5">
      <c r="A9307" s="410"/>
      <c r="B9307" s="62"/>
      <c r="C9307" s="62"/>
      <c r="D9307" s="62"/>
      <c r="E9307" s="173"/>
    </row>
    <row r="9308" spans="1:5">
      <c r="A9308" s="410" t="s">
        <v>557</v>
      </c>
      <c r="B9308" s="62" t="s">
        <v>558</v>
      </c>
      <c r="C9308" s="62" t="s">
        <v>559</v>
      </c>
      <c r="D9308" s="62" t="s">
        <v>560</v>
      </c>
      <c r="E9308" s="173" t="s">
        <v>561</v>
      </c>
    </row>
    <row r="9309" spans="1:5">
      <c r="A9309" s="410" t="s">
        <v>3104</v>
      </c>
      <c r="B9309" s="62" t="s">
        <v>122</v>
      </c>
      <c r="C9309" s="62">
        <v>0.25362499999999999</v>
      </c>
      <c r="D9309" s="62">
        <v>9.41</v>
      </c>
      <c r="E9309" s="173">
        <f>TRUNC((C9309*D9309),2)</f>
        <v>2.38</v>
      </c>
    </row>
    <row r="9310" spans="1:5">
      <c r="A9310" s="410" t="s">
        <v>3105</v>
      </c>
      <c r="B9310" s="62" t="s">
        <v>122</v>
      </c>
      <c r="C9310" s="62">
        <v>0.25362499999999999</v>
      </c>
      <c r="D9310" s="62">
        <v>13.3</v>
      </c>
      <c r="E9310" s="173">
        <f>TRUNC((C9310*D9310),2)</f>
        <v>3.37</v>
      </c>
    </row>
    <row r="9311" spans="1:5">
      <c r="A9311" s="410" t="s">
        <v>562</v>
      </c>
      <c r="B9311" s="62" t="s">
        <v>563</v>
      </c>
      <c r="C9311" s="62" t="s">
        <v>563</v>
      </c>
      <c r="D9311" s="62" t="s">
        <v>563</v>
      </c>
      <c r="E9311" s="173">
        <f>SUM(E9309:E9310)</f>
        <v>5.75</v>
      </c>
    </row>
    <row r="9312" spans="1:5">
      <c r="A9312" s="410"/>
      <c r="B9312" s="62"/>
      <c r="C9312" s="62"/>
      <c r="D9312" s="62"/>
      <c r="E9312" s="173"/>
    </row>
    <row r="9313" spans="1:5">
      <c r="A9313" s="410" t="s">
        <v>564</v>
      </c>
      <c r="B9313" s="62" t="s">
        <v>558</v>
      </c>
      <c r="C9313" s="62" t="s">
        <v>559</v>
      </c>
      <c r="D9313" s="62" t="s">
        <v>560</v>
      </c>
      <c r="E9313" s="173" t="s">
        <v>561</v>
      </c>
    </row>
    <row r="9314" spans="1:5">
      <c r="A9314" s="410" t="s">
        <v>3092</v>
      </c>
      <c r="B9314" s="62" t="s">
        <v>123</v>
      </c>
      <c r="C9314" s="62">
        <v>1.03056769</v>
      </c>
      <c r="D9314" s="62">
        <v>2.29</v>
      </c>
      <c r="E9314" s="173">
        <f t="shared" ref="E9314:E9339" si="201">TRUNC((C9314*D9314),2)</f>
        <v>2.36</v>
      </c>
    </row>
    <row r="9315" spans="1:5">
      <c r="A9315" s="410" t="s">
        <v>3066</v>
      </c>
      <c r="B9315" s="62" t="s">
        <v>123</v>
      </c>
      <c r="C9315" s="62">
        <v>4.0086000000000002E-3</v>
      </c>
      <c r="D9315" s="62">
        <v>6.92</v>
      </c>
      <c r="E9315" s="173">
        <f t="shared" si="201"/>
        <v>0.02</v>
      </c>
    </row>
    <row r="9316" spans="1:5">
      <c r="A9316" s="410" t="s">
        <v>3046</v>
      </c>
      <c r="B9316" s="62" t="s">
        <v>131</v>
      </c>
      <c r="C9316" s="62">
        <v>8.005E-4</v>
      </c>
      <c r="D9316" s="62">
        <v>50.4</v>
      </c>
      <c r="E9316" s="173">
        <f t="shared" si="201"/>
        <v>0.04</v>
      </c>
    </row>
    <row r="9317" spans="1:5">
      <c r="A9317" s="410" t="s">
        <v>3067</v>
      </c>
      <c r="B9317" s="62" t="s">
        <v>123</v>
      </c>
      <c r="C9317" s="62">
        <v>3.323E-4</v>
      </c>
      <c r="D9317" s="62">
        <v>108.95</v>
      </c>
      <c r="E9317" s="173">
        <f t="shared" si="201"/>
        <v>0.03</v>
      </c>
    </row>
    <row r="9318" spans="1:5">
      <c r="A9318" s="410" t="s">
        <v>3332</v>
      </c>
      <c r="B9318" s="62" t="s">
        <v>123</v>
      </c>
      <c r="C9318" s="62">
        <v>1</v>
      </c>
      <c r="D9318" s="62">
        <v>29.07</v>
      </c>
      <c r="E9318" s="173">
        <f t="shared" si="201"/>
        <v>29.07</v>
      </c>
    </row>
    <row r="9319" spans="1:5">
      <c r="A9319" s="410" t="s">
        <v>3069</v>
      </c>
      <c r="B9319" s="62" t="s">
        <v>123</v>
      </c>
      <c r="C9319" s="62">
        <v>4.53456E-3</v>
      </c>
      <c r="D9319" s="62">
        <v>6.21</v>
      </c>
      <c r="E9319" s="173">
        <f t="shared" si="201"/>
        <v>0.02</v>
      </c>
    </row>
    <row r="9320" spans="1:5">
      <c r="A9320" s="410" t="s">
        <v>3047</v>
      </c>
      <c r="B9320" s="62" t="s">
        <v>131</v>
      </c>
      <c r="C9320" s="62">
        <v>6.8672999999999998E-3</v>
      </c>
      <c r="D9320" s="62">
        <v>9.4499999999999993</v>
      </c>
      <c r="E9320" s="173">
        <f t="shared" si="201"/>
        <v>0.06</v>
      </c>
    </row>
    <row r="9321" spans="1:5" ht="30">
      <c r="A9321" s="410" t="s">
        <v>3330</v>
      </c>
      <c r="B9321" s="62" t="s">
        <v>123</v>
      </c>
      <c r="C9321" s="62">
        <v>4.5999999999999999E-2</v>
      </c>
      <c r="D9321" s="62">
        <v>20.21</v>
      </c>
      <c r="E9321" s="173">
        <f t="shared" si="201"/>
        <v>0.92</v>
      </c>
    </row>
    <row r="9322" spans="1:5">
      <c r="A9322" s="410" t="s">
        <v>3075</v>
      </c>
      <c r="B9322" s="62" t="s">
        <v>128</v>
      </c>
      <c r="C9322" s="62">
        <v>7.5575999999999996E-4</v>
      </c>
      <c r="D9322" s="62">
        <v>15.32</v>
      </c>
      <c r="E9322" s="173">
        <f t="shared" si="201"/>
        <v>0.01</v>
      </c>
    </row>
    <row r="9323" spans="1:5">
      <c r="A9323" s="410" t="s">
        <v>3076</v>
      </c>
      <c r="B9323" s="62" t="s">
        <v>122</v>
      </c>
      <c r="C9323" s="62">
        <v>0.5</v>
      </c>
      <c r="D9323" s="62">
        <v>1.87</v>
      </c>
      <c r="E9323" s="173">
        <f t="shared" si="201"/>
        <v>0.93</v>
      </c>
    </row>
    <row r="9324" spans="1:5">
      <c r="A9324" s="410" t="s">
        <v>3077</v>
      </c>
      <c r="B9324" s="62" t="s">
        <v>122</v>
      </c>
      <c r="C9324" s="62">
        <v>0.5</v>
      </c>
      <c r="D9324" s="62">
        <v>0.71</v>
      </c>
      <c r="E9324" s="173">
        <f t="shared" si="201"/>
        <v>0.35</v>
      </c>
    </row>
    <row r="9325" spans="1:5">
      <c r="A9325" s="410" t="s">
        <v>3078</v>
      </c>
      <c r="B9325" s="62" t="s">
        <v>122</v>
      </c>
      <c r="C9325" s="62">
        <v>0.5</v>
      </c>
      <c r="D9325" s="62">
        <v>0.34</v>
      </c>
      <c r="E9325" s="173">
        <f t="shared" si="201"/>
        <v>0.17</v>
      </c>
    </row>
    <row r="9326" spans="1:5">
      <c r="A9326" s="410" t="s">
        <v>3079</v>
      </c>
      <c r="B9326" s="62" t="s">
        <v>122</v>
      </c>
      <c r="C9326" s="62">
        <v>0.5</v>
      </c>
      <c r="D9326" s="62">
        <v>0.05</v>
      </c>
      <c r="E9326" s="173">
        <f t="shared" si="201"/>
        <v>0.02</v>
      </c>
    </row>
    <row r="9327" spans="1:5">
      <c r="A9327" s="410" t="s">
        <v>3048</v>
      </c>
      <c r="B9327" s="62" t="s">
        <v>123</v>
      </c>
      <c r="C9327" s="62">
        <v>1.3231600000000001E-3</v>
      </c>
      <c r="D9327" s="62">
        <v>31.18</v>
      </c>
      <c r="E9327" s="173">
        <f t="shared" si="201"/>
        <v>0.04</v>
      </c>
    </row>
    <row r="9328" spans="1:5">
      <c r="A9328" s="410" t="s">
        <v>3049</v>
      </c>
      <c r="B9328" s="62" t="s">
        <v>123</v>
      </c>
      <c r="C9328" s="62">
        <v>6.2016000000000003E-4</v>
      </c>
      <c r="D9328" s="62">
        <v>178.5</v>
      </c>
      <c r="E9328" s="173">
        <f t="shared" si="201"/>
        <v>0.11</v>
      </c>
    </row>
    <row r="9329" spans="1:5">
      <c r="A9329" s="410" t="s">
        <v>3050</v>
      </c>
      <c r="B9329" s="62" t="s">
        <v>123</v>
      </c>
      <c r="C9329" s="62">
        <v>5.5743599999999997E-2</v>
      </c>
      <c r="D9329" s="62">
        <v>1.17</v>
      </c>
      <c r="E9329" s="173">
        <f t="shared" si="201"/>
        <v>0.06</v>
      </c>
    </row>
    <row r="9330" spans="1:5" ht="30">
      <c r="A9330" s="410" t="s">
        <v>3051</v>
      </c>
      <c r="B9330" s="62" t="s">
        <v>123</v>
      </c>
      <c r="C9330" s="62">
        <v>5.375E-4</v>
      </c>
      <c r="D9330" s="62">
        <v>140.43</v>
      </c>
      <c r="E9330" s="173">
        <f t="shared" si="201"/>
        <v>7.0000000000000007E-2</v>
      </c>
    </row>
    <row r="9331" spans="1:5" ht="30">
      <c r="A9331" s="410" t="s">
        <v>3052</v>
      </c>
      <c r="B9331" s="62" t="s">
        <v>123</v>
      </c>
      <c r="C9331" s="62">
        <v>3.6000000000000002E-4</v>
      </c>
      <c r="D9331" s="62">
        <v>123.37</v>
      </c>
      <c r="E9331" s="173">
        <f t="shared" si="201"/>
        <v>0.04</v>
      </c>
    </row>
    <row r="9332" spans="1:5" ht="30">
      <c r="A9332" s="410" t="s">
        <v>3080</v>
      </c>
      <c r="B9332" s="62" t="s">
        <v>123</v>
      </c>
      <c r="C9332" s="62">
        <v>2.2059999999999999E-5</v>
      </c>
      <c r="D9332" s="62">
        <v>593.85</v>
      </c>
      <c r="E9332" s="173">
        <f t="shared" si="201"/>
        <v>0.01</v>
      </c>
    </row>
    <row r="9333" spans="1:5">
      <c r="A9333" s="410" t="s">
        <v>3081</v>
      </c>
      <c r="B9333" s="62" t="s">
        <v>123</v>
      </c>
      <c r="C9333" s="62">
        <v>1.3540000000000001E-4</v>
      </c>
      <c r="D9333" s="62">
        <v>134.63</v>
      </c>
      <c r="E9333" s="173">
        <f t="shared" si="201"/>
        <v>0.01</v>
      </c>
    </row>
    <row r="9334" spans="1:5">
      <c r="A9334" s="410" t="s">
        <v>3082</v>
      </c>
      <c r="B9334" s="62" t="s">
        <v>123</v>
      </c>
      <c r="C9334" s="62">
        <v>1.0286E-4</v>
      </c>
      <c r="D9334" s="62">
        <v>202.84</v>
      </c>
      <c r="E9334" s="173">
        <f t="shared" si="201"/>
        <v>0.02</v>
      </c>
    </row>
    <row r="9335" spans="1:5">
      <c r="A9335" s="410" t="s">
        <v>3083</v>
      </c>
      <c r="B9335" s="62" t="s">
        <v>123</v>
      </c>
      <c r="C9335" s="62">
        <v>2.2059999999999999E-5</v>
      </c>
      <c r="D9335" s="62">
        <v>574.46</v>
      </c>
      <c r="E9335" s="173">
        <f t="shared" si="201"/>
        <v>0.01</v>
      </c>
    </row>
    <row r="9336" spans="1:5">
      <c r="A9336" s="410" t="s">
        <v>3084</v>
      </c>
      <c r="B9336" s="62" t="s">
        <v>123</v>
      </c>
      <c r="C9336" s="62">
        <v>2.7100000000000001E-5</v>
      </c>
      <c r="D9336" s="62">
        <v>276.64</v>
      </c>
      <c r="E9336" s="173">
        <f t="shared" si="201"/>
        <v>0</v>
      </c>
    </row>
    <row r="9337" spans="1:5">
      <c r="A9337" s="410" t="s">
        <v>3085</v>
      </c>
      <c r="B9337" s="62" t="s">
        <v>123</v>
      </c>
      <c r="C9337" s="62">
        <v>1.3649999999999999E-3</v>
      </c>
      <c r="D9337" s="62">
        <v>8.1</v>
      </c>
      <c r="E9337" s="173">
        <f t="shared" si="201"/>
        <v>0.01</v>
      </c>
    </row>
    <row r="9338" spans="1:5">
      <c r="A9338" s="410" t="s">
        <v>3086</v>
      </c>
      <c r="B9338" s="62" t="s">
        <v>123</v>
      </c>
      <c r="C9338" s="62">
        <v>7.5575999999999996E-4</v>
      </c>
      <c r="D9338" s="62">
        <v>11.01</v>
      </c>
      <c r="E9338" s="173">
        <f t="shared" si="201"/>
        <v>0</v>
      </c>
    </row>
    <row r="9339" spans="1:5">
      <c r="A9339" s="410" t="s">
        <v>3087</v>
      </c>
      <c r="B9339" s="62" t="s">
        <v>123</v>
      </c>
      <c r="C9339" s="62">
        <v>7.5575999999999996E-4</v>
      </c>
      <c r="D9339" s="62">
        <v>24.42</v>
      </c>
      <c r="E9339" s="173">
        <f t="shared" si="201"/>
        <v>0.01</v>
      </c>
    </row>
    <row r="9340" spans="1:5">
      <c r="A9340" s="410" t="s">
        <v>562</v>
      </c>
      <c r="B9340" s="62" t="s">
        <v>563</v>
      </c>
      <c r="C9340" s="62" t="s">
        <v>563</v>
      </c>
      <c r="D9340" s="62" t="s">
        <v>563</v>
      </c>
      <c r="E9340" s="173">
        <f>SUM(E9314:E9339)</f>
        <v>34.389999999999993</v>
      </c>
    </row>
    <row r="9341" spans="1:5">
      <c r="A9341" s="410"/>
      <c r="B9341" s="62"/>
      <c r="C9341" s="62"/>
      <c r="D9341" s="62"/>
      <c r="E9341" s="173"/>
    </row>
    <row r="9342" spans="1:5">
      <c r="A9342" s="410" t="s">
        <v>565</v>
      </c>
      <c r="B9342" s="62" t="s">
        <v>563</v>
      </c>
      <c r="C9342" s="62" t="s">
        <v>563</v>
      </c>
      <c r="D9342" s="62" t="s">
        <v>563</v>
      </c>
      <c r="E9342" s="173">
        <f>E9306+E9311+E9340</f>
        <v>40.149999999999991</v>
      </c>
    </row>
    <row r="9343" spans="1:5">
      <c r="A9343" s="410"/>
      <c r="B9343" s="62"/>
      <c r="C9343" s="62"/>
      <c r="D9343" s="413"/>
      <c r="E9343" s="173"/>
    </row>
    <row r="9344" spans="1:5">
      <c r="A9344" s="410"/>
      <c r="B9344" s="62"/>
      <c r="C9344" s="62"/>
      <c r="D9344" s="62"/>
      <c r="E9344" s="173"/>
    </row>
    <row r="9345" spans="1:5">
      <c r="A9345" s="410"/>
      <c r="B9345" s="62"/>
      <c r="C9345" s="62"/>
      <c r="D9345" s="62"/>
      <c r="E9345" s="173"/>
    </row>
    <row r="9346" spans="1:5">
      <c r="A9346" s="410" t="s">
        <v>1499</v>
      </c>
      <c r="B9346" s="62" t="s">
        <v>3663</v>
      </c>
      <c r="C9346" s="62"/>
      <c r="D9346" s="62"/>
      <c r="E9346" s="173"/>
    </row>
    <row r="9347" spans="1:5">
      <c r="A9347" s="410" t="s">
        <v>1229</v>
      </c>
      <c r="B9347" s="62"/>
      <c r="C9347" s="62"/>
      <c r="D9347" s="62"/>
      <c r="E9347" s="173"/>
    </row>
    <row r="9348" spans="1:5">
      <c r="A9348" s="410" t="s">
        <v>570</v>
      </c>
      <c r="B9348" s="62"/>
      <c r="C9348" s="62"/>
      <c r="D9348" s="62"/>
      <c r="E9348" s="173"/>
    </row>
    <row r="9349" spans="1:5">
      <c r="A9349" s="410"/>
      <c r="B9349" s="62"/>
      <c r="C9349" s="62"/>
      <c r="D9349" s="62"/>
      <c r="E9349" s="173"/>
    </row>
    <row r="9350" spans="1:5">
      <c r="A9350" s="410" t="s">
        <v>576</v>
      </c>
      <c r="B9350" s="62" t="s">
        <v>558</v>
      </c>
      <c r="C9350" s="62" t="s">
        <v>559</v>
      </c>
      <c r="D9350" s="62" t="s">
        <v>560</v>
      </c>
      <c r="E9350" s="173" t="s">
        <v>561</v>
      </c>
    </row>
    <row r="9351" spans="1:5" ht="30">
      <c r="A9351" s="410" t="s">
        <v>3061</v>
      </c>
      <c r="B9351" s="62" t="s">
        <v>123</v>
      </c>
      <c r="C9351" s="62">
        <v>3.3859999999999998E-5</v>
      </c>
      <c r="D9351" s="62">
        <v>576</v>
      </c>
      <c r="E9351" s="173">
        <f>TRUNC((C9351*D9351),2)</f>
        <v>0.01</v>
      </c>
    </row>
    <row r="9352" spans="1:5">
      <c r="A9352" s="410" t="s">
        <v>562</v>
      </c>
      <c r="B9352" s="62" t="s">
        <v>563</v>
      </c>
      <c r="C9352" s="62" t="s">
        <v>563</v>
      </c>
      <c r="D9352" s="62" t="s">
        <v>563</v>
      </c>
      <c r="E9352" s="173">
        <f>SUM(E9351:E9351)</f>
        <v>0.01</v>
      </c>
    </row>
    <row r="9353" spans="1:5">
      <c r="A9353" s="410"/>
      <c r="B9353" s="62"/>
      <c r="C9353" s="62"/>
      <c r="D9353" s="62"/>
      <c r="E9353" s="173"/>
    </row>
    <row r="9354" spans="1:5">
      <c r="A9354" s="410" t="s">
        <v>557</v>
      </c>
      <c r="B9354" s="62" t="s">
        <v>558</v>
      </c>
      <c r="C9354" s="62" t="s">
        <v>559</v>
      </c>
      <c r="D9354" s="62" t="s">
        <v>560</v>
      </c>
      <c r="E9354" s="173" t="s">
        <v>561</v>
      </c>
    </row>
    <row r="9355" spans="1:5">
      <c r="A9355" s="410" t="s">
        <v>3104</v>
      </c>
      <c r="B9355" s="62" t="s">
        <v>122</v>
      </c>
      <c r="C9355" s="62">
        <v>0.25362499999999999</v>
      </c>
      <c r="D9355" s="62">
        <v>9.41</v>
      </c>
      <c r="E9355" s="173">
        <f>TRUNC((C9355*D9355),2)</f>
        <v>2.38</v>
      </c>
    </row>
    <row r="9356" spans="1:5">
      <c r="A9356" s="410" t="s">
        <v>3105</v>
      </c>
      <c r="B9356" s="62" t="s">
        <v>122</v>
      </c>
      <c r="C9356" s="62">
        <v>0.25362499999999999</v>
      </c>
      <c r="D9356" s="62">
        <v>13.3</v>
      </c>
      <c r="E9356" s="173">
        <f>TRUNC((C9356*D9356),2)</f>
        <v>3.37</v>
      </c>
    </row>
    <row r="9357" spans="1:5">
      <c r="A9357" s="410" t="s">
        <v>562</v>
      </c>
      <c r="B9357" s="62" t="s">
        <v>563</v>
      </c>
      <c r="C9357" s="62" t="s">
        <v>563</v>
      </c>
      <c r="D9357" s="62" t="s">
        <v>563</v>
      </c>
      <c r="E9357" s="173">
        <f>SUM(E9355:E9356)</f>
        <v>5.75</v>
      </c>
    </row>
    <row r="9358" spans="1:5">
      <c r="A9358" s="410"/>
      <c r="B9358" s="62"/>
      <c r="C9358" s="62"/>
      <c r="D9358" s="62"/>
      <c r="E9358" s="173"/>
    </row>
    <row r="9359" spans="1:5">
      <c r="A9359" s="410" t="s">
        <v>564</v>
      </c>
      <c r="B9359" s="62" t="s">
        <v>558</v>
      </c>
      <c r="C9359" s="62" t="s">
        <v>559</v>
      </c>
      <c r="D9359" s="62" t="s">
        <v>560</v>
      </c>
      <c r="E9359" s="173" t="s">
        <v>561</v>
      </c>
    </row>
    <row r="9360" spans="1:5">
      <c r="A9360" s="410" t="s">
        <v>3092</v>
      </c>
      <c r="B9360" s="62" t="s">
        <v>123</v>
      </c>
      <c r="C9360" s="62">
        <v>1.03056769</v>
      </c>
      <c r="D9360" s="62">
        <v>2.29</v>
      </c>
      <c r="E9360" s="173">
        <f t="shared" ref="E9360:E9385" si="202">TRUNC((C9360*D9360),2)</f>
        <v>2.36</v>
      </c>
    </row>
    <row r="9361" spans="1:5">
      <c r="A9361" s="410" t="s">
        <v>3066</v>
      </c>
      <c r="B9361" s="62" t="s">
        <v>123</v>
      </c>
      <c r="C9361" s="62">
        <v>4.0086000000000002E-3</v>
      </c>
      <c r="D9361" s="62">
        <v>6.92</v>
      </c>
      <c r="E9361" s="173">
        <f t="shared" si="202"/>
        <v>0.02</v>
      </c>
    </row>
    <row r="9362" spans="1:5">
      <c r="A9362" s="410" t="s">
        <v>3046</v>
      </c>
      <c r="B9362" s="62" t="s">
        <v>131</v>
      </c>
      <c r="C9362" s="62">
        <v>8.005E-4</v>
      </c>
      <c r="D9362" s="62">
        <v>50.4</v>
      </c>
      <c r="E9362" s="173">
        <f t="shared" si="202"/>
        <v>0.04</v>
      </c>
    </row>
    <row r="9363" spans="1:5">
      <c r="A9363" s="410" t="s">
        <v>3067</v>
      </c>
      <c r="B9363" s="62" t="s">
        <v>123</v>
      </c>
      <c r="C9363" s="62">
        <v>3.323E-4</v>
      </c>
      <c r="D9363" s="62">
        <v>108.95</v>
      </c>
      <c r="E9363" s="173">
        <f t="shared" si="202"/>
        <v>0.03</v>
      </c>
    </row>
    <row r="9364" spans="1:5">
      <c r="A9364" s="410" t="s">
        <v>3333</v>
      </c>
      <c r="B9364" s="62" t="s">
        <v>123</v>
      </c>
      <c r="C9364" s="62">
        <v>1</v>
      </c>
      <c r="D9364" s="62">
        <v>13.81</v>
      </c>
      <c r="E9364" s="173">
        <f t="shared" si="202"/>
        <v>13.81</v>
      </c>
    </row>
    <row r="9365" spans="1:5">
      <c r="A9365" s="410" t="s">
        <v>3069</v>
      </c>
      <c r="B9365" s="62" t="s">
        <v>123</v>
      </c>
      <c r="C9365" s="62">
        <v>4.53456E-3</v>
      </c>
      <c r="D9365" s="62">
        <v>6.21</v>
      </c>
      <c r="E9365" s="173">
        <f t="shared" si="202"/>
        <v>0.02</v>
      </c>
    </row>
    <row r="9366" spans="1:5">
      <c r="A9366" s="410" t="s">
        <v>3047</v>
      </c>
      <c r="B9366" s="62" t="s">
        <v>131</v>
      </c>
      <c r="C9366" s="62">
        <v>6.8672999999999998E-3</v>
      </c>
      <c r="D9366" s="62">
        <v>9.4499999999999993</v>
      </c>
      <c r="E9366" s="173">
        <f t="shared" si="202"/>
        <v>0.06</v>
      </c>
    </row>
    <row r="9367" spans="1:5" ht="30">
      <c r="A9367" s="410" t="s">
        <v>3330</v>
      </c>
      <c r="B9367" s="62" t="s">
        <v>123</v>
      </c>
      <c r="C9367" s="62">
        <v>4.5999999999999999E-2</v>
      </c>
      <c r="D9367" s="62">
        <v>20.21</v>
      </c>
      <c r="E9367" s="173">
        <f t="shared" si="202"/>
        <v>0.92</v>
      </c>
    </row>
    <row r="9368" spans="1:5">
      <c r="A9368" s="410" t="s">
        <v>3075</v>
      </c>
      <c r="B9368" s="62" t="s">
        <v>128</v>
      </c>
      <c r="C9368" s="62">
        <v>7.5575999999999996E-4</v>
      </c>
      <c r="D9368" s="62">
        <v>15.32</v>
      </c>
      <c r="E9368" s="173">
        <f t="shared" si="202"/>
        <v>0.01</v>
      </c>
    </row>
    <row r="9369" spans="1:5">
      <c r="A9369" s="410" t="s">
        <v>3076</v>
      </c>
      <c r="B9369" s="62" t="s">
        <v>122</v>
      </c>
      <c r="C9369" s="62">
        <v>0.5</v>
      </c>
      <c r="D9369" s="62">
        <v>1.87</v>
      </c>
      <c r="E9369" s="173">
        <f t="shared" si="202"/>
        <v>0.93</v>
      </c>
    </row>
    <row r="9370" spans="1:5">
      <c r="A9370" s="410" t="s">
        <v>3077</v>
      </c>
      <c r="B9370" s="62" t="s">
        <v>122</v>
      </c>
      <c r="C9370" s="62">
        <v>0.5</v>
      </c>
      <c r="D9370" s="62">
        <v>0.71</v>
      </c>
      <c r="E9370" s="173">
        <f t="shared" si="202"/>
        <v>0.35</v>
      </c>
    </row>
    <row r="9371" spans="1:5">
      <c r="A9371" s="410" t="s">
        <v>3078</v>
      </c>
      <c r="B9371" s="62" t="s">
        <v>122</v>
      </c>
      <c r="C9371" s="62">
        <v>0.5</v>
      </c>
      <c r="D9371" s="62">
        <v>0.34</v>
      </c>
      <c r="E9371" s="173">
        <f t="shared" si="202"/>
        <v>0.17</v>
      </c>
    </row>
    <row r="9372" spans="1:5">
      <c r="A9372" s="410" t="s">
        <v>3079</v>
      </c>
      <c r="B9372" s="62" t="s">
        <v>122</v>
      </c>
      <c r="C9372" s="62">
        <v>0.5</v>
      </c>
      <c r="D9372" s="62">
        <v>0.05</v>
      </c>
      <c r="E9372" s="173">
        <f t="shared" si="202"/>
        <v>0.02</v>
      </c>
    </row>
    <row r="9373" spans="1:5">
      <c r="A9373" s="410" t="s">
        <v>3048</v>
      </c>
      <c r="B9373" s="62" t="s">
        <v>123</v>
      </c>
      <c r="C9373" s="62">
        <v>1.3231600000000001E-3</v>
      </c>
      <c r="D9373" s="62">
        <v>31.18</v>
      </c>
      <c r="E9373" s="173">
        <f t="shared" si="202"/>
        <v>0.04</v>
      </c>
    </row>
    <row r="9374" spans="1:5">
      <c r="A9374" s="410" t="s">
        <v>3049</v>
      </c>
      <c r="B9374" s="62" t="s">
        <v>123</v>
      </c>
      <c r="C9374" s="62">
        <v>6.2016000000000003E-4</v>
      </c>
      <c r="D9374" s="62">
        <v>178.5</v>
      </c>
      <c r="E9374" s="173">
        <f t="shared" si="202"/>
        <v>0.11</v>
      </c>
    </row>
    <row r="9375" spans="1:5">
      <c r="A9375" s="410" t="s">
        <v>3050</v>
      </c>
      <c r="B9375" s="62" t="s">
        <v>123</v>
      </c>
      <c r="C9375" s="62">
        <v>5.5743599999999997E-2</v>
      </c>
      <c r="D9375" s="62">
        <v>1.17</v>
      </c>
      <c r="E9375" s="173">
        <f t="shared" si="202"/>
        <v>0.06</v>
      </c>
    </row>
    <row r="9376" spans="1:5" ht="30">
      <c r="A9376" s="410" t="s">
        <v>3051</v>
      </c>
      <c r="B9376" s="62" t="s">
        <v>123</v>
      </c>
      <c r="C9376" s="62">
        <v>5.375E-4</v>
      </c>
      <c r="D9376" s="62">
        <v>140.43</v>
      </c>
      <c r="E9376" s="173">
        <f t="shared" si="202"/>
        <v>7.0000000000000007E-2</v>
      </c>
    </row>
    <row r="9377" spans="1:5" ht="30">
      <c r="A9377" s="410" t="s">
        <v>3052</v>
      </c>
      <c r="B9377" s="62" t="s">
        <v>123</v>
      </c>
      <c r="C9377" s="62">
        <v>3.6000000000000002E-4</v>
      </c>
      <c r="D9377" s="62">
        <v>123.37</v>
      </c>
      <c r="E9377" s="173">
        <f t="shared" si="202"/>
        <v>0.04</v>
      </c>
    </row>
    <row r="9378" spans="1:5" ht="30">
      <c r="A9378" s="410" t="s">
        <v>3080</v>
      </c>
      <c r="B9378" s="62" t="s">
        <v>123</v>
      </c>
      <c r="C9378" s="62">
        <v>2.2059999999999999E-5</v>
      </c>
      <c r="D9378" s="62">
        <v>593.85</v>
      </c>
      <c r="E9378" s="173">
        <f t="shared" si="202"/>
        <v>0.01</v>
      </c>
    </row>
    <row r="9379" spans="1:5">
      <c r="A9379" s="410" t="s">
        <v>3081</v>
      </c>
      <c r="B9379" s="62" t="s">
        <v>123</v>
      </c>
      <c r="C9379" s="62">
        <v>1.3540000000000001E-4</v>
      </c>
      <c r="D9379" s="62">
        <v>134.63</v>
      </c>
      <c r="E9379" s="173">
        <f t="shared" si="202"/>
        <v>0.01</v>
      </c>
    </row>
    <row r="9380" spans="1:5">
      <c r="A9380" s="410" t="s">
        <v>3082</v>
      </c>
      <c r="B9380" s="62" t="s">
        <v>123</v>
      </c>
      <c r="C9380" s="62">
        <v>1.0286E-4</v>
      </c>
      <c r="D9380" s="62">
        <v>202.84</v>
      </c>
      <c r="E9380" s="173">
        <f t="shared" si="202"/>
        <v>0.02</v>
      </c>
    </row>
    <row r="9381" spans="1:5">
      <c r="A9381" s="410" t="s">
        <v>3083</v>
      </c>
      <c r="B9381" s="62" t="s">
        <v>123</v>
      </c>
      <c r="C9381" s="62">
        <v>2.2059999999999999E-5</v>
      </c>
      <c r="D9381" s="62">
        <v>574.46</v>
      </c>
      <c r="E9381" s="173">
        <f t="shared" si="202"/>
        <v>0.01</v>
      </c>
    </row>
    <row r="9382" spans="1:5">
      <c r="A9382" s="410" t="s">
        <v>3084</v>
      </c>
      <c r="B9382" s="62" t="s">
        <v>123</v>
      </c>
      <c r="C9382" s="62">
        <v>2.7100000000000001E-5</v>
      </c>
      <c r="D9382" s="62">
        <v>276.64</v>
      </c>
      <c r="E9382" s="173">
        <f t="shared" si="202"/>
        <v>0</v>
      </c>
    </row>
    <row r="9383" spans="1:5">
      <c r="A9383" s="410" t="s">
        <v>3085</v>
      </c>
      <c r="B9383" s="62" t="s">
        <v>123</v>
      </c>
      <c r="C9383" s="62">
        <v>1.3649999999999999E-3</v>
      </c>
      <c r="D9383" s="62">
        <v>8.1</v>
      </c>
      <c r="E9383" s="173">
        <f t="shared" si="202"/>
        <v>0.01</v>
      </c>
    </row>
    <row r="9384" spans="1:5">
      <c r="A9384" s="410" t="s">
        <v>3086</v>
      </c>
      <c r="B9384" s="62" t="s">
        <v>123</v>
      </c>
      <c r="C9384" s="62">
        <v>7.5575999999999996E-4</v>
      </c>
      <c r="D9384" s="62">
        <v>11.01</v>
      </c>
      <c r="E9384" s="173">
        <f t="shared" si="202"/>
        <v>0</v>
      </c>
    </row>
    <row r="9385" spans="1:5">
      <c r="A9385" s="410" t="s">
        <v>3087</v>
      </c>
      <c r="B9385" s="62" t="s">
        <v>123</v>
      </c>
      <c r="C9385" s="62">
        <v>7.5575999999999996E-4</v>
      </c>
      <c r="D9385" s="62">
        <v>24.42</v>
      </c>
      <c r="E9385" s="173">
        <f t="shared" si="202"/>
        <v>0.01</v>
      </c>
    </row>
    <row r="9386" spans="1:5">
      <c r="A9386" s="410" t="s">
        <v>562</v>
      </c>
      <c r="B9386" s="62" t="s">
        <v>563</v>
      </c>
      <c r="C9386" s="62" t="s">
        <v>563</v>
      </c>
      <c r="D9386" s="62" t="s">
        <v>563</v>
      </c>
      <c r="E9386" s="173">
        <f>SUM(E9360:E9385)</f>
        <v>19.13000000000001</v>
      </c>
    </row>
    <row r="9387" spans="1:5">
      <c r="A9387" s="410"/>
      <c r="B9387" s="62"/>
      <c r="C9387" s="62"/>
      <c r="D9387" s="62"/>
      <c r="E9387" s="173"/>
    </row>
    <row r="9388" spans="1:5">
      <c r="A9388" s="410" t="s">
        <v>565</v>
      </c>
      <c r="B9388" s="62" t="s">
        <v>563</v>
      </c>
      <c r="C9388" s="62" t="s">
        <v>563</v>
      </c>
      <c r="D9388" s="62" t="s">
        <v>563</v>
      </c>
      <c r="E9388" s="173">
        <f>E9352+E9357+E9386</f>
        <v>24.890000000000008</v>
      </c>
    </row>
    <row r="9389" spans="1:5">
      <c r="A9389" s="410"/>
      <c r="B9389" s="62"/>
      <c r="C9389" s="62"/>
      <c r="D9389" s="413"/>
      <c r="E9389" s="173"/>
    </row>
    <row r="9390" spans="1:5">
      <c r="A9390" s="410"/>
      <c r="B9390" s="62"/>
      <c r="C9390" s="62"/>
      <c r="D9390" s="62"/>
      <c r="E9390" s="173"/>
    </row>
    <row r="9391" spans="1:5">
      <c r="A9391" s="410"/>
      <c r="B9391" s="62"/>
      <c r="C9391" s="62"/>
      <c r="D9391" s="62"/>
      <c r="E9391" s="173"/>
    </row>
    <row r="9392" spans="1:5">
      <c r="A9392" s="410" t="s">
        <v>1500</v>
      </c>
      <c r="B9392" s="62" t="s">
        <v>3664</v>
      </c>
      <c r="C9392" s="62"/>
      <c r="D9392" s="62"/>
      <c r="E9392" s="173"/>
    </row>
    <row r="9393" spans="1:5">
      <c r="A9393" s="410" t="s">
        <v>1230</v>
      </c>
      <c r="B9393" s="62"/>
      <c r="C9393" s="62"/>
      <c r="D9393" s="62"/>
      <c r="E9393" s="173"/>
    </row>
    <row r="9394" spans="1:5">
      <c r="A9394" s="410" t="s">
        <v>570</v>
      </c>
      <c r="B9394" s="62"/>
      <c r="C9394" s="62"/>
      <c r="D9394" s="62"/>
      <c r="E9394" s="173"/>
    </row>
    <row r="9395" spans="1:5">
      <c r="A9395" s="410"/>
      <c r="B9395" s="62"/>
      <c r="C9395" s="62"/>
      <c r="D9395" s="62"/>
      <c r="E9395" s="173"/>
    </row>
    <row r="9396" spans="1:5">
      <c r="A9396" s="410" t="s">
        <v>576</v>
      </c>
      <c r="B9396" s="62" t="s">
        <v>558</v>
      </c>
      <c r="C9396" s="62" t="s">
        <v>559</v>
      </c>
      <c r="D9396" s="62" t="s">
        <v>560</v>
      </c>
      <c r="E9396" s="173" t="s">
        <v>561</v>
      </c>
    </row>
    <row r="9397" spans="1:5" ht="30">
      <c r="A9397" s="410" t="s">
        <v>3061</v>
      </c>
      <c r="B9397" s="62" t="s">
        <v>123</v>
      </c>
      <c r="C9397" s="62">
        <v>2.5720000000000001E-5</v>
      </c>
      <c r="D9397" s="62">
        <v>576</v>
      </c>
      <c r="E9397" s="173">
        <f>TRUNC((C9397*D9397),2)</f>
        <v>0.01</v>
      </c>
    </row>
    <row r="9398" spans="1:5">
      <c r="A9398" s="410" t="s">
        <v>562</v>
      </c>
      <c r="B9398" s="62" t="s">
        <v>563</v>
      </c>
      <c r="C9398" s="62" t="s">
        <v>563</v>
      </c>
      <c r="D9398" s="62" t="s">
        <v>563</v>
      </c>
      <c r="E9398" s="173">
        <f>SUM(E9397:E9397)</f>
        <v>0.01</v>
      </c>
    </row>
    <row r="9399" spans="1:5">
      <c r="A9399" s="410"/>
      <c r="B9399" s="62"/>
      <c r="C9399" s="62"/>
      <c r="D9399" s="62"/>
      <c r="E9399" s="173"/>
    </row>
    <row r="9400" spans="1:5">
      <c r="A9400" s="410" t="s">
        <v>557</v>
      </c>
      <c r="B9400" s="62" t="s">
        <v>558</v>
      </c>
      <c r="C9400" s="62" t="s">
        <v>559</v>
      </c>
      <c r="D9400" s="62" t="s">
        <v>560</v>
      </c>
      <c r="E9400" s="173" t="s">
        <v>561</v>
      </c>
    </row>
    <row r="9401" spans="1:5">
      <c r="A9401" s="410" t="s">
        <v>3104</v>
      </c>
      <c r="B9401" s="62" t="s">
        <v>122</v>
      </c>
      <c r="C9401" s="62">
        <v>0.19275500000000001</v>
      </c>
      <c r="D9401" s="62">
        <v>9.41</v>
      </c>
      <c r="E9401" s="173">
        <f>TRUNC((C9401*D9401),2)</f>
        <v>1.81</v>
      </c>
    </row>
    <row r="9402" spans="1:5">
      <c r="A9402" s="410" t="s">
        <v>3105</v>
      </c>
      <c r="B9402" s="62" t="s">
        <v>122</v>
      </c>
      <c r="C9402" s="62">
        <v>0.19275500000000001</v>
      </c>
      <c r="D9402" s="62">
        <v>13.3</v>
      </c>
      <c r="E9402" s="173">
        <f>TRUNC((C9402*D9402),2)</f>
        <v>2.56</v>
      </c>
    </row>
    <row r="9403" spans="1:5">
      <c r="A9403" s="410" t="s">
        <v>562</v>
      </c>
      <c r="B9403" s="62" t="s">
        <v>563</v>
      </c>
      <c r="C9403" s="62" t="s">
        <v>563</v>
      </c>
      <c r="D9403" s="62" t="s">
        <v>563</v>
      </c>
      <c r="E9403" s="173">
        <f>SUM(E9401:E9402)</f>
        <v>4.37</v>
      </c>
    </row>
    <row r="9404" spans="1:5">
      <c r="A9404" s="410"/>
      <c r="B9404" s="62"/>
      <c r="C9404" s="62"/>
      <c r="D9404" s="62"/>
      <c r="E9404" s="173"/>
    </row>
    <row r="9405" spans="1:5">
      <c r="A9405" s="410" t="s">
        <v>564</v>
      </c>
      <c r="B9405" s="62" t="s">
        <v>558</v>
      </c>
      <c r="C9405" s="62" t="s">
        <v>559</v>
      </c>
      <c r="D9405" s="62" t="s">
        <v>560</v>
      </c>
      <c r="E9405" s="173" t="s">
        <v>561</v>
      </c>
    </row>
    <row r="9406" spans="1:5">
      <c r="A9406" s="410" t="s">
        <v>3334</v>
      </c>
      <c r="B9406" s="62" t="s">
        <v>123</v>
      </c>
      <c r="C9406" s="62">
        <v>1.0604395600000001</v>
      </c>
      <c r="D9406" s="62">
        <v>1.82</v>
      </c>
      <c r="E9406" s="173">
        <f t="shared" ref="E9406:E9431" si="203">TRUNC((C9406*D9406),2)</f>
        <v>1.92</v>
      </c>
    </row>
    <row r="9407" spans="1:5">
      <c r="A9407" s="410" t="s">
        <v>3066</v>
      </c>
      <c r="B9407" s="62" t="s">
        <v>123</v>
      </c>
      <c r="C9407" s="62">
        <v>3.0465399999999999E-3</v>
      </c>
      <c r="D9407" s="62">
        <v>6.92</v>
      </c>
      <c r="E9407" s="173">
        <f t="shared" si="203"/>
        <v>0.02</v>
      </c>
    </row>
    <row r="9408" spans="1:5">
      <c r="A9408" s="410" t="s">
        <v>3046</v>
      </c>
      <c r="B9408" s="62" t="s">
        <v>131</v>
      </c>
      <c r="C9408" s="62">
        <v>6.0838000000000005E-4</v>
      </c>
      <c r="D9408" s="62">
        <v>50.4</v>
      </c>
      <c r="E9408" s="173">
        <f t="shared" si="203"/>
        <v>0.03</v>
      </c>
    </row>
    <row r="9409" spans="1:5">
      <c r="A9409" s="410" t="s">
        <v>3067</v>
      </c>
      <c r="B9409" s="62" t="s">
        <v>123</v>
      </c>
      <c r="C9409" s="62">
        <v>2.5253999999999999E-4</v>
      </c>
      <c r="D9409" s="62">
        <v>108.95</v>
      </c>
      <c r="E9409" s="173">
        <f t="shared" si="203"/>
        <v>0.02</v>
      </c>
    </row>
    <row r="9410" spans="1:5">
      <c r="A9410" s="410" t="s">
        <v>3335</v>
      </c>
      <c r="B9410" s="62" t="s">
        <v>123</v>
      </c>
      <c r="C9410" s="62">
        <v>1</v>
      </c>
      <c r="D9410" s="62">
        <v>12.01</v>
      </c>
      <c r="E9410" s="173">
        <f t="shared" si="203"/>
        <v>12.01</v>
      </c>
    </row>
    <row r="9411" spans="1:5">
      <c r="A9411" s="410" t="s">
        <v>3069</v>
      </c>
      <c r="B9411" s="62" t="s">
        <v>123</v>
      </c>
      <c r="C9411" s="62">
        <v>3.44626E-3</v>
      </c>
      <c r="D9411" s="62">
        <v>6.21</v>
      </c>
      <c r="E9411" s="173">
        <f t="shared" si="203"/>
        <v>0.02</v>
      </c>
    </row>
    <row r="9412" spans="1:5">
      <c r="A9412" s="410" t="s">
        <v>3047</v>
      </c>
      <c r="B9412" s="62" t="s">
        <v>131</v>
      </c>
      <c r="C9412" s="62">
        <v>5.2191399999999997E-3</v>
      </c>
      <c r="D9412" s="62">
        <v>9.4499999999999993</v>
      </c>
      <c r="E9412" s="173">
        <f t="shared" si="203"/>
        <v>0.04</v>
      </c>
    </row>
    <row r="9413" spans="1:5" ht="30">
      <c r="A9413" s="410" t="s">
        <v>3330</v>
      </c>
      <c r="B9413" s="62" t="s">
        <v>123</v>
      </c>
      <c r="C9413" s="62">
        <v>0.03</v>
      </c>
      <c r="D9413" s="62">
        <v>20.21</v>
      </c>
      <c r="E9413" s="173">
        <f t="shared" si="203"/>
        <v>0.6</v>
      </c>
    </row>
    <row r="9414" spans="1:5">
      <c r="A9414" s="410" t="s">
        <v>3075</v>
      </c>
      <c r="B9414" s="62" t="s">
        <v>128</v>
      </c>
      <c r="C9414" s="62">
        <v>5.7437999999999999E-4</v>
      </c>
      <c r="D9414" s="62">
        <v>15.32</v>
      </c>
      <c r="E9414" s="173">
        <f t="shared" si="203"/>
        <v>0</v>
      </c>
    </row>
    <row r="9415" spans="1:5">
      <c r="A9415" s="410" t="s">
        <v>3076</v>
      </c>
      <c r="B9415" s="62" t="s">
        <v>122</v>
      </c>
      <c r="C9415" s="62">
        <v>0.38</v>
      </c>
      <c r="D9415" s="62">
        <v>1.87</v>
      </c>
      <c r="E9415" s="173">
        <f t="shared" si="203"/>
        <v>0.71</v>
      </c>
    </row>
    <row r="9416" spans="1:5">
      <c r="A9416" s="410" t="s">
        <v>3077</v>
      </c>
      <c r="B9416" s="62" t="s">
        <v>122</v>
      </c>
      <c r="C9416" s="62">
        <v>0.38</v>
      </c>
      <c r="D9416" s="62">
        <v>0.71</v>
      </c>
      <c r="E9416" s="173">
        <f t="shared" si="203"/>
        <v>0.26</v>
      </c>
    </row>
    <row r="9417" spans="1:5">
      <c r="A9417" s="410" t="s">
        <v>3078</v>
      </c>
      <c r="B9417" s="62" t="s">
        <v>122</v>
      </c>
      <c r="C9417" s="62">
        <v>0.38</v>
      </c>
      <c r="D9417" s="62">
        <v>0.34</v>
      </c>
      <c r="E9417" s="173">
        <f t="shared" si="203"/>
        <v>0.12</v>
      </c>
    </row>
    <row r="9418" spans="1:5">
      <c r="A9418" s="410" t="s">
        <v>3079</v>
      </c>
      <c r="B9418" s="62" t="s">
        <v>122</v>
      </c>
      <c r="C9418" s="62">
        <v>0.38</v>
      </c>
      <c r="D9418" s="62">
        <v>0.05</v>
      </c>
      <c r="E9418" s="173">
        <f t="shared" si="203"/>
        <v>0.01</v>
      </c>
    </row>
    <row r="9419" spans="1:5">
      <c r="A9419" s="410" t="s">
        <v>3048</v>
      </c>
      <c r="B9419" s="62" t="s">
        <v>123</v>
      </c>
      <c r="C9419" s="62">
        <v>1.0055999999999999E-3</v>
      </c>
      <c r="D9419" s="62">
        <v>31.18</v>
      </c>
      <c r="E9419" s="173">
        <f t="shared" si="203"/>
        <v>0.03</v>
      </c>
    </row>
    <row r="9420" spans="1:5">
      <c r="A9420" s="410" t="s">
        <v>3049</v>
      </c>
      <c r="B9420" s="62" t="s">
        <v>123</v>
      </c>
      <c r="C9420" s="62">
        <v>4.7132000000000001E-4</v>
      </c>
      <c r="D9420" s="62">
        <v>178.5</v>
      </c>
      <c r="E9420" s="173">
        <f t="shared" si="203"/>
        <v>0.08</v>
      </c>
    </row>
    <row r="9421" spans="1:5">
      <c r="A9421" s="410" t="s">
        <v>3050</v>
      </c>
      <c r="B9421" s="62" t="s">
        <v>123</v>
      </c>
      <c r="C9421" s="62">
        <v>4.2365140000000003E-2</v>
      </c>
      <c r="D9421" s="62">
        <v>1.17</v>
      </c>
      <c r="E9421" s="173">
        <f t="shared" si="203"/>
        <v>0.04</v>
      </c>
    </row>
    <row r="9422" spans="1:5" ht="30">
      <c r="A9422" s="410" t="s">
        <v>3051</v>
      </c>
      <c r="B9422" s="62" t="s">
        <v>123</v>
      </c>
      <c r="C9422" s="62">
        <v>4.0850000000000001E-4</v>
      </c>
      <c r="D9422" s="62">
        <v>140.43</v>
      </c>
      <c r="E9422" s="173">
        <f t="shared" si="203"/>
        <v>0.05</v>
      </c>
    </row>
    <row r="9423" spans="1:5" ht="30">
      <c r="A9423" s="410" t="s">
        <v>3052</v>
      </c>
      <c r="B9423" s="62" t="s">
        <v>123</v>
      </c>
      <c r="C9423" s="62">
        <v>2.7359999999999998E-4</v>
      </c>
      <c r="D9423" s="62">
        <v>123.37</v>
      </c>
      <c r="E9423" s="173">
        <f t="shared" si="203"/>
        <v>0.03</v>
      </c>
    </row>
    <row r="9424" spans="1:5" ht="30">
      <c r="A9424" s="410" t="s">
        <v>3080</v>
      </c>
      <c r="B9424" s="62" t="s">
        <v>123</v>
      </c>
      <c r="C9424" s="62">
        <v>1.6759999999999999E-5</v>
      </c>
      <c r="D9424" s="62">
        <v>593.85</v>
      </c>
      <c r="E9424" s="173">
        <f t="shared" si="203"/>
        <v>0</v>
      </c>
    </row>
    <row r="9425" spans="1:5">
      <c r="A9425" s="410" t="s">
        <v>3081</v>
      </c>
      <c r="B9425" s="62" t="s">
        <v>123</v>
      </c>
      <c r="C9425" s="62">
        <v>1.0289999999999999E-4</v>
      </c>
      <c r="D9425" s="62">
        <v>134.63</v>
      </c>
      <c r="E9425" s="173">
        <f t="shared" si="203"/>
        <v>0.01</v>
      </c>
    </row>
    <row r="9426" spans="1:5">
      <c r="A9426" s="410" t="s">
        <v>3082</v>
      </c>
      <c r="B9426" s="62" t="s">
        <v>123</v>
      </c>
      <c r="C9426" s="62">
        <v>7.8159999999999997E-5</v>
      </c>
      <c r="D9426" s="62">
        <v>202.84</v>
      </c>
      <c r="E9426" s="173">
        <f t="shared" si="203"/>
        <v>0.01</v>
      </c>
    </row>
    <row r="9427" spans="1:5">
      <c r="A9427" s="410" t="s">
        <v>3083</v>
      </c>
      <c r="B9427" s="62" t="s">
        <v>123</v>
      </c>
      <c r="C9427" s="62">
        <v>1.6759999999999999E-5</v>
      </c>
      <c r="D9427" s="62">
        <v>574.46</v>
      </c>
      <c r="E9427" s="173">
        <f t="shared" si="203"/>
        <v>0</v>
      </c>
    </row>
    <row r="9428" spans="1:5">
      <c r="A9428" s="410" t="s">
        <v>3084</v>
      </c>
      <c r="B9428" s="62" t="s">
        <v>123</v>
      </c>
      <c r="C9428" s="62">
        <v>2.0599999999999999E-5</v>
      </c>
      <c r="D9428" s="62">
        <v>276.64</v>
      </c>
      <c r="E9428" s="173">
        <f t="shared" si="203"/>
        <v>0</v>
      </c>
    </row>
    <row r="9429" spans="1:5">
      <c r="A9429" s="410" t="s">
        <v>3085</v>
      </c>
      <c r="B9429" s="62" t="s">
        <v>123</v>
      </c>
      <c r="C9429" s="62">
        <v>1.0374E-3</v>
      </c>
      <c r="D9429" s="62">
        <v>8.1</v>
      </c>
      <c r="E9429" s="173">
        <f t="shared" si="203"/>
        <v>0</v>
      </c>
    </row>
    <row r="9430" spans="1:5">
      <c r="A9430" s="410" t="s">
        <v>3086</v>
      </c>
      <c r="B9430" s="62" t="s">
        <v>123</v>
      </c>
      <c r="C9430" s="62">
        <v>5.7437999999999999E-4</v>
      </c>
      <c r="D9430" s="62">
        <v>11.01</v>
      </c>
      <c r="E9430" s="173">
        <f t="shared" si="203"/>
        <v>0</v>
      </c>
    </row>
    <row r="9431" spans="1:5">
      <c r="A9431" s="410" t="s">
        <v>3087</v>
      </c>
      <c r="B9431" s="62" t="s">
        <v>123</v>
      </c>
      <c r="C9431" s="62">
        <v>5.7437999999999999E-4</v>
      </c>
      <c r="D9431" s="62">
        <v>24.42</v>
      </c>
      <c r="E9431" s="173">
        <f t="shared" si="203"/>
        <v>0.01</v>
      </c>
    </row>
    <row r="9432" spans="1:5">
      <c r="A9432" s="410" t="s">
        <v>562</v>
      </c>
      <c r="B9432" s="62" t="s">
        <v>563</v>
      </c>
      <c r="C9432" s="62" t="s">
        <v>563</v>
      </c>
      <c r="D9432" s="62" t="s">
        <v>563</v>
      </c>
      <c r="E9432" s="173">
        <f>SUM(E9406:E9431)</f>
        <v>16.019999999999996</v>
      </c>
    </row>
    <row r="9433" spans="1:5">
      <c r="A9433" s="410"/>
      <c r="B9433" s="62"/>
      <c r="C9433" s="62"/>
      <c r="D9433" s="62"/>
      <c r="E9433" s="173"/>
    </row>
    <row r="9434" spans="1:5">
      <c r="A9434" s="410" t="s">
        <v>565</v>
      </c>
      <c r="B9434" s="62" t="s">
        <v>563</v>
      </c>
      <c r="C9434" s="62" t="s">
        <v>563</v>
      </c>
      <c r="D9434" s="62" t="s">
        <v>563</v>
      </c>
      <c r="E9434" s="173">
        <f>E9398+E9403+E9432</f>
        <v>20.399999999999995</v>
      </c>
    </row>
    <row r="9435" spans="1:5">
      <c r="A9435" s="410"/>
      <c r="B9435" s="62"/>
      <c r="C9435" s="62"/>
      <c r="D9435" s="413"/>
      <c r="E9435" s="173"/>
    </row>
    <row r="9436" spans="1:5">
      <c r="A9436" s="410"/>
      <c r="B9436" s="62"/>
      <c r="C9436" s="62"/>
      <c r="D9436" s="62"/>
      <c r="E9436" s="173"/>
    </row>
    <row r="9437" spans="1:5">
      <c r="A9437" s="410"/>
      <c r="B9437" s="62"/>
      <c r="C9437" s="62"/>
      <c r="D9437" s="62"/>
      <c r="E9437" s="173"/>
    </row>
    <row r="9438" spans="1:5">
      <c r="A9438" s="410" t="s">
        <v>1501</v>
      </c>
      <c r="B9438" s="62" t="s">
        <v>3662</v>
      </c>
      <c r="C9438" s="62"/>
      <c r="D9438" s="62"/>
      <c r="E9438" s="173"/>
    </row>
    <row r="9439" spans="1:5">
      <c r="A9439" s="410" t="s">
        <v>1231</v>
      </c>
      <c r="B9439" s="62"/>
      <c r="C9439" s="62"/>
      <c r="D9439" s="62"/>
      <c r="E9439" s="173"/>
    </row>
    <row r="9440" spans="1:5">
      <c r="A9440" s="410" t="s">
        <v>570</v>
      </c>
      <c r="B9440" s="62"/>
      <c r="C9440" s="62"/>
      <c r="D9440" s="62"/>
      <c r="E9440" s="173"/>
    </row>
    <row r="9441" spans="1:5">
      <c r="A9441" s="410"/>
      <c r="B9441" s="62"/>
      <c r="C9441" s="62"/>
      <c r="D9441" s="62"/>
      <c r="E9441" s="173"/>
    </row>
    <row r="9442" spans="1:5">
      <c r="A9442" s="410" t="s">
        <v>576</v>
      </c>
      <c r="B9442" s="62" t="s">
        <v>558</v>
      </c>
      <c r="C9442" s="62" t="s">
        <v>559</v>
      </c>
      <c r="D9442" s="62" t="s">
        <v>560</v>
      </c>
      <c r="E9442" s="173" t="s">
        <v>561</v>
      </c>
    </row>
    <row r="9443" spans="1:5" ht="30">
      <c r="A9443" s="410" t="s">
        <v>3061</v>
      </c>
      <c r="B9443" s="62" t="s">
        <v>123</v>
      </c>
      <c r="C9443" s="62">
        <v>3.3859999999999998E-5</v>
      </c>
      <c r="D9443" s="62">
        <v>576</v>
      </c>
      <c r="E9443" s="173">
        <f>TRUNC((C9443*D9443),2)</f>
        <v>0.01</v>
      </c>
    </row>
    <row r="9444" spans="1:5">
      <c r="A9444" s="410" t="s">
        <v>562</v>
      </c>
      <c r="B9444" s="62" t="s">
        <v>563</v>
      </c>
      <c r="C9444" s="62" t="s">
        <v>563</v>
      </c>
      <c r="D9444" s="62" t="s">
        <v>563</v>
      </c>
      <c r="E9444" s="173">
        <f>SUM(E9443:E9443)</f>
        <v>0.01</v>
      </c>
    </row>
    <row r="9445" spans="1:5">
      <c r="A9445" s="410"/>
      <c r="B9445" s="62"/>
      <c r="C9445" s="62"/>
      <c r="D9445" s="62"/>
      <c r="E9445" s="173"/>
    </row>
    <row r="9446" spans="1:5">
      <c r="A9446" s="410" t="s">
        <v>557</v>
      </c>
      <c r="B9446" s="62" t="s">
        <v>558</v>
      </c>
      <c r="C9446" s="62" t="s">
        <v>559</v>
      </c>
      <c r="D9446" s="62" t="s">
        <v>560</v>
      </c>
      <c r="E9446" s="173" t="s">
        <v>561</v>
      </c>
    </row>
    <row r="9447" spans="1:5">
      <c r="A9447" s="410" t="s">
        <v>3104</v>
      </c>
      <c r="B9447" s="62" t="s">
        <v>122</v>
      </c>
      <c r="C9447" s="62">
        <v>0.25362499999999999</v>
      </c>
      <c r="D9447" s="62">
        <v>9.41</v>
      </c>
      <c r="E9447" s="173">
        <f>TRUNC((C9447*D9447),2)</f>
        <v>2.38</v>
      </c>
    </row>
    <row r="9448" spans="1:5">
      <c r="A9448" s="410" t="s">
        <v>3105</v>
      </c>
      <c r="B9448" s="62" t="s">
        <v>122</v>
      </c>
      <c r="C9448" s="62">
        <v>0.25362499999999999</v>
      </c>
      <c r="D9448" s="62">
        <v>13.3</v>
      </c>
      <c r="E9448" s="173">
        <f>TRUNC((C9448*D9448),2)</f>
        <v>3.37</v>
      </c>
    </row>
    <row r="9449" spans="1:5">
      <c r="A9449" s="410" t="s">
        <v>562</v>
      </c>
      <c r="B9449" s="62" t="s">
        <v>563</v>
      </c>
      <c r="C9449" s="62" t="s">
        <v>563</v>
      </c>
      <c r="D9449" s="62" t="s">
        <v>563</v>
      </c>
      <c r="E9449" s="173">
        <f>SUM(E9447:E9448)</f>
        <v>5.75</v>
      </c>
    </row>
    <row r="9450" spans="1:5">
      <c r="A9450" s="410"/>
      <c r="B9450" s="62"/>
      <c r="C9450" s="62"/>
      <c r="D9450" s="62"/>
      <c r="E9450" s="173"/>
    </row>
    <row r="9451" spans="1:5">
      <c r="A9451" s="410" t="s">
        <v>564</v>
      </c>
      <c r="B9451" s="62" t="s">
        <v>558</v>
      </c>
      <c r="C9451" s="62" t="s">
        <v>559</v>
      </c>
      <c r="D9451" s="62" t="s">
        <v>560</v>
      </c>
      <c r="E9451" s="173" t="s">
        <v>561</v>
      </c>
    </row>
    <row r="9452" spans="1:5">
      <c r="A9452" s="410" t="s">
        <v>3092</v>
      </c>
      <c r="B9452" s="62" t="s">
        <v>123</v>
      </c>
      <c r="C9452" s="62">
        <v>1.03056769</v>
      </c>
      <c r="D9452" s="62">
        <v>2.29</v>
      </c>
      <c r="E9452" s="173">
        <f t="shared" ref="E9452:E9477" si="204">TRUNC((C9452*D9452),2)</f>
        <v>2.36</v>
      </c>
    </row>
    <row r="9453" spans="1:5">
      <c r="A9453" s="410" t="s">
        <v>3066</v>
      </c>
      <c r="B9453" s="62" t="s">
        <v>123</v>
      </c>
      <c r="C9453" s="62">
        <v>4.0086000000000002E-3</v>
      </c>
      <c r="D9453" s="62">
        <v>6.92</v>
      </c>
      <c r="E9453" s="173">
        <f t="shared" si="204"/>
        <v>0.02</v>
      </c>
    </row>
    <row r="9454" spans="1:5">
      <c r="A9454" s="410" t="s">
        <v>3046</v>
      </c>
      <c r="B9454" s="62" t="s">
        <v>131</v>
      </c>
      <c r="C9454" s="62">
        <v>8.005E-4</v>
      </c>
      <c r="D9454" s="62">
        <v>50.4</v>
      </c>
      <c r="E9454" s="173">
        <f t="shared" si="204"/>
        <v>0.04</v>
      </c>
    </row>
    <row r="9455" spans="1:5">
      <c r="A9455" s="410" t="s">
        <v>3067</v>
      </c>
      <c r="B9455" s="62" t="s">
        <v>123</v>
      </c>
      <c r="C9455" s="62">
        <v>3.323E-4</v>
      </c>
      <c r="D9455" s="62">
        <v>108.95</v>
      </c>
      <c r="E9455" s="173">
        <f t="shared" si="204"/>
        <v>0.03</v>
      </c>
    </row>
    <row r="9456" spans="1:5">
      <c r="A9456" s="410" t="s">
        <v>3332</v>
      </c>
      <c r="B9456" s="62" t="s">
        <v>123</v>
      </c>
      <c r="C9456" s="62">
        <v>1</v>
      </c>
      <c r="D9456" s="62">
        <v>29.07</v>
      </c>
      <c r="E9456" s="173">
        <f t="shared" si="204"/>
        <v>29.07</v>
      </c>
    </row>
    <row r="9457" spans="1:5">
      <c r="A9457" s="410" t="s">
        <v>3069</v>
      </c>
      <c r="B9457" s="62" t="s">
        <v>123</v>
      </c>
      <c r="C9457" s="62">
        <v>4.53456E-3</v>
      </c>
      <c r="D9457" s="62">
        <v>6.21</v>
      </c>
      <c r="E9457" s="173">
        <f t="shared" si="204"/>
        <v>0.02</v>
      </c>
    </row>
    <row r="9458" spans="1:5">
      <c r="A9458" s="410" t="s">
        <v>3047</v>
      </c>
      <c r="B9458" s="62" t="s">
        <v>131</v>
      </c>
      <c r="C9458" s="62">
        <v>6.8672999999999998E-3</v>
      </c>
      <c r="D9458" s="62">
        <v>9.4499999999999993</v>
      </c>
      <c r="E9458" s="173">
        <f t="shared" si="204"/>
        <v>0.06</v>
      </c>
    </row>
    <row r="9459" spans="1:5" ht="30">
      <c r="A9459" s="410" t="s">
        <v>3330</v>
      </c>
      <c r="B9459" s="62" t="s">
        <v>123</v>
      </c>
      <c r="C9459" s="62">
        <v>4.5999999999999999E-2</v>
      </c>
      <c r="D9459" s="62">
        <v>20.21</v>
      </c>
      <c r="E9459" s="173">
        <f t="shared" si="204"/>
        <v>0.92</v>
      </c>
    </row>
    <row r="9460" spans="1:5">
      <c r="A9460" s="410" t="s">
        <v>3075</v>
      </c>
      <c r="B9460" s="62" t="s">
        <v>128</v>
      </c>
      <c r="C9460" s="62">
        <v>7.5575999999999996E-4</v>
      </c>
      <c r="D9460" s="62">
        <v>15.32</v>
      </c>
      <c r="E9460" s="173">
        <f t="shared" si="204"/>
        <v>0.01</v>
      </c>
    </row>
    <row r="9461" spans="1:5">
      <c r="A9461" s="410" t="s">
        <v>3076</v>
      </c>
      <c r="B9461" s="62" t="s">
        <v>122</v>
      </c>
      <c r="C9461" s="62">
        <v>0.5</v>
      </c>
      <c r="D9461" s="62">
        <v>1.87</v>
      </c>
      <c r="E9461" s="173">
        <f t="shared" si="204"/>
        <v>0.93</v>
      </c>
    </row>
    <row r="9462" spans="1:5">
      <c r="A9462" s="410" t="s">
        <v>3077</v>
      </c>
      <c r="B9462" s="62" t="s">
        <v>122</v>
      </c>
      <c r="C9462" s="62">
        <v>0.5</v>
      </c>
      <c r="D9462" s="62">
        <v>0.71</v>
      </c>
      <c r="E9462" s="173">
        <f t="shared" si="204"/>
        <v>0.35</v>
      </c>
    </row>
    <row r="9463" spans="1:5">
      <c r="A9463" s="410" t="s">
        <v>3078</v>
      </c>
      <c r="B9463" s="62" t="s">
        <v>122</v>
      </c>
      <c r="C9463" s="62">
        <v>0.5</v>
      </c>
      <c r="D9463" s="62">
        <v>0.34</v>
      </c>
      <c r="E9463" s="173">
        <f t="shared" si="204"/>
        <v>0.17</v>
      </c>
    </row>
    <row r="9464" spans="1:5">
      <c r="A9464" s="410" t="s">
        <v>3079</v>
      </c>
      <c r="B9464" s="62" t="s">
        <v>122</v>
      </c>
      <c r="C9464" s="62">
        <v>0.5</v>
      </c>
      <c r="D9464" s="62">
        <v>0.05</v>
      </c>
      <c r="E9464" s="173">
        <f t="shared" si="204"/>
        <v>0.02</v>
      </c>
    </row>
    <row r="9465" spans="1:5">
      <c r="A9465" s="410" t="s">
        <v>3048</v>
      </c>
      <c r="B9465" s="62" t="s">
        <v>123</v>
      </c>
      <c r="C9465" s="62">
        <v>1.3231600000000001E-3</v>
      </c>
      <c r="D9465" s="62">
        <v>31.18</v>
      </c>
      <c r="E9465" s="173">
        <f t="shared" si="204"/>
        <v>0.04</v>
      </c>
    </row>
    <row r="9466" spans="1:5">
      <c r="A9466" s="410" t="s">
        <v>3049</v>
      </c>
      <c r="B9466" s="62" t="s">
        <v>123</v>
      </c>
      <c r="C9466" s="62">
        <v>6.2016000000000003E-4</v>
      </c>
      <c r="D9466" s="62">
        <v>178.5</v>
      </c>
      <c r="E9466" s="173">
        <f t="shared" si="204"/>
        <v>0.11</v>
      </c>
    </row>
    <row r="9467" spans="1:5">
      <c r="A9467" s="410" t="s">
        <v>3050</v>
      </c>
      <c r="B9467" s="62" t="s">
        <v>123</v>
      </c>
      <c r="C9467" s="62">
        <v>5.5743599999999997E-2</v>
      </c>
      <c r="D9467" s="62">
        <v>1.17</v>
      </c>
      <c r="E9467" s="173">
        <f t="shared" si="204"/>
        <v>0.06</v>
      </c>
    </row>
    <row r="9468" spans="1:5" ht="30">
      <c r="A9468" s="410" t="s">
        <v>3051</v>
      </c>
      <c r="B9468" s="62" t="s">
        <v>123</v>
      </c>
      <c r="C9468" s="62">
        <v>5.375E-4</v>
      </c>
      <c r="D9468" s="62">
        <v>140.43</v>
      </c>
      <c r="E9468" s="173">
        <f t="shared" si="204"/>
        <v>7.0000000000000007E-2</v>
      </c>
    </row>
    <row r="9469" spans="1:5" ht="30">
      <c r="A9469" s="410" t="s">
        <v>3052</v>
      </c>
      <c r="B9469" s="62" t="s">
        <v>123</v>
      </c>
      <c r="C9469" s="62">
        <v>3.6000000000000002E-4</v>
      </c>
      <c r="D9469" s="62">
        <v>123.37</v>
      </c>
      <c r="E9469" s="173">
        <f t="shared" si="204"/>
        <v>0.04</v>
      </c>
    </row>
    <row r="9470" spans="1:5" ht="30">
      <c r="A9470" s="410" t="s">
        <v>3080</v>
      </c>
      <c r="B9470" s="62" t="s">
        <v>123</v>
      </c>
      <c r="C9470" s="62">
        <v>2.2059999999999999E-5</v>
      </c>
      <c r="D9470" s="62">
        <v>593.85</v>
      </c>
      <c r="E9470" s="173">
        <f t="shared" si="204"/>
        <v>0.01</v>
      </c>
    </row>
    <row r="9471" spans="1:5">
      <c r="A9471" s="410" t="s">
        <v>3081</v>
      </c>
      <c r="B9471" s="62" t="s">
        <v>123</v>
      </c>
      <c r="C9471" s="62">
        <v>1.3540000000000001E-4</v>
      </c>
      <c r="D9471" s="62">
        <v>134.63</v>
      </c>
      <c r="E9471" s="173">
        <f t="shared" si="204"/>
        <v>0.01</v>
      </c>
    </row>
    <row r="9472" spans="1:5">
      <c r="A9472" s="410" t="s">
        <v>3082</v>
      </c>
      <c r="B9472" s="62" t="s">
        <v>123</v>
      </c>
      <c r="C9472" s="62">
        <v>1.0286E-4</v>
      </c>
      <c r="D9472" s="62">
        <v>202.84</v>
      </c>
      <c r="E9472" s="173">
        <f t="shared" si="204"/>
        <v>0.02</v>
      </c>
    </row>
    <row r="9473" spans="1:5">
      <c r="A9473" s="410" t="s">
        <v>3083</v>
      </c>
      <c r="B9473" s="62" t="s">
        <v>123</v>
      </c>
      <c r="C9473" s="62">
        <v>2.2059999999999999E-5</v>
      </c>
      <c r="D9473" s="62">
        <v>574.46</v>
      </c>
      <c r="E9473" s="173">
        <f t="shared" si="204"/>
        <v>0.01</v>
      </c>
    </row>
    <row r="9474" spans="1:5">
      <c r="A9474" s="410" t="s">
        <v>3084</v>
      </c>
      <c r="B9474" s="62" t="s">
        <v>123</v>
      </c>
      <c r="C9474" s="62">
        <v>2.7100000000000001E-5</v>
      </c>
      <c r="D9474" s="62">
        <v>276.64</v>
      </c>
      <c r="E9474" s="173">
        <f t="shared" si="204"/>
        <v>0</v>
      </c>
    </row>
    <row r="9475" spans="1:5">
      <c r="A9475" s="410" t="s">
        <v>3085</v>
      </c>
      <c r="B9475" s="62" t="s">
        <v>123</v>
      </c>
      <c r="C9475" s="62">
        <v>1.3649999999999999E-3</v>
      </c>
      <c r="D9475" s="62">
        <v>8.1</v>
      </c>
      <c r="E9475" s="173">
        <f t="shared" si="204"/>
        <v>0.01</v>
      </c>
    </row>
    <row r="9476" spans="1:5">
      <c r="A9476" s="410" t="s">
        <v>3086</v>
      </c>
      <c r="B9476" s="62" t="s">
        <v>123</v>
      </c>
      <c r="C9476" s="62">
        <v>7.5575999999999996E-4</v>
      </c>
      <c r="D9476" s="62">
        <v>11.01</v>
      </c>
      <c r="E9476" s="173">
        <f t="shared" si="204"/>
        <v>0</v>
      </c>
    </row>
    <row r="9477" spans="1:5">
      <c r="A9477" s="410" t="s">
        <v>3087</v>
      </c>
      <c r="B9477" s="62" t="s">
        <v>123</v>
      </c>
      <c r="C9477" s="62">
        <v>7.5575999999999996E-4</v>
      </c>
      <c r="D9477" s="62">
        <v>24.42</v>
      </c>
      <c r="E9477" s="173">
        <f t="shared" si="204"/>
        <v>0.01</v>
      </c>
    </row>
    <row r="9478" spans="1:5">
      <c r="A9478" s="410" t="s">
        <v>562</v>
      </c>
      <c r="B9478" s="62" t="s">
        <v>563</v>
      </c>
      <c r="C9478" s="62" t="s">
        <v>563</v>
      </c>
      <c r="D9478" s="62" t="s">
        <v>563</v>
      </c>
      <c r="E9478" s="173">
        <f>SUM(E9452:E9477)</f>
        <v>34.389999999999993</v>
      </c>
    </row>
    <row r="9479" spans="1:5">
      <c r="A9479" s="410"/>
      <c r="B9479" s="62"/>
      <c r="C9479" s="62"/>
      <c r="D9479" s="62"/>
      <c r="E9479" s="173"/>
    </row>
    <row r="9480" spans="1:5">
      <c r="A9480" s="410" t="s">
        <v>565</v>
      </c>
      <c r="B9480" s="62" t="s">
        <v>563</v>
      </c>
      <c r="C9480" s="62" t="s">
        <v>563</v>
      </c>
      <c r="D9480" s="62" t="s">
        <v>563</v>
      </c>
      <c r="E9480" s="173">
        <f>E9444+E9449+E9478</f>
        <v>40.149999999999991</v>
      </c>
    </row>
    <row r="9481" spans="1:5">
      <c r="A9481" s="410"/>
      <c r="B9481" s="62"/>
      <c r="C9481" s="62"/>
      <c r="D9481" s="413"/>
      <c r="E9481" s="173"/>
    </row>
    <row r="9482" spans="1:5">
      <c r="A9482" s="410"/>
      <c r="B9482" s="62"/>
      <c r="C9482" s="62"/>
      <c r="D9482" s="62"/>
      <c r="E9482" s="173"/>
    </row>
    <row r="9483" spans="1:5">
      <c r="A9483" s="410"/>
      <c r="B9483" s="62"/>
      <c r="C9483" s="62"/>
      <c r="D9483" s="62"/>
      <c r="E9483" s="173"/>
    </row>
    <row r="9484" spans="1:5">
      <c r="A9484" s="410" t="s">
        <v>1502</v>
      </c>
      <c r="B9484" s="62" t="s">
        <v>3665</v>
      </c>
      <c r="C9484" s="62"/>
      <c r="D9484" s="62"/>
      <c r="E9484" s="173"/>
    </row>
    <row r="9485" spans="1:5">
      <c r="A9485" s="410" t="s">
        <v>1232</v>
      </c>
      <c r="B9485" s="62"/>
      <c r="C9485" s="62"/>
      <c r="D9485" s="62"/>
      <c r="E9485" s="173"/>
    </row>
    <row r="9486" spans="1:5">
      <c r="A9486" s="410" t="s">
        <v>570</v>
      </c>
      <c r="B9486" s="62"/>
      <c r="C9486" s="62"/>
      <c r="D9486" s="62"/>
      <c r="E9486" s="173"/>
    </row>
    <row r="9487" spans="1:5">
      <c r="A9487" s="410"/>
      <c r="B9487" s="62"/>
      <c r="C9487" s="62"/>
      <c r="D9487" s="62"/>
      <c r="E9487" s="173"/>
    </row>
    <row r="9488" spans="1:5">
      <c r="A9488" s="410" t="s">
        <v>576</v>
      </c>
      <c r="B9488" s="62" t="s">
        <v>558</v>
      </c>
      <c r="C9488" s="62" t="s">
        <v>559</v>
      </c>
      <c r="D9488" s="62" t="s">
        <v>560</v>
      </c>
      <c r="E9488" s="173" t="s">
        <v>561</v>
      </c>
    </row>
    <row r="9489" spans="1:5" ht="30">
      <c r="A9489" s="410" t="s">
        <v>3061</v>
      </c>
      <c r="B9489" s="62" t="s">
        <v>123</v>
      </c>
      <c r="C9489" s="62">
        <v>1.3540000000000001E-5</v>
      </c>
      <c r="D9489" s="62">
        <v>576</v>
      </c>
      <c r="E9489" s="173">
        <f>TRUNC((C9489*D9489),2)</f>
        <v>0</v>
      </c>
    </row>
    <row r="9490" spans="1:5">
      <c r="A9490" s="410" t="s">
        <v>562</v>
      </c>
      <c r="B9490" s="62" t="s">
        <v>563</v>
      </c>
      <c r="C9490" s="62" t="s">
        <v>563</v>
      </c>
      <c r="D9490" s="62" t="s">
        <v>563</v>
      </c>
      <c r="E9490" s="173">
        <f>SUM(E9489:E9489)</f>
        <v>0</v>
      </c>
    </row>
    <row r="9491" spans="1:5">
      <c r="A9491" s="410"/>
      <c r="B9491" s="62"/>
      <c r="C9491" s="62"/>
      <c r="D9491" s="62"/>
      <c r="E9491" s="173"/>
    </row>
    <row r="9492" spans="1:5">
      <c r="A9492" s="410" t="s">
        <v>557</v>
      </c>
      <c r="B9492" s="62" t="s">
        <v>558</v>
      </c>
      <c r="C9492" s="62" t="s">
        <v>559</v>
      </c>
      <c r="D9492" s="62" t="s">
        <v>560</v>
      </c>
      <c r="E9492" s="173" t="s">
        <v>561</v>
      </c>
    </row>
    <row r="9493" spans="1:5">
      <c r="A9493" s="410" t="s">
        <v>3104</v>
      </c>
      <c r="B9493" s="62" t="s">
        <v>122</v>
      </c>
      <c r="C9493" s="62">
        <v>0.10145</v>
      </c>
      <c r="D9493" s="62">
        <v>9.41</v>
      </c>
      <c r="E9493" s="173">
        <f>TRUNC((C9493*D9493),2)</f>
        <v>0.95</v>
      </c>
    </row>
    <row r="9494" spans="1:5">
      <c r="A9494" s="410" t="s">
        <v>3105</v>
      </c>
      <c r="B9494" s="62" t="s">
        <v>122</v>
      </c>
      <c r="C9494" s="62">
        <v>0.10145</v>
      </c>
      <c r="D9494" s="62">
        <v>13.3</v>
      </c>
      <c r="E9494" s="173">
        <f>TRUNC((C9494*D9494),2)</f>
        <v>1.34</v>
      </c>
    </row>
    <row r="9495" spans="1:5">
      <c r="A9495" s="410" t="s">
        <v>562</v>
      </c>
      <c r="B9495" s="62" t="s">
        <v>563</v>
      </c>
      <c r="C9495" s="62" t="s">
        <v>563</v>
      </c>
      <c r="D9495" s="62" t="s">
        <v>563</v>
      </c>
      <c r="E9495" s="173">
        <f>SUM(E9493:E9494)</f>
        <v>2.29</v>
      </c>
    </row>
    <row r="9496" spans="1:5">
      <c r="A9496" s="410"/>
      <c r="B9496" s="62"/>
      <c r="C9496" s="62"/>
      <c r="D9496" s="62"/>
      <c r="E9496" s="173"/>
    </row>
    <row r="9497" spans="1:5">
      <c r="A9497" s="410" t="s">
        <v>564</v>
      </c>
      <c r="B9497" s="62" t="s">
        <v>558</v>
      </c>
      <c r="C9497" s="62" t="s">
        <v>559</v>
      </c>
      <c r="D9497" s="62" t="s">
        <v>560</v>
      </c>
      <c r="E9497" s="173" t="s">
        <v>561</v>
      </c>
    </row>
    <row r="9498" spans="1:5">
      <c r="A9498" s="410" t="s">
        <v>3091</v>
      </c>
      <c r="B9498" s="62" t="s">
        <v>123</v>
      </c>
      <c r="C9498" s="62">
        <v>9.9000000000000008E-3</v>
      </c>
      <c r="D9498" s="62">
        <v>55.19</v>
      </c>
      <c r="E9498" s="173">
        <f t="shared" ref="E9498:E9524" si="205">TRUNC((C9498*D9498),2)</f>
        <v>0.54</v>
      </c>
    </row>
    <row r="9499" spans="1:5">
      <c r="A9499" s="410" t="s">
        <v>3066</v>
      </c>
      <c r="B9499" s="62" t="s">
        <v>123</v>
      </c>
      <c r="C9499" s="62">
        <v>1.60344E-3</v>
      </c>
      <c r="D9499" s="62">
        <v>6.92</v>
      </c>
      <c r="E9499" s="173">
        <f t="shared" si="205"/>
        <v>0.01</v>
      </c>
    </row>
    <row r="9500" spans="1:5">
      <c r="A9500" s="410" t="s">
        <v>3046</v>
      </c>
      <c r="B9500" s="62" t="s">
        <v>131</v>
      </c>
      <c r="C9500" s="62">
        <v>3.2019999999999998E-4</v>
      </c>
      <c r="D9500" s="62">
        <v>50.4</v>
      </c>
      <c r="E9500" s="173">
        <f t="shared" si="205"/>
        <v>0.01</v>
      </c>
    </row>
    <row r="9501" spans="1:5">
      <c r="A9501" s="410" t="s">
        <v>3067</v>
      </c>
      <c r="B9501" s="62" t="s">
        <v>123</v>
      </c>
      <c r="C9501" s="62">
        <v>1.3291999999999999E-4</v>
      </c>
      <c r="D9501" s="62">
        <v>108.95</v>
      </c>
      <c r="E9501" s="173">
        <f t="shared" si="205"/>
        <v>0.01</v>
      </c>
    </row>
    <row r="9502" spans="1:5">
      <c r="A9502" s="410" t="s">
        <v>3069</v>
      </c>
      <c r="B9502" s="62" t="s">
        <v>123</v>
      </c>
      <c r="C9502" s="62">
        <v>1.8138200000000001E-3</v>
      </c>
      <c r="D9502" s="62">
        <v>6.21</v>
      </c>
      <c r="E9502" s="173">
        <f t="shared" si="205"/>
        <v>0.01</v>
      </c>
    </row>
    <row r="9503" spans="1:5">
      <c r="A9503" s="410" t="s">
        <v>3336</v>
      </c>
      <c r="B9503" s="62" t="s">
        <v>123</v>
      </c>
      <c r="C9503" s="62">
        <v>1.1666666699999999</v>
      </c>
      <c r="D9503" s="62">
        <v>0.66</v>
      </c>
      <c r="E9503" s="173">
        <f t="shared" si="205"/>
        <v>0.77</v>
      </c>
    </row>
    <row r="9504" spans="1:5">
      <c r="A9504" s="410" t="s">
        <v>3047</v>
      </c>
      <c r="B9504" s="62" t="s">
        <v>131</v>
      </c>
      <c r="C9504" s="62">
        <v>2.7469199999999999E-3</v>
      </c>
      <c r="D9504" s="62">
        <v>9.4499999999999993</v>
      </c>
      <c r="E9504" s="173">
        <f t="shared" si="205"/>
        <v>0.02</v>
      </c>
    </row>
    <row r="9505" spans="1:5">
      <c r="A9505" s="410" t="s">
        <v>3075</v>
      </c>
      <c r="B9505" s="62" t="s">
        <v>128</v>
      </c>
      <c r="C9505" s="62">
        <v>3.0229999999999998E-4</v>
      </c>
      <c r="D9505" s="62">
        <v>15.32</v>
      </c>
      <c r="E9505" s="173">
        <f t="shared" si="205"/>
        <v>0</v>
      </c>
    </row>
    <row r="9506" spans="1:5">
      <c r="A9506" s="410" t="s">
        <v>3096</v>
      </c>
      <c r="B9506" s="62" t="s">
        <v>123</v>
      </c>
      <c r="C9506" s="62">
        <v>1.4999999999999999E-2</v>
      </c>
      <c r="D9506" s="62">
        <v>47.93</v>
      </c>
      <c r="E9506" s="173">
        <f t="shared" si="205"/>
        <v>0.71</v>
      </c>
    </row>
    <row r="9507" spans="1:5">
      <c r="A9507" s="410" t="s">
        <v>3076</v>
      </c>
      <c r="B9507" s="62" t="s">
        <v>122</v>
      </c>
      <c r="C9507" s="62">
        <v>0.19465241</v>
      </c>
      <c r="D9507" s="62">
        <v>1.87</v>
      </c>
      <c r="E9507" s="173">
        <f t="shared" si="205"/>
        <v>0.36</v>
      </c>
    </row>
    <row r="9508" spans="1:5">
      <c r="A9508" s="410" t="s">
        <v>3077</v>
      </c>
      <c r="B9508" s="62" t="s">
        <v>122</v>
      </c>
      <c r="C9508" s="62">
        <v>0.2</v>
      </c>
      <c r="D9508" s="62">
        <v>0.71</v>
      </c>
      <c r="E9508" s="173">
        <f t="shared" si="205"/>
        <v>0.14000000000000001</v>
      </c>
    </row>
    <row r="9509" spans="1:5">
      <c r="A9509" s="410" t="s">
        <v>3078</v>
      </c>
      <c r="B9509" s="62" t="s">
        <v>122</v>
      </c>
      <c r="C9509" s="62">
        <v>0.2</v>
      </c>
      <c r="D9509" s="62">
        <v>0.34</v>
      </c>
      <c r="E9509" s="173">
        <f t="shared" si="205"/>
        <v>0.06</v>
      </c>
    </row>
    <row r="9510" spans="1:5">
      <c r="A9510" s="410" t="s">
        <v>3079</v>
      </c>
      <c r="B9510" s="62" t="s">
        <v>122</v>
      </c>
      <c r="C9510" s="62">
        <v>0.2</v>
      </c>
      <c r="D9510" s="62">
        <v>0.05</v>
      </c>
      <c r="E9510" s="173">
        <f t="shared" si="205"/>
        <v>0.01</v>
      </c>
    </row>
    <row r="9511" spans="1:5">
      <c r="A9511" s="410" t="s">
        <v>3048</v>
      </c>
      <c r="B9511" s="62" t="s">
        <v>123</v>
      </c>
      <c r="C9511" s="62">
        <v>5.2926000000000004E-4</v>
      </c>
      <c r="D9511" s="62">
        <v>31.18</v>
      </c>
      <c r="E9511" s="173">
        <f t="shared" si="205"/>
        <v>0.01</v>
      </c>
    </row>
    <row r="9512" spans="1:5">
      <c r="A9512" s="410" t="s">
        <v>3049</v>
      </c>
      <c r="B9512" s="62" t="s">
        <v>123</v>
      </c>
      <c r="C9512" s="62">
        <v>2.4805999999999998E-4</v>
      </c>
      <c r="D9512" s="62">
        <v>178.5</v>
      </c>
      <c r="E9512" s="173">
        <f t="shared" si="205"/>
        <v>0.04</v>
      </c>
    </row>
    <row r="9513" spans="1:5">
      <c r="A9513" s="410" t="s">
        <v>3050</v>
      </c>
      <c r="B9513" s="62" t="s">
        <v>123</v>
      </c>
      <c r="C9513" s="62">
        <v>2.2297440000000002E-2</v>
      </c>
      <c r="D9513" s="62">
        <v>1.17</v>
      </c>
      <c r="E9513" s="173">
        <f t="shared" si="205"/>
        <v>0.02</v>
      </c>
    </row>
    <row r="9514" spans="1:5" ht="30">
      <c r="A9514" s="410" t="s">
        <v>3051</v>
      </c>
      <c r="B9514" s="62" t="s">
        <v>123</v>
      </c>
      <c r="C9514" s="62">
        <v>2.1499999999999999E-4</v>
      </c>
      <c r="D9514" s="62">
        <v>140.43</v>
      </c>
      <c r="E9514" s="173">
        <f t="shared" si="205"/>
        <v>0.03</v>
      </c>
    </row>
    <row r="9515" spans="1:5" ht="30">
      <c r="A9515" s="410" t="s">
        <v>3052</v>
      </c>
      <c r="B9515" s="62" t="s">
        <v>123</v>
      </c>
      <c r="C9515" s="62">
        <v>1.44E-4</v>
      </c>
      <c r="D9515" s="62">
        <v>123.37</v>
      </c>
      <c r="E9515" s="173">
        <f t="shared" si="205"/>
        <v>0.01</v>
      </c>
    </row>
    <row r="9516" spans="1:5" ht="30">
      <c r="A9516" s="410" t="s">
        <v>3080</v>
      </c>
      <c r="B9516" s="62" t="s">
        <v>123</v>
      </c>
      <c r="C9516" s="62">
        <v>8.8200000000000003E-6</v>
      </c>
      <c r="D9516" s="62">
        <v>593.85</v>
      </c>
      <c r="E9516" s="173">
        <f t="shared" si="205"/>
        <v>0</v>
      </c>
    </row>
    <row r="9517" spans="1:5">
      <c r="A9517" s="410" t="s">
        <v>3081</v>
      </c>
      <c r="B9517" s="62" t="s">
        <v>123</v>
      </c>
      <c r="C9517" s="62">
        <v>5.4160000000000003E-5</v>
      </c>
      <c r="D9517" s="62">
        <v>134.63</v>
      </c>
      <c r="E9517" s="173">
        <f t="shared" si="205"/>
        <v>0</v>
      </c>
    </row>
    <row r="9518" spans="1:5">
      <c r="A9518" s="410" t="s">
        <v>3082</v>
      </c>
      <c r="B9518" s="62" t="s">
        <v>123</v>
      </c>
      <c r="C9518" s="62">
        <v>4.1140000000000003E-5</v>
      </c>
      <c r="D9518" s="62">
        <v>202.84</v>
      </c>
      <c r="E9518" s="173">
        <f t="shared" si="205"/>
        <v>0</v>
      </c>
    </row>
    <row r="9519" spans="1:5">
      <c r="A9519" s="410" t="s">
        <v>3083</v>
      </c>
      <c r="B9519" s="62" t="s">
        <v>123</v>
      </c>
      <c r="C9519" s="62">
        <v>8.8200000000000003E-6</v>
      </c>
      <c r="D9519" s="62">
        <v>574.46</v>
      </c>
      <c r="E9519" s="173">
        <f t="shared" si="205"/>
        <v>0</v>
      </c>
    </row>
    <row r="9520" spans="1:5">
      <c r="A9520" s="410" t="s">
        <v>3084</v>
      </c>
      <c r="B9520" s="62" t="s">
        <v>123</v>
      </c>
      <c r="C9520" s="62">
        <v>1.084E-5</v>
      </c>
      <c r="D9520" s="62">
        <v>276.64</v>
      </c>
      <c r="E9520" s="173">
        <f t="shared" si="205"/>
        <v>0</v>
      </c>
    </row>
    <row r="9521" spans="1:5">
      <c r="A9521" s="410" t="s">
        <v>3085</v>
      </c>
      <c r="B9521" s="62" t="s">
        <v>123</v>
      </c>
      <c r="C9521" s="62">
        <v>5.4600000000000004E-4</v>
      </c>
      <c r="D9521" s="62">
        <v>8.1</v>
      </c>
      <c r="E9521" s="173">
        <f t="shared" si="205"/>
        <v>0</v>
      </c>
    </row>
    <row r="9522" spans="1:5">
      <c r="A9522" s="410" t="s">
        <v>3310</v>
      </c>
      <c r="B9522" s="62" t="s">
        <v>123</v>
      </c>
      <c r="C9522" s="62">
        <v>2.1000000000000001E-2</v>
      </c>
      <c r="D9522" s="62">
        <v>1.51</v>
      </c>
      <c r="E9522" s="173">
        <f t="shared" si="205"/>
        <v>0.03</v>
      </c>
    </row>
    <row r="9523" spans="1:5">
      <c r="A9523" s="410" t="s">
        <v>3086</v>
      </c>
      <c r="B9523" s="62" t="s">
        <v>123</v>
      </c>
      <c r="C9523" s="62">
        <v>3.0229999999999998E-4</v>
      </c>
      <c r="D9523" s="62">
        <v>11.01</v>
      </c>
      <c r="E9523" s="173">
        <f t="shared" si="205"/>
        <v>0</v>
      </c>
    </row>
    <row r="9524" spans="1:5">
      <c r="A9524" s="410" t="s">
        <v>3087</v>
      </c>
      <c r="B9524" s="62" t="s">
        <v>123</v>
      </c>
      <c r="C9524" s="62">
        <v>3.0229999999999998E-4</v>
      </c>
      <c r="D9524" s="62">
        <v>24.42</v>
      </c>
      <c r="E9524" s="173">
        <f t="shared" si="205"/>
        <v>0</v>
      </c>
    </row>
    <row r="9525" spans="1:5">
      <c r="A9525" s="410" t="s">
        <v>562</v>
      </c>
      <c r="B9525" s="62" t="s">
        <v>563</v>
      </c>
      <c r="C9525" s="62" t="s">
        <v>563</v>
      </c>
      <c r="D9525" s="62" t="s">
        <v>563</v>
      </c>
      <c r="E9525" s="173">
        <f>SUM(E9498:E9524)</f>
        <v>2.7899999999999991</v>
      </c>
    </row>
    <row r="9526" spans="1:5">
      <c r="A9526" s="410"/>
      <c r="B9526" s="62"/>
      <c r="C9526" s="62"/>
      <c r="D9526" s="62"/>
      <c r="E9526" s="173"/>
    </row>
    <row r="9527" spans="1:5">
      <c r="A9527" s="410" t="s">
        <v>565</v>
      </c>
      <c r="B9527" s="62" t="s">
        <v>563</v>
      </c>
      <c r="C9527" s="62" t="s">
        <v>563</v>
      </c>
      <c r="D9527" s="62" t="s">
        <v>563</v>
      </c>
      <c r="E9527" s="173">
        <f>E9490+E9495+E9525</f>
        <v>5.0799999999999992</v>
      </c>
    </row>
    <row r="9528" spans="1:5">
      <c r="A9528" s="410"/>
      <c r="B9528" s="62"/>
      <c r="C9528" s="62"/>
      <c r="D9528" s="413"/>
      <c r="E9528" s="173"/>
    </row>
    <row r="9529" spans="1:5">
      <c r="A9529" s="410"/>
      <c r="B9529" s="62"/>
      <c r="C9529" s="62"/>
      <c r="D9529" s="62"/>
      <c r="E9529" s="173"/>
    </row>
    <row r="9530" spans="1:5">
      <c r="A9530" s="410"/>
      <c r="B9530" s="62"/>
      <c r="C9530" s="62"/>
      <c r="D9530" s="62"/>
      <c r="E9530" s="173"/>
    </row>
    <row r="9531" spans="1:5">
      <c r="A9531" s="410" t="s">
        <v>1503</v>
      </c>
      <c r="B9531" s="62" t="s">
        <v>3666</v>
      </c>
      <c r="C9531" s="62"/>
      <c r="D9531" s="62"/>
      <c r="E9531" s="173"/>
    </row>
    <row r="9532" spans="1:5">
      <c r="A9532" s="410" t="s">
        <v>1233</v>
      </c>
      <c r="B9532" s="62"/>
      <c r="C9532" s="62"/>
      <c r="D9532" s="62"/>
      <c r="E9532" s="173"/>
    </row>
    <row r="9533" spans="1:5">
      <c r="A9533" s="410" t="s">
        <v>570</v>
      </c>
      <c r="B9533" s="62"/>
      <c r="C9533" s="62"/>
      <c r="D9533" s="62"/>
      <c r="E9533" s="173"/>
    </row>
    <row r="9534" spans="1:5">
      <c r="A9534" s="410"/>
      <c r="B9534" s="62"/>
      <c r="C9534" s="62"/>
      <c r="D9534" s="62"/>
      <c r="E9534" s="173"/>
    </row>
    <row r="9535" spans="1:5">
      <c r="A9535" s="410" t="s">
        <v>576</v>
      </c>
      <c r="B9535" s="62" t="s">
        <v>558</v>
      </c>
      <c r="C9535" s="62" t="s">
        <v>559</v>
      </c>
      <c r="D9535" s="62" t="s">
        <v>560</v>
      </c>
      <c r="E9535" s="173" t="s">
        <v>561</v>
      </c>
    </row>
    <row r="9536" spans="1:5" ht="30">
      <c r="A9536" s="410" t="s">
        <v>3061</v>
      </c>
      <c r="B9536" s="62" t="s">
        <v>123</v>
      </c>
      <c r="C9536" s="62">
        <v>2.5720000000000001E-5</v>
      </c>
      <c r="D9536" s="62">
        <v>576</v>
      </c>
      <c r="E9536" s="173">
        <f>TRUNC((C9536*D9536),2)</f>
        <v>0.01</v>
      </c>
    </row>
    <row r="9537" spans="1:5">
      <c r="A9537" s="410" t="s">
        <v>562</v>
      </c>
      <c r="B9537" s="62" t="s">
        <v>563</v>
      </c>
      <c r="C9537" s="62" t="s">
        <v>563</v>
      </c>
      <c r="D9537" s="62" t="s">
        <v>563</v>
      </c>
      <c r="E9537" s="173">
        <f>SUM(E9536:E9536)</f>
        <v>0.01</v>
      </c>
    </row>
    <row r="9538" spans="1:5">
      <c r="A9538" s="410"/>
      <c r="B9538" s="62"/>
      <c r="C9538" s="62"/>
      <c r="D9538" s="62"/>
      <c r="E9538" s="173"/>
    </row>
    <row r="9539" spans="1:5">
      <c r="A9539" s="410" t="s">
        <v>557</v>
      </c>
      <c r="B9539" s="62" t="s">
        <v>558</v>
      </c>
      <c r="C9539" s="62" t="s">
        <v>559</v>
      </c>
      <c r="D9539" s="62" t="s">
        <v>560</v>
      </c>
      <c r="E9539" s="173" t="s">
        <v>561</v>
      </c>
    </row>
    <row r="9540" spans="1:5">
      <c r="A9540" s="410" t="s">
        <v>3104</v>
      </c>
      <c r="B9540" s="62" t="s">
        <v>122</v>
      </c>
      <c r="C9540" s="62">
        <v>0.19275500000000001</v>
      </c>
      <c r="D9540" s="62">
        <v>9.41</v>
      </c>
      <c r="E9540" s="173">
        <f>TRUNC((C9540*D9540),2)</f>
        <v>1.81</v>
      </c>
    </row>
    <row r="9541" spans="1:5">
      <c r="A9541" s="410" t="s">
        <v>3105</v>
      </c>
      <c r="B9541" s="62" t="s">
        <v>122</v>
      </c>
      <c r="C9541" s="62">
        <v>0.19275500000000001</v>
      </c>
      <c r="D9541" s="62">
        <v>13.3</v>
      </c>
      <c r="E9541" s="173">
        <f>TRUNC((C9541*D9541),2)</f>
        <v>2.56</v>
      </c>
    </row>
    <row r="9542" spans="1:5">
      <c r="A9542" s="410" t="s">
        <v>562</v>
      </c>
      <c r="B9542" s="62" t="s">
        <v>563</v>
      </c>
      <c r="C9542" s="62" t="s">
        <v>563</v>
      </c>
      <c r="D9542" s="62" t="s">
        <v>563</v>
      </c>
      <c r="E9542" s="173">
        <f>SUM(E9540:E9541)</f>
        <v>4.37</v>
      </c>
    </row>
    <row r="9543" spans="1:5">
      <c r="A9543" s="410"/>
      <c r="B9543" s="62"/>
      <c r="C9543" s="62"/>
      <c r="D9543" s="62"/>
      <c r="E9543" s="173"/>
    </row>
    <row r="9544" spans="1:5">
      <c r="A9544" s="410" t="s">
        <v>564</v>
      </c>
      <c r="B9544" s="62" t="s">
        <v>558</v>
      </c>
      <c r="C9544" s="62" t="s">
        <v>559</v>
      </c>
      <c r="D9544" s="62" t="s">
        <v>560</v>
      </c>
      <c r="E9544" s="173" t="s">
        <v>561</v>
      </c>
    </row>
    <row r="9545" spans="1:5">
      <c r="A9545" s="410" t="s">
        <v>3334</v>
      </c>
      <c r="B9545" s="62" t="s">
        <v>123</v>
      </c>
      <c r="C9545" s="62">
        <v>1.0604395600000001</v>
      </c>
      <c r="D9545" s="62">
        <v>1.82</v>
      </c>
      <c r="E9545" s="173">
        <f t="shared" ref="E9545:E9570" si="206">TRUNC((C9545*D9545),2)</f>
        <v>1.92</v>
      </c>
    </row>
    <row r="9546" spans="1:5">
      <c r="A9546" s="410" t="s">
        <v>3066</v>
      </c>
      <c r="B9546" s="62" t="s">
        <v>123</v>
      </c>
      <c r="C9546" s="62">
        <v>3.0465399999999999E-3</v>
      </c>
      <c r="D9546" s="62">
        <v>6.92</v>
      </c>
      <c r="E9546" s="173">
        <f t="shared" si="206"/>
        <v>0.02</v>
      </c>
    </row>
    <row r="9547" spans="1:5">
      <c r="A9547" s="410" t="s">
        <v>3046</v>
      </c>
      <c r="B9547" s="62" t="s">
        <v>131</v>
      </c>
      <c r="C9547" s="62">
        <v>6.0838000000000005E-4</v>
      </c>
      <c r="D9547" s="62">
        <v>50.4</v>
      </c>
      <c r="E9547" s="173">
        <f t="shared" si="206"/>
        <v>0.03</v>
      </c>
    </row>
    <row r="9548" spans="1:5">
      <c r="A9548" s="410" t="s">
        <v>3067</v>
      </c>
      <c r="B9548" s="62" t="s">
        <v>123</v>
      </c>
      <c r="C9548" s="62">
        <v>2.5253999999999999E-4</v>
      </c>
      <c r="D9548" s="62">
        <v>108.95</v>
      </c>
      <c r="E9548" s="173">
        <f t="shared" si="206"/>
        <v>0.02</v>
      </c>
    </row>
    <row r="9549" spans="1:5">
      <c r="A9549" s="410" t="s">
        <v>3069</v>
      </c>
      <c r="B9549" s="62" t="s">
        <v>123</v>
      </c>
      <c r="C9549" s="62">
        <v>3.44626E-3</v>
      </c>
      <c r="D9549" s="62">
        <v>6.21</v>
      </c>
      <c r="E9549" s="173">
        <f t="shared" si="206"/>
        <v>0.02</v>
      </c>
    </row>
    <row r="9550" spans="1:5">
      <c r="A9550" s="410" t="s">
        <v>3337</v>
      </c>
      <c r="B9550" s="62" t="s">
        <v>123</v>
      </c>
      <c r="C9550" s="62">
        <v>1</v>
      </c>
      <c r="D9550" s="62">
        <v>4.0999999999999996</v>
      </c>
      <c r="E9550" s="173">
        <f t="shared" si="206"/>
        <v>4.0999999999999996</v>
      </c>
    </row>
    <row r="9551" spans="1:5">
      <c r="A9551" s="410" t="s">
        <v>3047</v>
      </c>
      <c r="B9551" s="62" t="s">
        <v>131</v>
      </c>
      <c r="C9551" s="62">
        <v>5.2191399999999997E-3</v>
      </c>
      <c r="D9551" s="62">
        <v>9.4499999999999993</v>
      </c>
      <c r="E9551" s="173">
        <f t="shared" si="206"/>
        <v>0.04</v>
      </c>
    </row>
    <row r="9552" spans="1:5" ht="30">
      <c r="A9552" s="410" t="s">
        <v>3330</v>
      </c>
      <c r="B9552" s="62" t="s">
        <v>123</v>
      </c>
      <c r="C9552" s="62">
        <v>0.03</v>
      </c>
      <c r="D9552" s="62">
        <v>20.21</v>
      </c>
      <c r="E9552" s="173">
        <f t="shared" si="206"/>
        <v>0.6</v>
      </c>
    </row>
    <row r="9553" spans="1:5">
      <c r="A9553" s="410" t="s">
        <v>3075</v>
      </c>
      <c r="B9553" s="62" t="s">
        <v>128</v>
      </c>
      <c r="C9553" s="62">
        <v>5.7437999999999999E-4</v>
      </c>
      <c r="D9553" s="62">
        <v>15.32</v>
      </c>
      <c r="E9553" s="173">
        <f t="shared" si="206"/>
        <v>0</v>
      </c>
    </row>
    <row r="9554" spans="1:5">
      <c r="A9554" s="410" t="s">
        <v>3076</v>
      </c>
      <c r="B9554" s="62" t="s">
        <v>122</v>
      </c>
      <c r="C9554" s="62">
        <v>0.38</v>
      </c>
      <c r="D9554" s="62">
        <v>1.87</v>
      </c>
      <c r="E9554" s="173">
        <f t="shared" si="206"/>
        <v>0.71</v>
      </c>
    </row>
    <row r="9555" spans="1:5">
      <c r="A9555" s="410" t="s">
        <v>3077</v>
      </c>
      <c r="B9555" s="62" t="s">
        <v>122</v>
      </c>
      <c r="C9555" s="62">
        <v>0.38</v>
      </c>
      <c r="D9555" s="62">
        <v>0.71</v>
      </c>
      <c r="E9555" s="173">
        <f t="shared" si="206"/>
        <v>0.26</v>
      </c>
    </row>
    <row r="9556" spans="1:5">
      <c r="A9556" s="410" t="s">
        <v>3078</v>
      </c>
      <c r="B9556" s="62" t="s">
        <v>122</v>
      </c>
      <c r="C9556" s="62">
        <v>0.38</v>
      </c>
      <c r="D9556" s="62">
        <v>0.34</v>
      </c>
      <c r="E9556" s="173">
        <f t="shared" si="206"/>
        <v>0.12</v>
      </c>
    </row>
    <row r="9557" spans="1:5">
      <c r="A9557" s="410" t="s">
        <v>3079</v>
      </c>
      <c r="B9557" s="62" t="s">
        <v>122</v>
      </c>
      <c r="C9557" s="62">
        <v>0.38</v>
      </c>
      <c r="D9557" s="62">
        <v>0.05</v>
      </c>
      <c r="E9557" s="173">
        <f t="shared" si="206"/>
        <v>0.01</v>
      </c>
    </row>
    <row r="9558" spans="1:5">
      <c r="A9558" s="410" t="s">
        <v>3048</v>
      </c>
      <c r="B9558" s="62" t="s">
        <v>123</v>
      </c>
      <c r="C9558" s="62">
        <v>1.0055999999999999E-3</v>
      </c>
      <c r="D9558" s="62">
        <v>31.18</v>
      </c>
      <c r="E9558" s="173">
        <f t="shared" si="206"/>
        <v>0.03</v>
      </c>
    </row>
    <row r="9559" spans="1:5">
      <c r="A9559" s="410" t="s">
        <v>3049</v>
      </c>
      <c r="B9559" s="62" t="s">
        <v>123</v>
      </c>
      <c r="C9559" s="62">
        <v>4.7132000000000001E-4</v>
      </c>
      <c r="D9559" s="62">
        <v>178.5</v>
      </c>
      <c r="E9559" s="173">
        <f t="shared" si="206"/>
        <v>0.08</v>
      </c>
    </row>
    <row r="9560" spans="1:5">
      <c r="A9560" s="410" t="s">
        <v>3050</v>
      </c>
      <c r="B9560" s="62" t="s">
        <v>123</v>
      </c>
      <c r="C9560" s="62">
        <v>4.2365140000000003E-2</v>
      </c>
      <c r="D9560" s="62">
        <v>1.17</v>
      </c>
      <c r="E9560" s="173">
        <f t="shared" si="206"/>
        <v>0.04</v>
      </c>
    </row>
    <row r="9561" spans="1:5" ht="30">
      <c r="A9561" s="410" t="s">
        <v>3051</v>
      </c>
      <c r="B9561" s="62" t="s">
        <v>123</v>
      </c>
      <c r="C9561" s="62">
        <v>4.0850000000000001E-4</v>
      </c>
      <c r="D9561" s="62">
        <v>140.43</v>
      </c>
      <c r="E9561" s="173">
        <f t="shared" si="206"/>
        <v>0.05</v>
      </c>
    </row>
    <row r="9562" spans="1:5" ht="30">
      <c r="A9562" s="410" t="s">
        <v>3052</v>
      </c>
      <c r="B9562" s="62" t="s">
        <v>123</v>
      </c>
      <c r="C9562" s="62">
        <v>2.7359999999999998E-4</v>
      </c>
      <c r="D9562" s="62">
        <v>123.37</v>
      </c>
      <c r="E9562" s="173">
        <f t="shared" si="206"/>
        <v>0.03</v>
      </c>
    </row>
    <row r="9563" spans="1:5" ht="30">
      <c r="A9563" s="410" t="s">
        <v>3080</v>
      </c>
      <c r="B9563" s="62" t="s">
        <v>123</v>
      </c>
      <c r="C9563" s="62">
        <v>1.6759999999999999E-5</v>
      </c>
      <c r="D9563" s="62">
        <v>593.85</v>
      </c>
      <c r="E9563" s="173">
        <f t="shared" si="206"/>
        <v>0</v>
      </c>
    </row>
    <row r="9564" spans="1:5">
      <c r="A9564" s="410" t="s">
        <v>3081</v>
      </c>
      <c r="B9564" s="62" t="s">
        <v>123</v>
      </c>
      <c r="C9564" s="62">
        <v>1.0289999999999999E-4</v>
      </c>
      <c r="D9564" s="62">
        <v>134.63</v>
      </c>
      <c r="E9564" s="173">
        <f t="shared" si="206"/>
        <v>0.01</v>
      </c>
    </row>
    <row r="9565" spans="1:5">
      <c r="A9565" s="410" t="s">
        <v>3082</v>
      </c>
      <c r="B9565" s="62" t="s">
        <v>123</v>
      </c>
      <c r="C9565" s="62">
        <v>7.8159999999999997E-5</v>
      </c>
      <c r="D9565" s="62">
        <v>202.84</v>
      </c>
      <c r="E9565" s="173">
        <f t="shared" si="206"/>
        <v>0.01</v>
      </c>
    </row>
    <row r="9566" spans="1:5">
      <c r="A9566" s="410" t="s">
        <v>3083</v>
      </c>
      <c r="B9566" s="62" t="s">
        <v>123</v>
      </c>
      <c r="C9566" s="62">
        <v>1.6759999999999999E-5</v>
      </c>
      <c r="D9566" s="62">
        <v>574.46</v>
      </c>
      <c r="E9566" s="173">
        <f t="shared" si="206"/>
        <v>0</v>
      </c>
    </row>
    <row r="9567" spans="1:5">
      <c r="A9567" s="410" t="s">
        <v>3084</v>
      </c>
      <c r="B9567" s="62" t="s">
        <v>123</v>
      </c>
      <c r="C9567" s="62">
        <v>2.0599999999999999E-5</v>
      </c>
      <c r="D9567" s="62">
        <v>276.64</v>
      </c>
      <c r="E9567" s="173">
        <f t="shared" si="206"/>
        <v>0</v>
      </c>
    </row>
    <row r="9568" spans="1:5">
      <c r="A9568" s="410" t="s">
        <v>3085</v>
      </c>
      <c r="B9568" s="62" t="s">
        <v>123</v>
      </c>
      <c r="C9568" s="62">
        <v>1.0374E-3</v>
      </c>
      <c r="D9568" s="62">
        <v>8.1</v>
      </c>
      <c r="E9568" s="173">
        <f t="shared" si="206"/>
        <v>0</v>
      </c>
    </row>
    <row r="9569" spans="1:5">
      <c r="A9569" s="410" t="s">
        <v>3086</v>
      </c>
      <c r="B9569" s="62" t="s">
        <v>123</v>
      </c>
      <c r="C9569" s="62">
        <v>5.7437999999999999E-4</v>
      </c>
      <c r="D9569" s="62">
        <v>11.01</v>
      </c>
      <c r="E9569" s="173">
        <f t="shared" si="206"/>
        <v>0</v>
      </c>
    </row>
    <row r="9570" spans="1:5">
      <c r="A9570" s="410" t="s">
        <v>3087</v>
      </c>
      <c r="B9570" s="62" t="s">
        <v>123</v>
      </c>
      <c r="C9570" s="62">
        <v>5.7437999999999999E-4</v>
      </c>
      <c r="D9570" s="62">
        <v>24.42</v>
      </c>
      <c r="E9570" s="173">
        <f t="shared" si="206"/>
        <v>0.01</v>
      </c>
    </row>
    <row r="9571" spans="1:5">
      <c r="A9571" s="410" t="s">
        <v>562</v>
      </c>
      <c r="B9571" s="62" t="s">
        <v>563</v>
      </c>
      <c r="C9571" s="62" t="s">
        <v>563</v>
      </c>
      <c r="D9571" s="62" t="s">
        <v>563</v>
      </c>
      <c r="E9571" s="173">
        <f>SUM(E9545:E9570)</f>
        <v>8.1099999999999977</v>
      </c>
    </row>
    <row r="9572" spans="1:5">
      <c r="A9572" s="410"/>
      <c r="B9572" s="62"/>
      <c r="C9572" s="62"/>
      <c r="D9572" s="62"/>
      <c r="E9572" s="173"/>
    </row>
    <row r="9573" spans="1:5">
      <c r="A9573" s="410" t="s">
        <v>565</v>
      </c>
      <c r="B9573" s="62" t="s">
        <v>563</v>
      </c>
      <c r="C9573" s="62" t="s">
        <v>563</v>
      </c>
      <c r="D9573" s="62" t="s">
        <v>563</v>
      </c>
      <c r="E9573" s="173">
        <f>E9537+E9542+E9571</f>
        <v>12.489999999999998</v>
      </c>
    </row>
    <row r="9574" spans="1:5">
      <c r="A9574" s="410"/>
      <c r="B9574" s="62"/>
      <c r="C9574" s="62"/>
      <c r="D9574" s="413"/>
      <c r="E9574" s="173"/>
    </row>
    <row r="9575" spans="1:5">
      <c r="A9575" s="410"/>
      <c r="B9575" s="62"/>
      <c r="C9575" s="62"/>
      <c r="D9575" s="62"/>
      <c r="E9575" s="173"/>
    </row>
    <row r="9576" spans="1:5">
      <c r="A9576" s="410"/>
      <c r="B9576" s="62"/>
      <c r="C9576" s="62"/>
      <c r="D9576" s="62"/>
      <c r="E9576" s="173"/>
    </row>
    <row r="9577" spans="1:5">
      <c r="A9577" s="410" t="s">
        <v>1504</v>
      </c>
      <c r="B9577" s="62" t="s">
        <v>3667</v>
      </c>
      <c r="C9577" s="62"/>
      <c r="D9577" s="62"/>
      <c r="E9577" s="173"/>
    </row>
    <row r="9578" spans="1:5">
      <c r="A9578" s="410" t="s">
        <v>1234</v>
      </c>
      <c r="B9578" s="62"/>
      <c r="C9578" s="62"/>
      <c r="D9578" s="62"/>
      <c r="E9578" s="173"/>
    </row>
    <row r="9579" spans="1:5">
      <c r="A9579" s="410" t="s">
        <v>570</v>
      </c>
      <c r="B9579" s="62"/>
      <c r="C9579" s="62"/>
      <c r="D9579" s="62"/>
      <c r="E9579" s="173"/>
    </row>
    <row r="9580" spans="1:5">
      <c r="A9580" s="410"/>
      <c r="B9580" s="62"/>
      <c r="C9580" s="62"/>
      <c r="D9580" s="62"/>
      <c r="E9580" s="173"/>
    </row>
    <row r="9581" spans="1:5">
      <c r="A9581" s="410" t="s">
        <v>576</v>
      </c>
      <c r="B9581" s="62" t="s">
        <v>558</v>
      </c>
      <c r="C9581" s="62" t="s">
        <v>559</v>
      </c>
      <c r="D9581" s="62" t="s">
        <v>560</v>
      </c>
      <c r="E9581" s="173" t="s">
        <v>561</v>
      </c>
    </row>
    <row r="9582" spans="1:5" ht="30">
      <c r="A9582" s="410" t="s">
        <v>3061</v>
      </c>
      <c r="B9582" s="62" t="s">
        <v>123</v>
      </c>
      <c r="C9582" s="62">
        <v>3.3859999999999998E-5</v>
      </c>
      <c r="D9582" s="62">
        <v>576</v>
      </c>
      <c r="E9582" s="173">
        <f>TRUNC((C9582*D9582),2)</f>
        <v>0.01</v>
      </c>
    </row>
    <row r="9583" spans="1:5">
      <c r="A9583" s="410" t="s">
        <v>562</v>
      </c>
      <c r="B9583" s="62" t="s">
        <v>563</v>
      </c>
      <c r="C9583" s="62" t="s">
        <v>563</v>
      </c>
      <c r="D9583" s="62" t="s">
        <v>563</v>
      </c>
      <c r="E9583" s="173">
        <f>SUM(E9582:E9582)</f>
        <v>0.01</v>
      </c>
    </row>
    <row r="9584" spans="1:5">
      <c r="A9584" s="410"/>
      <c r="B9584" s="62"/>
      <c r="C9584" s="62"/>
      <c r="D9584" s="62"/>
      <c r="E9584" s="173"/>
    </row>
    <row r="9585" spans="1:5">
      <c r="A9585" s="410" t="s">
        <v>557</v>
      </c>
      <c r="B9585" s="62" t="s">
        <v>558</v>
      </c>
      <c r="C9585" s="62" t="s">
        <v>559</v>
      </c>
      <c r="D9585" s="62" t="s">
        <v>560</v>
      </c>
      <c r="E9585" s="173" t="s">
        <v>561</v>
      </c>
    </row>
    <row r="9586" spans="1:5">
      <c r="A9586" s="410" t="s">
        <v>3104</v>
      </c>
      <c r="B9586" s="62" t="s">
        <v>122</v>
      </c>
      <c r="C9586" s="62">
        <v>0.25362499999999999</v>
      </c>
      <c r="D9586" s="62">
        <v>9.41</v>
      </c>
      <c r="E9586" s="173">
        <f>TRUNC((C9586*D9586),2)</f>
        <v>2.38</v>
      </c>
    </row>
    <row r="9587" spans="1:5">
      <c r="A9587" s="410" t="s">
        <v>3105</v>
      </c>
      <c r="B9587" s="62" t="s">
        <v>122</v>
      </c>
      <c r="C9587" s="62">
        <v>0.25362499999999999</v>
      </c>
      <c r="D9587" s="62">
        <v>13.3</v>
      </c>
      <c r="E9587" s="173">
        <f>TRUNC((C9587*D9587),2)</f>
        <v>3.37</v>
      </c>
    </row>
    <row r="9588" spans="1:5">
      <c r="A9588" s="410" t="s">
        <v>562</v>
      </c>
      <c r="B9588" s="62" t="s">
        <v>563</v>
      </c>
      <c r="C9588" s="62" t="s">
        <v>563</v>
      </c>
      <c r="D9588" s="62" t="s">
        <v>563</v>
      </c>
      <c r="E9588" s="173">
        <f>SUM(E9586:E9587)</f>
        <v>5.75</v>
      </c>
    </row>
    <row r="9589" spans="1:5">
      <c r="A9589" s="410"/>
      <c r="B9589" s="62"/>
      <c r="C9589" s="62"/>
      <c r="D9589" s="62"/>
      <c r="E9589" s="173"/>
    </row>
    <row r="9590" spans="1:5">
      <c r="A9590" s="410" t="s">
        <v>564</v>
      </c>
      <c r="B9590" s="62" t="s">
        <v>558</v>
      </c>
      <c r="C9590" s="62" t="s">
        <v>559</v>
      </c>
      <c r="D9590" s="62" t="s">
        <v>560</v>
      </c>
      <c r="E9590" s="173" t="s">
        <v>561</v>
      </c>
    </row>
    <row r="9591" spans="1:5">
      <c r="A9591" s="410" t="s">
        <v>3092</v>
      </c>
      <c r="B9591" s="62" t="s">
        <v>123</v>
      </c>
      <c r="C9591" s="62">
        <v>1.03056769</v>
      </c>
      <c r="D9591" s="62">
        <v>2.29</v>
      </c>
      <c r="E9591" s="173">
        <f t="shared" ref="E9591:E9616" si="207">TRUNC((C9591*D9591),2)</f>
        <v>2.36</v>
      </c>
    </row>
    <row r="9592" spans="1:5">
      <c r="A9592" s="410" t="s">
        <v>3066</v>
      </c>
      <c r="B9592" s="62" t="s">
        <v>123</v>
      </c>
      <c r="C9592" s="62">
        <v>4.0086000000000002E-3</v>
      </c>
      <c r="D9592" s="62">
        <v>6.92</v>
      </c>
      <c r="E9592" s="173">
        <f t="shared" si="207"/>
        <v>0.02</v>
      </c>
    </row>
    <row r="9593" spans="1:5">
      <c r="A9593" s="410" t="s">
        <v>3046</v>
      </c>
      <c r="B9593" s="62" t="s">
        <v>131</v>
      </c>
      <c r="C9593" s="62">
        <v>8.005E-4</v>
      </c>
      <c r="D9593" s="62">
        <v>50.4</v>
      </c>
      <c r="E9593" s="173">
        <f t="shared" si="207"/>
        <v>0.04</v>
      </c>
    </row>
    <row r="9594" spans="1:5">
      <c r="A9594" s="410" t="s">
        <v>3067</v>
      </c>
      <c r="B9594" s="62" t="s">
        <v>123</v>
      </c>
      <c r="C9594" s="62">
        <v>3.323E-4</v>
      </c>
      <c r="D9594" s="62">
        <v>108.95</v>
      </c>
      <c r="E9594" s="173">
        <f t="shared" si="207"/>
        <v>0.03</v>
      </c>
    </row>
    <row r="9595" spans="1:5">
      <c r="A9595" s="410" t="s">
        <v>3069</v>
      </c>
      <c r="B9595" s="62" t="s">
        <v>123</v>
      </c>
      <c r="C9595" s="62">
        <v>4.53456E-3</v>
      </c>
      <c r="D9595" s="62">
        <v>6.21</v>
      </c>
      <c r="E9595" s="173">
        <f t="shared" si="207"/>
        <v>0.02</v>
      </c>
    </row>
    <row r="9596" spans="1:5">
      <c r="A9596" s="410" t="s">
        <v>3338</v>
      </c>
      <c r="B9596" s="62" t="s">
        <v>123</v>
      </c>
      <c r="C9596" s="62">
        <v>1</v>
      </c>
      <c r="D9596" s="62">
        <v>5.22</v>
      </c>
      <c r="E9596" s="173">
        <f t="shared" si="207"/>
        <v>5.22</v>
      </c>
    </row>
    <row r="9597" spans="1:5">
      <c r="A9597" s="410" t="s">
        <v>3047</v>
      </c>
      <c r="B9597" s="62" t="s">
        <v>131</v>
      </c>
      <c r="C9597" s="62">
        <v>6.8672999999999998E-3</v>
      </c>
      <c r="D9597" s="62">
        <v>9.4499999999999993</v>
      </c>
      <c r="E9597" s="173">
        <f t="shared" si="207"/>
        <v>0.06</v>
      </c>
    </row>
    <row r="9598" spans="1:5" ht="30">
      <c r="A9598" s="410" t="s">
        <v>3330</v>
      </c>
      <c r="B9598" s="62" t="s">
        <v>123</v>
      </c>
      <c r="C9598" s="62">
        <v>4.5999999999999999E-2</v>
      </c>
      <c r="D9598" s="62">
        <v>20.21</v>
      </c>
      <c r="E9598" s="173">
        <f t="shared" si="207"/>
        <v>0.92</v>
      </c>
    </row>
    <row r="9599" spans="1:5">
      <c r="A9599" s="410" t="s">
        <v>3075</v>
      </c>
      <c r="B9599" s="62" t="s">
        <v>128</v>
      </c>
      <c r="C9599" s="62">
        <v>7.5575999999999996E-4</v>
      </c>
      <c r="D9599" s="62">
        <v>15.32</v>
      </c>
      <c r="E9599" s="173">
        <f t="shared" si="207"/>
        <v>0.01</v>
      </c>
    </row>
    <row r="9600" spans="1:5">
      <c r="A9600" s="410" t="s">
        <v>3076</v>
      </c>
      <c r="B9600" s="62" t="s">
        <v>122</v>
      </c>
      <c r="C9600" s="62">
        <v>0.5</v>
      </c>
      <c r="D9600" s="62">
        <v>1.87</v>
      </c>
      <c r="E9600" s="173">
        <f t="shared" si="207"/>
        <v>0.93</v>
      </c>
    </row>
    <row r="9601" spans="1:5">
      <c r="A9601" s="410" t="s">
        <v>3077</v>
      </c>
      <c r="B9601" s="62" t="s">
        <v>122</v>
      </c>
      <c r="C9601" s="62">
        <v>0.5</v>
      </c>
      <c r="D9601" s="62">
        <v>0.71</v>
      </c>
      <c r="E9601" s="173">
        <f t="shared" si="207"/>
        <v>0.35</v>
      </c>
    </row>
    <row r="9602" spans="1:5">
      <c r="A9602" s="410" t="s">
        <v>3078</v>
      </c>
      <c r="B9602" s="62" t="s">
        <v>122</v>
      </c>
      <c r="C9602" s="62">
        <v>0.5</v>
      </c>
      <c r="D9602" s="62">
        <v>0.34</v>
      </c>
      <c r="E9602" s="173">
        <f t="shared" si="207"/>
        <v>0.17</v>
      </c>
    </row>
    <row r="9603" spans="1:5">
      <c r="A9603" s="410" t="s">
        <v>3079</v>
      </c>
      <c r="B9603" s="62" t="s">
        <v>122</v>
      </c>
      <c r="C9603" s="62">
        <v>0.5</v>
      </c>
      <c r="D9603" s="62">
        <v>0.05</v>
      </c>
      <c r="E9603" s="173">
        <f t="shared" si="207"/>
        <v>0.02</v>
      </c>
    </row>
    <row r="9604" spans="1:5">
      <c r="A9604" s="410" t="s">
        <v>3048</v>
      </c>
      <c r="B9604" s="62" t="s">
        <v>123</v>
      </c>
      <c r="C9604" s="62">
        <v>1.3231600000000001E-3</v>
      </c>
      <c r="D9604" s="62">
        <v>31.18</v>
      </c>
      <c r="E9604" s="173">
        <f t="shared" si="207"/>
        <v>0.04</v>
      </c>
    </row>
    <row r="9605" spans="1:5">
      <c r="A9605" s="410" t="s">
        <v>3049</v>
      </c>
      <c r="B9605" s="62" t="s">
        <v>123</v>
      </c>
      <c r="C9605" s="62">
        <v>6.2016000000000003E-4</v>
      </c>
      <c r="D9605" s="62">
        <v>178.5</v>
      </c>
      <c r="E9605" s="173">
        <f t="shared" si="207"/>
        <v>0.11</v>
      </c>
    </row>
    <row r="9606" spans="1:5">
      <c r="A9606" s="410" t="s">
        <v>3050</v>
      </c>
      <c r="B9606" s="62" t="s">
        <v>123</v>
      </c>
      <c r="C9606" s="62">
        <v>5.5743599999999997E-2</v>
      </c>
      <c r="D9606" s="62">
        <v>1.17</v>
      </c>
      <c r="E9606" s="173">
        <f t="shared" si="207"/>
        <v>0.06</v>
      </c>
    </row>
    <row r="9607" spans="1:5" ht="30">
      <c r="A9607" s="410" t="s">
        <v>3051</v>
      </c>
      <c r="B9607" s="62" t="s">
        <v>123</v>
      </c>
      <c r="C9607" s="62">
        <v>5.375E-4</v>
      </c>
      <c r="D9607" s="62">
        <v>140.43</v>
      </c>
      <c r="E9607" s="173">
        <f t="shared" si="207"/>
        <v>7.0000000000000007E-2</v>
      </c>
    </row>
    <row r="9608" spans="1:5" ht="30">
      <c r="A9608" s="410" t="s">
        <v>3052</v>
      </c>
      <c r="B9608" s="62" t="s">
        <v>123</v>
      </c>
      <c r="C9608" s="62">
        <v>3.6000000000000002E-4</v>
      </c>
      <c r="D9608" s="62">
        <v>123.37</v>
      </c>
      <c r="E9608" s="173">
        <f t="shared" si="207"/>
        <v>0.04</v>
      </c>
    </row>
    <row r="9609" spans="1:5" ht="30">
      <c r="A9609" s="410" t="s">
        <v>3080</v>
      </c>
      <c r="B9609" s="62" t="s">
        <v>123</v>
      </c>
      <c r="C9609" s="62">
        <v>2.2059999999999999E-5</v>
      </c>
      <c r="D9609" s="62">
        <v>593.85</v>
      </c>
      <c r="E9609" s="173">
        <f t="shared" si="207"/>
        <v>0.01</v>
      </c>
    </row>
    <row r="9610" spans="1:5">
      <c r="A9610" s="410" t="s">
        <v>3081</v>
      </c>
      <c r="B9610" s="62" t="s">
        <v>123</v>
      </c>
      <c r="C9610" s="62">
        <v>1.3540000000000001E-4</v>
      </c>
      <c r="D9610" s="62">
        <v>134.63</v>
      </c>
      <c r="E9610" s="173">
        <f t="shared" si="207"/>
        <v>0.01</v>
      </c>
    </row>
    <row r="9611" spans="1:5">
      <c r="A9611" s="410" t="s">
        <v>3082</v>
      </c>
      <c r="B9611" s="62" t="s">
        <v>123</v>
      </c>
      <c r="C9611" s="62">
        <v>1.0286E-4</v>
      </c>
      <c r="D9611" s="62">
        <v>202.84</v>
      </c>
      <c r="E9611" s="173">
        <f t="shared" si="207"/>
        <v>0.02</v>
      </c>
    </row>
    <row r="9612" spans="1:5">
      <c r="A9612" s="410" t="s">
        <v>3083</v>
      </c>
      <c r="B9612" s="62" t="s">
        <v>123</v>
      </c>
      <c r="C9612" s="62">
        <v>2.2059999999999999E-5</v>
      </c>
      <c r="D9612" s="62">
        <v>574.46</v>
      </c>
      <c r="E9612" s="173">
        <f t="shared" si="207"/>
        <v>0.01</v>
      </c>
    </row>
    <row r="9613" spans="1:5">
      <c r="A9613" s="410" t="s">
        <v>3084</v>
      </c>
      <c r="B9613" s="62" t="s">
        <v>123</v>
      </c>
      <c r="C9613" s="62">
        <v>2.7100000000000001E-5</v>
      </c>
      <c r="D9613" s="62">
        <v>276.64</v>
      </c>
      <c r="E9613" s="173">
        <f t="shared" si="207"/>
        <v>0</v>
      </c>
    </row>
    <row r="9614" spans="1:5">
      <c r="A9614" s="410" t="s">
        <v>3085</v>
      </c>
      <c r="B9614" s="62" t="s">
        <v>123</v>
      </c>
      <c r="C9614" s="62">
        <v>1.3649999999999999E-3</v>
      </c>
      <c r="D9614" s="62">
        <v>8.1</v>
      </c>
      <c r="E9614" s="173">
        <f t="shared" si="207"/>
        <v>0.01</v>
      </c>
    </row>
    <row r="9615" spans="1:5">
      <c r="A9615" s="410" t="s">
        <v>3086</v>
      </c>
      <c r="B9615" s="62" t="s">
        <v>123</v>
      </c>
      <c r="C9615" s="62">
        <v>7.5575999999999996E-4</v>
      </c>
      <c r="D9615" s="62">
        <v>11.01</v>
      </c>
      <c r="E9615" s="173">
        <f t="shared" si="207"/>
        <v>0</v>
      </c>
    </row>
    <row r="9616" spans="1:5">
      <c r="A9616" s="410" t="s">
        <v>3087</v>
      </c>
      <c r="B9616" s="62" t="s">
        <v>123</v>
      </c>
      <c r="C9616" s="62">
        <v>7.5575999999999996E-4</v>
      </c>
      <c r="D9616" s="62">
        <v>24.42</v>
      </c>
      <c r="E9616" s="173">
        <f t="shared" si="207"/>
        <v>0.01</v>
      </c>
    </row>
    <row r="9617" spans="1:5">
      <c r="A9617" s="410" t="s">
        <v>562</v>
      </c>
      <c r="B9617" s="62" t="s">
        <v>563</v>
      </c>
      <c r="C9617" s="62" t="s">
        <v>563</v>
      </c>
      <c r="D9617" s="62" t="s">
        <v>563</v>
      </c>
      <c r="E9617" s="173">
        <f>SUM(E9591:E9616)</f>
        <v>10.539999999999996</v>
      </c>
    </row>
    <row r="9618" spans="1:5">
      <c r="A9618" s="410"/>
      <c r="B9618" s="62"/>
      <c r="C9618" s="62"/>
      <c r="D9618" s="62"/>
      <c r="E9618" s="173"/>
    </row>
    <row r="9619" spans="1:5">
      <c r="A9619" s="410" t="s">
        <v>565</v>
      </c>
      <c r="B9619" s="62" t="s">
        <v>563</v>
      </c>
      <c r="C9619" s="62" t="s">
        <v>563</v>
      </c>
      <c r="D9619" s="62" t="s">
        <v>563</v>
      </c>
      <c r="E9619" s="173">
        <f>E9583+E9588+E9617</f>
        <v>16.299999999999997</v>
      </c>
    </row>
    <row r="9620" spans="1:5">
      <c r="A9620" s="410"/>
      <c r="B9620" s="62"/>
      <c r="C9620" s="62"/>
      <c r="D9620" s="413"/>
      <c r="E9620" s="173"/>
    </row>
    <row r="9621" spans="1:5">
      <c r="A9621" s="410"/>
      <c r="B9621" s="62"/>
      <c r="C9621" s="62"/>
      <c r="D9621" s="62"/>
      <c r="E9621" s="173"/>
    </row>
    <row r="9622" spans="1:5">
      <c r="A9622" s="410"/>
      <c r="B9622" s="62"/>
      <c r="C9622" s="62"/>
      <c r="D9622" s="62"/>
      <c r="E9622" s="173"/>
    </row>
    <row r="9623" spans="1:5">
      <c r="A9623" s="410" t="s">
        <v>1505</v>
      </c>
      <c r="B9623" s="62" t="s">
        <v>3668</v>
      </c>
      <c r="C9623" s="62"/>
      <c r="D9623" s="62"/>
      <c r="E9623" s="173"/>
    </row>
    <row r="9624" spans="1:5">
      <c r="A9624" s="410" t="s">
        <v>1235</v>
      </c>
      <c r="B9624" s="62"/>
      <c r="C9624" s="62"/>
      <c r="D9624" s="62"/>
      <c r="E9624" s="173"/>
    </row>
    <row r="9625" spans="1:5">
      <c r="A9625" s="410" t="s">
        <v>570</v>
      </c>
      <c r="B9625" s="62"/>
      <c r="C9625" s="62"/>
      <c r="D9625" s="62"/>
      <c r="E9625" s="173"/>
    </row>
    <row r="9626" spans="1:5">
      <c r="A9626" s="410"/>
      <c r="B9626" s="62"/>
      <c r="C9626" s="62"/>
      <c r="D9626" s="62"/>
      <c r="E9626" s="173"/>
    </row>
    <row r="9627" spans="1:5">
      <c r="A9627" s="410" t="s">
        <v>576</v>
      </c>
      <c r="B9627" s="62" t="s">
        <v>558</v>
      </c>
      <c r="C9627" s="62" t="s">
        <v>559</v>
      </c>
      <c r="D9627" s="62" t="s">
        <v>560</v>
      </c>
      <c r="E9627" s="173" t="s">
        <v>561</v>
      </c>
    </row>
    <row r="9628" spans="1:5" ht="30">
      <c r="A9628" s="410" t="s">
        <v>3061</v>
      </c>
      <c r="B9628" s="62" t="s">
        <v>123</v>
      </c>
      <c r="C9628" s="62">
        <v>1.7600000000000001E-5</v>
      </c>
      <c r="D9628" s="62">
        <v>576</v>
      </c>
      <c r="E9628" s="173">
        <f>TRUNC((C9628*D9628),2)</f>
        <v>0.01</v>
      </c>
    </row>
    <row r="9629" spans="1:5">
      <c r="A9629" s="410" t="s">
        <v>562</v>
      </c>
      <c r="B9629" s="62" t="s">
        <v>563</v>
      </c>
      <c r="C9629" s="62" t="s">
        <v>563</v>
      </c>
      <c r="D9629" s="62" t="s">
        <v>563</v>
      </c>
      <c r="E9629" s="173">
        <f>SUM(E9628:E9628)</f>
        <v>0.01</v>
      </c>
    </row>
    <row r="9630" spans="1:5">
      <c r="A9630" s="410"/>
      <c r="B9630" s="62"/>
      <c r="C9630" s="62"/>
      <c r="D9630" s="62"/>
      <c r="E9630" s="173"/>
    </row>
    <row r="9631" spans="1:5">
      <c r="A9631" s="410" t="s">
        <v>557</v>
      </c>
      <c r="B9631" s="62" t="s">
        <v>558</v>
      </c>
      <c r="C9631" s="62" t="s">
        <v>559</v>
      </c>
      <c r="D9631" s="62" t="s">
        <v>560</v>
      </c>
      <c r="E9631" s="173" t="s">
        <v>561</v>
      </c>
    </row>
    <row r="9632" spans="1:5">
      <c r="A9632" s="410" t="s">
        <v>3104</v>
      </c>
      <c r="B9632" s="62" t="s">
        <v>122</v>
      </c>
      <c r="C9632" s="62">
        <v>0.131885</v>
      </c>
      <c r="D9632" s="62">
        <v>9.41</v>
      </c>
      <c r="E9632" s="173">
        <f>TRUNC((C9632*D9632),2)</f>
        <v>1.24</v>
      </c>
    </row>
    <row r="9633" spans="1:5">
      <c r="A9633" s="410" t="s">
        <v>3105</v>
      </c>
      <c r="B9633" s="62" t="s">
        <v>122</v>
      </c>
      <c r="C9633" s="62">
        <v>0.131885</v>
      </c>
      <c r="D9633" s="62">
        <v>13.3</v>
      </c>
      <c r="E9633" s="173">
        <f>TRUNC((C9633*D9633),2)</f>
        <v>1.75</v>
      </c>
    </row>
    <row r="9634" spans="1:5">
      <c r="A9634" s="410" t="s">
        <v>562</v>
      </c>
      <c r="B9634" s="62" t="s">
        <v>563</v>
      </c>
      <c r="C9634" s="62" t="s">
        <v>563</v>
      </c>
      <c r="D9634" s="62" t="s">
        <v>563</v>
      </c>
      <c r="E9634" s="173">
        <f>SUM(E9632:E9633)</f>
        <v>2.99</v>
      </c>
    </row>
    <row r="9635" spans="1:5">
      <c r="A9635" s="410"/>
      <c r="B9635" s="62"/>
      <c r="C9635" s="62"/>
      <c r="D9635" s="62"/>
      <c r="E9635" s="173"/>
    </row>
    <row r="9636" spans="1:5">
      <c r="A9636" s="410" t="s">
        <v>564</v>
      </c>
      <c r="B9636" s="62" t="s">
        <v>558</v>
      </c>
      <c r="C9636" s="62" t="s">
        <v>559</v>
      </c>
      <c r="D9636" s="62" t="s">
        <v>560</v>
      </c>
      <c r="E9636" s="173" t="s">
        <v>561</v>
      </c>
    </row>
    <row r="9637" spans="1:5">
      <c r="A9637" s="410" t="s">
        <v>3093</v>
      </c>
      <c r="B9637" s="62" t="s">
        <v>123</v>
      </c>
      <c r="C9637" s="62">
        <v>1.07751938</v>
      </c>
      <c r="D9637" s="62">
        <v>1.29</v>
      </c>
      <c r="E9637" s="173">
        <f t="shared" ref="E9637:E9662" si="208">TRUNC((C9637*D9637),2)</f>
        <v>1.39</v>
      </c>
    </row>
    <row r="9638" spans="1:5">
      <c r="A9638" s="410" t="s">
        <v>3066</v>
      </c>
      <c r="B9638" s="62" t="s">
        <v>123</v>
      </c>
      <c r="C9638" s="62">
        <v>2.0844800000000001E-3</v>
      </c>
      <c r="D9638" s="62">
        <v>6.92</v>
      </c>
      <c r="E9638" s="173">
        <f t="shared" si="208"/>
        <v>0.01</v>
      </c>
    </row>
    <row r="9639" spans="1:5">
      <c r="A9639" s="410" t="s">
        <v>3046</v>
      </c>
      <c r="B9639" s="62" t="s">
        <v>131</v>
      </c>
      <c r="C9639" s="62">
        <v>4.1626E-4</v>
      </c>
      <c r="D9639" s="62">
        <v>50.4</v>
      </c>
      <c r="E9639" s="173">
        <f t="shared" si="208"/>
        <v>0.02</v>
      </c>
    </row>
    <row r="9640" spans="1:5">
      <c r="A9640" s="410" t="s">
        <v>3067</v>
      </c>
      <c r="B9640" s="62" t="s">
        <v>123</v>
      </c>
      <c r="C9640" s="62">
        <v>1.728E-4</v>
      </c>
      <c r="D9640" s="62">
        <v>108.95</v>
      </c>
      <c r="E9640" s="173">
        <f t="shared" si="208"/>
        <v>0.01</v>
      </c>
    </row>
    <row r="9641" spans="1:5">
      <c r="A9641" s="410" t="s">
        <v>3069</v>
      </c>
      <c r="B9641" s="62" t="s">
        <v>123</v>
      </c>
      <c r="C9641" s="62">
        <v>2.3579600000000001E-3</v>
      </c>
      <c r="D9641" s="62">
        <v>6.21</v>
      </c>
      <c r="E9641" s="173">
        <f t="shared" si="208"/>
        <v>0.01</v>
      </c>
    </row>
    <row r="9642" spans="1:5">
      <c r="A9642" s="410" t="s">
        <v>3339</v>
      </c>
      <c r="B9642" s="62" t="s">
        <v>123</v>
      </c>
      <c r="C9642" s="62">
        <v>1</v>
      </c>
      <c r="D9642" s="62">
        <v>1.96</v>
      </c>
      <c r="E9642" s="173">
        <f t="shared" si="208"/>
        <v>1.96</v>
      </c>
    </row>
    <row r="9643" spans="1:5">
      <c r="A9643" s="410" t="s">
        <v>3047</v>
      </c>
      <c r="B9643" s="62" t="s">
        <v>131</v>
      </c>
      <c r="C9643" s="62">
        <v>3.571E-3</v>
      </c>
      <c r="D9643" s="62">
        <v>9.4499999999999993</v>
      </c>
      <c r="E9643" s="173">
        <f t="shared" si="208"/>
        <v>0.03</v>
      </c>
    </row>
    <row r="9644" spans="1:5" ht="30">
      <c r="A9644" s="410" t="s">
        <v>3330</v>
      </c>
      <c r="B9644" s="62" t="s">
        <v>123</v>
      </c>
      <c r="C9644" s="62">
        <v>0.02</v>
      </c>
      <c r="D9644" s="62">
        <v>20.21</v>
      </c>
      <c r="E9644" s="173">
        <f t="shared" si="208"/>
        <v>0.4</v>
      </c>
    </row>
    <row r="9645" spans="1:5">
      <c r="A9645" s="410" t="s">
        <v>3075</v>
      </c>
      <c r="B9645" s="62" t="s">
        <v>128</v>
      </c>
      <c r="C9645" s="62">
        <v>3.9300000000000001E-4</v>
      </c>
      <c r="D9645" s="62">
        <v>15.32</v>
      </c>
      <c r="E9645" s="173">
        <f t="shared" si="208"/>
        <v>0</v>
      </c>
    </row>
    <row r="9646" spans="1:5">
      <c r="A9646" s="410" t="s">
        <v>3076</v>
      </c>
      <c r="B9646" s="62" t="s">
        <v>122</v>
      </c>
      <c r="C9646" s="62">
        <v>0.26</v>
      </c>
      <c r="D9646" s="62">
        <v>1.87</v>
      </c>
      <c r="E9646" s="173">
        <f t="shared" si="208"/>
        <v>0.48</v>
      </c>
    </row>
    <row r="9647" spans="1:5">
      <c r="A9647" s="410" t="s">
        <v>3077</v>
      </c>
      <c r="B9647" s="62" t="s">
        <v>122</v>
      </c>
      <c r="C9647" s="62">
        <v>0.26</v>
      </c>
      <c r="D9647" s="62">
        <v>0.71</v>
      </c>
      <c r="E9647" s="173">
        <f t="shared" si="208"/>
        <v>0.18</v>
      </c>
    </row>
    <row r="9648" spans="1:5">
      <c r="A9648" s="410" t="s">
        <v>3078</v>
      </c>
      <c r="B9648" s="62" t="s">
        <v>122</v>
      </c>
      <c r="C9648" s="62">
        <v>0.26</v>
      </c>
      <c r="D9648" s="62">
        <v>0.34</v>
      </c>
      <c r="E9648" s="173">
        <f t="shared" si="208"/>
        <v>0.08</v>
      </c>
    </row>
    <row r="9649" spans="1:5">
      <c r="A9649" s="410" t="s">
        <v>3079</v>
      </c>
      <c r="B9649" s="62" t="s">
        <v>122</v>
      </c>
      <c r="C9649" s="62">
        <v>0.26</v>
      </c>
      <c r="D9649" s="62">
        <v>0.05</v>
      </c>
      <c r="E9649" s="173">
        <f t="shared" si="208"/>
        <v>0.01</v>
      </c>
    </row>
    <row r="9650" spans="1:5">
      <c r="A9650" s="410" t="s">
        <v>3048</v>
      </c>
      <c r="B9650" s="62" t="s">
        <v>123</v>
      </c>
      <c r="C9650" s="62">
        <v>6.8804000000000001E-4</v>
      </c>
      <c r="D9650" s="62">
        <v>31.18</v>
      </c>
      <c r="E9650" s="173">
        <f t="shared" si="208"/>
        <v>0.02</v>
      </c>
    </row>
    <row r="9651" spans="1:5">
      <c r="A9651" s="410" t="s">
        <v>3049</v>
      </c>
      <c r="B9651" s="62" t="s">
        <v>123</v>
      </c>
      <c r="C9651" s="62">
        <v>3.2247999999999999E-4</v>
      </c>
      <c r="D9651" s="62">
        <v>178.5</v>
      </c>
      <c r="E9651" s="173">
        <f t="shared" si="208"/>
        <v>0.05</v>
      </c>
    </row>
    <row r="9652" spans="1:5">
      <c r="A9652" s="410" t="s">
        <v>3050</v>
      </c>
      <c r="B9652" s="62" t="s">
        <v>123</v>
      </c>
      <c r="C9652" s="62">
        <v>2.8986680000000001E-2</v>
      </c>
      <c r="D9652" s="62">
        <v>1.17</v>
      </c>
      <c r="E9652" s="173">
        <f t="shared" si="208"/>
        <v>0.03</v>
      </c>
    </row>
    <row r="9653" spans="1:5" ht="30">
      <c r="A9653" s="410" t="s">
        <v>3051</v>
      </c>
      <c r="B9653" s="62" t="s">
        <v>123</v>
      </c>
      <c r="C9653" s="62">
        <v>2.7950000000000002E-4</v>
      </c>
      <c r="D9653" s="62">
        <v>140.43</v>
      </c>
      <c r="E9653" s="173">
        <f t="shared" si="208"/>
        <v>0.03</v>
      </c>
    </row>
    <row r="9654" spans="1:5" ht="30">
      <c r="A9654" s="410" t="s">
        <v>3052</v>
      </c>
      <c r="B9654" s="62" t="s">
        <v>123</v>
      </c>
      <c r="C9654" s="62">
        <v>1.872E-4</v>
      </c>
      <c r="D9654" s="62">
        <v>123.37</v>
      </c>
      <c r="E9654" s="173">
        <f t="shared" si="208"/>
        <v>0.02</v>
      </c>
    </row>
    <row r="9655" spans="1:5" ht="30">
      <c r="A9655" s="410" t="s">
        <v>3080</v>
      </c>
      <c r="B9655" s="62" t="s">
        <v>123</v>
      </c>
      <c r="C9655" s="62">
        <v>1.146E-5</v>
      </c>
      <c r="D9655" s="62">
        <v>593.85</v>
      </c>
      <c r="E9655" s="173">
        <f t="shared" si="208"/>
        <v>0</v>
      </c>
    </row>
    <row r="9656" spans="1:5">
      <c r="A9656" s="410" t="s">
        <v>3081</v>
      </c>
      <c r="B9656" s="62" t="s">
        <v>123</v>
      </c>
      <c r="C9656" s="62">
        <v>7.0400000000000004E-5</v>
      </c>
      <c r="D9656" s="62">
        <v>134.63</v>
      </c>
      <c r="E9656" s="173">
        <f t="shared" si="208"/>
        <v>0</v>
      </c>
    </row>
    <row r="9657" spans="1:5">
      <c r="A9657" s="410" t="s">
        <v>3082</v>
      </c>
      <c r="B9657" s="62" t="s">
        <v>123</v>
      </c>
      <c r="C9657" s="62">
        <v>5.3480000000000003E-5</v>
      </c>
      <c r="D9657" s="62">
        <v>202.84</v>
      </c>
      <c r="E9657" s="173">
        <f t="shared" si="208"/>
        <v>0.01</v>
      </c>
    </row>
    <row r="9658" spans="1:5">
      <c r="A9658" s="410" t="s">
        <v>3083</v>
      </c>
      <c r="B9658" s="62" t="s">
        <v>123</v>
      </c>
      <c r="C9658" s="62">
        <v>1.146E-5</v>
      </c>
      <c r="D9658" s="62">
        <v>574.46</v>
      </c>
      <c r="E9658" s="173">
        <f t="shared" si="208"/>
        <v>0</v>
      </c>
    </row>
    <row r="9659" spans="1:5">
      <c r="A9659" s="410" t="s">
        <v>3084</v>
      </c>
      <c r="B9659" s="62" t="s">
        <v>123</v>
      </c>
      <c r="C9659" s="62">
        <v>1.4100000000000001E-5</v>
      </c>
      <c r="D9659" s="62">
        <v>276.64</v>
      </c>
      <c r="E9659" s="173">
        <f t="shared" si="208"/>
        <v>0</v>
      </c>
    </row>
    <row r="9660" spans="1:5">
      <c r="A9660" s="410" t="s">
        <v>3085</v>
      </c>
      <c r="B9660" s="62" t="s">
        <v>123</v>
      </c>
      <c r="C9660" s="62">
        <v>7.0980000000000001E-4</v>
      </c>
      <c r="D9660" s="62">
        <v>8.1</v>
      </c>
      <c r="E9660" s="173">
        <f t="shared" si="208"/>
        <v>0</v>
      </c>
    </row>
    <row r="9661" spans="1:5">
      <c r="A9661" s="410" t="s">
        <v>3086</v>
      </c>
      <c r="B9661" s="62" t="s">
        <v>123</v>
      </c>
      <c r="C9661" s="62">
        <v>3.9300000000000001E-4</v>
      </c>
      <c r="D9661" s="62">
        <v>11.01</v>
      </c>
      <c r="E9661" s="173">
        <f t="shared" si="208"/>
        <v>0</v>
      </c>
    </row>
    <row r="9662" spans="1:5">
      <c r="A9662" s="410" t="s">
        <v>3087</v>
      </c>
      <c r="B9662" s="62" t="s">
        <v>123</v>
      </c>
      <c r="C9662" s="62">
        <v>3.9300000000000001E-4</v>
      </c>
      <c r="D9662" s="62">
        <v>24.42</v>
      </c>
      <c r="E9662" s="173">
        <f t="shared" si="208"/>
        <v>0</v>
      </c>
    </row>
    <row r="9663" spans="1:5">
      <c r="A9663" s="410" t="s">
        <v>562</v>
      </c>
      <c r="B9663" s="62" t="s">
        <v>563</v>
      </c>
      <c r="C9663" s="62" t="s">
        <v>563</v>
      </c>
      <c r="D9663" s="62" t="s">
        <v>563</v>
      </c>
      <c r="E9663" s="173">
        <f>SUM(E9637:E9662)</f>
        <v>4.7399999999999984</v>
      </c>
    </row>
    <row r="9664" spans="1:5">
      <c r="A9664" s="410"/>
      <c r="B9664" s="62"/>
      <c r="C9664" s="62"/>
      <c r="D9664" s="62"/>
      <c r="E9664" s="173"/>
    </row>
    <row r="9665" spans="1:5">
      <c r="A9665" s="410" t="s">
        <v>565</v>
      </c>
      <c r="B9665" s="62" t="s">
        <v>563</v>
      </c>
      <c r="C9665" s="62" t="s">
        <v>563</v>
      </c>
      <c r="D9665" s="62" t="s">
        <v>563</v>
      </c>
      <c r="E9665" s="173">
        <f>E9629+E9634+E9663</f>
        <v>7.7399999999999984</v>
      </c>
    </row>
    <row r="9666" spans="1:5">
      <c r="A9666" s="410"/>
      <c r="B9666" s="62"/>
      <c r="C9666" s="62"/>
      <c r="D9666" s="413"/>
      <c r="E9666" s="173"/>
    </row>
    <row r="9667" spans="1:5">
      <c r="A9667" s="410"/>
      <c r="B9667" s="62"/>
      <c r="C9667" s="62"/>
      <c r="D9667" s="62"/>
      <c r="E9667" s="173"/>
    </row>
    <row r="9668" spans="1:5">
      <c r="A9668" s="410"/>
      <c r="B9668" s="62"/>
      <c r="C9668" s="62"/>
      <c r="D9668" s="62"/>
      <c r="E9668" s="173"/>
    </row>
    <row r="9669" spans="1:5">
      <c r="A9669" s="410" t="s">
        <v>1506</v>
      </c>
      <c r="B9669" s="62" t="s">
        <v>3669</v>
      </c>
      <c r="C9669" s="62"/>
      <c r="D9669" s="62"/>
      <c r="E9669" s="173"/>
    </row>
    <row r="9670" spans="1:5">
      <c r="A9670" s="410" t="s">
        <v>1236</v>
      </c>
      <c r="B9670" s="62"/>
      <c r="C9670" s="62"/>
      <c r="D9670" s="62"/>
      <c r="E9670" s="173"/>
    </row>
    <row r="9671" spans="1:5">
      <c r="A9671" s="410" t="s">
        <v>570</v>
      </c>
      <c r="B9671" s="62"/>
      <c r="C9671" s="62"/>
      <c r="D9671" s="62"/>
      <c r="E9671" s="173"/>
    </row>
    <row r="9672" spans="1:5">
      <c r="A9672" s="410"/>
      <c r="B9672" s="62"/>
      <c r="C9672" s="62"/>
      <c r="D9672" s="62"/>
      <c r="E9672" s="173"/>
    </row>
    <row r="9673" spans="1:5">
      <c r="A9673" s="410" t="s">
        <v>576</v>
      </c>
      <c r="B9673" s="62" t="s">
        <v>558</v>
      </c>
      <c r="C9673" s="62" t="s">
        <v>559</v>
      </c>
      <c r="D9673" s="62" t="s">
        <v>560</v>
      </c>
      <c r="E9673" s="173" t="s">
        <v>561</v>
      </c>
    </row>
    <row r="9674" spans="1:5" ht="30">
      <c r="A9674" s="410" t="s">
        <v>3061</v>
      </c>
      <c r="B9674" s="62" t="s">
        <v>123</v>
      </c>
      <c r="C9674" s="62">
        <v>1.3540000000000001E-5</v>
      </c>
      <c r="D9674" s="62">
        <v>576</v>
      </c>
      <c r="E9674" s="173">
        <f>TRUNC((C9674*D9674),2)</f>
        <v>0</v>
      </c>
    </row>
    <row r="9675" spans="1:5">
      <c r="A9675" s="410" t="s">
        <v>562</v>
      </c>
      <c r="B9675" s="62" t="s">
        <v>563</v>
      </c>
      <c r="C9675" s="62" t="s">
        <v>563</v>
      </c>
      <c r="D9675" s="62" t="s">
        <v>563</v>
      </c>
      <c r="E9675" s="173">
        <f>SUM(E9674:E9674)</f>
        <v>0</v>
      </c>
    </row>
    <row r="9676" spans="1:5">
      <c r="A9676" s="410"/>
      <c r="B9676" s="62"/>
      <c r="C9676" s="62"/>
      <c r="D9676" s="62"/>
      <c r="E9676" s="173"/>
    </row>
    <row r="9677" spans="1:5">
      <c r="A9677" s="410" t="s">
        <v>557</v>
      </c>
      <c r="B9677" s="62" t="s">
        <v>558</v>
      </c>
      <c r="C9677" s="62" t="s">
        <v>559</v>
      </c>
      <c r="D9677" s="62" t="s">
        <v>560</v>
      </c>
      <c r="E9677" s="173" t="s">
        <v>561</v>
      </c>
    </row>
    <row r="9678" spans="1:5">
      <c r="A9678" s="410" t="s">
        <v>3104</v>
      </c>
      <c r="B9678" s="62" t="s">
        <v>122</v>
      </c>
      <c r="C9678" s="62">
        <v>0.10145</v>
      </c>
      <c r="D9678" s="62">
        <v>9.41</v>
      </c>
      <c r="E9678" s="173">
        <f>TRUNC((C9678*D9678),2)</f>
        <v>0.95</v>
      </c>
    </row>
    <row r="9679" spans="1:5">
      <c r="A9679" s="410" t="s">
        <v>3105</v>
      </c>
      <c r="B9679" s="62" t="s">
        <v>122</v>
      </c>
      <c r="C9679" s="62">
        <v>0.10145</v>
      </c>
      <c r="D9679" s="62">
        <v>13.3</v>
      </c>
      <c r="E9679" s="173">
        <f>TRUNC((C9679*D9679),2)</f>
        <v>1.34</v>
      </c>
    </row>
    <row r="9680" spans="1:5">
      <c r="A9680" s="410" t="s">
        <v>562</v>
      </c>
      <c r="B9680" s="62" t="s">
        <v>563</v>
      </c>
      <c r="C9680" s="62" t="s">
        <v>563</v>
      </c>
      <c r="D9680" s="62" t="s">
        <v>563</v>
      </c>
      <c r="E9680" s="173">
        <f>SUM(E9678:E9679)</f>
        <v>2.29</v>
      </c>
    </row>
    <row r="9681" spans="1:5">
      <c r="A9681" s="410"/>
      <c r="B9681" s="62"/>
      <c r="C9681" s="62"/>
      <c r="D9681" s="62"/>
      <c r="E9681" s="173"/>
    </row>
    <row r="9682" spans="1:5">
      <c r="A9682" s="410" t="s">
        <v>564</v>
      </c>
      <c r="B9682" s="62" t="s">
        <v>558</v>
      </c>
      <c r="C9682" s="62" t="s">
        <v>559</v>
      </c>
      <c r="D9682" s="62" t="s">
        <v>560</v>
      </c>
      <c r="E9682" s="173" t="s">
        <v>561</v>
      </c>
    </row>
    <row r="9683" spans="1:5">
      <c r="A9683" s="410" t="s">
        <v>3091</v>
      </c>
      <c r="B9683" s="62" t="s">
        <v>123</v>
      </c>
      <c r="C9683" s="62">
        <v>9.9000000000000008E-3</v>
      </c>
      <c r="D9683" s="62">
        <v>55.19</v>
      </c>
      <c r="E9683" s="173">
        <f t="shared" ref="E9683:E9709" si="209">TRUNC((C9683*D9683),2)</f>
        <v>0.54</v>
      </c>
    </row>
    <row r="9684" spans="1:5">
      <c r="A9684" s="410" t="s">
        <v>3066</v>
      </c>
      <c r="B9684" s="62" t="s">
        <v>123</v>
      </c>
      <c r="C9684" s="62">
        <v>1.60344E-3</v>
      </c>
      <c r="D9684" s="62">
        <v>6.92</v>
      </c>
      <c r="E9684" s="173">
        <f t="shared" si="209"/>
        <v>0.01</v>
      </c>
    </row>
    <row r="9685" spans="1:5">
      <c r="A9685" s="410" t="s">
        <v>3046</v>
      </c>
      <c r="B9685" s="62" t="s">
        <v>131</v>
      </c>
      <c r="C9685" s="62">
        <v>3.2019999999999998E-4</v>
      </c>
      <c r="D9685" s="62">
        <v>50.4</v>
      </c>
      <c r="E9685" s="173">
        <f t="shared" si="209"/>
        <v>0.01</v>
      </c>
    </row>
    <row r="9686" spans="1:5">
      <c r="A9686" s="410" t="s">
        <v>3067</v>
      </c>
      <c r="B9686" s="62" t="s">
        <v>123</v>
      </c>
      <c r="C9686" s="62">
        <v>1.3291999999999999E-4</v>
      </c>
      <c r="D9686" s="62">
        <v>108.95</v>
      </c>
      <c r="E9686" s="173">
        <f t="shared" si="209"/>
        <v>0.01</v>
      </c>
    </row>
    <row r="9687" spans="1:5">
      <c r="A9687" s="410" t="s">
        <v>3069</v>
      </c>
      <c r="B9687" s="62" t="s">
        <v>123</v>
      </c>
      <c r="C9687" s="62">
        <v>1.8138200000000001E-3</v>
      </c>
      <c r="D9687" s="62">
        <v>6.21</v>
      </c>
      <c r="E9687" s="173">
        <f t="shared" si="209"/>
        <v>0.01</v>
      </c>
    </row>
    <row r="9688" spans="1:5">
      <c r="A9688" s="410" t="s">
        <v>3340</v>
      </c>
      <c r="B9688" s="62" t="s">
        <v>123</v>
      </c>
      <c r="C9688" s="62">
        <v>1.04803493</v>
      </c>
      <c r="D9688" s="62">
        <v>2.29</v>
      </c>
      <c r="E9688" s="173">
        <f t="shared" si="209"/>
        <v>2.39</v>
      </c>
    </row>
    <row r="9689" spans="1:5">
      <c r="A9689" s="410" t="s">
        <v>3047</v>
      </c>
      <c r="B9689" s="62" t="s">
        <v>131</v>
      </c>
      <c r="C9689" s="62">
        <v>2.7469199999999999E-3</v>
      </c>
      <c r="D9689" s="62">
        <v>9.4499999999999993</v>
      </c>
      <c r="E9689" s="173">
        <f t="shared" si="209"/>
        <v>0.02</v>
      </c>
    </row>
    <row r="9690" spans="1:5">
      <c r="A9690" s="410" t="s">
        <v>3075</v>
      </c>
      <c r="B9690" s="62" t="s">
        <v>128</v>
      </c>
      <c r="C9690" s="62">
        <v>3.0229999999999998E-4</v>
      </c>
      <c r="D9690" s="62">
        <v>15.32</v>
      </c>
      <c r="E9690" s="173">
        <f t="shared" si="209"/>
        <v>0</v>
      </c>
    </row>
    <row r="9691" spans="1:5">
      <c r="A9691" s="410" t="s">
        <v>3096</v>
      </c>
      <c r="B9691" s="62" t="s">
        <v>123</v>
      </c>
      <c r="C9691" s="62">
        <v>1.4999999999999999E-2</v>
      </c>
      <c r="D9691" s="62">
        <v>47.93</v>
      </c>
      <c r="E9691" s="173">
        <f t="shared" si="209"/>
        <v>0.71</v>
      </c>
    </row>
    <row r="9692" spans="1:5">
      <c r="A9692" s="410" t="s">
        <v>3076</v>
      </c>
      <c r="B9692" s="62" t="s">
        <v>122</v>
      </c>
      <c r="C9692" s="62">
        <v>0.2</v>
      </c>
      <c r="D9692" s="62">
        <v>1.87</v>
      </c>
      <c r="E9692" s="173">
        <f t="shared" si="209"/>
        <v>0.37</v>
      </c>
    </row>
    <row r="9693" spans="1:5">
      <c r="A9693" s="410" t="s">
        <v>3077</v>
      </c>
      <c r="B9693" s="62" t="s">
        <v>122</v>
      </c>
      <c r="C9693" s="62">
        <v>0.2</v>
      </c>
      <c r="D9693" s="62">
        <v>0.71</v>
      </c>
      <c r="E9693" s="173">
        <f t="shared" si="209"/>
        <v>0.14000000000000001</v>
      </c>
    </row>
    <row r="9694" spans="1:5">
      <c r="A9694" s="410" t="s">
        <v>3078</v>
      </c>
      <c r="B9694" s="62" t="s">
        <v>122</v>
      </c>
      <c r="C9694" s="62">
        <v>0.2</v>
      </c>
      <c r="D9694" s="62">
        <v>0.34</v>
      </c>
      <c r="E9694" s="173">
        <f t="shared" si="209"/>
        <v>0.06</v>
      </c>
    </row>
    <row r="9695" spans="1:5">
      <c r="A9695" s="410" t="s">
        <v>3079</v>
      </c>
      <c r="B9695" s="62" t="s">
        <v>122</v>
      </c>
      <c r="C9695" s="62">
        <v>0.2</v>
      </c>
      <c r="D9695" s="62">
        <v>0.05</v>
      </c>
      <c r="E9695" s="173">
        <f t="shared" si="209"/>
        <v>0.01</v>
      </c>
    </row>
    <row r="9696" spans="1:5">
      <c r="A9696" s="410" t="s">
        <v>3048</v>
      </c>
      <c r="B9696" s="62" t="s">
        <v>123</v>
      </c>
      <c r="C9696" s="62">
        <v>5.2926000000000004E-4</v>
      </c>
      <c r="D9696" s="62">
        <v>31.18</v>
      </c>
      <c r="E9696" s="173">
        <f t="shared" si="209"/>
        <v>0.01</v>
      </c>
    </row>
    <row r="9697" spans="1:5">
      <c r="A9697" s="410" t="s">
        <v>3049</v>
      </c>
      <c r="B9697" s="62" t="s">
        <v>123</v>
      </c>
      <c r="C9697" s="62">
        <v>2.4805999999999998E-4</v>
      </c>
      <c r="D9697" s="62">
        <v>178.5</v>
      </c>
      <c r="E9697" s="173">
        <f t="shared" si="209"/>
        <v>0.04</v>
      </c>
    </row>
    <row r="9698" spans="1:5">
      <c r="A9698" s="410" t="s">
        <v>3050</v>
      </c>
      <c r="B9698" s="62" t="s">
        <v>123</v>
      </c>
      <c r="C9698" s="62">
        <v>2.2297440000000002E-2</v>
      </c>
      <c r="D9698" s="62">
        <v>1.17</v>
      </c>
      <c r="E9698" s="173">
        <f t="shared" si="209"/>
        <v>0.02</v>
      </c>
    </row>
    <row r="9699" spans="1:5" ht="30">
      <c r="A9699" s="410" t="s">
        <v>3051</v>
      </c>
      <c r="B9699" s="62" t="s">
        <v>123</v>
      </c>
      <c r="C9699" s="62">
        <v>2.1499999999999999E-4</v>
      </c>
      <c r="D9699" s="62">
        <v>140.43</v>
      </c>
      <c r="E9699" s="173">
        <f t="shared" si="209"/>
        <v>0.03</v>
      </c>
    </row>
    <row r="9700" spans="1:5" ht="30">
      <c r="A9700" s="410" t="s">
        <v>3052</v>
      </c>
      <c r="B9700" s="62" t="s">
        <v>123</v>
      </c>
      <c r="C9700" s="62">
        <v>1.44E-4</v>
      </c>
      <c r="D9700" s="62">
        <v>123.37</v>
      </c>
      <c r="E9700" s="173">
        <f t="shared" si="209"/>
        <v>0.01</v>
      </c>
    </row>
    <row r="9701" spans="1:5" ht="30">
      <c r="A9701" s="410" t="s">
        <v>3080</v>
      </c>
      <c r="B9701" s="62" t="s">
        <v>123</v>
      </c>
      <c r="C9701" s="62">
        <v>8.8200000000000003E-6</v>
      </c>
      <c r="D9701" s="62">
        <v>593.85</v>
      </c>
      <c r="E9701" s="173">
        <f t="shared" si="209"/>
        <v>0</v>
      </c>
    </row>
    <row r="9702" spans="1:5">
      <c r="A9702" s="410" t="s">
        <v>3081</v>
      </c>
      <c r="B9702" s="62" t="s">
        <v>123</v>
      </c>
      <c r="C9702" s="62">
        <v>5.4160000000000003E-5</v>
      </c>
      <c r="D9702" s="62">
        <v>134.63</v>
      </c>
      <c r="E9702" s="173">
        <f t="shared" si="209"/>
        <v>0</v>
      </c>
    </row>
    <row r="9703" spans="1:5">
      <c r="A9703" s="410" t="s">
        <v>3082</v>
      </c>
      <c r="B9703" s="62" t="s">
        <v>123</v>
      </c>
      <c r="C9703" s="62">
        <v>4.1140000000000003E-5</v>
      </c>
      <c r="D9703" s="62">
        <v>202.84</v>
      </c>
      <c r="E9703" s="173">
        <f t="shared" si="209"/>
        <v>0</v>
      </c>
    </row>
    <row r="9704" spans="1:5">
      <c r="A9704" s="410" t="s">
        <v>3083</v>
      </c>
      <c r="B9704" s="62" t="s">
        <v>123</v>
      </c>
      <c r="C9704" s="62">
        <v>8.8200000000000003E-6</v>
      </c>
      <c r="D9704" s="62">
        <v>574.46</v>
      </c>
      <c r="E9704" s="173">
        <f t="shared" si="209"/>
        <v>0</v>
      </c>
    </row>
    <row r="9705" spans="1:5">
      <c r="A9705" s="410" t="s">
        <v>3084</v>
      </c>
      <c r="B9705" s="62" t="s">
        <v>123</v>
      </c>
      <c r="C9705" s="62">
        <v>1.084E-5</v>
      </c>
      <c r="D9705" s="62">
        <v>276.64</v>
      </c>
      <c r="E9705" s="173">
        <f t="shared" si="209"/>
        <v>0</v>
      </c>
    </row>
    <row r="9706" spans="1:5">
      <c r="A9706" s="410" t="s">
        <v>3085</v>
      </c>
      <c r="B9706" s="62" t="s">
        <v>123</v>
      </c>
      <c r="C9706" s="62">
        <v>5.4600000000000004E-4</v>
      </c>
      <c r="D9706" s="62">
        <v>8.1</v>
      </c>
      <c r="E9706" s="173">
        <f t="shared" si="209"/>
        <v>0</v>
      </c>
    </row>
    <row r="9707" spans="1:5">
      <c r="A9707" s="410" t="s">
        <v>3310</v>
      </c>
      <c r="B9707" s="62" t="s">
        <v>123</v>
      </c>
      <c r="C9707" s="62">
        <v>2.1000000000000001E-2</v>
      </c>
      <c r="D9707" s="62">
        <v>1.51</v>
      </c>
      <c r="E9707" s="173">
        <f t="shared" si="209"/>
        <v>0.03</v>
      </c>
    </row>
    <row r="9708" spans="1:5">
      <c r="A9708" s="410" t="s">
        <v>3086</v>
      </c>
      <c r="B9708" s="62" t="s">
        <v>123</v>
      </c>
      <c r="C9708" s="62">
        <v>3.0229999999999998E-4</v>
      </c>
      <c r="D9708" s="62">
        <v>11.01</v>
      </c>
      <c r="E9708" s="173">
        <f t="shared" si="209"/>
        <v>0</v>
      </c>
    </row>
    <row r="9709" spans="1:5">
      <c r="A9709" s="410" t="s">
        <v>3087</v>
      </c>
      <c r="B9709" s="62" t="s">
        <v>123</v>
      </c>
      <c r="C9709" s="62">
        <v>3.0229999999999998E-4</v>
      </c>
      <c r="D9709" s="62">
        <v>24.42</v>
      </c>
      <c r="E9709" s="173">
        <f t="shared" si="209"/>
        <v>0</v>
      </c>
    </row>
    <row r="9710" spans="1:5">
      <c r="A9710" s="410" t="s">
        <v>562</v>
      </c>
      <c r="B9710" s="62" t="s">
        <v>563</v>
      </c>
      <c r="C9710" s="62" t="s">
        <v>563</v>
      </c>
      <c r="D9710" s="62" t="s">
        <v>563</v>
      </c>
      <c r="E9710" s="173">
        <f>SUM(E9683:E9709)</f>
        <v>4.419999999999999</v>
      </c>
    </row>
    <row r="9711" spans="1:5">
      <c r="A9711" s="410"/>
      <c r="B9711" s="62"/>
      <c r="C9711" s="62"/>
      <c r="D9711" s="62"/>
      <c r="E9711" s="173"/>
    </row>
    <row r="9712" spans="1:5">
      <c r="A9712" s="410" t="s">
        <v>565</v>
      </c>
      <c r="B9712" s="62" t="s">
        <v>563</v>
      </c>
      <c r="C9712" s="62" t="s">
        <v>563</v>
      </c>
      <c r="D9712" s="62" t="s">
        <v>563</v>
      </c>
      <c r="E9712" s="173">
        <f>E9675+E9680+E9710</f>
        <v>6.7099999999999991</v>
      </c>
    </row>
    <row r="9713" spans="1:5">
      <c r="A9713" s="410"/>
      <c r="B9713" s="62"/>
      <c r="C9713" s="62"/>
      <c r="D9713" s="413"/>
      <c r="E9713" s="173"/>
    </row>
    <row r="9714" spans="1:5">
      <c r="A9714" s="410"/>
      <c r="B9714" s="62"/>
      <c r="C9714" s="62"/>
      <c r="D9714" s="62"/>
      <c r="E9714" s="173"/>
    </row>
    <row r="9715" spans="1:5">
      <c r="A9715" s="410"/>
      <c r="B9715" s="62"/>
      <c r="C9715" s="62"/>
      <c r="D9715" s="62"/>
      <c r="E9715" s="173"/>
    </row>
    <row r="9716" spans="1:5">
      <c r="A9716" s="410" t="s">
        <v>1507</v>
      </c>
      <c r="B9716" s="62" t="s">
        <v>3670</v>
      </c>
      <c r="C9716" s="62"/>
      <c r="D9716" s="62"/>
      <c r="E9716" s="173"/>
    </row>
    <row r="9717" spans="1:5">
      <c r="A9717" s="410" t="s">
        <v>1237</v>
      </c>
      <c r="B9717" s="62"/>
      <c r="C9717" s="62"/>
      <c r="D9717" s="62"/>
      <c r="E9717" s="173"/>
    </row>
    <row r="9718" spans="1:5">
      <c r="A9718" s="410" t="s">
        <v>570</v>
      </c>
      <c r="B9718" s="62"/>
      <c r="C9718" s="62"/>
      <c r="D9718" s="62"/>
      <c r="E9718" s="173"/>
    </row>
    <row r="9719" spans="1:5">
      <c r="A9719" s="410"/>
      <c r="B9719" s="62"/>
      <c r="C9719" s="62"/>
      <c r="D9719" s="62"/>
      <c r="E9719" s="173"/>
    </row>
    <row r="9720" spans="1:5">
      <c r="A9720" s="410" t="s">
        <v>576</v>
      </c>
      <c r="B9720" s="62" t="s">
        <v>558</v>
      </c>
      <c r="C9720" s="62" t="s">
        <v>559</v>
      </c>
      <c r="D9720" s="62" t="s">
        <v>560</v>
      </c>
      <c r="E9720" s="173" t="s">
        <v>561</v>
      </c>
    </row>
    <row r="9721" spans="1:5" ht="30">
      <c r="A9721" s="410" t="s">
        <v>3061</v>
      </c>
      <c r="B9721" s="62" t="s">
        <v>123</v>
      </c>
      <c r="C9721" s="62">
        <v>1.7600000000000001E-5</v>
      </c>
      <c r="D9721" s="62">
        <v>576</v>
      </c>
      <c r="E9721" s="173">
        <f>TRUNC((C9721*D9721),2)</f>
        <v>0.01</v>
      </c>
    </row>
    <row r="9722" spans="1:5">
      <c r="A9722" s="410" t="s">
        <v>562</v>
      </c>
      <c r="B9722" s="62" t="s">
        <v>563</v>
      </c>
      <c r="C9722" s="62" t="s">
        <v>563</v>
      </c>
      <c r="D9722" s="62" t="s">
        <v>563</v>
      </c>
      <c r="E9722" s="173">
        <f>SUM(E9721:E9721)</f>
        <v>0.01</v>
      </c>
    </row>
    <row r="9723" spans="1:5">
      <c r="A9723" s="410"/>
      <c r="B9723" s="62"/>
      <c r="C9723" s="62"/>
      <c r="D9723" s="62"/>
      <c r="E9723" s="173"/>
    </row>
    <row r="9724" spans="1:5">
      <c r="A9724" s="410" t="s">
        <v>557</v>
      </c>
      <c r="B9724" s="62" t="s">
        <v>558</v>
      </c>
      <c r="C9724" s="62" t="s">
        <v>559</v>
      </c>
      <c r="D9724" s="62" t="s">
        <v>560</v>
      </c>
      <c r="E9724" s="173" t="s">
        <v>561</v>
      </c>
    </row>
    <row r="9725" spans="1:5">
      <c r="A9725" s="410" t="s">
        <v>3104</v>
      </c>
      <c r="B9725" s="62" t="s">
        <v>122</v>
      </c>
      <c r="C9725" s="62">
        <v>0.131885</v>
      </c>
      <c r="D9725" s="62">
        <v>9.41</v>
      </c>
      <c r="E9725" s="173">
        <f>TRUNC((C9725*D9725),2)</f>
        <v>1.24</v>
      </c>
    </row>
    <row r="9726" spans="1:5">
      <c r="A9726" s="410" t="s">
        <v>3105</v>
      </c>
      <c r="B9726" s="62" t="s">
        <v>122</v>
      </c>
      <c r="C9726" s="62">
        <v>0.131885</v>
      </c>
      <c r="D9726" s="62">
        <v>13.3</v>
      </c>
      <c r="E9726" s="173">
        <f>TRUNC((C9726*D9726),2)</f>
        <v>1.75</v>
      </c>
    </row>
    <row r="9727" spans="1:5">
      <c r="A9727" s="410" t="s">
        <v>562</v>
      </c>
      <c r="B9727" s="62" t="s">
        <v>563</v>
      </c>
      <c r="C9727" s="62" t="s">
        <v>563</v>
      </c>
      <c r="D9727" s="62" t="s">
        <v>563</v>
      </c>
      <c r="E9727" s="173">
        <f>SUM(E9725:E9726)</f>
        <v>2.99</v>
      </c>
    </row>
    <row r="9728" spans="1:5">
      <c r="A9728" s="410"/>
      <c r="B9728" s="62"/>
      <c r="C9728" s="62"/>
      <c r="D9728" s="62"/>
      <c r="E9728" s="173"/>
    </row>
    <row r="9729" spans="1:5">
      <c r="A9729" s="410" t="s">
        <v>564</v>
      </c>
      <c r="B9729" s="62" t="s">
        <v>558</v>
      </c>
      <c r="C9729" s="62" t="s">
        <v>559</v>
      </c>
      <c r="D9729" s="62" t="s">
        <v>560</v>
      </c>
      <c r="E9729" s="173" t="s">
        <v>561</v>
      </c>
    </row>
    <row r="9730" spans="1:5">
      <c r="A9730" s="410" t="s">
        <v>3093</v>
      </c>
      <c r="B9730" s="62" t="s">
        <v>123</v>
      </c>
      <c r="C9730" s="62">
        <v>1.07751938</v>
      </c>
      <c r="D9730" s="62">
        <v>1.29</v>
      </c>
      <c r="E9730" s="173">
        <f t="shared" ref="E9730:E9755" si="210">TRUNC((C9730*D9730),2)</f>
        <v>1.39</v>
      </c>
    </row>
    <row r="9731" spans="1:5">
      <c r="A9731" s="410" t="s">
        <v>3066</v>
      </c>
      <c r="B9731" s="62" t="s">
        <v>123</v>
      </c>
      <c r="C9731" s="62">
        <v>2.0844800000000001E-3</v>
      </c>
      <c r="D9731" s="62">
        <v>6.92</v>
      </c>
      <c r="E9731" s="173">
        <f t="shared" si="210"/>
        <v>0.01</v>
      </c>
    </row>
    <row r="9732" spans="1:5">
      <c r="A9732" s="410" t="s">
        <v>3046</v>
      </c>
      <c r="B9732" s="62" t="s">
        <v>131</v>
      </c>
      <c r="C9732" s="62">
        <v>4.1626E-4</v>
      </c>
      <c r="D9732" s="62">
        <v>50.4</v>
      </c>
      <c r="E9732" s="173">
        <f t="shared" si="210"/>
        <v>0.02</v>
      </c>
    </row>
    <row r="9733" spans="1:5">
      <c r="A9733" s="410" t="s">
        <v>3067</v>
      </c>
      <c r="B9733" s="62" t="s">
        <v>123</v>
      </c>
      <c r="C9733" s="62">
        <v>1.728E-4</v>
      </c>
      <c r="D9733" s="62">
        <v>108.95</v>
      </c>
      <c r="E9733" s="173">
        <f t="shared" si="210"/>
        <v>0.01</v>
      </c>
    </row>
    <row r="9734" spans="1:5">
      <c r="A9734" s="410" t="s">
        <v>3069</v>
      </c>
      <c r="B9734" s="62" t="s">
        <v>123</v>
      </c>
      <c r="C9734" s="62">
        <v>2.3579600000000001E-3</v>
      </c>
      <c r="D9734" s="62">
        <v>6.21</v>
      </c>
      <c r="E9734" s="173">
        <f t="shared" si="210"/>
        <v>0.01</v>
      </c>
    </row>
    <row r="9735" spans="1:5">
      <c r="A9735" s="410" t="s">
        <v>3341</v>
      </c>
      <c r="B9735" s="62" t="s">
        <v>123</v>
      </c>
      <c r="C9735" s="62">
        <v>1</v>
      </c>
      <c r="D9735" s="62">
        <v>1.58</v>
      </c>
      <c r="E9735" s="173">
        <f t="shared" si="210"/>
        <v>1.58</v>
      </c>
    </row>
    <row r="9736" spans="1:5">
      <c r="A9736" s="410" t="s">
        <v>3047</v>
      </c>
      <c r="B9736" s="62" t="s">
        <v>131</v>
      </c>
      <c r="C9736" s="62">
        <v>3.571E-3</v>
      </c>
      <c r="D9736" s="62">
        <v>9.4499999999999993</v>
      </c>
      <c r="E9736" s="173">
        <f t="shared" si="210"/>
        <v>0.03</v>
      </c>
    </row>
    <row r="9737" spans="1:5" ht="30">
      <c r="A9737" s="410" t="s">
        <v>3330</v>
      </c>
      <c r="B9737" s="62" t="s">
        <v>123</v>
      </c>
      <c r="C9737" s="62">
        <v>0.02</v>
      </c>
      <c r="D9737" s="62">
        <v>20.21</v>
      </c>
      <c r="E9737" s="173">
        <f t="shared" si="210"/>
        <v>0.4</v>
      </c>
    </row>
    <row r="9738" spans="1:5">
      <c r="A9738" s="410" t="s">
        <v>3075</v>
      </c>
      <c r="B9738" s="62" t="s">
        <v>128</v>
      </c>
      <c r="C9738" s="62">
        <v>3.9300000000000001E-4</v>
      </c>
      <c r="D9738" s="62">
        <v>15.32</v>
      </c>
      <c r="E9738" s="173">
        <f t="shared" si="210"/>
        <v>0</v>
      </c>
    </row>
    <row r="9739" spans="1:5">
      <c r="A9739" s="410" t="s">
        <v>3076</v>
      </c>
      <c r="B9739" s="62" t="s">
        <v>122</v>
      </c>
      <c r="C9739" s="62">
        <v>0.26</v>
      </c>
      <c r="D9739" s="62">
        <v>1.87</v>
      </c>
      <c r="E9739" s="173">
        <f t="shared" si="210"/>
        <v>0.48</v>
      </c>
    </row>
    <row r="9740" spans="1:5">
      <c r="A9740" s="410" t="s">
        <v>3077</v>
      </c>
      <c r="B9740" s="62" t="s">
        <v>122</v>
      </c>
      <c r="C9740" s="62">
        <v>0.26</v>
      </c>
      <c r="D9740" s="62">
        <v>0.71</v>
      </c>
      <c r="E9740" s="173">
        <f t="shared" si="210"/>
        <v>0.18</v>
      </c>
    </row>
    <row r="9741" spans="1:5">
      <c r="A9741" s="410" t="s">
        <v>3078</v>
      </c>
      <c r="B9741" s="62" t="s">
        <v>122</v>
      </c>
      <c r="C9741" s="62">
        <v>0.26</v>
      </c>
      <c r="D9741" s="62">
        <v>0.34</v>
      </c>
      <c r="E9741" s="173">
        <f t="shared" si="210"/>
        <v>0.08</v>
      </c>
    </row>
    <row r="9742" spans="1:5">
      <c r="A9742" s="410" t="s">
        <v>3079</v>
      </c>
      <c r="B9742" s="62" t="s">
        <v>122</v>
      </c>
      <c r="C9742" s="62">
        <v>0.26</v>
      </c>
      <c r="D9742" s="62">
        <v>0.05</v>
      </c>
      <c r="E9742" s="173">
        <f t="shared" si="210"/>
        <v>0.01</v>
      </c>
    </row>
    <row r="9743" spans="1:5">
      <c r="A9743" s="410" t="s">
        <v>3048</v>
      </c>
      <c r="B9743" s="62" t="s">
        <v>123</v>
      </c>
      <c r="C9743" s="62">
        <v>6.8804000000000001E-4</v>
      </c>
      <c r="D9743" s="62">
        <v>31.18</v>
      </c>
      <c r="E9743" s="173">
        <f t="shared" si="210"/>
        <v>0.02</v>
      </c>
    </row>
    <row r="9744" spans="1:5">
      <c r="A9744" s="410" t="s">
        <v>3049</v>
      </c>
      <c r="B9744" s="62" t="s">
        <v>123</v>
      </c>
      <c r="C9744" s="62">
        <v>3.2247999999999999E-4</v>
      </c>
      <c r="D9744" s="62">
        <v>178.5</v>
      </c>
      <c r="E9744" s="173">
        <f t="shared" si="210"/>
        <v>0.05</v>
      </c>
    </row>
    <row r="9745" spans="1:5">
      <c r="A9745" s="410" t="s">
        <v>3050</v>
      </c>
      <c r="B9745" s="62" t="s">
        <v>123</v>
      </c>
      <c r="C9745" s="62">
        <v>2.8986680000000001E-2</v>
      </c>
      <c r="D9745" s="62">
        <v>1.17</v>
      </c>
      <c r="E9745" s="173">
        <f t="shared" si="210"/>
        <v>0.03</v>
      </c>
    </row>
    <row r="9746" spans="1:5" ht="30">
      <c r="A9746" s="410" t="s">
        <v>3051</v>
      </c>
      <c r="B9746" s="62" t="s">
        <v>123</v>
      </c>
      <c r="C9746" s="62">
        <v>2.7950000000000002E-4</v>
      </c>
      <c r="D9746" s="62">
        <v>140.43</v>
      </c>
      <c r="E9746" s="173">
        <f t="shared" si="210"/>
        <v>0.03</v>
      </c>
    </row>
    <row r="9747" spans="1:5" ht="30">
      <c r="A9747" s="410" t="s">
        <v>3052</v>
      </c>
      <c r="B9747" s="62" t="s">
        <v>123</v>
      </c>
      <c r="C9747" s="62">
        <v>1.872E-4</v>
      </c>
      <c r="D9747" s="62">
        <v>123.37</v>
      </c>
      <c r="E9747" s="173">
        <f t="shared" si="210"/>
        <v>0.02</v>
      </c>
    </row>
    <row r="9748" spans="1:5" ht="30">
      <c r="A9748" s="410" t="s">
        <v>3080</v>
      </c>
      <c r="B9748" s="62" t="s">
        <v>123</v>
      </c>
      <c r="C9748" s="62">
        <v>1.146E-5</v>
      </c>
      <c r="D9748" s="62">
        <v>593.85</v>
      </c>
      <c r="E9748" s="173">
        <f t="shared" si="210"/>
        <v>0</v>
      </c>
    </row>
    <row r="9749" spans="1:5">
      <c r="A9749" s="410" t="s">
        <v>3081</v>
      </c>
      <c r="B9749" s="62" t="s">
        <v>123</v>
      </c>
      <c r="C9749" s="62">
        <v>7.0400000000000004E-5</v>
      </c>
      <c r="D9749" s="62">
        <v>134.63</v>
      </c>
      <c r="E9749" s="173">
        <f t="shared" si="210"/>
        <v>0</v>
      </c>
    </row>
    <row r="9750" spans="1:5">
      <c r="A9750" s="410" t="s">
        <v>3082</v>
      </c>
      <c r="B9750" s="62" t="s">
        <v>123</v>
      </c>
      <c r="C9750" s="62">
        <v>5.3480000000000003E-5</v>
      </c>
      <c r="D9750" s="62">
        <v>202.84</v>
      </c>
      <c r="E9750" s="173">
        <f t="shared" si="210"/>
        <v>0.01</v>
      </c>
    </row>
    <row r="9751" spans="1:5">
      <c r="A9751" s="410" t="s">
        <v>3083</v>
      </c>
      <c r="B9751" s="62" t="s">
        <v>123</v>
      </c>
      <c r="C9751" s="62">
        <v>1.146E-5</v>
      </c>
      <c r="D9751" s="62">
        <v>574.46</v>
      </c>
      <c r="E9751" s="173">
        <f t="shared" si="210"/>
        <v>0</v>
      </c>
    </row>
    <row r="9752" spans="1:5">
      <c r="A9752" s="410" t="s">
        <v>3084</v>
      </c>
      <c r="B9752" s="62" t="s">
        <v>123</v>
      </c>
      <c r="C9752" s="62">
        <v>1.4100000000000001E-5</v>
      </c>
      <c r="D9752" s="62">
        <v>276.64</v>
      </c>
      <c r="E9752" s="173">
        <f t="shared" si="210"/>
        <v>0</v>
      </c>
    </row>
    <row r="9753" spans="1:5">
      <c r="A9753" s="410" t="s">
        <v>3085</v>
      </c>
      <c r="B9753" s="62" t="s">
        <v>123</v>
      </c>
      <c r="C9753" s="62">
        <v>7.0980000000000001E-4</v>
      </c>
      <c r="D9753" s="62">
        <v>8.1</v>
      </c>
      <c r="E9753" s="173">
        <f t="shared" si="210"/>
        <v>0</v>
      </c>
    </row>
    <row r="9754" spans="1:5">
      <c r="A9754" s="410" t="s">
        <v>3086</v>
      </c>
      <c r="B9754" s="62" t="s">
        <v>123</v>
      </c>
      <c r="C9754" s="62">
        <v>3.9300000000000001E-4</v>
      </c>
      <c r="D9754" s="62">
        <v>11.01</v>
      </c>
      <c r="E9754" s="173">
        <f t="shared" si="210"/>
        <v>0</v>
      </c>
    </row>
    <row r="9755" spans="1:5">
      <c r="A9755" s="410" t="s">
        <v>3087</v>
      </c>
      <c r="B9755" s="62" t="s">
        <v>123</v>
      </c>
      <c r="C9755" s="62">
        <v>3.9300000000000001E-4</v>
      </c>
      <c r="D9755" s="62">
        <v>24.42</v>
      </c>
      <c r="E9755" s="173">
        <f t="shared" si="210"/>
        <v>0</v>
      </c>
    </row>
    <row r="9756" spans="1:5">
      <c r="A9756" s="410" t="s">
        <v>562</v>
      </c>
      <c r="B9756" s="62" t="s">
        <v>563</v>
      </c>
      <c r="C9756" s="62" t="s">
        <v>563</v>
      </c>
      <c r="D9756" s="62" t="s">
        <v>563</v>
      </c>
      <c r="E9756" s="173">
        <f>SUM(E9730:E9755)</f>
        <v>4.3599999999999985</v>
      </c>
    </row>
    <row r="9757" spans="1:5">
      <c r="A9757" s="410"/>
      <c r="B9757" s="62"/>
      <c r="C9757" s="62"/>
      <c r="D9757" s="62"/>
      <c r="E9757" s="173"/>
    </row>
    <row r="9758" spans="1:5">
      <c r="A9758" s="410" t="s">
        <v>565</v>
      </c>
      <c r="B9758" s="62" t="s">
        <v>563</v>
      </c>
      <c r="C9758" s="62" t="s">
        <v>563</v>
      </c>
      <c r="D9758" s="62" t="s">
        <v>563</v>
      </c>
      <c r="E9758" s="173">
        <f>E9722+E9727+E9756</f>
        <v>7.3599999999999985</v>
      </c>
    </row>
    <row r="9759" spans="1:5">
      <c r="A9759" s="410"/>
      <c r="B9759" s="62"/>
      <c r="C9759" s="62"/>
      <c r="D9759" s="413"/>
      <c r="E9759" s="173"/>
    </row>
    <row r="9760" spans="1:5">
      <c r="A9760" s="410"/>
      <c r="B9760" s="62"/>
      <c r="C9760" s="62"/>
      <c r="D9760" s="62"/>
      <c r="E9760" s="173"/>
    </row>
    <row r="9761" spans="1:5">
      <c r="A9761" s="410"/>
      <c r="B9761" s="62"/>
      <c r="C9761" s="62"/>
      <c r="D9761" s="62"/>
      <c r="E9761" s="173"/>
    </row>
    <row r="9762" spans="1:5">
      <c r="A9762" s="410" t="s">
        <v>1508</v>
      </c>
      <c r="B9762" s="62" t="s">
        <v>3671</v>
      </c>
      <c r="C9762" s="62"/>
      <c r="D9762" s="62"/>
      <c r="E9762" s="173"/>
    </row>
    <row r="9763" spans="1:5">
      <c r="A9763" s="410" t="s">
        <v>1238</v>
      </c>
      <c r="B9763" s="62"/>
      <c r="C9763" s="62"/>
      <c r="D9763" s="62"/>
      <c r="E9763" s="173"/>
    </row>
    <row r="9764" spans="1:5">
      <c r="A9764" s="410" t="s">
        <v>570</v>
      </c>
      <c r="B9764" s="62"/>
      <c r="C9764" s="62"/>
      <c r="D9764" s="62"/>
      <c r="E9764" s="173"/>
    </row>
    <row r="9765" spans="1:5">
      <c r="A9765" s="410"/>
      <c r="B9765" s="62"/>
      <c r="C9765" s="62"/>
      <c r="D9765" s="62"/>
      <c r="E9765" s="173"/>
    </row>
    <row r="9766" spans="1:5">
      <c r="A9766" s="410" t="s">
        <v>576</v>
      </c>
      <c r="B9766" s="62" t="s">
        <v>558</v>
      </c>
      <c r="C9766" s="62" t="s">
        <v>559</v>
      </c>
      <c r="D9766" s="62" t="s">
        <v>560</v>
      </c>
      <c r="E9766" s="173" t="s">
        <v>561</v>
      </c>
    </row>
    <row r="9767" spans="1:5" ht="30">
      <c r="A9767" s="410" t="s">
        <v>3061</v>
      </c>
      <c r="B9767" s="62" t="s">
        <v>123</v>
      </c>
      <c r="C9767" s="62">
        <v>1.084E-5</v>
      </c>
      <c r="D9767" s="62">
        <v>576</v>
      </c>
      <c r="E9767" s="173">
        <f>TRUNC((C9767*D9767),2)</f>
        <v>0</v>
      </c>
    </row>
    <row r="9768" spans="1:5">
      <c r="A9768" s="410" t="s">
        <v>562</v>
      </c>
      <c r="B9768" s="62" t="s">
        <v>563</v>
      </c>
      <c r="C9768" s="62" t="s">
        <v>563</v>
      </c>
      <c r="D9768" s="62" t="s">
        <v>563</v>
      </c>
      <c r="E9768" s="173">
        <f>SUM(E9767:E9767)</f>
        <v>0</v>
      </c>
    </row>
    <row r="9769" spans="1:5">
      <c r="A9769" s="410"/>
      <c r="B9769" s="62"/>
      <c r="C9769" s="62"/>
      <c r="D9769" s="62"/>
      <c r="E9769" s="173"/>
    </row>
    <row r="9770" spans="1:5">
      <c r="A9770" s="410" t="s">
        <v>557</v>
      </c>
      <c r="B9770" s="62" t="s">
        <v>558</v>
      </c>
      <c r="C9770" s="62" t="s">
        <v>559</v>
      </c>
      <c r="D9770" s="62" t="s">
        <v>560</v>
      </c>
      <c r="E9770" s="173" t="s">
        <v>561</v>
      </c>
    </row>
    <row r="9771" spans="1:5">
      <c r="A9771" s="410" t="s">
        <v>3104</v>
      </c>
      <c r="B9771" s="62" t="s">
        <v>122</v>
      </c>
      <c r="C9771" s="62">
        <v>8.1159999999999996E-2</v>
      </c>
      <c r="D9771" s="62">
        <v>9.41</v>
      </c>
      <c r="E9771" s="173">
        <f>TRUNC((C9771*D9771),2)</f>
        <v>0.76</v>
      </c>
    </row>
    <row r="9772" spans="1:5">
      <c r="A9772" s="410" t="s">
        <v>3105</v>
      </c>
      <c r="B9772" s="62" t="s">
        <v>122</v>
      </c>
      <c r="C9772" s="62">
        <v>8.1159999999999996E-2</v>
      </c>
      <c r="D9772" s="62">
        <v>13.3</v>
      </c>
      <c r="E9772" s="173">
        <f>TRUNC((C9772*D9772),2)</f>
        <v>1.07</v>
      </c>
    </row>
    <row r="9773" spans="1:5">
      <c r="A9773" s="410" t="s">
        <v>562</v>
      </c>
      <c r="B9773" s="62" t="s">
        <v>563</v>
      </c>
      <c r="C9773" s="62" t="s">
        <v>563</v>
      </c>
      <c r="D9773" s="62" t="s">
        <v>563</v>
      </c>
      <c r="E9773" s="173">
        <f>SUM(E9771:E9772)</f>
        <v>1.83</v>
      </c>
    </row>
    <row r="9774" spans="1:5">
      <c r="A9774" s="410"/>
      <c r="B9774" s="62"/>
      <c r="C9774" s="62"/>
      <c r="D9774" s="62"/>
      <c r="E9774" s="173"/>
    </row>
    <row r="9775" spans="1:5">
      <c r="A9775" s="410" t="s">
        <v>564</v>
      </c>
      <c r="B9775" s="62" t="s">
        <v>558</v>
      </c>
      <c r="C9775" s="62" t="s">
        <v>559</v>
      </c>
      <c r="D9775" s="62" t="s">
        <v>560</v>
      </c>
      <c r="E9775" s="173" t="s">
        <v>561</v>
      </c>
    </row>
    <row r="9776" spans="1:5">
      <c r="A9776" s="410" t="s">
        <v>3334</v>
      </c>
      <c r="B9776" s="62" t="s">
        <v>123</v>
      </c>
      <c r="C9776" s="62">
        <v>1.0604395600000001</v>
      </c>
      <c r="D9776" s="62">
        <v>1.82</v>
      </c>
      <c r="E9776" s="173">
        <f t="shared" ref="E9776:E9801" si="211">TRUNC((C9776*D9776),2)</f>
        <v>1.92</v>
      </c>
    </row>
    <row r="9777" spans="1:5">
      <c r="A9777" s="410" t="s">
        <v>3066</v>
      </c>
      <c r="B9777" s="62" t="s">
        <v>123</v>
      </c>
      <c r="C9777" s="62">
        <v>1.28276E-3</v>
      </c>
      <c r="D9777" s="62">
        <v>6.92</v>
      </c>
      <c r="E9777" s="173">
        <f t="shared" si="211"/>
        <v>0</v>
      </c>
    </row>
    <row r="9778" spans="1:5">
      <c r="A9778" s="410" t="s">
        <v>3046</v>
      </c>
      <c r="B9778" s="62" t="s">
        <v>131</v>
      </c>
      <c r="C9778" s="62">
        <v>2.5616000000000001E-4</v>
      </c>
      <c r="D9778" s="62">
        <v>50.4</v>
      </c>
      <c r="E9778" s="173">
        <f t="shared" si="211"/>
        <v>0.01</v>
      </c>
    </row>
    <row r="9779" spans="1:5">
      <c r="A9779" s="410" t="s">
        <v>3067</v>
      </c>
      <c r="B9779" s="62" t="s">
        <v>123</v>
      </c>
      <c r="C9779" s="62">
        <v>1.0634E-4</v>
      </c>
      <c r="D9779" s="62">
        <v>108.95</v>
      </c>
      <c r="E9779" s="173">
        <f t="shared" si="211"/>
        <v>0.01</v>
      </c>
    </row>
    <row r="9780" spans="1:5">
      <c r="A9780" s="410" t="s">
        <v>3069</v>
      </c>
      <c r="B9780" s="62" t="s">
        <v>123</v>
      </c>
      <c r="C9780" s="62">
        <v>1.4510599999999999E-3</v>
      </c>
      <c r="D9780" s="62">
        <v>6.21</v>
      </c>
      <c r="E9780" s="173">
        <f t="shared" si="211"/>
        <v>0</v>
      </c>
    </row>
    <row r="9781" spans="1:5">
      <c r="A9781" s="410" t="s">
        <v>3337</v>
      </c>
      <c r="B9781" s="62" t="s">
        <v>123</v>
      </c>
      <c r="C9781" s="62">
        <v>1</v>
      </c>
      <c r="D9781" s="62">
        <v>4.0999999999999996</v>
      </c>
      <c r="E9781" s="173">
        <f t="shared" si="211"/>
        <v>4.0999999999999996</v>
      </c>
    </row>
    <row r="9782" spans="1:5">
      <c r="A9782" s="410" t="s">
        <v>3047</v>
      </c>
      <c r="B9782" s="62" t="s">
        <v>131</v>
      </c>
      <c r="C9782" s="62">
        <v>2.19754E-3</v>
      </c>
      <c r="D9782" s="62">
        <v>9.4499999999999993</v>
      </c>
      <c r="E9782" s="173">
        <f t="shared" si="211"/>
        <v>0.02</v>
      </c>
    </row>
    <row r="9783" spans="1:5" ht="30">
      <c r="A9783" s="410" t="s">
        <v>3330</v>
      </c>
      <c r="B9783" s="62" t="s">
        <v>123</v>
      </c>
      <c r="C9783" s="62">
        <v>0.03</v>
      </c>
      <c r="D9783" s="62">
        <v>20.21</v>
      </c>
      <c r="E9783" s="173">
        <f t="shared" si="211"/>
        <v>0.6</v>
      </c>
    </row>
    <row r="9784" spans="1:5">
      <c r="A9784" s="410" t="s">
        <v>3075</v>
      </c>
      <c r="B9784" s="62" t="s">
        <v>128</v>
      </c>
      <c r="C9784" s="62">
        <v>2.4184E-4</v>
      </c>
      <c r="D9784" s="62">
        <v>15.32</v>
      </c>
      <c r="E9784" s="173">
        <f t="shared" si="211"/>
        <v>0</v>
      </c>
    </row>
    <row r="9785" spans="1:5">
      <c r="A9785" s="410" t="s">
        <v>3076</v>
      </c>
      <c r="B9785" s="62" t="s">
        <v>122</v>
      </c>
      <c r="C9785" s="62">
        <v>0.16</v>
      </c>
      <c r="D9785" s="62">
        <v>1.87</v>
      </c>
      <c r="E9785" s="173">
        <f t="shared" si="211"/>
        <v>0.28999999999999998</v>
      </c>
    </row>
    <row r="9786" spans="1:5">
      <c r="A9786" s="410" t="s">
        <v>3077</v>
      </c>
      <c r="B9786" s="62" t="s">
        <v>122</v>
      </c>
      <c r="C9786" s="62">
        <v>0.16</v>
      </c>
      <c r="D9786" s="62">
        <v>0.71</v>
      </c>
      <c r="E9786" s="173">
        <f t="shared" si="211"/>
        <v>0.11</v>
      </c>
    </row>
    <row r="9787" spans="1:5">
      <c r="A9787" s="410" t="s">
        <v>3078</v>
      </c>
      <c r="B9787" s="62" t="s">
        <v>122</v>
      </c>
      <c r="C9787" s="62">
        <v>0.16</v>
      </c>
      <c r="D9787" s="62">
        <v>0.34</v>
      </c>
      <c r="E9787" s="173">
        <f t="shared" si="211"/>
        <v>0.05</v>
      </c>
    </row>
    <row r="9788" spans="1:5">
      <c r="A9788" s="410" t="s">
        <v>3079</v>
      </c>
      <c r="B9788" s="62" t="s">
        <v>122</v>
      </c>
      <c r="C9788" s="62">
        <v>0.16</v>
      </c>
      <c r="D9788" s="62">
        <v>0.05</v>
      </c>
      <c r="E9788" s="173">
        <f t="shared" si="211"/>
        <v>0</v>
      </c>
    </row>
    <row r="9789" spans="1:5">
      <c r="A9789" s="410" t="s">
        <v>3048</v>
      </c>
      <c r="B9789" s="62" t="s">
        <v>123</v>
      </c>
      <c r="C9789" s="62">
        <v>4.2339999999999999E-4</v>
      </c>
      <c r="D9789" s="62">
        <v>31.18</v>
      </c>
      <c r="E9789" s="173">
        <f t="shared" si="211"/>
        <v>0.01</v>
      </c>
    </row>
    <row r="9790" spans="1:5">
      <c r="A9790" s="410" t="s">
        <v>3049</v>
      </c>
      <c r="B9790" s="62" t="s">
        <v>123</v>
      </c>
      <c r="C9790" s="62">
        <v>1.9844E-4</v>
      </c>
      <c r="D9790" s="62">
        <v>178.5</v>
      </c>
      <c r="E9790" s="173">
        <f t="shared" si="211"/>
        <v>0.03</v>
      </c>
    </row>
    <row r="9791" spans="1:5">
      <c r="A9791" s="410" t="s">
        <v>3050</v>
      </c>
      <c r="B9791" s="62" t="s">
        <v>123</v>
      </c>
      <c r="C9791" s="62">
        <v>1.783796E-2</v>
      </c>
      <c r="D9791" s="62">
        <v>1.17</v>
      </c>
      <c r="E9791" s="173">
        <f t="shared" si="211"/>
        <v>0.02</v>
      </c>
    </row>
    <row r="9792" spans="1:5" ht="30">
      <c r="A9792" s="410" t="s">
        <v>3051</v>
      </c>
      <c r="B9792" s="62" t="s">
        <v>123</v>
      </c>
      <c r="C9792" s="62">
        <v>1.7200000000000001E-4</v>
      </c>
      <c r="D9792" s="62">
        <v>140.43</v>
      </c>
      <c r="E9792" s="173">
        <f t="shared" si="211"/>
        <v>0.02</v>
      </c>
    </row>
    <row r="9793" spans="1:5" ht="30">
      <c r="A9793" s="410" t="s">
        <v>3052</v>
      </c>
      <c r="B9793" s="62" t="s">
        <v>123</v>
      </c>
      <c r="C9793" s="62">
        <v>1.1519999999999999E-4</v>
      </c>
      <c r="D9793" s="62">
        <v>123.37</v>
      </c>
      <c r="E9793" s="173">
        <f t="shared" si="211"/>
        <v>0.01</v>
      </c>
    </row>
    <row r="9794" spans="1:5" ht="30">
      <c r="A9794" s="410" t="s">
        <v>3080</v>
      </c>
      <c r="B9794" s="62" t="s">
        <v>123</v>
      </c>
      <c r="C9794" s="62">
        <v>7.0600000000000002E-6</v>
      </c>
      <c r="D9794" s="62">
        <v>593.85</v>
      </c>
      <c r="E9794" s="173">
        <f t="shared" si="211"/>
        <v>0</v>
      </c>
    </row>
    <row r="9795" spans="1:5">
      <c r="A9795" s="410" t="s">
        <v>3081</v>
      </c>
      <c r="B9795" s="62" t="s">
        <v>123</v>
      </c>
      <c r="C9795" s="62">
        <v>4.3319999999999999E-5</v>
      </c>
      <c r="D9795" s="62">
        <v>134.63</v>
      </c>
      <c r="E9795" s="173">
        <f t="shared" si="211"/>
        <v>0</v>
      </c>
    </row>
    <row r="9796" spans="1:5">
      <c r="A9796" s="410" t="s">
        <v>3082</v>
      </c>
      <c r="B9796" s="62" t="s">
        <v>123</v>
      </c>
      <c r="C9796" s="62">
        <v>3.2920000000000003E-5</v>
      </c>
      <c r="D9796" s="62">
        <v>202.84</v>
      </c>
      <c r="E9796" s="173">
        <f t="shared" si="211"/>
        <v>0</v>
      </c>
    </row>
    <row r="9797" spans="1:5">
      <c r="A9797" s="410" t="s">
        <v>3083</v>
      </c>
      <c r="B9797" s="62" t="s">
        <v>123</v>
      </c>
      <c r="C9797" s="62">
        <v>7.0600000000000002E-6</v>
      </c>
      <c r="D9797" s="62">
        <v>574.46</v>
      </c>
      <c r="E9797" s="173">
        <f t="shared" si="211"/>
        <v>0</v>
      </c>
    </row>
    <row r="9798" spans="1:5">
      <c r="A9798" s="410" t="s">
        <v>3084</v>
      </c>
      <c r="B9798" s="62" t="s">
        <v>123</v>
      </c>
      <c r="C9798" s="62">
        <v>8.6799999999999999E-6</v>
      </c>
      <c r="D9798" s="62">
        <v>276.64</v>
      </c>
      <c r="E9798" s="173">
        <f t="shared" si="211"/>
        <v>0</v>
      </c>
    </row>
    <row r="9799" spans="1:5">
      <c r="A9799" s="410" t="s">
        <v>3085</v>
      </c>
      <c r="B9799" s="62" t="s">
        <v>123</v>
      </c>
      <c r="C9799" s="62">
        <v>4.3679999999999999E-4</v>
      </c>
      <c r="D9799" s="62">
        <v>8.1</v>
      </c>
      <c r="E9799" s="173">
        <f t="shared" si="211"/>
        <v>0</v>
      </c>
    </row>
    <row r="9800" spans="1:5">
      <c r="A9800" s="410" t="s">
        <v>3086</v>
      </c>
      <c r="B9800" s="62" t="s">
        <v>123</v>
      </c>
      <c r="C9800" s="62">
        <v>2.4184E-4</v>
      </c>
      <c r="D9800" s="62">
        <v>11.01</v>
      </c>
      <c r="E9800" s="173">
        <f t="shared" si="211"/>
        <v>0</v>
      </c>
    </row>
    <row r="9801" spans="1:5">
      <c r="A9801" s="410" t="s">
        <v>3087</v>
      </c>
      <c r="B9801" s="62" t="s">
        <v>123</v>
      </c>
      <c r="C9801" s="62">
        <v>2.4184E-4</v>
      </c>
      <c r="D9801" s="62">
        <v>24.42</v>
      </c>
      <c r="E9801" s="173">
        <f t="shared" si="211"/>
        <v>0</v>
      </c>
    </row>
    <row r="9802" spans="1:5">
      <c r="A9802" s="410" t="s">
        <v>562</v>
      </c>
      <c r="B9802" s="62" t="s">
        <v>563</v>
      </c>
      <c r="C9802" s="62" t="s">
        <v>563</v>
      </c>
      <c r="D9802" s="62" t="s">
        <v>563</v>
      </c>
      <c r="E9802" s="173">
        <f>SUM(E9776:E9801)</f>
        <v>7.1999999999999975</v>
      </c>
    </row>
    <row r="9803" spans="1:5">
      <c r="A9803" s="410"/>
      <c r="B9803" s="62"/>
      <c r="C9803" s="62"/>
      <c r="D9803" s="62"/>
      <c r="E9803" s="173"/>
    </row>
    <row r="9804" spans="1:5">
      <c r="A9804" s="410" t="s">
        <v>565</v>
      </c>
      <c r="B9804" s="62" t="s">
        <v>563</v>
      </c>
      <c r="C9804" s="62" t="s">
        <v>563</v>
      </c>
      <c r="D9804" s="62" t="s">
        <v>563</v>
      </c>
      <c r="E9804" s="173">
        <f>E9768+E9773+E9802</f>
        <v>9.0299999999999976</v>
      </c>
    </row>
    <row r="9805" spans="1:5">
      <c r="A9805" s="410"/>
      <c r="B9805" s="62"/>
      <c r="C9805" s="62"/>
      <c r="D9805" s="413"/>
      <c r="E9805" s="173"/>
    </row>
    <row r="9806" spans="1:5">
      <c r="A9806" s="410"/>
      <c r="B9806" s="62"/>
      <c r="C9806" s="62"/>
      <c r="D9806" s="62"/>
      <c r="E9806" s="173"/>
    </row>
    <row r="9807" spans="1:5">
      <c r="A9807" s="410"/>
      <c r="B9807" s="62"/>
      <c r="C9807" s="62"/>
      <c r="D9807" s="62"/>
      <c r="E9807" s="173"/>
    </row>
    <row r="9808" spans="1:5">
      <c r="A9808" s="410" t="s">
        <v>1509</v>
      </c>
      <c r="B9808" s="62" t="s">
        <v>3672</v>
      </c>
      <c r="C9808" s="62"/>
      <c r="D9808" s="62"/>
      <c r="E9808" s="173"/>
    </row>
    <row r="9809" spans="1:5">
      <c r="A9809" s="410" t="s">
        <v>1239</v>
      </c>
      <c r="B9809" s="62"/>
      <c r="C9809" s="62"/>
      <c r="D9809" s="62"/>
      <c r="E9809" s="173"/>
    </row>
    <row r="9810" spans="1:5">
      <c r="A9810" s="410" t="s">
        <v>570</v>
      </c>
      <c r="B9810" s="62"/>
      <c r="C9810" s="62"/>
      <c r="D9810" s="62"/>
      <c r="E9810" s="173"/>
    </row>
    <row r="9811" spans="1:5">
      <c r="A9811" s="410"/>
      <c r="B9811" s="62"/>
      <c r="C9811" s="62"/>
      <c r="D9811" s="62"/>
      <c r="E9811" s="173"/>
    </row>
    <row r="9812" spans="1:5">
      <c r="A9812" s="410" t="s">
        <v>576</v>
      </c>
      <c r="B9812" s="62" t="s">
        <v>558</v>
      </c>
      <c r="C9812" s="62" t="s">
        <v>559</v>
      </c>
      <c r="D9812" s="62" t="s">
        <v>560</v>
      </c>
      <c r="E9812" s="173" t="s">
        <v>561</v>
      </c>
    </row>
    <row r="9813" spans="1:5" ht="30">
      <c r="A9813" s="410" t="s">
        <v>3061</v>
      </c>
      <c r="B9813" s="62" t="s">
        <v>123</v>
      </c>
      <c r="C9813" s="62">
        <v>1.624E-5</v>
      </c>
      <c r="D9813" s="62">
        <v>576</v>
      </c>
      <c r="E9813" s="173">
        <f>TRUNC((C9813*D9813),2)</f>
        <v>0</v>
      </c>
    </row>
    <row r="9814" spans="1:5">
      <c r="A9814" s="410" t="s">
        <v>562</v>
      </c>
      <c r="B9814" s="62" t="s">
        <v>563</v>
      </c>
      <c r="C9814" s="62" t="s">
        <v>563</v>
      </c>
      <c r="D9814" s="62" t="s">
        <v>563</v>
      </c>
      <c r="E9814" s="173">
        <f>SUM(E9813:E9813)</f>
        <v>0</v>
      </c>
    </row>
    <row r="9815" spans="1:5">
      <c r="A9815" s="410"/>
      <c r="B9815" s="62"/>
      <c r="C9815" s="62"/>
      <c r="D9815" s="62"/>
      <c r="E9815" s="173"/>
    </row>
    <row r="9816" spans="1:5">
      <c r="A9816" s="410" t="s">
        <v>557</v>
      </c>
      <c r="B9816" s="62" t="s">
        <v>558</v>
      </c>
      <c r="C9816" s="62" t="s">
        <v>559</v>
      </c>
      <c r="D9816" s="62" t="s">
        <v>560</v>
      </c>
      <c r="E9816" s="173" t="s">
        <v>561</v>
      </c>
    </row>
    <row r="9817" spans="1:5">
      <c r="A9817" s="410" t="s">
        <v>3104</v>
      </c>
      <c r="B9817" s="62" t="s">
        <v>122</v>
      </c>
      <c r="C9817" s="62">
        <v>0.12174</v>
      </c>
      <c r="D9817" s="62">
        <v>9.41</v>
      </c>
      <c r="E9817" s="173">
        <f>TRUNC((C9817*D9817),2)</f>
        <v>1.1399999999999999</v>
      </c>
    </row>
    <row r="9818" spans="1:5">
      <c r="A9818" s="410" t="s">
        <v>3105</v>
      </c>
      <c r="B9818" s="62" t="s">
        <v>122</v>
      </c>
      <c r="C9818" s="62">
        <v>0.12174</v>
      </c>
      <c r="D9818" s="62">
        <v>13.3</v>
      </c>
      <c r="E9818" s="173">
        <f>TRUNC((C9818*D9818),2)</f>
        <v>1.61</v>
      </c>
    </row>
    <row r="9819" spans="1:5">
      <c r="A9819" s="410" t="s">
        <v>562</v>
      </c>
      <c r="B9819" s="62" t="s">
        <v>563</v>
      </c>
      <c r="C9819" s="62" t="s">
        <v>563</v>
      </c>
      <c r="D9819" s="62" t="s">
        <v>563</v>
      </c>
      <c r="E9819" s="173">
        <f>SUM(E9817:E9818)</f>
        <v>2.75</v>
      </c>
    </row>
    <row r="9820" spans="1:5">
      <c r="A9820" s="410"/>
      <c r="B9820" s="62"/>
      <c r="C9820" s="62"/>
      <c r="D9820" s="62"/>
      <c r="E9820" s="173"/>
    </row>
    <row r="9821" spans="1:5">
      <c r="A9821" s="410" t="s">
        <v>564</v>
      </c>
      <c r="B9821" s="62" t="s">
        <v>558</v>
      </c>
      <c r="C9821" s="62" t="s">
        <v>559</v>
      </c>
      <c r="D9821" s="62" t="s">
        <v>560</v>
      </c>
      <c r="E9821" s="173" t="s">
        <v>561</v>
      </c>
    </row>
    <row r="9822" spans="1:5">
      <c r="A9822" s="410" t="s">
        <v>3092</v>
      </c>
      <c r="B9822" s="62" t="s">
        <v>123</v>
      </c>
      <c r="C9822" s="62">
        <v>1.04803493</v>
      </c>
      <c r="D9822" s="62">
        <v>2.29</v>
      </c>
      <c r="E9822" s="173">
        <f t="shared" ref="E9822:E9847" si="212">TRUNC((C9822*D9822),2)</f>
        <v>2.39</v>
      </c>
    </row>
    <row r="9823" spans="1:5">
      <c r="A9823" s="410" t="s">
        <v>3066</v>
      </c>
      <c r="B9823" s="62" t="s">
        <v>123</v>
      </c>
      <c r="C9823" s="62">
        <v>1.9241200000000001E-3</v>
      </c>
      <c r="D9823" s="62">
        <v>6.92</v>
      </c>
      <c r="E9823" s="173">
        <f t="shared" si="212"/>
        <v>0.01</v>
      </c>
    </row>
    <row r="9824" spans="1:5">
      <c r="A9824" s="410" t="s">
        <v>3046</v>
      </c>
      <c r="B9824" s="62" t="s">
        <v>131</v>
      </c>
      <c r="C9824" s="62">
        <v>3.8423999999999999E-4</v>
      </c>
      <c r="D9824" s="62">
        <v>50.4</v>
      </c>
      <c r="E9824" s="173">
        <f t="shared" si="212"/>
        <v>0.01</v>
      </c>
    </row>
    <row r="9825" spans="1:5">
      <c r="A9825" s="410" t="s">
        <v>3067</v>
      </c>
      <c r="B9825" s="62" t="s">
        <v>123</v>
      </c>
      <c r="C9825" s="62">
        <v>1.595E-4</v>
      </c>
      <c r="D9825" s="62">
        <v>108.95</v>
      </c>
      <c r="E9825" s="173">
        <f t="shared" si="212"/>
        <v>0.01</v>
      </c>
    </row>
    <row r="9826" spans="1:5">
      <c r="A9826" s="410" t="s">
        <v>3069</v>
      </c>
      <c r="B9826" s="62" t="s">
        <v>123</v>
      </c>
      <c r="C9826" s="62">
        <v>2.17658E-3</v>
      </c>
      <c r="D9826" s="62">
        <v>6.21</v>
      </c>
      <c r="E9826" s="173">
        <f t="shared" si="212"/>
        <v>0.01</v>
      </c>
    </row>
    <row r="9827" spans="1:5">
      <c r="A9827" s="410" t="s">
        <v>3338</v>
      </c>
      <c r="B9827" s="62" t="s">
        <v>123</v>
      </c>
      <c r="C9827" s="62">
        <v>1</v>
      </c>
      <c r="D9827" s="62">
        <v>5.22</v>
      </c>
      <c r="E9827" s="173">
        <f t="shared" si="212"/>
        <v>5.22</v>
      </c>
    </row>
    <row r="9828" spans="1:5">
      <c r="A9828" s="410" t="s">
        <v>3047</v>
      </c>
      <c r="B9828" s="62" t="s">
        <v>131</v>
      </c>
      <c r="C9828" s="62">
        <v>3.2962999999999998E-3</v>
      </c>
      <c r="D9828" s="62">
        <v>9.4499999999999993</v>
      </c>
      <c r="E9828" s="173">
        <f t="shared" si="212"/>
        <v>0.03</v>
      </c>
    </row>
    <row r="9829" spans="1:5" ht="30">
      <c r="A9829" s="410" t="s">
        <v>3330</v>
      </c>
      <c r="B9829" s="62" t="s">
        <v>123</v>
      </c>
      <c r="C9829" s="62">
        <v>4.5999999999999999E-2</v>
      </c>
      <c r="D9829" s="62">
        <v>20.21</v>
      </c>
      <c r="E9829" s="173">
        <f t="shared" si="212"/>
        <v>0.92</v>
      </c>
    </row>
    <row r="9830" spans="1:5">
      <c r="A9830" s="410" t="s">
        <v>3075</v>
      </c>
      <c r="B9830" s="62" t="s">
        <v>128</v>
      </c>
      <c r="C9830" s="62">
        <v>3.6276E-4</v>
      </c>
      <c r="D9830" s="62">
        <v>15.32</v>
      </c>
      <c r="E9830" s="173">
        <f t="shared" si="212"/>
        <v>0</v>
      </c>
    </row>
    <row r="9831" spans="1:5">
      <c r="A9831" s="410" t="s">
        <v>3076</v>
      </c>
      <c r="B9831" s="62" t="s">
        <v>122</v>
      </c>
      <c r="C9831" s="62">
        <v>0.24</v>
      </c>
      <c r="D9831" s="62">
        <v>1.87</v>
      </c>
      <c r="E9831" s="173">
        <f t="shared" si="212"/>
        <v>0.44</v>
      </c>
    </row>
    <row r="9832" spans="1:5">
      <c r="A9832" s="410" t="s">
        <v>3077</v>
      </c>
      <c r="B9832" s="62" t="s">
        <v>122</v>
      </c>
      <c r="C9832" s="62">
        <v>0.24</v>
      </c>
      <c r="D9832" s="62">
        <v>0.71</v>
      </c>
      <c r="E9832" s="173">
        <f t="shared" si="212"/>
        <v>0.17</v>
      </c>
    </row>
    <row r="9833" spans="1:5">
      <c r="A9833" s="410" t="s">
        <v>3078</v>
      </c>
      <c r="B9833" s="62" t="s">
        <v>122</v>
      </c>
      <c r="C9833" s="62">
        <v>0.24</v>
      </c>
      <c r="D9833" s="62">
        <v>0.34</v>
      </c>
      <c r="E9833" s="173">
        <f t="shared" si="212"/>
        <v>0.08</v>
      </c>
    </row>
    <row r="9834" spans="1:5">
      <c r="A9834" s="410" t="s">
        <v>3079</v>
      </c>
      <c r="B9834" s="62" t="s">
        <v>122</v>
      </c>
      <c r="C9834" s="62">
        <v>0.24</v>
      </c>
      <c r="D9834" s="62">
        <v>0.05</v>
      </c>
      <c r="E9834" s="173">
        <f t="shared" si="212"/>
        <v>0.01</v>
      </c>
    </row>
    <row r="9835" spans="1:5">
      <c r="A9835" s="410" t="s">
        <v>3048</v>
      </c>
      <c r="B9835" s="62" t="s">
        <v>123</v>
      </c>
      <c r="C9835" s="62">
        <v>6.3511999999999998E-4</v>
      </c>
      <c r="D9835" s="62">
        <v>31.18</v>
      </c>
      <c r="E9835" s="173">
        <f t="shared" si="212"/>
        <v>0.01</v>
      </c>
    </row>
    <row r="9836" spans="1:5">
      <c r="A9836" s="410" t="s">
        <v>3049</v>
      </c>
      <c r="B9836" s="62" t="s">
        <v>123</v>
      </c>
      <c r="C9836" s="62">
        <v>2.9767999999999998E-4</v>
      </c>
      <c r="D9836" s="62">
        <v>178.5</v>
      </c>
      <c r="E9836" s="173">
        <f t="shared" si="212"/>
        <v>0.05</v>
      </c>
    </row>
    <row r="9837" spans="1:5">
      <c r="A9837" s="410" t="s">
        <v>3050</v>
      </c>
      <c r="B9837" s="62" t="s">
        <v>123</v>
      </c>
      <c r="C9837" s="62">
        <v>2.675692E-2</v>
      </c>
      <c r="D9837" s="62">
        <v>1.17</v>
      </c>
      <c r="E9837" s="173">
        <f t="shared" si="212"/>
        <v>0.03</v>
      </c>
    </row>
    <row r="9838" spans="1:5" ht="30">
      <c r="A9838" s="410" t="s">
        <v>3051</v>
      </c>
      <c r="B9838" s="62" t="s">
        <v>123</v>
      </c>
      <c r="C9838" s="62">
        <v>2.5799999999999998E-4</v>
      </c>
      <c r="D9838" s="62">
        <v>140.43</v>
      </c>
      <c r="E9838" s="173">
        <f t="shared" si="212"/>
        <v>0.03</v>
      </c>
    </row>
    <row r="9839" spans="1:5" ht="30">
      <c r="A9839" s="410" t="s">
        <v>3052</v>
      </c>
      <c r="B9839" s="62" t="s">
        <v>123</v>
      </c>
      <c r="C9839" s="62">
        <v>1.728E-4</v>
      </c>
      <c r="D9839" s="62">
        <v>123.37</v>
      </c>
      <c r="E9839" s="173">
        <f t="shared" si="212"/>
        <v>0.02</v>
      </c>
    </row>
    <row r="9840" spans="1:5" ht="30">
      <c r="A9840" s="410" t="s">
        <v>3080</v>
      </c>
      <c r="B9840" s="62" t="s">
        <v>123</v>
      </c>
      <c r="C9840" s="62">
        <v>1.058E-5</v>
      </c>
      <c r="D9840" s="62">
        <v>593.85</v>
      </c>
      <c r="E9840" s="173">
        <f t="shared" si="212"/>
        <v>0</v>
      </c>
    </row>
    <row r="9841" spans="1:5">
      <c r="A9841" s="410" t="s">
        <v>3081</v>
      </c>
      <c r="B9841" s="62" t="s">
        <v>123</v>
      </c>
      <c r="C9841" s="62">
        <v>6.4999999999999994E-5</v>
      </c>
      <c r="D9841" s="62">
        <v>134.63</v>
      </c>
      <c r="E9841" s="173">
        <f t="shared" si="212"/>
        <v>0</v>
      </c>
    </row>
    <row r="9842" spans="1:5">
      <c r="A9842" s="410" t="s">
        <v>3082</v>
      </c>
      <c r="B9842" s="62" t="s">
        <v>123</v>
      </c>
      <c r="C9842" s="62">
        <v>4.9360000000000002E-5</v>
      </c>
      <c r="D9842" s="62">
        <v>202.84</v>
      </c>
      <c r="E9842" s="173">
        <f t="shared" si="212"/>
        <v>0.01</v>
      </c>
    </row>
    <row r="9843" spans="1:5">
      <c r="A9843" s="410" t="s">
        <v>3083</v>
      </c>
      <c r="B9843" s="62" t="s">
        <v>123</v>
      </c>
      <c r="C9843" s="62">
        <v>1.058E-5</v>
      </c>
      <c r="D9843" s="62">
        <v>574.46</v>
      </c>
      <c r="E9843" s="173">
        <f t="shared" si="212"/>
        <v>0</v>
      </c>
    </row>
    <row r="9844" spans="1:5">
      <c r="A9844" s="410" t="s">
        <v>3084</v>
      </c>
      <c r="B9844" s="62" t="s">
        <v>123</v>
      </c>
      <c r="C9844" s="62">
        <v>1.2999999999999999E-5</v>
      </c>
      <c r="D9844" s="62">
        <v>276.64</v>
      </c>
      <c r="E9844" s="173">
        <f t="shared" si="212"/>
        <v>0</v>
      </c>
    </row>
    <row r="9845" spans="1:5">
      <c r="A9845" s="410" t="s">
        <v>3085</v>
      </c>
      <c r="B9845" s="62" t="s">
        <v>123</v>
      </c>
      <c r="C9845" s="62">
        <v>6.5519999999999999E-4</v>
      </c>
      <c r="D9845" s="62">
        <v>8.1</v>
      </c>
      <c r="E9845" s="173">
        <f t="shared" si="212"/>
        <v>0</v>
      </c>
    </row>
    <row r="9846" spans="1:5">
      <c r="A9846" s="410" t="s">
        <v>3086</v>
      </c>
      <c r="B9846" s="62" t="s">
        <v>123</v>
      </c>
      <c r="C9846" s="62">
        <v>3.6276E-4</v>
      </c>
      <c r="D9846" s="62">
        <v>11.01</v>
      </c>
      <c r="E9846" s="173">
        <f t="shared" si="212"/>
        <v>0</v>
      </c>
    </row>
    <row r="9847" spans="1:5">
      <c r="A9847" s="410" t="s">
        <v>3087</v>
      </c>
      <c r="B9847" s="62" t="s">
        <v>123</v>
      </c>
      <c r="C9847" s="62">
        <v>3.6276E-4</v>
      </c>
      <c r="D9847" s="62">
        <v>24.42</v>
      </c>
      <c r="E9847" s="173">
        <f t="shared" si="212"/>
        <v>0</v>
      </c>
    </row>
    <row r="9848" spans="1:5">
      <c r="A9848" s="410" t="s">
        <v>562</v>
      </c>
      <c r="B9848" s="62" t="s">
        <v>563</v>
      </c>
      <c r="C9848" s="62" t="s">
        <v>563</v>
      </c>
      <c r="D9848" s="62" t="s">
        <v>563</v>
      </c>
      <c r="E9848" s="173">
        <f>SUM(E9822:E9847)</f>
        <v>9.4499999999999975</v>
      </c>
    </row>
    <row r="9849" spans="1:5">
      <c r="A9849" s="410"/>
      <c r="B9849" s="62"/>
      <c r="C9849" s="62"/>
      <c r="D9849" s="62"/>
      <c r="E9849" s="173"/>
    </row>
    <row r="9850" spans="1:5">
      <c r="A9850" s="410" t="s">
        <v>565</v>
      </c>
      <c r="B9850" s="62" t="s">
        <v>563</v>
      </c>
      <c r="C9850" s="62" t="s">
        <v>563</v>
      </c>
      <c r="D9850" s="62" t="s">
        <v>563</v>
      </c>
      <c r="E9850" s="173">
        <f>E9814+E9819+E9848</f>
        <v>12.199999999999998</v>
      </c>
    </row>
    <row r="9851" spans="1:5">
      <c r="A9851" s="410"/>
      <c r="B9851" s="62"/>
      <c r="C9851" s="62"/>
      <c r="D9851" s="413"/>
      <c r="E9851" s="173"/>
    </row>
    <row r="9852" spans="1:5">
      <c r="A9852" s="410"/>
      <c r="B9852" s="62"/>
      <c r="C9852" s="62"/>
      <c r="D9852" s="62"/>
      <c r="E9852" s="173"/>
    </row>
    <row r="9853" spans="1:5">
      <c r="A9853" s="410"/>
      <c r="B9853" s="62"/>
      <c r="C9853" s="62"/>
      <c r="D9853" s="62"/>
      <c r="E9853" s="173"/>
    </row>
    <row r="9854" spans="1:5">
      <c r="A9854" s="410" t="s">
        <v>1510</v>
      </c>
      <c r="B9854" s="62" t="s">
        <v>3673</v>
      </c>
      <c r="C9854" s="62"/>
      <c r="D9854" s="62"/>
      <c r="E9854" s="173"/>
    </row>
    <row r="9855" spans="1:5">
      <c r="A9855" s="410" t="s">
        <v>1240</v>
      </c>
      <c r="B9855" s="62"/>
      <c r="C9855" s="62"/>
      <c r="D9855" s="62"/>
      <c r="E9855" s="173"/>
    </row>
    <row r="9856" spans="1:5">
      <c r="A9856" s="410" t="s">
        <v>570</v>
      </c>
      <c r="B9856" s="62"/>
      <c r="C9856" s="62"/>
      <c r="D9856" s="62"/>
      <c r="E9856" s="173"/>
    </row>
    <row r="9857" spans="1:5">
      <c r="A9857" s="410"/>
      <c r="B9857" s="62"/>
      <c r="C9857" s="62"/>
      <c r="D9857" s="62"/>
      <c r="E9857" s="173"/>
    </row>
    <row r="9858" spans="1:5">
      <c r="A9858" s="410" t="s">
        <v>576</v>
      </c>
      <c r="B9858" s="62" t="s">
        <v>558</v>
      </c>
      <c r="C9858" s="62" t="s">
        <v>559</v>
      </c>
      <c r="D9858" s="62" t="s">
        <v>560</v>
      </c>
      <c r="E9858" s="173" t="s">
        <v>561</v>
      </c>
    </row>
    <row r="9859" spans="1:5" ht="30">
      <c r="A9859" s="410" t="s">
        <v>3061</v>
      </c>
      <c r="B9859" s="62" t="s">
        <v>123</v>
      </c>
      <c r="C9859" s="62">
        <v>1.8960000000000001E-5</v>
      </c>
      <c r="D9859" s="62">
        <v>576</v>
      </c>
      <c r="E9859" s="173">
        <f>TRUNC((C9859*D9859),2)</f>
        <v>0.01</v>
      </c>
    </row>
    <row r="9860" spans="1:5">
      <c r="A9860" s="410" t="s">
        <v>562</v>
      </c>
      <c r="B9860" s="62" t="s">
        <v>563</v>
      </c>
      <c r="C9860" s="62" t="s">
        <v>563</v>
      </c>
      <c r="D9860" s="62" t="s">
        <v>563</v>
      </c>
      <c r="E9860" s="173">
        <f>SUM(E9859:E9859)</f>
        <v>0.01</v>
      </c>
    </row>
    <row r="9861" spans="1:5">
      <c r="A9861" s="410"/>
      <c r="B9861" s="62"/>
      <c r="C9861" s="62"/>
      <c r="D9861" s="62"/>
      <c r="E9861" s="173"/>
    </row>
    <row r="9862" spans="1:5">
      <c r="A9862" s="410" t="s">
        <v>557</v>
      </c>
      <c r="B9862" s="62" t="s">
        <v>558</v>
      </c>
      <c r="C9862" s="62" t="s">
        <v>559</v>
      </c>
      <c r="D9862" s="62" t="s">
        <v>560</v>
      </c>
      <c r="E9862" s="173" t="s">
        <v>561</v>
      </c>
    </row>
    <row r="9863" spans="1:5">
      <c r="A9863" s="410" t="s">
        <v>3104</v>
      </c>
      <c r="B9863" s="62" t="s">
        <v>122</v>
      </c>
      <c r="C9863" s="62">
        <v>0.14202999999999999</v>
      </c>
      <c r="D9863" s="62">
        <v>9.41</v>
      </c>
      <c r="E9863" s="173">
        <f>TRUNC((C9863*D9863),2)</f>
        <v>1.33</v>
      </c>
    </row>
    <row r="9864" spans="1:5">
      <c r="A9864" s="410" t="s">
        <v>3105</v>
      </c>
      <c r="B9864" s="62" t="s">
        <v>122</v>
      </c>
      <c r="C9864" s="62">
        <v>0.14202999999999999</v>
      </c>
      <c r="D9864" s="62">
        <v>13.3</v>
      </c>
      <c r="E9864" s="173">
        <f>TRUNC((C9864*D9864),2)</f>
        <v>1.88</v>
      </c>
    </row>
    <row r="9865" spans="1:5">
      <c r="A9865" s="410" t="s">
        <v>562</v>
      </c>
      <c r="B9865" s="62" t="s">
        <v>563</v>
      </c>
      <c r="C9865" s="62" t="s">
        <v>563</v>
      </c>
      <c r="D9865" s="62" t="s">
        <v>563</v>
      </c>
      <c r="E9865" s="173">
        <f>SUM(E9863:E9864)</f>
        <v>3.21</v>
      </c>
    </row>
    <row r="9866" spans="1:5">
      <c r="A9866" s="410"/>
      <c r="B9866" s="62"/>
      <c r="C9866" s="62"/>
      <c r="D9866" s="62"/>
      <c r="E9866" s="173"/>
    </row>
    <row r="9867" spans="1:5">
      <c r="A9867" s="410" t="s">
        <v>564</v>
      </c>
      <c r="B9867" s="62" t="s">
        <v>558</v>
      </c>
      <c r="C9867" s="62" t="s">
        <v>559</v>
      </c>
      <c r="D9867" s="62" t="s">
        <v>560</v>
      </c>
      <c r="E9867" s="173" t="s">
        <v>561</v>
      </c>
    </row>
    <row r="9868" spans="1:5">
      <c r="A9868" s="410" t="s">
        <v>3091</v>
      </c>
      <c r="B9868" s="62" t="s">
        <v>123</v>
      </c>
      <c r="C9868" s="62">
        <v>1.4800000000000001E-2</v>
      </c>
      <c r="D9868" s="62">
        <v>55.19</v>
      </c>
      <c r="E9868" s="173">
        <f t="shared" ref="E9868:E9894" si="213">TRUNC((C9868*D9868),2)</f>
        <v>0.81</v>
      </c>
    </row>
    <row r="9869" spans="1:5">
      <c r="A9869" s="410" t="s">
        <v>3066</v>
      </c>
      <c r="B9869" s="62" t="s">
        <v>123</v>
      </c>
      <c r="C9869" s="62">
        <v>2.2448199999999998E-3</v>
      </c>
      <c r="D9869" s="62">
        <v>6.92</v>
      </c>
      <c r="E9869" s="173">
        <f t="shared" si="213"/>
        <v>0.01</v>
      </c>
    </row>
    <row r="9870" spans="1:5">
      <c r="A9870" s="410" t="s">
        <v>3046</v>
      </c>
      <c r="B9870" s="62" t="s">
        <v>131</v>
      </c>
      <c r="C9870" s="62">
        <v>4.4828000000000001E-4</v>
      </c>
      <c r="D9870" s="62">
        <v>50.4</v>
      </c>
      <c r="E9870" s="173">
        <f t="shared" si="213"/>
        <v>0.02</v>
      </c>
    </row>
    <row r="9871" spans="1:5">
      <c r="A9871" s="410" t="s">
        <v>3067</v>
      </c>
      <c r="B9871" s="62" t="s">
        <v>123</v>
      </c>
      <c r="C9871" s="62">
        <v>1.8608000000000001E-4</v>
      </c>
      <c r="D9871" s="62">
        <v>108.95</v>
      </c>
      <c r="E9871" s="173">
        <f t="shared" si="213"/>
        <v>0.02</v>
      </c>
    </row>
    <row r="9872" spans="1:5">
      <c r="A9872" s="410" t="s">
        <v>3069</v>
      </c>
      <c r="B9872" s="62" t="s">
        <v>123</v>
      </c>
      <c r="C9872" s="62">
        <v>2.5393400000000002E-3</v>
      </c>
      <c r="D9872" s="62">
        <v>6.21</v>
      </c>
      <c r="E9872" s="173">
        <f t="shared" si="213"/>
        <v>0.01</v>
      </c>
    </row>
    <row r="9873" spans="1:5">
      <c r="A9873" s="410" t="s">
        <v>3342</v>
      </c>
      <c r="B9873" s="62" t="s">
        <v>123</v>
      </c>
      <c r="C9873" s="62">
        <v>1.0347826099999999</v>
      </c>
      <c r="D9873" s="62">
        <v>2.2999999999999998</v>
      </c>
      <c r="E9873" s="173">
        <f t="shared" si="213"/>
        <v>2.38</v>
      </c>
    </row>
    <row r="9874" spans="1:5">
      <c r="A9874" s="410" t="s">
        <v>3047</v>
      </c>
      <c r="B9874" s="62" t="s">
        <v>131</v>
      </c>
      <c r="C9874" s="62">
        <v>3.8456800000000002E-3</v>
      </c>
      <c r="D9874" s="62">
        <v>9.4499999999999993</v>
      </c>
      <c r="E9874" s="173">
        <f t="shared" si="213"/>
        <v>0.03</v>
      </c>
    </row>
    <row r="9875" spans="1:5">
      <c r="A9875" s="410" t="s">
        <v>3075</v>
      </c>
      <c r="B9875" s="62" t="s">
        <v>128</v>
      </c>
      <c r="C9875" s="62">
        <v>4.2321999999999998E-4</v>
      </c>
      <c r="D9875" s="62">
        <v>15.32</v>
      </c>
      <c r="E9875" s="173">
        <f t="shared" si="213"/>
        <v>0</v>
      </c>
    </row>
    <row r="9876" spans="1:5">
      <c r="A9876" s="410" t="s">
        <v>3096</v>
      </c>
      <c r="B9876" s="62" t="s">
        <v>123</v>
      </c>
      <c r="C9876" s="62">
        <v>1.4999999999999999E-2</v>
      </c>
      <c r="D9876" s="62">
        <v>47.93</v>
      </c>
      <c r="E9876" s="173">
        <f t="shared" si="213"/>
        <v>0.71</v>
      </c>
    </row>
    <row r="9877" spans="1:5">
      <c r="A9877" s="410" t="s">
        <v>3076</v>
      </c>
      <c r="B9877" s="62" t="s">
        <v>122</v>
      </c>
      <c r="C9877" s="62">
        <v>0.28000000000000003</v>
      </c>
      <c r="D9877" s="62">
        <v>1.87</v>
      </c>
      <c r="E9877" s="173">
        <f t="shared" si="213"/>
        <v>0.52</v>
      </c>
    </row>
    <row r="9878" spans="1:5">
      <c r="A9878" s="410" t="s">
        <v>3077</v>
      </c>
      <c r="B9878" s="62" t="s">
        <v>122</v>
      </c>
      <c r="C9878" s="62">
        <v>0.28000000000000003</v>
      </c>
      <c r="D9878" s="62">
        <v>0.71</v>
      </c>
      <c r="E9878" s="173">
        <f t="shared" si="213"/>
        <v>0.19</v>
      </c>
    </row>
    <row r="9879" spans="1:5">
      <c r="A9879" s="410" t="s">
        <v>3078</v>
      </c>
      <c r="B9879" s="62" t="s">
        <v>122</v>
      </c>
      <c r="C9879" s="62">
        <v>0.28000000000000003</v>
      </c>
      <c r="D9879" s="62">
        <v>0.34</v>
      </c>
      <c r="E9879" s="173">
        <f t="shared" si="213"/>
        <v>0.09</v>
      </c>
    </row>
    <row r="9880" spans="1:5">
      <c r="A9880" s="410" t="s">
        <v>3079</v>
      </c>
      <c r="B9880" s="62" t="s">
        <v>122</v>
      </c>
      <c r="C9880" s="62">
        <v>0.28000000000000003</v>
      </c>
      <c r="D9880" s="62">
        <v>0.05</v>
      </c>
      <c r="E9880" s="173">
        <f t="shared" si="213"/>
        <v>0.01</v>
      </c>
    </row>
    <row r="9881" spans="1:5">
      <c r="A9881" s="410" t="s">
        <v>3048</v>
      </c>
      <c r="B9881" s="62" t="s">
        <v>123</v>
      </c>
      <c r="C9881" s="62">
        <v>7.4096000000000003E-4</v>
      </c>
      <c r="D9881" s="62">
        <v>31.18</v>
      </c>
      <c r="E9881" s="173">
        <f t="shared" si="213"/>
        <v>0.02</v>
      </c>
    </row>
    <row r="9882" spans="1:5">
      <c r="A9882" s="410" t="s">
        <v>3049</v>
      </c>
      <c r="B9882" s="62" t="s">
        <v>123</v>
      </c>
      <c r="C9882" s="62">
        <v>3.4728E-4</v>
      </c>
      <c r="D9882" s="62">
        <v>178.5</v>
      </c>
      <c r="E9882" s="173">
        <f t="shared" si="213"/>
        <v>0.06</v>
      </c>
    </row>
    <row r="9883" spans="1:5">
      <c r="A9883" s="410" t="s">
        <v>3050</v>
      </c>
      <c r="B9883" s="62" t="s">
        <v>123</v>
      </c>
      <c r="C9883" s="62">
        <v>3.1216420000000002E-2</v>
      </c>
      <c r="D9883" s="62">
        <v>1.17</v>
      </c>
      <c r="E9883" s="173">
        <f t="shared" si="213"/>
        <v>0.03</v>
      </c>
    </row>
    <row r="9884" spans="1:5" ht="30">
      <c r="A9884" s="410" t="s">
        <v>3051</v>
      </c>
      <c r="B9884" s="62" t="s">
        <v>123</v>
      </c>
      <c r="C9884" s="62">
        <v>3.01E-4</v>
      </c>
      <c r="D9884" s="62">
        <v>140.43</v>
      </c>
      <c r="E9884" s="173">
        <f t="shared" si="213"/>
        <v>0.04</v>
      </c>
    </row>
    <row r="9885" spans="1:5" ht="30">
      <c r="A9885" s="410" t="s">
        <v>3052</v>
      </c>
      <c r="B9885" s="62" t="s">
        <v>123</v>
      </c>
      <c r="C9885" s="62">
        <v>2.0159999999999999E-4</v>
      </c>
      <c r="D9885" s="62">
        <v>123.37</v>
      </c>
      <c r="E9885" s="173">
        <f t="shared" si="213"/>
        <v>0.02</v>
      </c>
    </row>
    <row r="9886" spans="1:5" ht="30">
      <c r="A9886" s="410" t="s">
        <v>3080</v>
      </c>
      <c r="B9886" s="62" t="s">
        <v>123</v>
      </c>
      <c r="C9886" s="62">
        <v>1.234E-5</v>
      </c>
      <c r="D9886" s="62">
        <v>593.85</v>
      </c>
      <c r="E9886" s="173">
        <f t="shared" si="213"/>
        <v>0</v>
      </c>
    </row>
    <row r="9887" spans="1:5">
      <c r="A9887" s="410" t="s">
        <v>3081</v>
      </c>
      <c r="B9887" s="62" t="s">
        <v>123</v>
      </c>
      <c r="C9887" s="62">
        <v>7.5820000000000003E-5</v>
      </c>
      <c r="D9887" s="62">
        <v>134.63</v>
      </c>
      <c r="E9887" s="173">
        <f t="shared" si="213"/>
        <v>0.01</v>
      </c>
    </row>
    <row r="9888" spans="1:5">
      <c r="A9888" s="410" t="s">
        <v>3082</v>
      </c>
      <c r="B9888" s="62" t="s">
        <v>123</v>
      </c>
      <c r="C9888" s="62">
        <v>5.7599999999999997E-5</v>
      </c>
      <c r="D9888" s="62">
        <v>202.84</v>
      </c>
      <c r="E9888" s="173">
        <f t="shared" si="213"/>
        <v>0.01</v>
      </c>
    </row>
    <row r="9889" spans="1:5">
      <c r="A9889" s="410" t="s">
        <v>3083</v>
      </c>
      <c r="B9889" s="62" t="s">
        <v>123</v>
      </c>
      <c r="C9889" s="62">
        <v>1.234E-5</v>
      </c>
      <c r="D9889" s="62">
        <v>574.46</v>
      </c>
      <c r="E9889" s="173">
        <f t="shared" si="213"/>
        <v>0</v>
      </c>
    </row>
    <row r="9890" spans="1:5">
      <c r="A9890" s="410" t="s">
        <v>3084</v>
      </c>
      <c r="B9890" s="62" t="s">
        <v>123</v>
      </c>
      <c r="C9890" s="62">
        <v>1.518E-5</v>
      </c>
      <c r="D9890" s="62">
        <v>276.64</v>
      </c>
      <c r="E9890" s="173">
        <f t="shared" si="213"/>
        <v>0</v>
      </c>
    </row>
    <row r="9891" spans="1:5">
      <c r="A9891" s="410" t="s">
        <v>3085</v>
      </c>
      <c r="B9891" s="62" t="s">
        <v>123</v>
      </c>
      <c r="C9891" s="62">
        <v>7.6440000000000004E-4</v>
      </c>
      <c r="D9891" s="62">
        <v>8.1</v>
      </c>
      <c r="E9891" s="173">
        <f t="shared" si="213"/>
        <v>0</v>
      </c>
    </row>
    <row r="9892" spans="1:5">
      <c r="A9892" s="410" t="s">
        <v>3310</v>
      </c>
      <c r="B9892" s="62" t="s">
        <v>123</v>
      </c>
      <c r="C9892" s="62">
        <v>5.0999999999999997E-2</v>
      </c>
      <c r="D9892" s="62">
        <v>1.51</v>
      </c>
      <c r="E9892" s="173">
        <f t="shared" si="213"/>
        <v>7.0000000000000007E-2</v>
      </c>
    </row>
    <row r="9893" spans="1:5">
      <c r="A9893" s="410" t="s">
        <v>3086</v>
      </c>
      <c r="B9893" s="62" t="s">
        <v>123</v>
      </c>
      <c r="C9893" s="62">
        <v>4.2321999999999998E-4</v>
      </c>
      <c r="D9893" s="62">
        <v>11.01</v>
      </c>
      <c r="E9893" s="173">
        <f t="shared" si="213"/>
        <v>0</v>
      </c>
    </row>
    <row r="9894" spans="1:5">
      <c r="A9894" s="410" t="s">
        <v>3087</v>
      </c>
      <c r="B9894" s="62" t="s">
        <v>123</v>
      </c>
      <c r="C9894" s="62">
        <v>4.2321999999999998E-4</v>
      </c>
      <c r="D9894" s="62">
        <v>24.42</v>
      </c>
      <c r="E9894" s="173">
        <f t="shared" si="213"/>
        <v>0.01</v>
      </c>
    </row>
    <row r="9895" spans="1:5">
      <c r="A9895" s="410" t="s">
        <v>562</v>
      </c>
      <c r="B9895" s="62" t="s">
        <v>563</v>
      </c>
      <c r="C9895" s="62" t="s">
        <v>563</v>
      </c>
      <c r="D9895" s="62" t="s">
        <v>563</v>
      </c>
      <c r="E9895" s="173">
        <f>SUM(E9868:E9894)</f>
        <v>5.0699999999999985</v>
      </c>
    </row>
    <row r="9896" spans="1:5">
      <c r="A9896" s="410"/>
      <c r="B9896" s="62"/>
      <c r="C9896" s="62"/>
      <c r="D9896" s="62"/>
      <c r="E9896" s="173"/>
    </row>
    <row r="9897" spans="1:5">
      <c r="A9897" s="410" t="s">
        <v>565</v>
      </c>
      <c r="B9897" s="62" t="s">
        <v>563</v>
      </c>
      <c r="C9897" s="62" t="s">
        <v>563</v>
      </c>
      <c r="D9897" s="62" t="s">
        <v>563</v>
      </c>
      <c r="E9897" s="173">
        <f>E9860+E9865+E9895</f>
        <v>8.2899999999999991</v>
      </c>
    </row>
    <row r="9898" spans="1:5">
      <c r="A9898" s="410"/>
      <c r="B9898" s="62"/>
      <c r="C9898" s="62"/>
      <c r="D9898" s="413"/>
      <c r="E9898" s="173"/>
    </row>
    <row r="9899" spans="1:5">
      <c r="A9899" s="410"/>
      <c r="B9899" s="62"/>
      <c r="C9899" s="62"/>
      <c r="D9899" s="62"/>
      <c r="E9899" s="173"/>
    </row>
    <row r="9900" spans="1:5">
      <c r="A9900" s="410"/>
      <c r="B9900" s="62"/>
      <c r="C9900" s="62"/>
      <c r="D9900" s="62"/>
      <c r="E9900" s="173"/>
    </row>
    <row r="9901" spans="1:5">
      <c r="A9901" s="410" t="s">
        <v>1511</v>
      </c>
      <c r="B9901" s="62" t="s">
        <v>3674</v>
      </c>
      <c r="C9901" s="62"/>
      <c r="D9901" s="62"/>
      <c r="E9901" s="173"/>
    </row>
    <row r="9902" spans="1:5">
      <c r="A9902" s="410" t="s">
        <v>1241</v>
      </c>
      <c r="B9902" s="62"/>
      <c r="C9902" s="62"/>
      <c r="D9902" s="62"/>
      <c r="E9902" s="173"/>
    </row>
    <row r="9903" spans="1:5">
      <c r="A9903" s="410" t="s">
        <v>570</v>
      </c>
      <c r="B9903" s="62"/>
      <c r="C9903" s="62"/>
      <c r="D9903" s="62"/>
      <c r="E9903" s="173"/>
    </row>
    <row r="9904" spans="1:5">
      <c r="A9904" s="410"/>
      <c r="B9904" s="62"/>
      <c r="C9904" s="62"/>
      <c r="D9904" s="62"/>
      <c r="E9904" s="173"/>
    </row>
    <row r="9905" spans="1:5">
      <c r="A9905" s="410" t="s">
        <v>576</v>
      </c>
      <c r="B9905" s="62" t="s">
        <v>558</v>
      </c>
      <c r="C9905" s="62" t="s">
        <v>559</v>
      </c>
      <c r="D9905" s="62" t="s">
        <v>560</v>
      </c>
      <c r="E9905" s="173" t="s">
        <v>561</v>
      </c>
    </row>
    <row r="9906" spans="1:5" ht="30">
      <c r="A9906" s="410" t="s">
        <v>3061</v>
      </c>
      <c r="B9906" s="62" t="s">
        <v>123</v>
      </c>
      <c r="C9906" s="62">
        <v>3.3859999999999998E-5</v>
      </c>
      <c r="D9906" s="62">
        <v>576</v>
      </c>
      <c r="E9906" s="173">
        <f>TRUNC((C9906*D9906),2)</f>
        <v>0.01</v>
      </c>
    </row>
    <row r="9907" spans="1:5">
      <c r="A9907" s="410" t="s">
        <v>562</v>
      </c>
      <c r="B9907" s="62" t="s">
        <v>563</v>
      </c>
      <c r="C9907" s="62" t="s">
        <v>563</v>
      </c>
      <c r="D9907" s="62" t="s">
        <v>563</v>
      </c>
      <c r="E9907" s="173">
        <f>SUM(E9906:E9906)</f>
        <v>0.01</v>
      </c>
    </row>
    <row r="9908" spans="1:5">
      <c r="A9908" s="410"/>
      <c r="B9908" s="62"/>
      <c r="C9908" s="62"/>
      <c r="D9908" s="62"/>
      <c r="E9908" s="173"/>
    </row>
    <row r="9909" spans="1:5">
      <c r="A9909" s="410" t="s">
        <v>557</v>
      </c>
      <c r="B9909" s="62" t="s">
        <v>558</v>
      </c>
      <c r="C9909" s="62" t="s">
        <v>559</v>
      </c>
      <c r="D9909" s="62" t="s">
        <v>560</v>
      </c>
      <c r="E9909" s="173" t="s">
        <v>561</v>
      </c>
    </row>
    <row r="9910" spans="1:5">
      <c r="A9910" s="410" t="s">
        <v>3104</v>
      </c>
      <c r="B9910" s="62" t="s">
        <v>122</v>
      </c>
      <c r="C9910" s="62">
        <v>0.25362499999999999</v>
      </c>
      <c r="D9910" s="62">
        <v>9.41</v>
      </c>
      <c r="E9910" s="173">
        <f>TRUNC((C9910*D9910),2)</f>
        <v>2.38</v>
      </c>
    </row>
    <row r="9911" spans="1:5">
      <c r="A9911" s="410" t="s">
        <v>3105</v>
      </c>
      <c r="B9911" s="62" t="s">
        <v>122</v>
      </c>
      <c r="C9911" s="62">
        <v>0.25362499999999999</v>
      </c>
      <c r="D9911" s="62">
        <v>13.3</v>
      </c>
      <c r="E9911" s="173">
        <f>TRUNC((C9911*D9911),2)</f>
        <v>3.37</v>
      </c>
    </row>
    <row r="9912" spans="1:5">
      <c r="A9912" s="410" t="s">
        <v>562</v>
      </c>
      <c r="B9912" s="62" t="s">
        <v>563</v>
      </c>
      <c r="C9912" s="62" t="s">
        <v>563</v>
      </c>
      <c r="D9912" s="62" t="s">
        <v>563</v>
      </c>
      <c r="E9912" s="173">
        <f>SUM(E9910:E9911)</f>
        <v>5.75</v>
      </c>
    </row>
    <row r="9913" spans="1:5">
      <c r="A9913" s="410"/>
      <c r="B9913" s="62"/>
      <c r="C9913" s="62"/>
      <c r="D9913" s="62"/>
      <c r="E9913" s="173"/>
    </row>
    <row r="9914" spans="1:5">
      <c r="A9914" s="410" t="s">
        <v>564</v>
      </c>
      <c r="B9914" s="62" t="s">
        <v>558</v>
      </c>
      <c r="C9914" s="62" t="s">
        <v>559</v>
      </c>
      <c r="D9914" s="62" t="s">
        <v>560</v>
      </c>
      <c r="E9914" s="173" t="s">
        <v>561</v>
      </c>
    </row>
    <row r="9915" spans="1:5">
      <c r="A9915" s="410" t="s">
        <v>3334</v>
      </c>
      <c r="B9915" s="62" t="s">
        <v>123</v>
      </c>
      <c r="C9915" s="62">
        <v>2.0384615400000001</v>
      </c>
      <c r="D9915" s="62">
        <v>1.82</v>
      </c>
      <c r="E9915" s="173">
        <f t="shared" ref="E9915:E9940" si="214">TRUNC((C9915*D9915),2)</f>
        <v>3.71</v>
      </c>
    </row>
    <row r="9916" spans="1:5">
      <c r="A9916" s="410" t="s">
        <v>3066</v>
      </c>
      <c r="B9916" s="62" t="s">
        <v>123</v>
      </c>
      <c r="C9916" s="62">
        <v>4.0086000000000002E-3</v>
      </c>
      <c r="D9916" s="62">
        <v>6.92</v>
      </c>
      <c r="E9916" s="173">
        <f t="shared" si="214"/>
        <v>0.02</v>
      </c>
    </row>
    <row r="9917" spans="1:5">
      <c r="A9917" s="410" t="s">
        <v>3046</v>
      </c>
      <c r="B9917" s="62" t="s">
        <v>131</v>
      </c>
      <c r="C9917" s="62">
        <v>8.005E-4</v>
      </c>
      <c r="D9917" s="62">
        <v>50.4</v>
      </c>
      <c r="E9917" s="173">
        <f t="shared" si="214"/>
        <v>0.04</v>
      </c>
    </row>
    <row r="9918" spans="1:5">
      <c r="A9918" s="410" t="s">
        <v>3067</v>
      </c>
      <c r="B9918" s="62" t="s">
        <v>123</v>
      </c>
      <c r="C9918" s="62">
        <v>3.323E-4</v>
      </c>
      <c r="D9918" s="62">
        <v>108.95</v>
      </c>
      <c r="E9918" s="173">
        <f t="shared" si="214"/>
        <v>0.03</v>
      </c>
    </row>
    <row r="9919" spans="1:5">
      <c r="A9919" s="410" t="s">
        <v>3069</v>
      </c>
      <c r="B9919" s="62" t="s">
        <v>123</v>
      </c>
      <c r="C9919" s="62">
        <v>4.53456E-3</v>
      </c>
      <c r="D9919" s="62">
        <v>6.21</v>
      </c>
      <c r="E9919" s="173">
        <f t="shared" si="214"/>
        <v>0.02</v>
      </c>
    </row>
    <row r="9920" spans="1:5">
      <c r="A9920" s="410" t="s">
        <v>3343</v>
      </c>
      <c r="B9920" s="62" t="s">
        <v>123</v>
      </c>
      <c r="C9920" s="62">
        <v>1</v>
      </c>
      <c r="D9920" s="62">
        <v>10.4</v>
      </c>
      <c r="E9920" s="173">
        <f t="shared" si="214"/>
        <v>10.4</v>
      </c>
    </row>
    <row r="9921" spans="1:5">
      <c r="A9921" s="410" t="s">
        <v>3047</v>
      </c>
      <c r="B9921" s="62" t="s">
        <v>131</v>
      </c>
      <c r="C9921" s="62">
        <v>6.8672999999999998E-3</v>
      </c>
      <c r="D9921" s="62">
        <v>9.4499999999999993</v>
      </c>
      <c r="E9921" s="173">
        <f t="shared" si="214"/>
        <v>0.06</v>
      </c>
    </row>
    <row r="9922" spans="1:5" ht="30">
      <c r="A9922" s="410" t="s">
        <v>3330</v>
      </c>
      <c r="B9922" s="62" t="s">
        <v>123</v>
      </c>
      <c r="C9922" s="62">
        <v>0.06</v>
      </c>
      <c r="D9922" s="62">
        <v>20.21</v>
      </c>
      <c r="E9922" s="173">
        <f t="shared" si="214"/>
        <v>1.21</v>
      </c>
    </row>
    <row r="9923" spans="1:5">
      <c r="A9923" s="410" t="s">
        <v>3075</v>
      </c>
      <c r="B9923" s="62" t="s">
        <v>128</v>
      </c>
      <c r="C9923" s="62">
        <v>7.5575999999999996E-4</v>
      </c>
      <c r="D9923" s="62">
        <v>15.32</v>
      </c>
      <c r="E9923" s="173">
        <f t="shared" si="214"/>
        <v>0.01</v>
      </c>
    </row>
    <row r="9924" spans="1:5">
      <c r="A9924" s="410" t="s">
        <v>3076</v>
      </c>
      <c r="B9924" s="62" t="s">
        <v>122</v>
      </c>
      <c r="C9924" s="62">
        <v>0.5</v>
      </c>
      <c r="D9924" s="62">
        <v>1.87</v>
      </c>
      <c r="E9924" s="173">
        <f t="shared" si="214"/>
        <v>0.93</v>
      </c>
    </row>
    <row r="9925" spans="1:5">
      <c r="A9925" s="410" t="s">
        <v>3077</v>
      </c>
      <c r="B9925" s="62" t="s">
        <v>122</v>
      </c>
      <c r="C9925" s="62">
        <v>0.5</v>
      </c>
      <c r="D9925" s="62">
        <v>0.71</v>
      </c>
      <c r="E9925" s="173">
        <f t="shared" si="214"/>
        <v>0.35</v>
      </c>
    </row>
    <row r="9926" spans="1:5">
      <c r="A9926" s="410" t="s">
        <v>3078</v>
      </c>
      <c r="B9926" s="62" t="s">
        <v>122</v>
      </c>
      <c r="C9926" s="62">
        <v>0.5</v>
      </c>
      <c r="D9926" s="62">
        <v>0.34</v>
      </c>
      <c r="E9926" s="173">
        <f t="shared" si="214"/>
        <v>0.17</v>
      </c>
    </row>
    <row r="9927" spans="1:5">
      <c r="A9927" s="410" t="s">
        <v>3079</v>
      </c>
      <c r="B9927" s="62" t="s">
        <v>122</v>
      </c>
      <c r="C9927" s="62">
        <v>0.5</v>
      </c>
      <c r="D9927" s="62">
        <v>0.05</v>
      </c>
      <c r="E9927" s="173">
        <f t="shared" si="214"/>
        <v>0.02</v>
      </c>
    </row>
    <row r="9928" spans="1:5">
      <c r="A9928" s="410" t="s">
        <v>3048</v>
      </c>
      <c r="B9928" s="62" t="s">
        <v>123</v>
      </c>
      <c r="C9928" s="62">
        <v>1.3231600000000001E-3</v>
      </c>
      <c r="D9928" s="62">
        <v>31.18</v>
      </c>
      <c r="E9928" s="173">
        <f t="shared" si="214"/>
        <v>0.04</v>
      </c>
    </row>
    <row r="9929" spans="1:5">
      <c r="A9929" s="410" t="s">
        <v>3049</v>
      </c>
      <c r="B9929" s="62" t="s">
        <v>123</v>
      </c>
      <c r="C9929" s="62">
        <v>6.2016000000000003E-4</v>
      </c>
      <c r="D9929" s="62">
        <v>178.5</v>
      </c>
      <c r="E9929" s="173">
        <f t="shared" si="214"/>
        <v>0.11</v>
      </c>
    </row>
    <row r="9930" spans="1:5">
      <c r="A9930" s="410" t="s">
        <v>3050</v>
      </c>
      <c r="B9930" s="62" t="s">
        <v>123</v>
      </c>
      <c r="C9930" s="62">
        <v>5.5743599999999997E-2</v>
      </c>
      <c r="D9930" s="62">
        <v>1.17</v>
      </c>
      <c r="E9930" s="173">
        <f t="shared" si="214"/>
        <v>0.06</v>
      </c>
    </row>
    <row r="9931" spans="1:5" ht="30">
      <c r="A9931" s="410" t="s">
        <v>3051</v>
      </c>
      <c r="B9931" s="62" t="s">
        <v>123</v>
      </c>
      <c r="C9931" s="62">
        <v>5.375E-4</v>
      </c>
      <c r="D9931" s="62">
        <v>140.43</v>
      </c>
      <c r="E9931" s="173">
        <f t="shared" si="214"/>
        <v>7.0000000000000007E-2</v>
      </c>
    </row>
    <row r="9932" spans="1:5" ht="30">
      <c r="A9932" s="410" t="s">
        <v>3052</v>
      </c>
      <c r="B9932" s="62" t="s">
        <v>123</v>
      </c>
      <c r="C9932" s="62">
        <v>3.6000000000000002E-4</v>
      </c>
      <c r="D9932" s="62">
        <v>123.37</v>
      </c>
      <c r="E9932" s="173">
        <f t="shared" si="214"/>
        <v>0.04</v>
      </c>
    </row>
    <row r="9933" spans="1:5" ht="30">
      <c r="A9933" s="410" t="s">
        <v>3080</v>
      </c>
      <c r="B9933" s="62" t="s">
        <v>123</v>
      </c>
      <c r="C9933" s="62">
        <v>2.2059999999999999E-5</v>
      </c>
      <c r="D9933" s="62">
        <v>593.85</v>
      </c>
      <c r="E9933" s="173">
        <f t="shared" si="214"/>
        <v>0.01</v>
      </c>
    </row>
    <row r="9934" spans="1:5">
      <c r="A9934" s="410" t="s">
        <v>3081</v>
      </c>
      <c r="B9934" s="62" t="s">
        <v>123</v>
      </c>
      <c r="C9934" s="62">
        <v>1.3540000000000001E-4</v>
      </c>
      <c r="D9934" s="62">
        <v>134.63</v>
      </c>
      <c r="E9934" s="173">
        <f t="shared" si="214"/>
        <v>0.01</v>
      </c>
    </row>
    <row r="9935" spans="1:5">
      <c r="A9935" s="410" t="s">
        <v>3082</v>
      </c>
      <c r="B9935" s="62" t="s">
        <v>123</v>
      </c>
      <c r="C9935" s="62">
        <v>1.0286E-4</v>
      </c>
      <c r="D9935" s="62">
        <v>202.84</v>
      </c>
      <c r="E9935" s="173">
        <f t="shared" si="214"/>
        <v>0.02</v>
      </c>
    </row>
    <row r="9936" spans="1:5">
      <c r="A9936" s="410" t="s">
        <v>3083</v>
      </c>
      <c r="B9936" s="62" t="s">
        <v>123</v>
      </c>
      <c r="C9936" s="62">
        <v>2.2059999999999999E-5</v>
      </c>
      <c r="D9936" s="62">
        <v>574.46</v>
      </c>
      <c r="E9936" s="173">
        <f t="shared" si="214"/>
        <v>0.01</v>
      </c>
    </row>
    <row r="9937" spans="1:5">
      <c r="A9937" s="410" t="s">
        <v>3084</v>
      </c>
      <c r="B9937" s="62" t="s">
        <v>123</v>
      </c>
      <c r="C9937" s="62">
        <v>2.7100000000000001E-5</v>
      </c>
      <c r="D9937" s="62">
        <v>276.64</v>
      </c>
      <c r="E9937" s="173">
        <f t="shared" si="214"/>
        <v>0</v>
      </c>
    </row>
    <row r="9938" spans="1:5">
      <c r="A9938" s="410" t="s">
        <v>3085</v>
      </c>
      <c r="B9938" s="62" t="s">
        <v>123</v>
      </c>
      <c r="C9938" s="62">
        <v>1.3649999999999999E-3</v>
      </c>
      <c r="D9938" s="62">
        <v>8.1</v>
      </c>
      <c r="E9938" s="173">
        <f t="shared" si="214"/>
        <v>0.01</v>
      </c>
    </row>
    <row r="9939" spans="1:5">
      <c r="A9939" s="410" t="s">
        <v>3086</v>
      </c>
      <c r="B9939" s="62" t="s">
        <v>123</v>
      </c>
      <c r="C9939" s="62">
        <v>7.5575999999999996E-4</v>
      </c>
      <c r="D9939" s="62">
        <v>11.01</v>
      </c>
      <c r="E9939" s="173">
        <f t="shared" si="214"/>
        <v>0</v>
      </c>
    </row>
    <row r="9940" spans="1:5">
      <c r="A9940" s="410" t="s">
        <v>3087</v>
      </c>
      <c r="B9940" s="62" t="s">
        <v>123</v>
      </c>
      <c r="C9940" s="62">
        <v>7.5575999999999996E-4</v>
      </c>
      <c r="D9940" s="62">
        <v>24.42</v>
      </c>
      <c r="E9940" s="173">
        <f t="shared" si="214"/>
        <v>0.01</v>
      </c>
    </row>
    <row r="9941" spans="1:5">
      <c r="A9941" s="410" t="s">
        <v>562</v>
      </c>
      <c r="B9941" s="62" t="s">
        <v>563</v>
      </c>
      <c r="C9941" s="62" t="s">
        <v>563</v>
      </c>
      <c r="D9941" s="62" t="s">
        <v>563</v>
      </c>
      <c r="E9941" s="173">
        <f>SUM(E9915:E9940)</f>
        <v>17.36000000000001</v>
      </c>
    </row>
    <row r="9942" spans="1:5">
      <c r="A9942" s="410"/>
      <c r="B9942" s="62"/>
      <c r="C9942" s="62"/>
      <c r="D9942" s="62"/>
      <c r="E9942" s="173"/>
    </row>
    <row r="9943" spans="1:5">
      <c r="A9943" s="410" t="s">
        <v>565</v>
      </c>
      <c r="B9943" s="62" t="s">
        <v>563</v>
      </c>
      <c r="C9943" s="62" t="s">
        <v>563</v>
      </c>
      <c r="D9943" s="62" t="s">
        <v>563</v>
      </c>
      <c r="E9943" s="173">
        <f>E9907+E9912+E9941</f>
        <v>23.120000000000012</v>
      </c>
    </row>
    <row r="9944" spans="1:5">
      <c r="A9944" s="410"/>
      <c r="B9944" s="62"/>
      <c r="C9944" s="62"/>
      <c r="D9944" s="413"/>
      <c r="E9944" s="173"/>
    </row>
    <row r="9945" spans="1:5">
      <c r="A9945" s="410"/>
      <c r="B9945" s="62"/>
      <c r="C9945" s="62"/>
      <c r="D9945" s="62"/>
      <c r="E9945" s="173"/>
    </row>
    <row r="9946" spans="1:5">
      <c r="A9946" s="410"/>
      <c r="B9946" s="62"/>
      <c r="C9946" s="62"/>
      <c r="D9946" s="62"/>
      <c r="E9946" s="173"/>
    </row>
    <row r="9947" spans="1:5">
      <c r="A9947" s="410" t="s">
        <v>1512</v>
      </c>
      <c r="B9947" s="62" t="s">
        <v>3675</v>
      </c>
      <c r="C9947" s="62"/>
      <c r="D9947" s="62"/>
      <c r="E9947" s="173"/>
    </row>
    <row r="9948" spans="1:5">
      <c r="A9948" s="410" t="s">
        <v>1242</v>
      </c>
      <c r="B9948" s="62"/>
      <c r="C9948" s="62"/>
      <c r="D9948" s="62"/>
      <c r="E9948" s="173"/>
    </row>
    <row r="9949" spans="1:5">
      <c r="A9949" s="410" t="s">
        <v>570</v>
      </c>
      <c r="B9949" s="62"/>
      <c r="C9949" s="62"/>
      <c r="D9949" s="62"/>
      <c r="E9949" s="173"/>
    </row>
    <row r="9950" spans="1:5">
      <c r="A9950" s="410"/>
      <c r="B9950" s="62"/>
      <c r="C9950" s="62"/>
      <c r="D9950" s="62"/>
      <c r="E9950" s="173"/>
    </row>
    <row r="9951" spans="1:5">
      <c r="A9951" s="410" t="s">
        <v>576</v>
      </c>
      <c r="B9951" s="62" t="s">
        <v>558</v>
      </c>
      <c r="C9951" s="62" t="s">
        <v>559</v>
      </c>
      <c r="D9951" s="62" t="s">
        <v>560</v>
      </c>
      <c r="E9951" s="173" t="s">
        <v>561</v>
      </c>
    </row>
    <row r="9952" spans="1:5" ht="30">
      <c r="A9952" s="410" t="s">
        <v>3061</v>
      </c>
      <c r="B9952" s="62" t="s">
        <v>123</v>
      </c>
      <c r="C9952" s="62">
        <v>4.4679999999999999E-5</v>
      </c>
      <c r="D9952" s="62">
        <v>576</v>
      </c>
      <c r="E9952" s="173">
        <f>TRUNC((C9952*D9952),2)</f>
        <v>0.02</v>
      </c>
    </row>
    <row r="9953" spans="1:5">
      <c r="A9953" s="410" t="s">
        <v>562</v>
      </c>
      <c r="B9953" s="62" t="s">
        <v>563</v>
      </c>
      <c r="C9953" s="62" t="s">
        <v>563</v>
      </c>
      <c r="D9953" s="62" t="s">
        <v>563</v>
      </c>
      <c r="E9953" s="173">
        <f>SUM(E9952:E9952)</f>
        <v>0.02</v>
      </c>
    </row>
    <row r="9954" spans="1:5">
      <c r="A9954" s="410"/>
      <c r="B9954" s="62"/>
      <c r="C9954" s="62"/>
      <c r="D9954" s="62"/>
      <c r="E9954" s="173"/>
    </row>
    <row r="9955" spans="1:5">
      <c r="A9955" s="410" t="s">
        <v>557</v>
      </c>
      <c r="B9955" s="62" t="s">
        <v>558</v>
      </c>
      <c r="C9955" s="62" t="s">
        <v>559</v>
      </c>
      <c r="D9955" s="62" t="s">
        <v>560</v>
      </c>
      <c r="E9955" s="173" t="s">
        <v>561</v>
      </c>
    </row>
    <row r="9956" spans="1:5">
      <c r="A9956" s="410" t="s">
        <v>3104</v>
      </c>
      <c r="B9956" s="62" t="s">
        <v>122</v>
      </c>
      <c r="C9956" s="62">
        <v>0.334785</v>
      </c>
      <c r="D9956" s="62">
        <v>9.41</v>
      </c>
      <c r="E9956" s="173">
        <f>TRUNC((C9956*D9956),2)</f>
        <v>3.15</v>
      </c>
    </row>
    <row r="9957" spans="1:5">
      <c r="A9957" s="410" t="s">
        <v>3105</v>
      </c>
      <c r="B9957" s="62" t="s">
        <v>122</v>
      </c>
      <c r="C9957" s="62">
        <v>0.334785</v>
      </c>
      <c r="D9957" s="62">
        <v>13.3</v>
      </c>
      <c r="E9957" s="173">
        <f>TRUNC((C9957*D9957),2)</f>
        <v>4.45</v>
      </c>
    </row>
    <row r="9958" spans="1:5">
      <c r="A9958" s="410" t="s">
        <v>562</v>
      </c>
      <c r="B9958" s="62" t="s">
        <v>563</v>
      </c>
      <c r="C9958" s="62" t="s">
        <v>563</v>
      </c>
      <c r="D9958" s="62" t="s">
        <v>563</v>
      </c>
      <c r="E9958" s="173">
        <f>SUM(E9956:E9957)</f>
        <v>7.6</v>
      </c>
    </row>
    <row r="9959" spans="1:5">
      <c r="A9959" s="410"/>
      <c r="B9959" s="62"/>
      <c r="C9959" s="62"/>
      <c r="D9959" s="62"/>
      <c r="E9959" s="173"/>
    </row>
    <row r="9960" spans="1:5">
      <c r="A9960" s="410" t="s">
        <v>564</v>
      </c>
      <c r="B9960" s="62" t="s">
        <v>558</v>
      </c>
      <c r="C9960" s="62" t="s">
        <v>559</v>
      </c>
      <c r="D9960" s="62" t="s">
        <v>560</v>
      </c>
      <c r="E9960" s="173" t="s">
        <v>561</v>
      </c>
    </row>
    <row r="9961" spans="1:5">
      <c r="A9961" s="410" t="s">
        <v>3092</v>
      </c>
      <c r="B9961" s="62" t="s">
        <v>123</v>
      </c>
      <c r="C9961" s="62">
        <v>2.0305676899999998</v>
      </c>
      <c r="D9961" s="62">
        <v>2.29</v>
      </c>
      <c r="E9961" s="173">
        <f t="shared" ref="E9961:E9986" si="215">TRUNC((C9961*D9961),2)</f>
        <v>4.6500000000000004</v>
      </c>
    </row>
    <row r="9962" spans="1:5">
      <c r="A9962" s="410" t="s">
        <v>3066</v>
      </c>
      <c r="B9962" s="62" t="s">
        <v>123</v>
      </c>
      <c r="C9962" s="62">
        <v>5.2913600000000002E-3</v>
      </c>
      <c r="D9962" s="62">
        <v>6.92</v>
      </c>
      <c r="E9962" s="173">
        <f t="shared" si="215"/>
        <v>0.03</v>
      </c>
    </row>
    <row r="9963" spans="1:5">
      <c r="A9963" s="410" t="s">
        <v>3046</v>
      </c>
      <c r="B9963" s="62" t="s">
        <v>131</v>
      </c>
      <c r="C9963" s="62">
        <v>1.0566600000000001E-3</v>
      </c>
      <c r="D9963" s="62">
        <v>50.4</v>
      </c>
      <c r="E9963" s="173">
        <f t="shared" si="215"/>
        <v>0.05</v>
      </c>
    </row>
    <row r="9964" spans="1:5">
      <c r="A9964" s="410" t="s">
        <v>3067</v>
      </c>
      <c r="B9964" s="62" t="s">
        <v>123</v>
      </c>
      <c r="C9964" s="62">
        <v>4.3864000000000002E-4</v>
      </c>
      <c r="D9964" s="62">
        <v>108.95</v>
      </c>
      <c r="E9964" s="173">
        <f t="shared" si="215"/>
        <v>0.04</v>
      </c>
    </row>
    <row r="9965" spans="1:5">
      <c r="A9965" s="410" t="s">
        <v>3069</v>
      </c>
      <c r="B9965" s="62" t="s">
        <v>123</v>
      </c>
      <c r="C9965" s="62">
        <v>5.9855999999999998E-3</v>
      </c>
      <c r="D9965" s="62">
        <v>6.21</v>
      </c>
      <c r="E9965" s="173">
        <f t="shared" si="215"/>
        <v>0.03</v>
      </c>
    </row>
    <row r="9966" spans="1:5">
      <c r="A9966" s="410" t="s">
        <v>3344</v>
      </c>
      <c r="B9966" s="62" t="s">
        <v>123</v>
      </c>
      <c r="C9966" s="62">
        <v>1</v>
      </c>
      <c r="D9966" s="62">
        <v>13.58</v>
      </c>
      <c r="E9966" s="173">
        <f t="shared" si="215"/>
        <v>13.58</v>
      </c>
    </row>
    <row r="9967" spans="1:5">
      <c r="A9967" s="410" t="s">
        <v>3047</v>
      </c>
      <c r="B9967" s="62" t="s">
        <v>131</v>
      </c>
      <c r="C9967" s="62">
        <v>9.0648399999999994E-3</v>
      </c>
      <c r="D9967" s="62">
        <v>9.4499999999999993</v>
      </c>
      <c r="E9967" s="173">
        <f t="shared" si="215"/>
        <v>0.08</v>
      </c>
    </row>
    <row r="9968" spans="1:5" ht="30">
      <c r="A9968" s="410" t="s">
        <v>3330</v>
      </c>
      <c r="B9968" s="62" t="s">
        <v>123</v>
      </c>
      <c r="C9968" s="62">
        <v>9.1999999999999998E-2</v>
      </c>
      <c r="D9968" s="62">
        <v>20.21</v>
      </c>
      <c r="E9968" s="173">
        <f t="shared" si="215"/>
        <v>1.85</v>
      </c>
    </row>
    <row r="9969" spans="1:5">
      <c r="A9969" s="410" t="s">
        <v>3075</v>
      </c>
      <c r="B9969" s="62" t="s">
        <v>128</v>
      </c>
      <c r="C9969" s="62">
        <v>9.9759999999999996E-4</v>
      </c>
      <c r="D9969" s="62">
        <v>15.32</v>
      </c>
      <c r="E9969" s="173">
        <f t="shared" si="215"/>
        <v>0.01</v>
      </c>
    </row>
    <row r="9970" spans="1:5">
      <c r="A9970" s="410" t="s">
        <v>3076</v>
      </c>
      <c r="B9970" s="62" t="s">
        <v>122</v>
      </c>
      <c r="C9970" s="62">
        <v>0.66</v>
      </c>
      <c r="D9970" s="62">
        <v>1.87</v>
      </c>
      <c r="E9970" s="173">
        <f t="shared" si="215"/>
        <v>1.23</v>
      </c>
    </row>
    <row r="9971" spans="1:5">
      <c r="A9971" s="410" t="s">
        <v>3077</v>
      </c>
      <c r="B9971" s="62" t="s">
        <v>122</v>
      </c>
      <c r="C9971" s="62">
        <v>0.66</v>
      </c>
      <c r="D9971" s="62">
        <v>0.71</v>
      </c>
      <c r="E9971" s="173">
        <f t="shared" si="215"/>
        <v>0.46</v>
      </c>
    </row>
    <row r="9972" spans="1:5">
      <c r="A9972" s="410" t="s">
        <v>3078</v>
      </c>
      <c r="B9972" s="62" t="s">
        <v>122</v>
      </c>
      <c r="C9972" s="62">
        <v>0.66</v>
      </c>
      <c r="D9972" s="62">
        <v>0.34</v>
      </c>
      <c r="E9972" s="173">
        <f t="shared" si="215"/>
        <v>0.22</v>
      </c>
    </row>
    <row r="9973" spans="1:5">
      <c r="A9973" s="410" t="s">
        <v>3079</v>
      </c>
      <c r="B9973" s="62" t="s">
        <v>122</v>
      </c>
      <c r="C9973" s="62">
        <v>0.66</v>
      </c>
      <c r="D9973" s="62">
        <v>0.05</v>
      </c>
      <c r="E9973" s="173">
        <f t="shared" si="215"/>
        <v>0.03</v>
      </c>
    </row>
    <row r="9974" spans="1:5">
      <c r="A9974" s="410" t="s">
        <v>3048</v>
      </c>
      <c r="B9974" s="62" t="s">
        <v>123</v>
      </c>
      <c r="C9974" s="62">
        <v>1.7465600000000001E-3</v>
      </c>
      <c r="D9974" s="62">
        <v>31.18</v>
      </c>
      <c r="E9974" s="173">
        <f t="shared" si="215"/>
        <v>0.05</v>
      </c>
    </row>
    <row r="9975" spans="1:5">
      <c r="A9975" s="410" t="s">
        <v>3049</v>
      </c>
      <c r="B9975" s="62" t="s">
        <v>123</v>
      </c>
      <c r="C9975" s="62">
        <v>8.1859999999999995E-4</v>
      </c>
      <c r="D9975" s="62">
        <v>178.5</v>
      </c>
      <c r="E9975" s="173">
        <f t="shared" si="215"/>
        <v>0.14000000000000001</v>
      </c>
    </row>
    <row r="9976" spans="1:5">
      <c r="A9976" s="410" t="s">
        <v>3050</v>
      </c>
      <c r="B9976" s="62" t="s">
        <v>123</v>
      </c>
      <c r="C9976" s="62">
        <v>7.3581560000000004E-2</v>
      </c>
      <c r="D9976" s="62">
        <v>1.17</v>
      </c>
      <c r="E9976" s="173">
        <f t="shared" si="215"/>
        <v>0.08</v>
      </c>
    </row>
    <row r="9977" spans="1:5" ht="30">
      <c r="A9977" s="410" t="s">
        <v>3051</v>
      </c>
      <c r="B9977" s="62" t="s">
        <v>123</v>
      </c>
      <c r="C9977" s="62">
        <v>7.0949999999999995E-4</v>
      </c>
      <c r="D9977" s="62">
        <v>140.43</v>
      </c>
      <c r="E9977" s="173">
        <f t="shared" si="215"/>
        <v>0.09</v>
      </c>
    </row>
    <row r="9978" spans="1:5" ht="30">
      <c r="A9978" s="410" t="s">
        <v>3052</v>
      </c>
      <c r="B9978" s="62" t="s">
        <v>123</v>
      </c>
      <c r="C9978" s="62">
        <v>4.752E-4</v>
      </c>
      <c r="D9978" s="62">
        <v>123.37</v>
      </c>
      <c r="E9978" s="173">
        <f t="shared" si="215"/>
        <v>0.05</v>
      </c>
    </row>
    <row r="9979" spans="1:5" ht="30">
      <c r="A9979" s="410" t="s">
        <v>3080</v>
      </c>
      <c r="B9979" s="62" t="s">
        <v>123</v>
      </c>
      <c r="C9979" s="62">
        <v>2.9099999999999999E-5</v>
      </c>
      <c r="D9979" s="62">
        <v>593.85</v>
      </c>
      <c r="E9979" s="173">
        <f t="shared" si="215"/>
        <v>0.01</v>
      </c>
    </row>
    <row r="9980" spans="1:5">
      <c r="A9980" s="410" t="s">
        <v>3081</v>
      </c>
      <c r="B9980" s="62" t="s">
        <v>123</v>
      </c>
      <c r="C9980" s="62">
        <v>1.7872E-4</v>
      </c>
      <c r="D9980" s="62">
        <v>134.63</v>
      </c>
      <c r="E9980" s="173">
        <f t="shared" si="215"/>
        <v>0.02</v>
      </c>
    </row>
    <row r="9981" spans="1:5">
      <c r="A9981" s="410" t="s">
        <v>3082</v>
      </c>
      <c r="B9981" s="62" t="s">
        <v>123</v>
      </c>
      <c r="C9981" s="62">
        <v>1.3575999999999999E-4</v>
      </c>
      <c r="D9981" s="62">
        <v>202.84</v>
      </c>
      <c r="E9981" s="173">
        <f t="shared" si="215"/>
        <v>0.02</v>
      </c>
    </row>
    <row r="9982" spans="1:5">
      <c r="A9982" s="410" t="s">
        <v>3083</v>
      </c>
      <c r="B9982" s="62" t="s">
        <v>123</v>
      </c>
      <c r="C9982" s="62">
        <v>2.9099999999999999E-5</v>
      </c>
      <c r="D9982" s="62">
        <v>574.46</v>
      </c>
      <c r="E9982" s="173">
        <f t="shared" si="215"/>
        <v>0.01</v>
      </c>
    </row>
    <row r="9983" spans="1:5">
      <c r="A9983" s="410" t="s">
        <v>3084</v>
      </c>
      <c r="B9983" s="62" t="s">
        <v>123</v>
      </c>
      <c r="C9983" s="62">
        <v>3.578E-5</v>
      </c>
      <c r="D9983" s="62">
        <v>276.64</v>
      </c>
      <c r="E9983" s="173">
        <f t="shared" si="215"/>
        <v>0</v>
      </c>
    </row>
    <row r="9984" spans="1:5">
      <c r="A9984" s="410" t="s">
        <v>3085</v>
      </c>
      <c r="B9984" s="62" t="s">
        <v>123</v>
      </c>
      <c r="C9984" s="62">
        <v>1.8018000000000001E-3</v>
      </c>
      <c r="D9984" s="62">
        <v>8.1</v>
      </c>
      <c r="E9984" s="173">
        <f t="shared" si="215"/>
        <v>0.01</v>
      </c>
    </row>
    <row r="9985" spans="1:5">
      <c r="A9985" s="410" t="s">
        <v>3086</v>
      </c>
      <c r="B9985" s="62" t="s">
        <v>123</v>
      </c>
      <c r="C9985" s="62">
        <v>9.9759999999999996E-4</v>
      </c>
      <c r="D9985" s="62">
        <v>11.01</v>
      </c>
      <c r="E9985" s="173">
        <f t="shared" si="215"/>
        <v>0.01</v>
      </c>
    </row>
    <row r="9986" spans="1:5">
      <c r="A9986" s="410" t="s">
        <v>3087</v>
      </c>
      <c r="B9986" s="62" t="s">
        <v>123</v>
      </c>
      <c r="C9986" s="62">
        <v>9.9759999999999996E-4</v>
      </c>
      <c r="D9986" s="62">
        <v>24.42</v>
      </c>
      <c r="E9986" s="173">
        <f t="shared" si="215"/>
        <v>0.02</v>
      </c>
    </row>
    <row r="9987" spans="1:5">
      <c r="A9987" s="410" t="s">
        <v>562</v>
      </c>
      <c r="B9987" s="62" t="s">
        <v>563</v>
      </c>
      <c r="C9987" s="62" t="s">
        <v>563</v>
      </c>
      <c r="D9987" s="62" t="s">
        <v>563</v>
      </c>
      <c r="E9987" s="173">
        <f>SUM(E9961:E9986)</f>
        <v>22.77000000000001</v>
      </c>
    </row>
    <row r="9988" spans="1:5">
      <c r="A9988" s="410"/>
      <c r="B9988" s="62"/>
      <c r="C9988" s="62"/>
      <c r="D9988" s="62"/>
      <c r="E9988" s="173"/>
    </row>
    <row r="9989" spans="1:5">
      <c r="A9989" s="410" t="s">
        <v>565</v>
      </c>
      <c r="B9989" s="62" t="s">
        <v>563</v>
      </c>
      <c r="C9989" s="62" t="s">
        <v>563</v>
      </c>
      <c r="D9989" s="62" t="s">
        <v>563</v>
      </c>
      <c r="E9989" s="173">
        <f>E9953+E9958+E9987</f>
        <v>30.390000000000008</v>
      </c>
    </row>
    <row r="9990" spans="1:5">
      <c r="A9990" s="410"/>
      <c r="B9990" s="62"/>
      <c r="C9990" s="62"/>
      <c r="D9990" s="413"/>
      <c r="E9990" s="173"/>
    </row>
    <row r="9991" spans="1:5">
      <c r="A9991" s="410"/>
      <c r="B9991" s="62"/>
      <c r="C9991" s="62"/>
      <c r="D9991" s="62"/>
      <c r="E9991" s="173"/>
    </row>
    <row r="9992" spans="1:5">
      <c r="A9992" s="410"/>
      <c r="B9992" s="62"/>
      <c r="C9992" s="62"/>
      <c r="D9992" s="62"/>
      <c r="E9992" s="173"/>
    </row>
    <row r="9993" spans="1:5">
      <c r="A9993" s="410" t="s">
        <v>1513</v>
      </c>
      <c r="B9993" s="62" t="s">
        <v>3676</v>
      </c>
      <c r="C9993" s="62"/>
      <c r="D9993" s="62"/>
      <c r="E9993" s="173"/>
    </row>
    <row r="9994" spans="1:5">
      <c r="A9994" s="410" t="s">
        <v>1243</v>
      </c>
      <c r="B9994" s="62"/>
      <c r="C9994" s="62"/>
      <c r="D9994" s="62"/>
      <c r="E9994" s="173"/>
    </row>
    <row r="9995" spans="1:5">
      <c r="A9995" s="410" t="s">
        <v>570</v>
      </c>
      <c r="B9995" s="62"/>
      <c r="C9995" s="62"/>
      <c r="D9995" s="62"/>
      <c r="E9995" s="173"/>
    </row>
    <row r="9996" spans="1:5">
      <c r="A9996" s="410"/>
      <c r="B9996" s="62"/>
      <c r="C9996" s="62"/>
      <c r="D9996" s="62"/>
      <c r="E9996" s="173"/>
    </row>
    <row r="9997" spans="1:5">
      <c r="A9997" s="410" t="s">
        <v>576</v>
      </c>
      <c r="B9997" s="62" t="s">
        <v>558</v>
      </c>
      <c r="C9997" s="62" t="s">
        <v>559</v>
      </c>
      <c r="D9997" s="62" t="s">
        <v>560</v>
      </c>
      <c r="E9997" s="173" t="s">
        <v>561</v>
      </c>
    </row>
    <row r="9998" spans="1:5" ht="30">
      <c r="A9998" s="410" t="s">
        <v>3061</v>
      </c>
      <c r="B9998" s="62" t="s">
        <v>123</v>
      </c>
      <c r="C9998" s="62">
        <v>1.49E-5</v>
      </c>
      <c r="D9998" s="62">
        <v>576</v>
      </c>
      <c r="E9998" s="173">
        <f>TRUNC((C9998*D9998),2)</f>
        <v>0</v>
      </c>
    </row>
    <row r="9999" spans="1:5">
      <c r="A9999" s="410" t="s">
        <v>562</v>
      </c>
      <c r="B9999" s="62" t="s">
        <v>563</v>
      </c>
      <c r="C9999" s="62" t="s">
        <v>563</v>
      </c>
      <c r="D9999" s="62" t="s">
        <v>563</v>
      </c>
      <c r="E9999" s="173">
        <f>SUM(E9998:E9998)</f>
        <v>0</v>
      </c>
    </row>
    <row r="10000" spans="1:5">
      <c r="A10000" s="410"/>
      <c r="B10000" s="62"/>
      <c r="C10000" s="62"/>
      <c r="D10000" s="62"/>
      <c r="E10000" s="173"/>
    </row>
    <row r="10001" spans="1:5">
      <c r="A10001" s="410" t="s">
        <v>557</v>
      </c>
      <c r="B10001" s="62" t="s">
        <v>558</v>
      </c>
      <c r="C10001" s="62" t="s">
        <v>559</v>
      </c>
      <c r="D10001" s="62" t="s">
        <v>560</v>
      </c>
      <c r="E10001" s="173" t="s">
        <v>561</v>
      </c>
    </row>
    <row r="10002" spans="1:5">
      <c r="A10002" s="410" t="s">
        <v>3104</v>
      </c>
      <c r="B10002" s="62" t="s">
        <v>122</v>
      </c>
      <c r="C10002" s="62">
        <v>0.111595</v>
      </c>
      <c r="D10002" s="62">
        <v>9.41</v>
      </c>
      <c r="E10002" s="173">
        <f>TRUNC((C10002*D10002),2)</f>
        <v>1.05</v>
      </c>
    </row>
    <row r="10003" spans="1:5">
      <c r="A10003" s="410" t="s">
        <v>3105</v>
      </c>
      <c r="B10003" s="62" t="s">
        <v>122</v>
      </c>
      <c r="C10003" s="62">
        <v>0.111595</v>
      </c>
      <c r="D10003" s="62">
        <v>13.3</v>
      </c>
      <c r="E10003" s="173">
        <f>TRUNC((C10003*D10003),2)</f>
        <v>1.48</v>
      </c>
    </row>
    <row r="10004" spans="1:5">
      <c r="A10004" s="410" t="s">
        <v>562</v>
      </c>
      <c r="B10004" s="62" t="s">
        <v>563</v>
      </c>
      <c r="C10004" s="62" t="s">
        <v>563</v>
      </c>
      <c r="D10004" s="62" t="s">
        <v>563</v>
      </c>
      <c r="E10004" s="173">
        <f>SUM(E10002:E10003)</f>
        <v>2.5300000000000002</v>
      </c>
    </row>
    <row r="10005" spans="1:5">
      <c r="A10005" s="410"/>
      <c r="B10005" s="62"/>
      <c r="C10005" s="62"/>
      <c r="D10005" s="62"/>
      <c r="E10005" s="173"/>
    </row>
    <row r="10006" spans="1:5">
      <c r="A10006" s="410" t="s">
        <v>564</v>
      </c>
      <c r="B10006" s="62" t="s">
        <v>558</v>
      </c>
      <c r="C10006" s="62" t="s">
        <v>559</v>
      </c>
      <c r="D10006" s="62" t="s">
        <v>560</v>
      </c>
      <c r="E10006" s="173" t="s">
        <v>561</v>
      </c>
    </row>
    <row r="10007" spans="1:5">
      <c r="A10007" s="410" t="s">
        <v>3092</v>
      </c>
      <c r="B10007" s="62" t="s">
        <v>123</v>
      </c>
      <c r="C10007" s="62">
        <v>1.0524017400000001</v>
      </c>
      <c r="D10007" s="62">
        <v>2.29</v>
      </c>
      <c r="E10007" s="173">
        <f t="shared" ref="E10007:E10033" si="216">TRUNC((C10007*D10007),2)</f>
        <v>2.4</v>
      </c>
    </row>
    <row r="10008" spans="1:5">
      <c r="A10008" s="410" t="s">
        <v>3334</v>
      </c>
      <c r="B10008" s="62" t="s">
        <v>123</v>
      </c>
      <c r="C10008" s="62">
        <v>1</v>
      </c>
      <c r="D10008" s="62">
        <v>1.82</v>
      </c>
      <c r="E10008" s="173">
        <f t="shared" si="216"/>
        <v>1.82</v>
      </c>
    </row>
    <row r="10009" spans="1:5">
      <c r="A10009" s="410" t="s">
        <v>3066</v>
      </c>
      <c r="B10009" s="62" t="s">
        <v>123</v>
      </c>
      <c r="C10009" s="62">
        <v>1.7637799999999999E-3</v>
      </c>
      <c r="D10009" s="62">
        <v>6.92</v>
      </c>
      <c r="E10009" s="173">
        <f t="shared" si="216"/>
        <v>0.01</v>
      </c>
    </row>
    <row r="10010" spans="1:5">
      <c r="A10010" s="410" t="s">
        <v>3046</v>
      </c>
      <c r="B10010" s="62" t="s">
        <v>131</v>
      </c>
      <c r="C10010" s="62">
        <v>3.5221999999999999E-4</v>
      </c>
      <c r="D10010" s="62">
        <v>50.4</v>
      </c>
      <c r="E10010" s="173">
        <f t="shared" si="216"/>
        <v>0.01</v>
      </c>
    </row>
    <row r="10011" spans="1:5">
      <c r="A10011" s="410" t="s">
        <v>3067</v>
      </c>
      <c r="B10011" s="62" t="s">
        <v>123</v>
      </c>
      <c r="C10011" s="62">
        <v>1.4621999999999999E-4</v>
      </c>
      <c r="D10011" s="62">
        <v>108.95</v>
      </c>
      <c r="E10011" s="173">
        <f t="shared" si="216"/>
        <v>0.01</v>
      </c>
    </row>
    <row r="10012" spans="1:5">
      <c r="A10012" s="410" t="s">
        <v>3069</v>
      </c>
      <c r="B10012" s="62" t="s">
        <v>123</v>
      </c>
      <c r="C10012" s="62">
        <v>1.9951999999999999E-3</v>
      </c>
      <c r="D10012" s="62">
        <v>6.21</v>
      </c>
      <c r="E10012" s="173">
        <f t="shared" si="216"/>
        <v>0.01</v>
      </c>
    </row>
    <row r="10013" spans="1:5">
      <c r="A10013" s="410" t="s">
        <v>3345</v>
      </c>
      <c r="B10013" s="62" t="s">
        <v>123</v>
      </c>
      <c r="C10013" s="62">
        <v>1</v>
      </c>
      <c r="D10013" s="62">
        <v>10.199999999999999</v>
      </c>
      <c r="E10013" s="173">
        <f t="shared" si="216"/>
        <v>10.199999999999999</v>
      </c>
    </row>
    <row r="10014" spans="1:5">
      <c r="A10014" s="410" t="s">
        <v>3047</v>
      </c>
      <c r="B10014" s="62" t="s">
        <v>131</v>
      </c>
      <c r="C10014" s="62">
        <v>3.02162E-3</v>
      </c>
      <c r="D10014" s="62">
        <v>9.4499999999999993</v>
      </c>
      <c r="E10014" s="173">
        <f t="shared" si="216"/>
        <v>0.02</v>
      </c>
    </row>
    <row r="10015" spans="1:5" ht="30">
      <c r="A10015" s="410" t="s">
        <v>3330</v>
      </c>
      <c r="B10015" s="62" t="s">
        <v>123</v>
      </c>
      <c r="C10015" s="62">
        <v>0.06</v>
      </c>
      <c r="D10015" s="62">
        <v>20.21</v>
      </c>
      <c r="E10015" s="173">
        <f t="shared" si="216"/>
        <v>1.21</v>
      </c>
    </row>
    <row r="10016" spans="1:5">
      <c r="A10016" s="410" t="s">
        <v>3075</v>
      </c>
      <c r="B10016" s="62" t="s">
        <v>128</v>
      </c>
      <c r="C10016" s="62">
        <v>3.3253999999999998E-4</v>
      </c>
      <c r="D10016" s="62">
        <v>15.32</v>
      </c>
      <c r="E10016" s="173">
        <f t="shared" si="216"/>
        <v>0</v>
      </c>
    </row>
    <row r="10017" spans="1:5">
      <c r="A10017" s="410" t="s">
        <v>3076</v>
      </c>
      <c r="B10017" s="62" t="s">
        <v>122</v>
      </c>
      <c r="C10017" s="62">
        <v>0.22</v>
      </c>
      <c r="D10017" s="62">
        <v>1.87</v>
      </c>
      <c r="E10017" s="173">
        <f t="shared" si="216"/>
        <v>0.41</v>
      </c>
    </row>
    <row r="10018" spans="1:5">
      <c r="A10018" s="410" t="s">
        <v>3077</v>
      </c>
      <c r="B10018" s="62" t="s">
        <v>122</v>
      </c>
      <c r="C10018" s="62">
        <v>0.22</v>
      </c>
      <c r="D10018" s="62">
        <v>0.71</v>
      </c>
      <c r="E10018" s="173">
        <f t="shared" si="216"/>
        <v>0.15</v>
      </c>
    </row>
    <row r="10019" spans="1:5">
      <c r="A10019" s="410" t="s">
        <v>3078</v>
      </c>
      <c r="B10019" s="62" t="s">
        <v>122</v>
      </c>
      <c r="C10019" s="62">
        <v>0.22</v>
      </c>
      <c r="D10019" s="62">
        <v>0.34</v>
      </c>
      <c r="E10019" s="173">
        <f t="shared" si="216"/>
        <v>7.0000000000000007E-2</v>
      </c>
    </row>
    <row r="10020" spans="1:5">
      <c r="A10020" s="410" t="s">
        <v>3079</v>
      </c>
      <c r="B10020" s="62" t="s">
        <v>122</v>
      </c>
      <c r="C10020" s="62">
        <v>0.22</v>
      </c>
      <c r="D10020" s="62">
        <v>0.05</v>
      </c>
      <c r="E10020" s="173">
        <f t="shared" si="216"/>
        <v>0.01</v>
      </c>
    </row>
    <row r="10021" spans="1:5">
      <c r="A10021" s="410" t="s">
        <v>3048</v>
      </c>
      <c r="B10021" s="62" t="s">
        <v>123</v>
      </c>
      <c r="C10021" s="62">
        <v>5.8217999999999996E-4</v>
      </c>
      <c r="D10021" s="62">
        <v>31.18</v>
      </c>
      <c r="E10021" s="173">
        <f t="shared" si="216"/>
        <v>0.01</v>
      </c>
    </row>
    <row r="10022" spans="1:5">
      <c r="A10022" s="410" t="s">
        <v>3049</v>
      </c>
      <c r="B10022" s="62" t="s">
        <v>123</v>
      </c>
      <c r="C10022" s="62">
        <v>2.7285999999999999E-4</v>
      </c>
      <c r="D10022" s="62">
        <v>178.5</v>
      </c>
      <c r="E10022" s="173">
        <f t="shared" si="216"/>
        <v>0.04</v>
      </c>
    </row>
    <row r="10023" spans="1:5">
      <c r="A10023" s="410" t="s">
        <v>3050</v>
      </c>
      <c r="B10023" s="62" t="s">
        <v>123</v>
      </c>
      <c r="C10023" s="62">
        <v>2.4527179999999999E-2</v>
      </c>
      <c r="D10023" s="62">
        <v>1.17</v>
      </c>
      <c r="E10023" s="173">
        <f t="shared" si="216"/>
        <v>0.02</v>
      </c>
    </row>
    <row r="10024" spans="1:5" ht="30">
      <c r="A10024" s="410" t="s">
        <v>3051</v>
      </c>
      <c r="B10024" s="62" t="s">
        <v>123</v>
      </c>
      <c r="C10024" s="62">
        <v>2.365E-4</v>
      </c>
      <c r="D10024" s="62">
        <v>140.43</v>
      </c>
      <c r="E10024" s="173">
        <f t="shared" si="216"/>
        <v>0.03</v>
      </c>
    </row>
    <row r="10025" spans="1:5" ht="30">
      <c r="A10025" s="410" t="s">
        <v>3052</v>
      </c>
      <c r="B10025" s="62" t="s">
        <v>123</v>
      </c>
      <c r="C10025" s="62">
        <v>1.584E-4</v>
      </c>
      <c r="D10025" s="62">
        <v>123.37</v>
      </c>
      <c r="E10025" s="173">
        <f t="shared" si="216"/>
        <v>0.01</v>
      </c>
    </row>
    <row r="10026" spans="1:5" ht="30">
      <c r="A10026" s="410" t="s">
        <v>3080</v>
      </c>
      <c r="B10026" s="62" t="s">
        <v>123</v>
      </c>
      <c r="C10026" s="62">
        <v>9.7000000000000003E-6</v>
      </c>
      <c r="D10026" s="62">
        <v>593.85</v>
      </c>
      <c r="E10026" s="173">
        <f t="shared" si="216"/>
        <v>0</v>
      </c>
    </row>
    <row r="10027" spans="1:5">
      <c r="A10027" s="410" t="s">
        <v>3081</v>
      </c>
      <c r="B10027" s="62" t="s">
        <v>123</v>
      </c>
      <c r="C10027" s="62">
        <v>5.9580000000000002E-5</v>
      </c>
      <c r="D10027" s="62">
        <v>134.63</v>
      </c>
      <c r="E10027" s="173">
        <f t="shared" si="216"/>
        <v>0</v>
      </c>
    </row>
    <row r="10028" spans="1:5">
      <c r="A10028" s="410" t="s">
        <v>3082</v>
      </c>
      <c r="B10028" s="62" t="s">
        <v>123</v>
      </c>
      <c r="C10028" s="62">
        <v>4.5259999999999997E-5</v>
      </c>
      <c r="D10028" s="62">
        <v>202.84</v>
      </c>
      <c r="E10028" s="173">
        <f t="shared" si="216"/>
        <v>0</v>
      </c>
    </row>
    <row r="10029" spans="1:5">
      <c r="A10029" s="410" t="s">
        <v>3083</v>
      </c>
      <c r="B10029" s="62" t="s">
        <v>123</v>
      </c>
      <c r="C10029" s="62">
        <v>9.7000000000000003E-6</v>
      </c>
      <c r="D10029" s="62">
        <v>574.46</v>
      </c>
      <c r="E10029" s="173">
        <f t="shared" si="216"/>
        <v>0</v>
      </c>
    </row>
    <row r="10030" spans="1:5">
      <c r="A10030" s="410" t="s">
        <v>3084</v>
      </c>
      <c r="B10030" s="62" t="s">
        <v>123</v>
      </c>
      <c r="C10030" s="62">
        <v>1.1919999999999999E-5</v>
      </c>
      <c r="D10030" s="62">
        <v>276.64</v>
      </c>
      <c r="E10030" s="173">
        <f t="shared" si="216"/>
        <v>0</v>
      </c>
    </row>
    <row r="10031" spans="1:5">
      <c r="A10031" s="410" t="s">
        <v>3085</v>
      </c>
      <c r="B10031" s="62" t="s">
        <v>123</v>
      </c>
      <c r="C10031" s="62">
        <v>6.0059999999999996E-4</v>
      </c>
      <c r="D10031" s="62">
        <v>8.1</v>
      </c>
      <c r="E10031" s="173">
        <f t="shared" si="216"/>
        <v>0</v>
      </c>
    </row>
    <row r="10032" spans="1:5">
      <c r="A10032" s="410" t="s">
        <v>3086</v>
      </c>
      <c r="B10032" s="62" t="s">
        <v>123</v>
      </c>
      <c r="C10032" s="62">
        <v>3.3253999999999998E-4</v>
      </c>
      <c r="D10032" s="62">
        <v>11.01</v>
      </c>
      <c r="E10032" s="173">
        <f t="shared" si="216"/>
        <v>0</v>
      </c>
    </row>
    <row r="10033" spans="1:5">
      <c r="A10033" s="410" t="s">
        <v>3087</v>
      </c>
      <c r="B10033" s="62" t="s">
        <v>123</v>
      </c>
      <c r="C10033" s="62">
        <v>3.3253999999999998E-4</v>
      </c>
      <c r="D10033" s="62">
        <v>24.42</v>
      </c>
      <c r="E10033" s="173">
        <f t="shared" si="216"/>
        <v>0</v>
      </c>
    </row>
    <row r="10034" spans="1:5">
      <c r="A10034" s="410" t="s">
        <v>562</v>
      </c>
      <c r="B10034" s="62" t="s">
        <v>563</v>
      </c>
      <c r="C10034" s="62" t="s">
        <v>563</v>
      </c>
      <c r="D10034" s="62" t="s">
        <v>563</v>
      </c>
      <c r="E10034" s="173">
        <f>SUM(E10007:E10033)</f>
        <v>16.440000000000001</v>
      </c>
    </row>
    <row r="10035" spans="1:5">
      <c r="A10035" s="410"/>
      <c r="B10035" s="62"/>
      <c r="C10035" s="62"/>
      <c r="D10035" s="62"/>
      <c r="E10035" s="173"/>
    </row>
    <row r="10036" spans="1:5">
      <c r="A10036" s="410" t="s">
        <v>565</v>
      </c>
      <c r="B10036" s="62" t="s">
        <v>563</v>
      </c>
      <c r="C10036" s="62" t="s">
        <v>563</v>
      </c>
      <c r="D10036" s="62" t="s">
        <v>563</v>
      </c>
      <c r="E10036" s="173">
        <f>E9999+E10004+E10034</f>
        <v>18.970000000000002</v>
      </c>
    </row>
    <row r="10037" spans="1:5">
      <c r="A10037" s="410"/>
      <c r="B10037" s="62"/>
      <c r="C10037" s="62"/>
      <c r="D10037" s="413"/>
      <c r="E10037" s="173"/>
    </row>
    <row r="10038" spans="1:5">
      <c r="A10038" s="410"/>
      <c r="B10038" s="62"/>
      <c r="C10038" s="62"/>
      <c r="D10038" s="62"/>
      <c r="E10038" s="173"/>
    </row>
    <row r="10039" spans="1:5">
      <c r="A10039" s="410"/>
      <c r="B10039" s="62"/>
      <c r="C10039" s="62"/>
      <c r="D10039" s="62"/>
      <c r="E10039" s="173"/>
    </row>
    <row r="10040" spans="1:5">
      <c r="A10040" s="410" t="s">
        <v>1514</v>
      </c>
      <c r="B10040" s="62" t="s">
        <v>3677</v>
      </c>
      <c r="C10040" s="62"/>
      <c r="D10040" s="62"/>
      <c r="E10040" s="173"/>
    </row>
    <row r="10041" spans="1:5">
      <c r="A10041" s="410" t="s">
        <v>1244</v>
      </c>
      <c r="B10041" s="62"/>
      <c r="C10041" s="62"/>
      <c r="D10041" s="62"/>
      <c r="E10041" s="173"/>
    </row>
    <row r="10042" spans="1:5">
      <c r="A10042" s="410" t="s">
        <v>570</v>
      </c>
      <c r="B10042" s="62"/>
      <c r="C10042" s="62"/>
      <c r="D10042" s="62"/>
      <c r="E10042" s="173"/>
    </row>
    <row r="10043" spans="1:5">
      <c r="A10043" s="410"/>
      <c r="B10043" s="62"/>
      <c r="C10043" s="62"/>
      <c r="D10043" s="62"/>
      <c r="E10043" s="173"/>
    </row>
    <row r="10044" spans="1:5">
      <c r="A10044" s="410" t="s">
        <v>576</v>
      </c>
      <c r="B10044" s="62" t="s">
        <v>558</v>
      </c>
      <c r="C10044" s="62" t="s">
        <v>559</v>
      </c>
      <c r="D10044" s="62" t="s">
        <v>560</v>
      </c>
      <c r="E10044" s="173" t="s">
        <v>561</v>
      </c>
    </row>
    <row r="10045" spans="1:5" ht="30">
      <c r="A10045" s="410" t="s">
        <v>3061</v>
      </c>
      <c r="B10045" s="62" t="s">
        <v>123</v>
      </c>
      <c r="C10045" s="62">
        <v>1.7600000000000001E-5</v>
      </c>
      <c r="D10045" s="62">
        <v>576</v>
      </c>
      <c r="E10045" s="173">
        <f>TRUNC((C10045*D10045),2)</f>
        <v>0.01</v>
      </c>
    </row>
    <row r="10046" spans="1:5">
      <c r="A10046" s="410" t="s">
        <v>562</v>
      </c>
      <c r="B10046" s="62" t="s">
        <v>563</v>
      </c>
      <c r="C10046" s="62" t="s">
        <v>563</v>
      </c>
      <c r="D10046" s="62" t="s">
        <v>563</v>
      </c>
      <c r="E10046" s="173">
        <f>SUM(E10045:E10045)</f>
        <v>0.01</v>
      </c>
    </row>
    <row r="10047" spans="1:5">
      <c r="A10047" s="410"/>
      <c r="B10047" s="62"/>
      <c r="C10047" s="62"/>
      <c r="D10047" s="62"/>
      <c r="E10047" s="173"/>
    </row>
    <row r="10048" spans="1:5">
      <c r="A10048" s="410" t="s">
        <v>557</v>
      </c>
      <c r="B10048" s="62" t="s">
        <v>558</v>
      </c>
      <c r="C10048" s="62" t="s">
        <v>559</v>
      </c>
      <c r="D10048" s="62" t="s">
        <v>560</v>
      </c>
      <c r="E10048" s="173" t="s">
        <v>561</v>
      </c>
    </row>
    <row r="10049" spans="1:5">
      <c r="A10049" s="410" t="s">
        <v>3104</v>
      </c>
      <c r="B10049" s="62" t="s">
        <v>122</v>
      </c>
      <c r="C10049" s="62">
        <v>0.131885</v>
      </c>
      <c r="D10049" s="62">
        <v>9.41</v>
      </c>
      <c r="E10049" s="173">
        <f>TRUNC((C10049*D10049),2)</f>
        <v>1.24</v>
      </c>
    </row>
    <row r="10050" spans="1:5">
      <c r="A10050" s="410" t="s">
        <v>3105</v>
      </c>
      <c r="B10050" s="62" t="s">
        <v>122</v>
      </c>
      <c r="C10050" s="62">
        <v>0.131885</v>
      </c>
      <c r="D10050" s="62">
        <v>13.3</v>
      </c>
      <c r="E10050" s="173">
        <f>TRUNC((C10050*D10050),2)</f>
        <v>1.75</v>
      </c>
    </row>
    <row r="10051" spans="1:5">
      <c r="A10051" s="410" t="s">
        <v>562</v>
      </c>
      <c r="B10051" s="62" t="s">
        <v>563</v>
      </c>
      <c r="C10051" s="62" t="s">
        <v>563</v>
      </c>
      <c r="D10051" s="62" t="s">
        <v>563</v>
      </c>
      <c r="E10051" s="173">
        <f>SUM(E10049:E10050)</f>
        <v>2.99</v>
      </c>
    </row>
    <row r="10052" spans="1:5">
      <c r="A10052" s="410"/>
      <c r="B10052" s="62"/>
      <c r="C10052" s="62"/>
      <c r="D10052" s="62"/>
      <c r="E10052" s="173"/>
    </row>
    <row r="10053" spans="1:5">
      <c r="A10053" s="410" t="s">
        <v>564</v>
      </c>
      <c r="B10053" s="62" t="s">
        <v>558</v>
      </c>
      <c r="C10053" s="62" t="s">
        <v>559</v>
      </c>
      <c r="D10053" s="62" t="s">
        <v>560</v>
      </c>
      <c r="E10053" s="173" t="s">
        <v>561</v>
      </c>
    </row>
    <row r="10054" spans="1:5">
      <c r="A10054" s="410" t="s">
        <v>3334</v>
      </c>
      <c r="B10054" s="62" t="s">
        <v>123</v>
      </c>
      <c r="C10054" s="62">
        <v>1.0604395600000001</v>
      </c>
      <c r="D10054" s="62">
        <v>1.82</v>
      </c>
      <c r="E10054" s="173">
        <f t="shared" ref="E10054:E10079" si="217">TRUNC((C10054*D10054),2)</f>
        <v>1.92</v>
      </c>
    </row>
    <row r="10055" spans="1:5">
      <c r="A10055" s="410" t="s">
        <v>3066</v>
      </c>
      <c r="B10055" s="62" t="s">
        <v>123</v>
      </c>
      <c r="C10055" s="62">
        <v>2.0844800000000001E-3</v>
      </c>
      <c r="D10055" s="62">
        <v>6.92</v>
      </c>
      <c r="E10055" s="173">
        <f t="shared" si="217"/>
        <v>0.01</v>
      </c>
    </row>
    <row r="10056" spans="1:5">
      <c r="A10056" s="410" t="s">
        <v>3046</v>
      </c>
      <c r="B10056" s="62" t="s">
        <v>131</v>
      </c>
      <c r="C10056" s="62">
        <v>4.1626E-4</v>
      </c>
      <c r="D10056" s="62">
        <v>50.4</v>
      </c>
      <c r="E10056" s="173">
        <f t="shared" si="217"/>
        <v>0.02</v>
      </c>
    </row>
    <row r="10057" spans="1:5">
      <c r="A10057" s="410" t="s">
        <v>3067</v>
      </c>
      <c r="B10057" s="62" t="s">
        <v>123</v>
      </c>
      <c r="C10057" s="62">
        <v>1.728E-4</v>
      </c>
      <c r="D10057" s="62">
        <v>108.95</v>
      </c>
      <c r="E10057" s="173">
        <f t="shared" si="217"/>
        <v>0.01</v>
      </c>
    </row>
    <row r="10058" spans="1:5">
      <c r="A10058" s="410" t="s">
        <v>3069</v>
      </c>
      <c r="B10058" s="62" t="s">
        <v>123</v>
      </c>
      <c r="C10058" s="62">
        <v>2.3579600000000001E-3</v>
      </c>
      <c r="D10058" s="62">
        <v>6.21</v>
      </c>
      <c r="E10058" s="173">
        <f t="shared" si="217"/>
        <v>0.01</v>
      </c>
    </row>
    <row r="10059" spans="1:5">
      <c r="A10059" s="410" t="s">
        <v>3346</v>
      </c>
      <c r="B10059" s="62" t="s">
        <v>123</v>
      </c>
      <c r="C10059" s="62">
        <v>1</v>
      </c>
      <c r="D10059" s="62">
        <v>7.01</v>
      </c>
      <c r="E10059" s="173">
        <f t="shared" si="217"/>
        <v>7.01</v>
      </c>
    </row>
    <row r="10060" spans="1:5">
      <c r="A10060" s="410" t="s">
        <v>3047</v>
      </c>
      <c r="B10060" s="62" t="s">
        <v>131</v>
      </c>
      <c r="C10060" s="62">
        <v>3.571E-3</v>
      </c>
      <c r="D10060" s="62">
        <v>9.4499999999999993</v>
      </c>
      <c r="E10060" s="173">
        <f t="shared" si="217"/>
        <v>0.03</v>
      </c>
    </row>
    <row r="10061" spans="1:5" ht="30">
      <c r="A10061" s="410" t="s">
        <v>3330</v>
      </c>
      <c r="B10061" s="62" t="s">
        <v>123</v>
      </c>
      <c r="C10061" s="62">
        <v>0.03</v>
      </c>
      <c r="D10061" s="62">
        <v>20.21</v>
      </c>
      <c r="E10061" s="173">
        <f t="shared" si="217"/>
        <v>0.6</v>
      </c>
    </row>
    <row r="10062" spans="1:5">
      <c r="A10062" s="410" t="s">
        <v>3075</v>
      </c>
      <c r="B10062" s="62" t="s">
        <v>128</v>
      </c>
      <c r="C10062" s="62">
        <v>3.9300000000000001E-4</v>
      </c>
      <c r="D10062" s="62">
        <v>15.32</v>
      </c>
      <c r="E10062" s="173">
        <f t="shared" si="217"/>
        <v>0</v>
      </c>
    </row>
    <row r="10063" spans="1:5">
      <c r="A10063" s="410" t="s">
        <v>3076</v>
      </c>
      <c r="B10063" s="62" t="s">
        <v>122</v>
      </c>
      <c r="C10063" s="62">
        <v>0.26</v>
      </c>
      <c r="D10063" s="62">
        <v>1.87</v>
      </c>
      <c r="E10063" s="173">
        <f t="shared" si="217"/>
        <v>0.48</v>
      </c>
    </row>
    <row r="10064" spans="1:5">
      <c r="A10064" s="410" t="s">
        <v>3077</v>
      </c>
      <c r="B10064" s="62" t="s">
        <v>122</v>
      </c>
      <c r="C10064" s="62">
        <v>0.26</v>
      </c>
      <c r="D10064" s="62">
        <v>0.71</v>
      </c>
      <c r="E10064" s="173">
        <f t="shared" si="217"/>
        <v>0.18</v>
      </c>
    </row>
    <row r="10065" spans="1:5">
      <c r="A10065" s="410" t="s">
        <v>3078</v>
      </c>
      <c r="B10065" s="62" t="s">
        <v>122</v>
      </c>
      <c r="C10065" s="62">
        <v>0.26</v>
      </c>
      <c r="D10065" s="62">
        <v>0.34</v>
      </c>
      <c r="E10065" s="173">
        <f t="shared" si="217"/>
        <v>0.08</v>
      </c>
    </row>
    <row r="10066" spans="1:5">
      <c r="A10066" s="410" t="s">
        <v>3079</v>
      </c>
      <c r="B10066" s="62" t="s">
        <v>122</v>
      </c>
      <c r="C10066" s="62">
        <v>0.26</v>
      </c>
      <c r="D10066" s="62">
        <v>0.05</v>
      </c>
      <c r="E10066" s="173">
        <f t="shared" si="217"/>
        <v>0.01</v>
      </c>
    </row>
    <row r="10067" spans="1:5">
      <c r="A10067" s="410" t="s">
        <v>3048</v>
      </c>
      <c r="B10067" s="62" t="s">
        <v>123</v>
      </c>
      <c r="C10067" s="62">
        <v>6.8804000000000001E-4</v>
      </c>
      <c r="D10067" s="62">
        <v>31.18</v>
      </c>
      <c r="E10067" s="173">
        <f t="shared" si="217"/>
        <v>0.02</v>
      </c>
    </row>
    <row r="10068" spans="1:5">
      <c r="A10068" s="410" t="s">
        <v>3049</v>
      </c>
      <c r="B10068" s="62" t="s">
        <v>123</v>
      </c>
      <c r="C10068" s="62">
        <v>3.2247999999999999E-4</v>
      </c>
      <c r="D10068" s="62">
        <v>178.5</v>
      </c>
      <c r="E10068" s="173">
        <f t="shared" si="217"/>
        <v>0.05</v>
      </c>
    </row>
    <row r="10069" spans="1:5">
      <c r="A10069" s="410" t="s">
        <v>3050</v>
      </c>
      <c r="B10069" s="62" t="s">
        <v>123</v>
      </c>
      <c r="C10069" s="62">
        <v>2.8986680000000001E-2</v>
      </c>
      <c r="D10069" s="62">
        <v>1.17</v>
      </c>
      <c r="E10069" s="173">
        <f t="shared" si="217"/>
        <v>0.03</v>
      </c>
    </row>
    <row r="10070" spans="1:5" ht="30">
      <c r="A10070" s="410" t="s">
        <v>3051</v>
      </c>
      <c r="B10070" s="62" t="s">
        <v>123</v>
      </c>
      <c r="C10070" s="62">
        <v>2.7950000000000002E-4</v>
      </c>
      <c r="D10070" s="62">
        <v>140.43</v>
      </c>
      <c r="E10070" s="173">
        <f t="shared" si="217"/>
        <v>0.03</v>
      </c>
    </row>
    <row r="10071" spans="1:5" ht="30">
      <c r="A10071" s="410" t="s">
        <v>3052</v>
      </c>
      <c r="B10071" s="62" t="s">
        <v>123</v>
      </c>
      <c r="C10071" s="62">
        <v>1.872E-4</v>
      </c>
      <c r="D10071" s="62">
        <v>123.37</v>
      </c>
      <c r="E10071" s="173">
        <f t="shared" si="217"/>
        <v>0.02</v>
      </c>
    </row>
    <row r="10072" spans="1:5" ht="30">
      <c r="A10072" s="410" t="s">
        <v>3080</v>
      </c>
      <c r="B10072" s="62" t="s">
        <v>123</v>
      </c>
      <c r="C10072" s="62">
        <v>1.146E-5</v>
      </c>
      <c r="D10072" s="62">
        <v>593.85</v>
      </c>
      <c r="E10072" s="173">
        <f t="shared" si="217"/>
        <v>0</v>
      </c>
    </row>
    <row r="10073" spans="1:5">
      <c r="A10073" s="410" t="s">
        <v>3081</v>
      </c>
      <c r="B10073" s="62" t="s">
        <v>123</v>
      </c>
      <c r="C10073" s="62">
        <v>7.0400000000000004E-5</v>
      </c>
      <c r="D10073" s="62">
        <v>134.63</v>
      </c>
      <c r="E10073" s="173">
        <f t="shared" si="217"/>
        <v>0</v>
      </c>
    </row>
    <row r="10074" spans="1:5">
      <c r="A10074" s="410" t="s">
        <v>3082</v>
      </c>
      <c r="B10074" s="62" t="s">
        <v>123</v>
      </c>
      <c r="C10074" s="62">
        <v>5.3480000000000003E-5</v>
      </c>
      <c r="D10074" s="62">
        <v>202.84</v>
      </c>
      <c r="E10074" s="173">
        <f t="shared" si="217"/>
        <v>0.01</v>
      </c>
    </row>
    <row r="10075" spans="1:5">
      <c r="A10075" s="410" t="s">
        <v>3083</v>
      </c>
      <c r="B10075" s="62" t="s">
        <v>123</v>
      </c>
      <c r="C10075" s="62">
        <v>1.146E-5</v>
      </c>
      <c r="D10075" s="62">
        <v>574.46</v>
      </c>
      <c r="E10075" s="173">
        <f t="shared" si="217"/>
        <v>0</v>
      </c>
    </row>
    <row r="10076" spans="1:5">
      <c r="A10076" s="410" t="s">
        <v>3084</v>
      </c>
      <c r="B10076" s="62" t="s">
        <v>123</v>
      </c>
      <c r="C10076" s="62">
        <v>1.4100000000000001E-5</v>
      </c>
      <c r="D10076" s="62">
        <v>276.64</v>
      </c>
      <c r="E10076" s="173">
        <f t="shared" si="217"/>
        <v>0</v>
      </c>
    </row>
    <row r="10077" spans="1:5">
      <c r="A10077" s="410" t="s">
        <v>3085</v>
      </c>
      <c r="B10077" s="62" t="s">
        <v>123</v>
      </c>
      <c r="C10077" s="62">
        <v>7.0980000000000001E-4</v>
      </c>
      <c r="D10077" s="62">
        <v>8.1</v>
      </c>
      <c r="E10077" s="173">
        <f t="shared" si="217"/>
        <v>0</v>
      </c>
    </row>
    <row r="10078" spans="1:5">
      <c r="A10078" s="410" t="s">
        <v>3086</v>
      </c>
      <c r="B10078" s="62" t="s">
        <v>123</v>
      </c>
      <c r="C10078" s="62">
        <v>3.9300000000000001E-4</v>
      </c>
      <c r="D10078" s="62">
        <v>11.01</v>
      </c>
      <c r="E10078" s="173">
        <f t="shared" si="217"/>
        <v>0</v>
      </c>
    </row>
    <row r="10079" spans="1:5">
      <c r="A10079" s="410" t="s">
        <v>3087</v>
      </c>
      <c r="B10079" s="62" t="s">
        <v>123</v>
      </c>
      <c r="C10079" s="62">
        <v>3.9300000000000001E-4</v>
      </c>
      <c r="D10079" s="62">
        <v>24.42</v>
      </c>
      <c r="E10079" s="173">
        <f t="shared" si="217"/>
        <v>0</v>
      </c>
    </row>
    <row r="10080" spans="1:5">
      <c r="A10080" s="410" t="s">
        <v>562</v>
      </c>
      <c r="B10080" s="62" t="s">
        <v>563</v>
      </c>
      <c r="C10080" s="62" t="s">
        <v>563</v>
      </c>
      <c r="D10080" s="62" t="s">
        <v>563</v>
      </c>
      <c r="E10080" s="173">
        <f>SUM(E10054:E10079)</f>
        <v>10.519999999999998</v>
      </c>
    </row>
    <row r="10081" spans="1:5">
      <c r="A10081" s="410"/>
      <c r="B10081" s="62"/>
      <c r="C10081" s="62"/>
      <c r="D10081" s="62"/>
      <c r="E10081" s="173"/>
    </row>
    <row r="10082" spans="1:5">
      <c r="A10082" s="410" t="s">
        <v>565</v>
      </c>
      <c r="B10082" s="62" t="s">
        <v>563</v>
      </c>
      <c r="C10082" s="62" t="s">
        <v>563</v>
      </c>
      <c r="D10082" s="62" t="s">
        <v>563</v>
      </c>
      <c r="E10082" s="173">
        <f>E10046+E10051+E10080</f>
        <v>13.519999999999998</v>
      </c>
    </row>
    <row r="10083" spans="1:5">
      <c r="A10083" s="410"/>
      <c r="B10083" s="62"/>
      <c r="C10083" s="62"/>
      <c r="D10083" s="413"/>
      <c r="E10083" s="173"/>
    </row>
    <row r="10084" spans="1:5">
      <c r="A10084" s="410"/>
      <c r="B10084" s="62"/>
      <c r="C10084" s="62"/>
      <c r="D10084" s="62"/>
      <c r="E10084" s="173"/>
    </row>
    <row r="10085" spans="1:5">
      <c r="A10085" s="410"/>
      <c r="B10085" s="62"/>
      <c r="C10085" s="62"/>
      <c r="D10085" s="62"/>
      <c r="E10085" s="173"/>
    </row>
    <row r="10086" spans="1:5">
      <c r="A10086" s="410" t="s">
        <v>1515</v>
      </c>
      <c r="B10086" s="62" t="s">
        <v>3678</v>
      </c>
      <c r="C10086" s="62"/>
      <c r="D10086" s="62"/>
      <c r="E10086" s="173"/>
    </row>
    <row r="10087" spans="1:5">
      <c r="A10087" s="410" t="s">
        <v>1245</v>
      </c>
      <c r="B10087" s="62"/>
      <c r="C10087" s="62"/>
      <c r="D10087" s="62"/>
      <c r="E10087" s="173"/>
    </row>
    <row r="10088" spans="1:5">
      <c r="A10088" s="410" t="s">
        <v>570</v>
      </c>
      <c r="B10088" s="62"/>
      <c r="C10088" s="62"/>
      <c r="D10088" s="62"/>
      <c r="E10088" s="173"/>
    </row>
    <row r="10089" spans="1:5">
      <c r="A10089" s="410"/>
      <c r="B10089" s="62"/>
      <c r="C10089" s="62"/>
      <c r="D10089" s="62"/>
      <c r="E10089" s="173"/>
    </row>
    <row r="10090" spans="1:5">
      <c r="A10090" s="410" t="s">
        <v>576</v>
      </c>
      <c r="B10090" s="62" t="s">
        <v>558</v>
      </c>
      <c r="C10090" s="62" t="s">
        <v>559</v>
      </c>
      <c r="D10090" s="62" t="s">
        <v>560</v>
      </c>
      <c r="E10090" s="173" t="s">
        <v>561</v>
      </c>
    </row>
    <row r="10091" spans="1:5" ht="30">
      <c r="A10091" s="410" t="s">
        <v>3061</v>
      </c>
      <c r="B10091" s="62" t="s">
        <v>123</v>
      </c>
      <c r="C10091" s="62">
        <v>9.4800000000000007E-6</v>
      </c>
      <c r="D10091" s="62">
        <v>576</v>
      </c>
      <c r="E10091" s="173">
        <f>TRUNC((C10091*D10091),2)</f>
        <v>0</v>
      </c>
    </row>
    <row r="10092" spans="1:5">
      <c r="A10092" s="410" t="s">
        <v>562</v>
      </c>
      <c r="B10092" s="62" t="s">
        <v>563</v>
      </c>
      <c r="C10092" s="62" t="s">
        <v>563</v>
      </c>
      <c r="D10092" s="62" t="s">
        <v>563</v>
      </c>
      <c r="E10092" s="173">
        <f>SUM(E10091:E10091)</f>
        <v>0</v>
      </c>
    </row>
    <row r="10093" spans="1:5">
      <c r="A10093" s="410"/>
      <c r="B10093" s="62"/>
      <c r="C10093" s="62"/>
      <c r="D10093" s="62"/>
      <c r="E10093" s="173"/>
    </row>
    <row r="10094" spans="1:5">
      <c r="A10094" s="410" t="s">
        <v>557</v>
      </c>
      <c r="B10094" s="62" t="s">
        <v>558</v>
      </c>
      <c r="C10094" s="62" t="s">
        <v>559</v>
      </c>
      <c r="D10094" s="62" t="s">
        <v>560</v>
      </c>
      <c r="E10094" s="173" t="s">
        <v>561</v>
      </c>
    </row>
    <row r="10095" spans="1:5">
      <c r="A10095" s="410" t="s">
        <v>3104</v>
      </c>
      <c r="B10095" s="62" t="s">
        <v>122</v>
      </c>
      <c r="C10095" s="62">
        <v>7.1014999999999995E-2</v>
      </c>
      <c r="D10095" s="62">
        <v>9.41</v>
      </c>
      <c r="E10095" s="173">
        <f>TRUNC((C10095*D10095),2)</f>
        <v>0.66</v>
      </c>
    </row>
    <row r="10096" spans="1:5">
      <c r="A10096" s="410" t="s">
        <v>3105</v>
      </c>
      <c r="B10096" s="62" t="s">
        <v>122</v>
      </c>
      <c r="C10096" s="62">
        <v>7.1014999999999995E-2</v>
      </c>
      <c r="D10096" s="62">
        <v>13.3</v>
      </c>
      <c r="E10096" s="173">
        <f>TRUNC((C10096*D10096),2)</f>
        <v>0.94</v>
      </c>
    </row>
    <row r="10097" spans="1:5">
      <c r="A10097" s="410" t="s">
        <v>562</v>
      </c>
      <c r="B10097" s="62" t="s">
        <v>563</v>
      </c>
      <c r="C10097" s="62" t="s">
        <v>563</v>
      </c>
      <c r="D10097" s="62" t="s">
        <v>563</v>
      </c>
      <c r="E10097" s="173">
        <f>SUM(E10095:E10096)</f>
        <v>1.6</v>
      </c>
    </row>
    <row r="10098" spans="1:5">
      <c r="A10098" s="410"/>
      <c r="B10098" s="62"/>
      <c r="C10098" s="62"/>
      <c r="D10098" s="62"/>
      <c r="E10098" s="173"/>
    </row>
    <row r="10099" spans="1:5">
      <c r="A10099" s="410" t="s">
        <v>564</v>
      </c>
      <c r="B10099" s="62" t="s">
        <v>558</v>
      </c>
      <c r="C10099" s="62" t="s">
        <v>559</v>
      </c>
      <c r="D10099" s="62" t="s">
        <v>560</v>
      </c>
      <c r="E10099" s="173" t="s">
        <v>561</v>
      </c>
    </row>
    <row r="10100" spans="1:5">
      <c r="A10100" s="410" t="s">
        <v>3091</v>
      </c>
      <c r="B10100" s="62" t="s">
        <v>123</v>
      </c>
      <c r="C10100" s="62">
        <v>9.9000000000000008E-3</v>
      </c>
      <c r="D10100" s="62">
        <v>55.19</v>
      </c>
      <c r="E10100" s="173">
        <f t="shared" ref="E10100:E10125" si="218">TRUNC((C10100*D10100),2)</f>
        <v>0.54</v>
      </c>
    </row>
    <row r="10101" spans="1:5">
      <c r="A10101" s="410" t="s">
        <v>3066</v>
      </c>
      <c r="B10101" s="62" t="s">
        <v>123</v>
      </c>
      <c r="C10101" s="62">
        <v>1.1224E-3</v>
      </c>
      <c r="D10101" s="62">
        <v>6.92</v>
      </c>
      <c r="E10101" s="173">
        <f t="shared" si="218"/>
        <v>0</v>
      </c>
    </row>
    <row r="10102" spans="1:5">
      <c r="A10102" s="410" t="s">
        <v>3046</v>
      </c>
      <c r="B10102" s="62" t="s">
        <v>131</v>
      </c>
      <c r="C10102" s="62">
        <v>2.2414000000000001E-4</v>
      </c>
      <c r="D10102" s="62">
        <v>50.4</v>
      </c>
      <c r="E10102" s="173">
        <f t="shared" si="218"/>
        <v>0.01</v>
      </c>
    </row>
    <row r="10103" spans="1:5">
      <c r="A10103" s="410" t="s">
        <v>3067</v>
      </c>
      <c r="B10103" s="62" t="s">
        <v>123</v>
      </c>
      <c r="C10103" s="62">
        <v>9.3040000000000004E-5</v>
      </c>
      <c r="D10103" s="62">
        <v>108.95</v>
      </c>
      <c r="E10103" s="173">
        <f t="shared" si="218"/>
        <v>0.01</v>
      </c>
    </row>
    <row r="10104" spans="1:5">
      <c r="A10104" s="410" t="s">
        <v>3069</v>
      </c>
      <c r="B10104" s="62" t="s">
        <v>123</v>
      </c>
      <c r="C10104" s="62">
        <v>1.26968E-3</v>
      </c>
      <c r="D10104" s="62">
        <v>6.21</v>
      </c>
      <c r="E10104" s="173">
        <f t="shared" si="218"/>
        <v>0</v>
      </c>
    </row>
    <row r="10105" spans="1:5">
      <c r="A10105" s="410" t="s">
        <v>3047</v>
      </c>
      <c r="B10105" s="62" t="s">
        <v>131</v>
      </c>
      <c r="C10105" s="62">
        <v>1.9228400000000001E-3</v>
      </c>
      <c r="D10105" s="62">
        <v>9.4499999999999993</v>
      </c>
      <c r="E10105" s="173">
        <f t="shared" si="218"/>
        <v>0.01</v>
      </c>
    </row>
    <row r="10106" spans="1:5">
      <c r="A10106" s="410" t="s">
        <v>3347</v>
      </c>
      <c r="B10106" s="62" t="s">
        <v>123</v>
      </c>
      <c r="C10106" s="62">
        <v>1.12048193</v>
      </c>
      <c r="D10106" s="62">
        <v>0.83</v>
      </c>
      <c r="E10106" s="173">
        <f t="shared" si="218"/>
        <v>0.93</v>
      </c>
    </row>
    <row r="10107" spans="1:5">
      <c r="A10107" s="410" t="s">
        <v>3075</v>
      </c>
      <c r="B10107" s="62" t="s">
        <v>128</v>
      </c>
      <c r="C10107" s="62">
        <v>2.1162000000000001E-4</v>
      </c>
      <c r="D10107" s="62">
        <v>15.32</v>
      </c>
      <c r="E10107" s="173">
        <f t="shared" si="218"/>
        <v>0</v>
      </c>
    </row>
    <row r="10108" spans="1:5">
      <c r="A10108" s="410" t="s">
        <v>3096</v>
      </c>
      <c r="B10108" s="62" t="s">
        <v>123</v>
      </c>
      <c r="C10108" s="62">
        <v>1.4999999999999999E-2</v>
      </c>
      <c r="D10108" s="62">
        <v>47.93</v>
      </c>
      <c r="E10108" s="173">
        <f t="shared" si="218"/>
        <v>0.71</v>
      </c>
    </row>
    <row r="10109" spans="1:5">
      <c r="A10109" s="410" t="s">
        <v>3076</v>
      </c>
      <c r="B10109" s="62" t="s">
        <v>122</v>
      </c>
      <c r="C10109" s="62">
        <v>0.14000000000000001</v>
      </c>
      <c r="D10109" s="62">
        <v>1.87</v>
      </c>
      <c r="E10109" s="173">
        <f t="shared" si="218"/>
        <v>0.26</v>
      </c>
    </row>
    <row r="10110" spans="1:5">
      <c r="A10110" s="410" t="s">
        <v>3077</v>
      </c>
      <c r="B10110" s="62" t="s">
        <v>122</v>
      </c>
      <c r="C10110" s="62">
        <v>0.14000000000000001</v>
      </c>
      <c r="D10110" s="62">
        <v>0.71</v>
      </c>
      <c r="E10110" s="173">
        <f t="shared" si="218"/>
        <v>0.09</v>
      </c>
    </row>
    <row r="10111" spans="1:5">
      <c r="A10111" s="410" t="s">
        <v>3078</v>
      </c>
      <c r="B10111" s="62" t="s">
        <v>122</v>
      </c>
      <c r="C10111" s="62">
        <v>0.14000000000000001</v>
      </c>
      <c r="D10111" s="62">
        <v>0.34</v>
      </c>
      <c r="E10111" s="173">
        <f t="shared" si="218"/>
        <v>0.04</v>
      </c>
    </row>
    <row r="10112" spans="1:5">
      <c r="A10112" s="410" t="s">
        <v>3079</v>
      </c>
      <c r="B10112" s="62" t="s">
        <v>122</v>
      </c>
      <c r="C10112" s="62">
        <v>0.14000000000000001</v>
      </c>
      <c r="D10112" s="62">
        <v>0.05</v>
      </c>
      <c r="E10112" s="173">
        <f t="shared" si="218"/>
        <v>0</v>
      </c>
    </row>
    <row r="10113" spans="1:5">
      <c r="A10113" s="410" t="s">
        <v>3048</v>
      </c>
      <c r="B10113" s="62" t="s">
        <v>123</v>
      </c>
      <c r="C10113" s="62">
        <v>3.7048000000000002E-4</v>
      </c>
      <c r="D10113" s="62">
        <v>31.18</v>
      </c>
      <c r="E10113" s="173">
        <f t="shared" si="218"/>
        <v>0.01</v>
      </c>
    </row>
    <row r="10114" spans="1:5">
      <c r="A10114" s="410" t="s">
        <v>3049</v>
      </c>
      <c r="B10114" s="62" t="s">
        <v>123</v>
      </c>
      <c r="C10114" s="62">
        <v>1.7364E-4</v>
      </c>
      <c r="D10114" s="62">
        <v>178.5</v>
      </c>
      <c r="E10114" s="173">
        <f t="shared" si="218"/>
        <v>0.03</v>
      </c>
    </row>
    <row r="10115" spans="1:5">
      <c r="A10115" s="410" t="s">
        <v>3050</v>
      </c>
      <c r="B10115" s="62" t="s">
        <v>123</v>
      </c>
      <c r="C10115" s="62">
        <v>1.5608199999999999E-2</v>
      </c>
      <c r="D10115" s="62">
        <v>1.17</v>
      </c>
      <c r="E10115" s="173">
        <f t="shared" si="218"/>
        <v>0.01</v>
      </c>
    </row>
    <row r="10116" spans="1:5" ht="30">
      <c r="A10116" s="410" t="s">
        <v>3051</v>
      </c>
      <c r="B10116" s="62" t="s">
        <v>123</v>
      </c>
      <c r="C10116" s="62">
        <v>1.505E-4</v>
      </c>
      <c r="D10116" s="62">
        <v>140.43</v>
      </c>
      <c r="E10116" s="173">
        <f t="shared" si="218"/>
        <v>0.02</v>
      </c>
    </row>
    <row r="10117" spans="1:5" ht="30">
      <c r="A10117" s="410" t="s">
        <v>3052</v>
      </c>
      <c r="B10117" s="62" t="s">
        <v>123</v>
      </c>
      <c r="C10117" s="62">
        <v>1.008E-4</v>
      </c>
      <c r="D10117" s="62">
        <v>123.37</v>
      </c>
      <c r="E10117" s="173">
        <f t="shared" si="218"/>
        <v>0.01</v>
      </c>
    </row>
    <row r="10118" spans="1:5" ht="30">
      <c r="A10118" s="410" t="s">
        <v>3080</v>
      </c>
      <c r="B10118" s="62" t="s">
        <v>123</v>
      </c>
      <c r="C10118" s="62">
        <v>6.1800000000000001E-6</v>
      </c>
      <c r="D10118" s="62">
        <v>593.85</v>
      </c>
      <c r="E10118" s="173">
        <f t="shared" si="218"/>
        <v>0</v>
      </c>
    </row>
    <row r="10119" spans="1:5">
      <c r="A10119" s="410" t="s">
        <v>3081</v>
      </c>
      <c r="B10119" s="62" t="s">
        <v>123</v>
      </c>
      <c r="C10119" s="62">
        <v>3.7920000000000003E-5</v>
      </c>
      <c r="D10119" s="62">
        <v>134.63</v>
      </c>
      <c r="E10119" s="173">
        <f t="shared" si="218"/>
        <v>0</v>
      </c>
    </row>
    <row r="10120" spans="1:5">
      <c r="A10120" s="410" t="s">
        <v>3082</v>
      </c>
      <c r="B10120" s="62" t="s">
        <v>123</v>
      </c>
      <c r="C10120" s="62">
        <v>2.8799999999999999E-5</v>
      </c>
      <c r="D10120" s="62">
        <v>202.84</v>
      </c>
      <c r="E10120" s="173">
        <f t="shared" si="218"/>
        <v>0</v>
      </c>
    </row>
    <row r="10121" spans="1:5">
      <c r="A10121" s="410" t="s">
        <v>3083</v>
      </c>
      <c r="B10121" s="62" t="s">
        <v>123</v>
      </c>
      <c r="C10121" s="62">
        <v>6.1800000000000001E-6</v>
      </c>
      <c r="D10121" s="62">
        <v>574.46</v>
      </c>
      <c r="E10121" s="173">
        <f t="shared" si="218"/>
        <v>0</v>
      </c>
    </row>
    <row r="10122" spans="1:5">
      <c r="A10122" s="410" t="s">
        <v>3084</v>
      </c>
      <c r="B10122" s="62" t="s">
        <v>123</v>
      </c>
      <c r="C10122" s="62">
        <v>7.5800000000000003E-6</v>
      </c>
      <c r="D10122" s="62">
        <v>276.64</v>
      </c>
      <c r="E10122" s="173">
        <f t="shared" si="218"/>
        <v>0</v>
      </c>
    </row>
    <row r="10123" spans="1:5">
      <c r="A10123" s="410" t="s">
        <v>3085</v>
      </c>
      <c r="B10123" s="62" t="s">
        <v>123</v>
      </c>
      <c r="C10123" s="62">
        <v>3.8220000000000002E-4</v>
      </c>
      <c r="D10123" s="62">
        <v>8.1</v>
      </c>
      <c r="E10123" s="173">
        <f t="shared" si="218"/>
        <v>0</v>
      </c>
    </row>
    <row r="10124" spans="1:5">
      <c r="A10124" s="410" t="s">
        <v>3086</v>
      </c>
      <c r="B10124" s="62" t="s">
        <v>123</v>
      </c>
      <c r="C10124" s="62">
        <v>2.1162000000000001E-4</v>
      </c>
      <c r="D10124" s="62">
        <v>11.01</v>
      </c>
      <c r="E10124" s="173">
        <f t="shared" si="218"/>
        <v>0</v>
      </c>
    </row>
    <row r="10125" spans="1:5">
      <c r="A10125" s="410" t="s">
        <v>3087</v>
      </c>
      <c r="B10125" s="62" t="s">
        <v>123</v>
      </c>
      <c r="C10125" s="62">
        <v>2.1162000000000001E-4</v>
      </c>
      <c r="D10125" s="62">
        <v>24.42</v>
      </c>
      <c r="E10125" s="173">
        <f t="shared" si="218"/>
        <v>0</v>
      </c>
    </row>
    <row r="10126" spans="1:5">
      <c r="A10126" s="410" t="s">
        <v>562</v>
      </c>
      <c r="B10126" s="62" t="s">
        <v>563</v>
      </c>
      <c r="C10126" s="62" t="s">
        <v>563</v>
      </c>
      <c r="D10126" s="62" t="s">
        <v>563</v>
      </c>
      <c r="E10126" s="173">
        <f>SUM(E10100:E10125)</f>
        <v>2.6799999999999988</v>
      </c>
    </row>
    <row r="10127" spans="1:5">
      <c r="A10127" s="410"/>
      <c r="B10127" s="62"/>
      <c r="C10127" s="62"/>
      <c r="D10127" s="62"/>
      <c r="E10127" s="173"/>
    </row>
    <row r="10128" spans="1:5">
      <c r="A10128" s="410" t="s">
        <v>565</v>
      </c>
      <c r="B10128" s="62" t="s">
        <v>563</v>
      </c>
      <c r="C10128" s="62" t="s">
        <v>563</v>
      </c>
      <c r="D10128" s="62" t="s">
        <v>563</v>
      </c>
      <c r="E10128" s="173">
        <f>E10092+E10097+E10126</f>
        <v>4.2799999999999994</v>
      </c>
    </row>
    <row r="10129" spans="1:5">
      <c r="A10129" s="410"/>
      <c r="B10129" s="62"/>
      <c r="C10129" s="62"/>
      <c r="D10129" s="413"/>
      <c r="E10129" s="173"/>
    </row>
    <row r="10130" spans="1:5">
      <c r="A10130" s="410"/>
      <c r="B10130" s="62"/>
      <c r="C10130" s="62"/>
      <c r="D10130" s="62"/>
      <c r="E10130" s="173"/>
    </row>
    <row r="10131" spans="1:5">
      <c r="A10131" s="410"/>
      <c r="B10131" s="62"/>
      <c r="C10131" s="62"/>
      <c r="D10131" s="62"/>
      <c r="E10131" s="173"/>
    </row>
    <row r="10132" spans="1:5">
      <c r="A10132" s="410" t="s">
        <v>1516</v>
      </c>
      <c r="B10132" s="62" t="s">
        <v>3679</v>
      </c>
      <c r="C10132" s="62"/>
      <c r="D10132" s="62"/>
      <c r="E10132" s="173"/>
    </row>
    <row r="10133" spans="1:5">
      <c r="A10133" s="410" t="s">
        <v>1246</v>
      </c>
      <c r="B10133" s="62"/>
      <c r="C10133" s="62"/>
      <c r="D10133" s="62"/>
      <c r="E10133" s="173"/>
    </row>
    <row r="10134" spans="1:5">
      <c r="A10134" s="410" t="s">
        <v>570</v>
      </c>
      <c r="B10134" s="62"/>
      <c r="C10134" s="62"/>
      <c r="D10134" s="62"/>
      <c r="E10134" s="173"/>
    </row>
    <row r="10135" spans="1:5">
      <c r="A10135" s="410"/>
      <c r="B10135" s="62"/>
      <c r="C10135" s="62"/>
      <c r="D10135" s="62"/>
      <c r="E10135" s="173"/>
    </row>
    <row r="10136" spans="1:5">
      <c r="A10136" s="410" t="s">
        <v>576</v>
      </c>
      <c r="B10136" s="62" t="s">
        <v>558</v>
      </c>
      <c r="C10136" s="62" t="s">
        <v>559</v>
      </c>
      <c r="D10136" s="62" t="s">
        <v>560</v>
      </c>
      <c r="E10136" s="173" t="s">
        <v>561</v>
      </c>
    </row>
    <row r="10137" spans="1:5" ht="30">
      <c r="A10137" s="410" t="s">
        <v>3061</v>
      </c>
      <c r="B10137" s="62" t="s">
        <v>123</v>
      </c>
      <c r="C10137" s="62">
        <v>2.302E-5</v>
      </c>
      <c r="D10137" s="62">
        <v>576</v>
      </c>
      <c r="E10137" s="173">
        <f>TRUNC((C10137*D10137),2)</f>
        <v>0.01</v>
      </c>
    </row>
    <row r="10138" spans="1:5">
      <c r="A10138" s="410" t="s">
        <v>562</v>
      </c>
      <c r="B10138" s="62" t="s">
        <v>563</v>
      </c>
      <c r="C10138" s="62" t="s">
        <v>563</v>
      </c>
      <c r="D10138" s="62" t="s">
        <v>563</v>
      </c>
      <c r="E10138" s="173">
        <f>SUM(E10137:E10137)</f>
        <v>0.01</v>
      </c>
    </row>
    <row r="10139" spans="1:5">
      <c r="A10139" s="410"/>
      <c r="B10139" s="62"/>
      <c r="C10139" s="62"/>
      <c r="D10139" s="62"/>
      <c r="E10139" s="173"/>
    </row>
    <row r="10140" spans="1:5">
      <c r="A10140" s="410" t="s">
        <v>557</v>
      </c>
      <c r="B10140" s="62" t="s">
        <v>558</v>
      </c>
      <c r="C10140" s="62" t="s">
        <v>559</v>
      </c>
      <c r="D10140" s="62" t="s">
        <v>560</v>
      </c>
      <c r="E10140" s="173" t="s">
        <v>561</v>
      </c>
    </row>
    <row r="10141" spans="1:5">
      <c r="A10141" s="410" t="s">
        <v>3104</v>
      </c>
      <c r="B10141" s="62" t="s">
        <v>122</v>
      </c>
      <c r="C10141" s="62">
        <v>0.17246500000000001</v>
      </c>
      <c r="D10141" s="62">
        <v>9.41</v>
      </c>
      <c r="E10141" s="173">
        <f>TRUNC((C10141*D10141),2)</f>
        <v>1.62</v>
      </c>
    </row>
    <row r="10142" spans="1:5">
      <c r="A10142" s="410" t="s">
        <v>3105</v>
      </c>
      <c r="B10142" s="62" t="s">
        <v>122</v>
      </c>
      <c r="C10142" s="62">
        <v>0.17246500000000001</v>
      </c>
      <c r="D10142" s="62">
        <v>13.3</v>
      </c>
      <c r="E10142" s="173">
        <f>TRUNC((C10142*D10142),2)</f>
        <v>2.29</v>
      </c>
    </row>
    <row r="10143" spans="1:5">
      <c r="A10143" s="410" t="s">
        <v>562</v>
      </c>
      <c r="B10143" s="62" t="s">
        <v>563</v>
      </c>
      <c r="C10143" s="62" t="s">
        <v>563</v>
      </c>
      <c r="D10143" s="62" t="s">
        <v>563</v>
      </c>
      <c r="E10143" s="173">
        <f>SUM(E10141:E10142)</f>
        <v>3.91</v>
      </c>
    </row>
    <row r="10144" spans="1:5">
      <c r="A10144" s="410"/>
      <c r="B10144" s="62"/>
      <c r="C10144" s="62"/>
      <c r="D10144" s="62"/>
      <c r="E10144" s="173"/>
    </row>
    <row r="10145" spans="1:5">
      <c r="A10145" s="410" t="s">
        <v>564</v>
      </c>
      <c r="B10145" s="62" t="s">
        <v>558</v>
      </c>
      <c r="C10145" s="62" t="s">
        <v>559</v>
      </c>
      <c r="D10145" s="62" t="s">
        <v>560</v>
      </c>
      <c r="E10145" s="173" t="s">
        <v>561</v>
      </c>
    </row>
    <row r="10146" spans="1:5">
      <c r="A10146" s="410" t="s">
        <v>3092</v>
      </c>
      <c r="B10146" s="62" t="s">
        <v>123</v>
      </c>
      <c r="C10146" s="62">
        <v>1.04803493</v>
      </c>
      <c r="D10146" s="62">
        <v>2.29</v>
      </c>
      <c r="E10146" s="173">
        <f t="shared" ref="E10146:E10171" si="219">TRUNC((C10146*D10146),2)</f>
        <v>2.39</v>
      </c>
    </row>
    <row r="10147" spans="1:5">
      <c r="A10147" s="410" t="s">
        <v>3066</v>
      </c>
      <c r="B10147" s="62" t="s">
        <v>123</v>
      </c>
      <c r="C10147" s="62">
        <v>2.7258400000000002E-3</v>
      </c>
      <c r="D10147" s="62">
        <v>6.92</v>
      </c>
      <c r="E10147" s="173">
        <f t="shared" si="219"/>
        <v>0.01</v>
      </c>
    </row>
    <row r="10148" spans="1:5">
      <c r="A10148" s="410" t="s">
        <v>3046</v>
      </c>
      <c r="B10148" s="62" t="s">
        <v>131</v>
      </c>
      <c r="C10148" s="62">
        <v>5.4434000000000004E-4</v>
      </c>
      <c r="D10148" s="62">
        <v>50.4</v>
      </c>
      <c r="E10148" s="173">
        <f t="shared" si="219"/>
        <v>0.02</v>
      </c>
    </row>
    <row r="10149" spans="1:5">
      <c r="A10149" s="410" t="s">
        <v>3067</v>
      </c>
      <c r="B10149" s="62" t="s">
        <v>123</v>
      </c>
      <c r="C10149" s="62">
        <v>2.2596000000000001E-4</v>
      </c>
      <c r="D10149" s="62">
        <v>108.95</v>
      </c>
      <c r="E10149" s="173">
        <f t="shared" si="219"/>
        <v>0.02</v>
      </c>
    </row>
    <row r="10150" spans="1:5">
      <c r="A10150" s="410" t="s">
        <v>3069</v>
      </c>
      <c r="B10150" s="62" t="s">
        <v>123</v>
      </c>
      <c r="C10150" s="62">
        <v>3.0834999999999999E-3</v>
      </c>
      <c r="D10150" s="62">
        <v>6.21</v>
      </c>
      <c r="E10150" s="173">
        <f t="shared" si="219"/>
        <v>0.01</v>
      </c>
    </row>
    <row r="10151" spans="1:5">
      <c r="A10151" s="410" t="s">
        <v>3047</v>
      </c>
      <c r="B10151" s="62" t="s">
        <v>131</v>
      </c>
      <c r="C10151" s="62">
        <v>4.6697600000000002E-3</v>
      </c>
      <c r="D10151" s="62">
        <v>9.4499999999999993</v>
      </c>
      <c r="E10151" s="173">
        <f t="shared" si="219"/>
        <v>0.04</v>
      </c>
    </row>
    <row r="10152" spans="1:5">
      <c r="A10152" s="410" t="s">
        <v>3348</v>
      </c>
      <c r="B10152" s="62" t="s">
        <v>123</v>
      </c>
      <c r="C10152" s="62">
        <v>1</v>
      </c>
      <c r="D10152" s="62">
        <v>3.98</v>
      </c>
      <c r="E10152" s="173">
        <f t="shared" si="219"/>
        <v>3.98</v>
      </c>
    </row>
    <row r="10153" spans="1:5" ht="30">
      <c r="A10153" s="410" t="s">
        <v>3330</v>
      </c>
      <c r="B10153" s="62" t="s">
        <v>123</v>
      </c>
      <c r="C10153" s="62">
        <v>4.5999999999999999E-2</v>
      </c>
      <c r="D10153" s="62">
        <v>20.21</v>
      </c>
      <c r="E10153" s="173">
        <f t="shared" si="219"/>
        <v>0.92</v>
      </c>
    </row>
    <row r="10154" spans="1:5">
      <c r="A10154" s="410" t="s">
        <v>3075</v>
      </c>
      <c r="B10154" s="62" t="s">
        <v>128</v>
      </c>
      <c r="C10154" s="62">
        <v>5.1391999999999996E-4</v>
      </c>
      <c r="D10154" s="62">
        <v>15.32</v>
      </c>
      <c r="E10154" s="173">
        <f t="shared" si="219"/>
        <v>0</v>
      </c>
    </row>
    <row r="10155" spans="1:5">
      <c r="A10155" s="410" t="s">
        <v>3076</v>
      </c>
      <c r="B10155" s="62" t="s">
        <v>122</v>
      </c>
      <c r="C10155" s="62">
        <v>0.34</v>
      </c>
      <c r="D10155" s="62">
        <v>1.87</v>
      </c>
      <c r="E10155" s="173">
        <f t="shared" si="219"/>
        <v>0.63</v>
      </c>
    </row>
    <row r="10156" spans="1:5">
      <c r="A10156" s="410" t="s">
        <v>3077</v>
      </c>
      <c r="B10156" s="62" t="s">
        <v>122</v>
      </c>
      <c r="C10156" s="62">
        <v>0.34</v>
      </c>
      <c r="D10156" s="62">
        <v>0.71</v>
      </c>
      <c r="E10156" s="173">
        <f t="shared" si="219"/>
        <v>0.24</v>
      </c>
    </row>
    <row r="10157" spans="1:5">
      <c r="A10157" s="410" t="s">
        <v>3078</v>
      </c>
      <c r="B10157" s="62" t="s">
        <v>122</v>
      </c>
      <c r="C10157" s="62">
        <v>0.34</v>
      </c>
      <c r="D10157" s="62">
        <v>0.34</v>
      </c>
      <c r="E10157" s="173">
        <f t="shared" si="219"/>
        <v>0.11</v>
      </c>
    </row>
    <row r="10158" spans="1:5">
      <c r="A10158" s="410" t="s">
        <v>3079</v>
      </c>
      <c r="B10158" s="62" t="s">
        <v>122</v>
      </c>
      <c r="C10158" s="62">
        <v>0.34</v>
      </c>
      <c r="D10158" s="62">
        <v>0.05</v>
      </c>
      <c r="E10158" s="173">
        <f t="shared" si="219"/>
        <v>0.01</v>
      </c>
    </row>
    <row r="10159" spans="1:5">
      <c r="A10159" s="410" t="s">
        <v>3048</v>
      </c>
      <c r="B10159" s="62" t="s">
        <v>123</v>
      </c>
      <c r="C10159" s="62">
        <v>8.9974E-4</v>
      </c>
      <c r="D10159" s="62">
        <v>31.18</v>
      </c>
      <c r="E10159" s="173">
        <f t="shared" si="219"/>
        <v>0.02</v>
      </c>
    </row>
    <row r="10160" spans="1:5">
      <c r="A10160" s="410" t="s">
        <v>3049</v>
      </c>
      <c r="B10160" s="62" t="s">
        <v>123</v>
      </c>
      <c r="C10160" s="62">
        <v>4.217E-4</v>
      </c>
      <c r="D10160" s="62">
        <v>178.5</v>
      </c>
      <c r="E10160" s="173">
        <f t="shared" si="219"/>
        <v>7.0000000000000007E-2</v>
      </c>
    </row>
    <row r="10161" spans="1:5">
      <c r="A10161" s="410" t="s">
        <v>3050</v>
      </c>
      <c r="B10161" s="62" t="s">
        <v>123</v>
      </c>
      <c r="C10161" s="62">
        <v>3.7905639999999997E-2</v>
      </c>
      <c r="D10161" s="62">
        <v>1.17</v>
      </c>
      <c r="E10161" s="173">
        <f t="shared" si="219"/>
        <v>0.04</v>
      </c>
    </row>
    <row r="10162" spans="1:5" ht="30">
      <c r="A10162" s="410" t="s">
        <v>3051</v>
      </c>
      <c r="B10162" s="62" t="s">
        <v>123</v>
      </c>
      <c r="C10162" s="62">
        <v>3.6549999999999999E-4</v>
      </c>
      <c r="D10162" s="62">
        <v>140.43</v>
      </c>
      <c r="E10162" s="173">
        <f t="shared" si="219"/>
        <v>0.05</v>
      </c>
    </row>
    <row r="10163" spans="1:5" ht="30">
      <c r="A10163" s="410" t="s">
        <v>3052</v>
      </c>
      <c r="B10163" s="62" t="s">
        <v>123</v>
      </c>
      <c r="C10163" s="62">
        <v>2.4479999999999999E-4</v>
      </c>
      <c r="D10163" s="62">
        <v>123.37</v>
      </c>
      <c r="E10163" s="173">
        <f t="shared" si="219"/>
        <v>0.03</v>
      </c>
    </row>
    <row r="10164" spans="1:5" ht="30">
      <c r="A10164" s="410" t="s">
        <v>3080</v>
      </c>
      <c r="B10164" s="62" t="s">
        <v>123</v>
      </c>
      <c r="C10164" s="62">
        <v>1.5E-5</v>
      </c>
      <c r="D10164" s="62">
        <v>593.85</v>
      </c>
      <c r="E10164" s="173">
        <f t="shared" si="219"/>
        <v>0</v>
      </c>
    </row>
    <row r="10165" spans="1:5">
      <c r="A10165" s="410" t="s">
        <v>3081</v>
      </c>
      <c r="B10165" s="62" t="s">
        <v>123</v>
      </c>
      <c r="C10165" s="62">
        <v>9.2079999999999999E-5</v>
      </c>
      <c r="D10165" s="62">
        <v>134.63</v>
      </c>
      <c r="E10165" s="173">
        <f t="shared" si="219"/>
        <v>0.01</v>
      </c>
    </row>
    <row r="10166" spans="1:5">
      <c r="A10166" s="410" t="s">
        <v>3082</v>
      </c>
      <c r="B10166" s="62" t="s">
        <v>123</v>
      </c>
      <c r="C10166" s="62">
        <v>6.9939999999999998E-5</v>
      </c>
      <c r="D10166" s="62">
        <v>202.84</v>
      </c>
      <c r="E10166" s="173">
        <f t="shared" si="219"/>
        <v>0.01</v>
      </c>
    </row>
    <row r="10167" spans="1:5">
      <c r="A10167" s="410" t="s">
        <v>3083</v>
      </c>
      <c r="B10167" s="62" t="s">
        <v>123</v>
      </c>
      <c r="C10167" s="62">
        <v>1.5E-5</v>
      </c>
      <c r="D10167" s="62">
        <v>574.46</v>
      </c>
      <c r="E10167" s="173">
        <f t="shared" si="219"/>
        <v>0</v>
      </c>
    </row>
    <row r="10168" spans="1:5">
      <c r="A10168" s="410" t="s">
        <v>3084</v>
      </c>
      <c r="B10168" s="62" t="s">
        <v>123</v>
      </c>
      <c r="C10168" s="62">
        <v>1.842E-5</v>
      </c>
      <c r="D10168" s="62">
        <v>276.64</v>
      </c>
      <c r="E10168" s="173">
        <f t="shared" si="219"/>
        <v>0</v>
      </c>
    </row>
    <row r="10169" spans="1:5">
      <c r="A10169" s="410" t="s">
        <v>3085</v>
      </c>
      <c r="B10169" s="62" t="s">
        <v>123</v>
      </c>
      <c r="C10169" s="62">
        <v>9.2820000000000001E-4</v>
      </c>
      <c r="D10169" s="62">
        <v>8.1</v>
      </c>
      <c r="E10169" s="173">
        <f t="shared" si="219"/>
        <v>0</v>
      </c>
    </row>
    <row r="10170" spans="1:5">
      <c r="A10170" s="410" t="s">
        <v>3086</v>
      </c>
      <c r="B10170" s="62" t="s">
        <v>123</v>
      </c>
      <c r="C10170" s="62">
        <v>5.1391999999999996E-4</v>
      </c>
      <c r="D10170" s="62">
        <v>11.01</v>
      </c>
      <c r="E10170" s="173">
        <f t="shared" si="219"/>
        <v>0</v>
      </c>
    </row>
    <row r="10171" spans="1:5">
      <c r="A10171" s="410" t="s">
        <v>3087</v>
      </c>
      <c r="B10171" s="62" t="s">
        <v>123</v>
      </c>
      <c r="C10171" s="62">
        <v>5.1391999999999996E-4</v>
      </c>
      <c r="D10171" s="62">
        <v>24.42</v>
      </c>
      <c r="E10171" s="173">
        <f t="shared" si="219"/>
        <v>0.01</v>
      </c>
    </row>
    <row r="10172" spans="1:5">
      <c r="A10172" s="410" t="s">
        <v>562</v>
      </c>
      <c r="B10172" s="62" t="s">
        <v>563</v>
      </c>
      <c r="C10172" s="62" t="s">
        <v>563</v>
      </c>
      <c r="D10172" s="62" t="s">
        <v>563</v>
      </c>
      <c r="E10172" s="173">
        <f>SUM(E10146:E10171)</f>
        <v>8.6199999999999974</v>
      </c>
    </row>
    <row r="10173" spans="1:5">
      <c r="A10173" s="410"/>
      <c r="B10173" s="62"/>
      <c r="C10173" s="62"/>
      <c r="D10173" s="62"/>
      <c r="E10173" s="173"/>
    </row>
    <row r="10174" spans="1:5">
      <c r="A10174" s="410" t="s">
        <v>565</v>
      </c>
      <c r="B10174" s="62" t="s">
        <v>563</v>
      </c>
      <c r="C10174" s="62" t="s">
        <v>563</v>
      </c>
      <c r="D10174" s="62" t="s">
        <v>563</v>
      </c>
      <c r="E10174" s="173">
        <f>E10138+E10143+E10172</f>
        <v>12.539999999999997</v>
      </c>
    </row>
    <row r="10175" spans="1:5">
      <c r="A10175" s="410"/>
      <c r="B10175" s="62"/>
      <c r="C10175" s="62"/>
      <c r="D10175" s="413"/>
      <c r="E10175" s="173"/>
    </row>
    <row r="10176" spans="1:5">
      <c r="A10176" s="410"/>
      <c r="B10176" s="62"/>
      <c r="C10176" s="62"/>
      <c r="D10176" s="62"/>
      <c r="E10176" s="173"/>
    </row>
    <row r="10177" spans="1:5">
      <c r="A10177" s="410"/>
      <c r="B10177" s="62"/>
      <c r="C10177" s="62"/>
      <c r="D10177" s="62"/>
      <c r="E10177" s="173"/>
    </row>
    <row r="10178" spans="1:5">
      <c r="A10178" s="410" t="s">
        <v>1517</v>
      </c>
      <c r="B10178" s="62" t="s">
        <v>3680</v>
      </c>
      <c r="C10178" s="62"/>
      <c r="D10178" s="62"/>
      <c r="E10178" s="173"/>
    </row>
    <row r="10179" spans="1:5">
      <c r="A10179" s="410" t="s">
        <v>1247</v>
      </c>
      <c r="B10179" s="62"/>
      <c r="C10179" s="62"/>
      <c r="D10179" s="62"/>
      <c r="E10179" s="173"/>
    </row>
    <row r="10180" spans="1:5">
      <c r="A10180" s="410" t="s">
        <v>570</v>
      </c>
      <c r="B10180" s="62"/>
      <c r="C10180" s="62"/>
      <c r="D10180" s="62"/>
      <c r="E10180" s="173"/>
    </row>
    <row r="10181" spans="1:5">
      <c r="A10181" s="410"/>
      <c r="B10181" s="62"/>
      <c r="C10181" s="62"/>
      <c r="D10181" s="62"/>
      <c r="E10181" s="173"/>
    </row>
    <row r="10182" spans="1:5">
      <c r="A10182" s="410" t="s">
        <v>576</v>
      </c>
      <c r="B10182" s="62" t="s">
        <v>558</v>
      </c>
      <c r="C10182" s="62" t="s">
        <v>559</v>
      </c>
      <c r="D10182" s="62" t="s">
        <v>560</v>
      </c>
      <c r="E10182" s="173" t="s">
        <v>561</v>
      </c>
    </row>
    <row r="10183" spans="1:5" ht="30">
      <c r="A10183" s="410" t="s">
        <v>3061</v>
      </c>
      <c r="B10183" s="62" t="s">
        <v>123</v>
      </c>
      <c r="C10183" s="62">
        <v>1.7600000000000001E-5</v>
      </c>
      <c r="D10183" s="62">
        <v>576</v>
      </c>
      <c r="E10183" s="173">
        <f>TRUNC((C10183*D10183),2)</f>
        <v>0.01</v>
      </c>
    </row>
    <row r="10184" spans="1:5">
      <c r="A10184" s="410" t="s">
        <v>562</v>
      </c>
      <c r="B10184" s="62" t="s">
        <v>563</v>
      </c>
      <c r="C10184" s="62" t="s">
        <v>563</v>
      </c>
      <c r="D10184" s="62" t="s">
        <v>563</v>
      </c>
      <c r="E10184" s="173">
        <f>SUM(E10183:E10183)</f>
        <v>0.01</v>
      </c>
    </row>
    <row r="10185" spans="1:5">
      <c r="A10185" s="410"/>
      <c r="B10185" s="62"/>
      <c r="C10185" s="62"/>
      <c r="D10185" s="62"/>
      <c r="E10185" s="173"/>
    </row>
    <row r="10186" spans="1:5">
      <c r="A10186" s="410" t="s">
        <v>557</v>
      </c>
      <c r="B10186" s="62" t="s">
        <v>558</v>
      </c>
      <c r="C10186" s="62" t="s">
        <v>559</v>
      </c>
      <c r="D10186" s="62" t="s">
        <v>560</v>
      </c>
      <c r="E10186" s="173" t="s">
        <v>561</v>
      </c>
    </row>
    <row r="10187" spans="1:5">
      <c r="A10187" s="410" t="s">
        <v>3104</v>
      </c>
      <c r="B10187" s="62" t="s">
        <v>122</v>
      </c>
      <c r="C10187" s="62">
        <v>0.131885</v>
      </c>
      <c r="D10187" s="62">
        <v>9.41</v>
      </c>
      <c r="E10187" s="173">
        <f>TRUNC((C10187*D10187),2)</f>
        <v>1.24</v>
      </c>
    </row>
    <row r="10188" spans="1:5">
      <c r="A10188" s="410" t="s">
        <v>3105</v>
      </c>
      <c r="B10188" s="62" t="s">
        <v>122</v>
      </c>
      <c r="C10188" s="62">
        <v>0.131885</v>
      </c>
      <c r="D10188" s="62">
        <v>13.3</v>
      </c>
      <c r="E10188" s="173">
        <f>TRUNC((C10188*D10188),2)</f>
        <v>1.75</v>
      </c>
    </row>
    <row r="10189" spans="1:5">
      <c r="A10189" s="410" t="s">
        <v>562</v>
      </c>
      <c r="B10189" s="62" t="s">
        <v>563</v>
      </c>
      <c r="C10189" s="62" t="s">
        <v>563</v>
      </c>
      <c r="D10189" s="62" t="s">
        <v>563</v>
      </c>
      <c r="E10189" s="173">
        <f>SUM(E10187:E10188)</f>
        <v>2.99</v>
      </c>
    </row>
    <row r="10190" spans="1:5">
      <c r="A10190" s="410"/>
      <c r="B10190" s="62"/>
      <c r="C10190" s="62"/>
      <c r="D10190" s="62"/>
      <c r="E10190" s="173"/>
    </row>
    <row r="10191" spans="1:5">
      <c r="A10191" s="410" t="s">
        <v>564</v>
      </c>
      <c r="B10191" s="62" t="s">
        <v>558</v>
      </c>
      <c r="C10191" s="62" t="s">
        <v>559</v>
      </c>
      <c r="D10191" s="62" t="s">
        <v>560</v>
      </c>
      <c r="E10191" s="173" t="s">
        <v>561</v>
      </c>
    </row>
    <row r="10192" spans="1:5">
      <c r="A10192" s="410" t="s">
        <v>3334</v>
      </c>
      <c r="B10192" s="62" t="s">
        <v>123</v>
      </c>
      <c r="C10192" s="62">
        <v>1.0604395600000001</v>
      </c>
      <c r="D10192" s="62">
        <v>1.82</v>
      </c>
      <c r="E10192" s="173">
        <f t="shared" ref="E10192:E10217" si="220">TRUNC((C10192*D10192),2)</f>
        <v>1.92</v>
      </c>
    </row>
    <row r="10193" spans="1:5">
      <c r="A10193" s="410" t="s">
        <v>3066</v>
      </c>
      <c r="B10193" s="62" t="s">
        <v>123</v>
      </c>
      <c r="C10193" s="62">
        <v>2.0844800000000001E-3</v>
      </c>
      <c r="D10193" s="62">
        <v>6.92</v>
      </c>
      <c r="E10193" s="173">
        <f t="shared" si="220"/>
        <v>0.01</v>
      </c>
    </row>
    <row r="10194" spans="1:5">
      <c r="A10194" s="410" t="s">
        <v>3046</v>
      </c>
      <c r="B10194" s="62" t="s">
        <v>131</v>
      </c>
      <c r="C10194" s="62">
        <v>4.1626E-4</v>
      </c>
      <c r="D10194" s="62">
        <v>50.4</v>
      </c>
      <c r="E10194" s="173">
        <f t="shared" si="220"/>
        <v>0.02</v>
      </c>
    </row>
    <row r="10195" spans="1:5">
      <c r="A10195" s="410" t="s">
        <v>3067</v>
      </c>
      <c r="B10195" s="62" t="s">
        <v>123</v>
      </c>
      <c r="C10195" s="62">
        <v>1.728E-4</v>
      </c>
      <c r="D10195" s="62">
        <v>108.95</v>
      </c>
      <c r="E10195" s="173">
        <f t="shared" si="220"/>
        <v>0.01</v>
      </c>
    </row>
    <row r="10196" spans="1:5">
      <c r="A10196" s="410" t="s">
        <v>3069</v>
      </c>
      <c r="B10196" s="62" t="s">
        <v>123</v>
      </c>
      <c r="C10196" s="62">
        <v>2.3579600000000001E-3</v>
      </c>
      <c r="D10196" s="62">
        <v>6.21</v>
      </c>
      <c r="E10196" s="173">
        <f t="shared" si="220"/>
        <v>0.01</v>
      </c>
    </row>
    <row r="10197" spans="1:5">
      <c r="A10197" s="410" t="s">
        <v>3047</v>
      </c>
      <c r="B10197" s="62" t="s">
        <v>131</v>
      </c>
      <c r="C10197" s="62">
        <v>3.571E-3</v>
      </c>
      <c r="D10197" s="62">
        <v>9.4499999999999993</v>
      </c>
      <c r="E10197" s="173">
        <f t="shared" si="220"/>
        <v>0.03</v>
      </c>
    </row>
    <row r="10198" spans="1:5">
      <c r="A10198" s="410" t="s">
        <v>3349</v>
      </c>
      <c r="B10198" s="62" t="s">
        <v>123</v>
      </c>
      <c r="C10198" s="62">
        <v>1</v>
      </c>
      <c r="D10198" s="62">
        <v>3.43</v>
      </c>
      <c r="E10198" s="173">
        <f t="shared" si="220"/>
        <v>3.43</v>
      </c>
    </row>
    <row r="10199" spans="1:5" ht="30">
      <c r="A10199" s="410" t="s">
        <v>3330</v>
      </c>
      <c r="B10199" s="62" t="s">
        <v>123</v>
      </c>
      <c r="C10199" s="62">
        <v>0.03</v>
      </c>
      <c r="D10199" s="62">
        <v>20.21</v>
      </c>
      <c r="E10199" s="173">
        <f t="shared" si="220"/>
        <v>0.6</v>
      </c>
    </row>
    <row r="10200" spans="1:5">
      <c r="A10200" s="410" t="s">
        <v>3075</v>
      </c>
      <c r="B10200" s="62" t="s">
        <v>128</v>
      </c>
      <c r="C10200" s="62">
        <v>3.9300000000000001E-4</v>
      </c>
      <c r="D10200" s="62">
        <v>15.32</v>
      </c>
      <c r="E10200" s="173">
        <f t="shared" si="220"/>
        <v>0</v>
      </c>
    </row>
    <row r="10201" spans="1:5">
      <c r="A10201" s="410" t="s">
        <v>3076</v>
      </c>
      <c r="B10201" s="62" t="s">
        <v>122</v>
      </c>
      <c r="C10201" s="62">
        <v>0.26</v>
      </c>
      <c r="D10201" s="62">
        <v>1.87</v>
      </c>
      <c r="E10201" s="173">
        <f t="shared" si="220"/>
        <v>0.48</v>
      </c>
    </row>
    <row r="10202" spans="1:5">
      <c r="A10202" s="410" t="s">
        <v>3077</v>
      </c>
      <c r="B10202" s="62" t="s">
        <v>122</v>
      </c>
      <c r="C10202" s="62">
        <v>0.26</v>
      </c>
      <c r="D10202" s="62">
        <v>0.71</v>
      </c>
      <c r="E10202" s="173">
        <f t="shared" si="220"/>
        <v>0.18</v>
      </c>
    </row>
    <row r="10203" spans="1:5">
      <c r="A10203" s="410" t="s">
        <v>3078</v>
      </c>
      <c r="B10203" s="62" t="s">
        <v>122</v>
      </c>
      <c r="C10203" s="62">
        <v>0.26</v>
      </c>
      <c r="D10203" s="62">
        <v>0.34</v>
      </c>
      <c r="E10203" s="173">
        <f t="shared" si="220"/>
        <v>0.08</v>
      </c>
    </row>
    <row r="10204" spans="1:5">
      <c r="A10204" s="410" t="s">
        <v>3079</v>
      </c>
      <c r="B10204" s="62" t="s">
        <v>122</v>
      </c>
      <c r="C10204" s="62">
        <v>0.26</v>
      </c>
      <c r="D10204" s="62">
        <v>0.05</v>
      </c>
      <c r="E10204" s="173">
        <f t="shared" si="220"/>
        <v>0.01</v>
      </c>
    </row>
    <row r="10205" spans="1:5">
      <c r="A10205" s="410" t="s">
        <v>3048</v>
      </c>
      <c r="B10205" s="62" t="s">
        <v>123</v>
      </c>
      <c r="C10205" s="62">
        <v>6.8804000000000001E-4</v>
      </c>
      <c r="D10205" s="62">
        <v>31.18</v>
      </c>
      <c r="E10205" s="173">
        <f t="shared" si="220"/>
        <v>0.02</v>
      </c>
    </row>
    <row r="10206" spans="1:5">
      <c r="A10206" s="410" t="s">
        <v>3049</v>
      </c>
      <c r="B10206" s="62" t="s">
        <v>123</v>
      </c>
      <c r="C10206" s="62">
        <v>3.2247999999999999E-4</v>
      </c>
      <c r="D10206" s="62">
        <v>178.5</v>
      </c>
      <c r="E10206" s="173">
        <f t="shared" si="220"/>
        <v>0.05</v>
      </c>
    </row>
    <row r="10207" spans="1:5">
      <c r="A10207" s="410" t="s">
        <v>3050</v>
      </c>
      <c r="B10207" s="62" t="s">
        <v>123</v>
      </c>
      <c r="C10207" s="62">
        <v>2.8986680000000001E-2</v>
      </c>
      <c r="D10207" s="62">
        <v>1.17</v>
      </c>
      <c r="E10207" s="173">
        <f t="shared" si="220"/>
        <v>0.03</v>
      </c>
    </row>
    <row r="10208" spans="1:5" ht="30">
      <c r="A10208" s="410" t="s">
        <v>3051</v>
      </c>
      <c r="B10208" s="62" t="s">
        <v>123</v>
      </c>
      <c r="C10208" s="62">
        <v>2.7950000000000002E-4</v>
      </c>
      <c r="D10208" s="62">
        <v>140.43</v>
      </c>
      <c r="E10208" s="173">
        <f t="shared" si="220"/>
        <v>0.03</v>
      </c>
    </row>
    <row r="10209" spans="1:5" ht="30">
      <c r="A10209" s="410" t="s">
        <v>3052</v>
      </c>
      <c r="B10209" s="62" t="s">
        <v>123</v>
      </c>
      <c r="C10209" s="62">
        <v>1.872E-4</v>
      </c>
      <c r="D10209" s="62">
        <v>123.37</v>
      </c>
      <c r="E10209" s="173">
        <f t="shared" si="220"/>
        <v>0.02</v>
      </c>
    </row>
    <row r="10210" spans="1:5" ht="30">
      <c r="A10210" s="410" t="s">
        <v>3080</v>
      </c>
      <c r="B10210" s="62" t="s">
        <v>123</v>
      </c>
      <c r="C10210" s="62">
        <v>1.146E-5</v>
      </c>
      <c r="D10210" s="62">
        <v>593.85</v>
      </c>
      <c r="E10210" s="173">
        <f t="shared" si="220"/>
        <v>0</v>
      </c>
    </row>
    <row r="10211" spans="1:5">
      <c r="A10211" s="410" t="s">
        <v>3081</v>
      </c>
      <c r="B10211" s="62" t="s">
        <v>123</v>
      </c>
      <c r="C10211" s="62">
        <v>7.0400000000000004E-5</v>
      </c>
      <c r="D10211" s="62">
        <v>134.63</v>
      </c>
      <c r="E10211" s="173">
        <f t="shared" si="220"/>
        <v>0</v>
      </c>
    </row>
    <row r="10212" spans="1:5">
      <c r="A10212" s="410" t="s">
        <v>3082</v>
      </c>
      <c r="B10212" s="62" t="s">
        <v>123</v>
      </c>
      <c r="C10212" s="62">
        <v>5.3480000000000003E-5</v>
      </c>
      <c r="D10212" s="62">
        <v>202.84</v>
      </c>
      <c r="E10212" s="173">
        <f t="shared" si="220"/>
        <v>0.01</v>
      </c>
    </row>
    <row r="10213" spans="1:5">
      <c r="A10213" s="410" t="s">
        <v>3083</v>
      </c>
      <c r="B10213" s="62" t="s">
        <v>123</v>
      </c>
      <c r="C10213" s="62">
        <v>1.146E-5</v>
      </c>
      <c r="D10213" s="62">
        <v>574.46</v>
      </c>
      <c r="E10213" s="173">
        <f t="shared" si="220"/>
        <v>0</v>
      </c>
    </row>
    <row r="10214" spans="1:5">
      <c r="A10214" s="410" t="s">
        <v>3084</v>
      </c>
      <c r="B10214" s="62" t="s">
        <v>123</v>
      </c>
      <c r="C10214" s="62">
        <v>1.4100000000000001E-5</v>
      </c>
      <c r="D10214" s="62">
        <v>276.64</v>
      </c>
      <c r="E10214" s="173">
        <f t="shared" si="220"/>
        <v>0</v>
      </c>
    </row>
    <row r="10215" spans="1:5">
      <c r="A10215" s="410" t="s">
        <v>3085</v>
      </c>
      <c r="B10215" s="62" t="s">
        <v>123</v>
      </c>
      <c r="C10215" s="62">
        <v>7.0980000000000001E-4</v>
      </c>
      <c r="D10215" s="62">
        <v>8.1</v>
      </c>
      <c r="E10215" s="173">
        <f t="shared" si="220"/>
        <v>0</v>
      </c>
    </row>
    <row r="10216" spans="1:5">
      <c r="A10216" s="410" t="s">
        <v>3086</v>
      </c>
      <c r="B10216" s="62" t="s">
        <v>123</v>
      </c>
      <c r="C10216" s="62">
        <v>3.9300000000000001E-4</v>
      </c>
      <c r="D10216" s="62">
        <v>11.01</v>
      </c>
      <c r="E10216" s="173">
        <f t="shared" si="220"/>
        <v>0</v>
      </c>
    </row>
    <row r="10217" spans="1:5">
      <c r="A10217" s="410" t="s">
        <v>3087</v>
      </c>
      <c r="B10217" s="62" t="s">
        <v>123</v>
      </c>
      <c r="C10217" s="62">
        <v>3.9300000000000001E-4</v>
      </c>
      <c r="D10217" s="62">
        <v>24.42</v>
      </c>
      <c r="E10217" s="173">
        <f t="shared" si="220"/>
        <v>0</v>
      </c>
    </row>
    <row r="10218" spans="1:5">
      <c r="A10218" s="410" t="s">
        <v>562</v>
      </c>
      <c r="B10218" s="62" t="s">
        <v>563</v>
      </c>
      <c r="C10218" s="62" t="s">
        <v>563</v>
      </c>
      <c r="D10218" s="62" t="s">
        <v>563</v>
      </c>
      <c r="E10218" s="173">
        <f>SUM(E10192:E10217)</f>
        <v>6.9399999999999986</v>
      </c>
    </row>
    <row r="10219" spans="1:5">
      <c r="A10219" s="410"/>
      <c r="B10219" s="62"/>
      <c r="C10219" s="62"/>
      <c r="D10219" s="62"/>
      <c r="E10219" s="173"/>
    </row>
    <row r="10220" spans="1:5">
      <c r="A10220" s="410" t="s">
        <v>565</v>
      </c>
      <c r="B10220" s="62" t="s">
        <v>563</v>
      </c>
      <c r="C10220" s="62" t="s">
        <v>563</v>
      </c>
      <c r="D10220" s="62" t="s">
        <v>563</v>
      </c>
      <c r="E10220" s="173">
        <f>E10184+E10189+E10218</f>
        <v>9.9399999999999977</v>
      </c>
    </row>
    <row r="10221" spans="1:5">
      <c r="A10221" s="410"/>
      <c r="B10221" s="62"/>
      <c r="C10221" s="62"/>
      <c r="D10221" s="413"/>
      <c r="E10221" s="173"/>
    </row>
    <row r="10222" spans="1:5">
      <c r="A10222" s="410"/>
      <c r="B10222" s="62"/>
      <c r="C10222" s="62"/>
      <c r="D10222" s="62"/>
      <c r="E10222" s="173"/>
    </row>
    <row r="10223" spans="1:5">
      <c r="A10223" s="410"/>
      <c r="B10223" s="62"/>
      <c r="C10223" s="62"/>
      <c r="D10223" s="62"/>
      <c r="E10223" s="173"/>
    </row>
    <row r="10224" spans="1:5">
      <c r="A10224" s="410" t="s">
        <v>1518</v>
      </c>
      <c r="B10224" s="62" t="s">
        <v>3681</v>
      </c>
      <c r="C10224" s="62"/>
      <c r="D10224" s="62"/>
      <c r="E10224" s="173"/>
    </row>
    <row r="10225" spans="1:5">
      <c r="A10225" s="410" t="s">
        <v>1248</v>
      </c>
      <c r="B10225" s="62"/>
      <c r="C10225" s="62"/>
      <c r="D10225" s="62"/>
      <c r="E10225" s="173"/>
    </row>
    <row r="10226" spans="1:5">
      <c r="A10226" s="410" t="s">
        <v>570</v>
      </c>
      <c r="B10226" s="62"/>
      <c r="C10226" s="62"/>
      <c r="D10226" s="62"/>
      <c r="E10226" s="173"/>
    </row>
    <row r="10227" spans="1:5">
      <c r="A10227" s="410"/>
      <c r="B10227" s="62"/>
      <c r="C10227" s="62"/>
      <c r="D10227" s="62"/>
      <c r="E10227" s="173"/>
    </row>
    <row r="10228" spans="1:5">
      <c r="A10228" s="410" t="s">
        <v>576</v>
      </c>
      <c r="B10228" s="62" t="s">
        <v>558</v>
      </c>
      <c r="C10228" s="62" t="s">
        <v>559</v>
      </c>
      <c r="D10228" s="62" t="s">
        <v>560</v>
      </c>
      <c r="E10228" s="173" t="s">
        <v>561</v>
      </c>
    </row>
    <row r="10229" spans="1:5" ht="30">
      <c r="A10229" s="410" t="s">
        <v>3061</v>
      </c>
      <c r="B10229" s="62" t="s">
        <v>123</v>
      </c>
      <c r="C10229" s="62">
        <v>1.084E-5</v>
      </c>
      <c r="D10229" s="62">
        <v>576</v>
      </c>
      <c r="E10229" s="173">
        <f>TRUNC((C10229*D10229),2)</f>
        <v>0</v>
      </c>
    </row>
    <row r="10230" spans="1:5">
      <c r="A10230" s="410" t="s">
        <v>562</v>
      </c>
      <c r="B10230" s="62" t="s">
        <v>563</v>
      </c>
      <c r="C10230" s="62" t="s">
        <v>563</v>
      </c>
      <c r="D10230" s="62" t="s">
        <v>563</v>
      </c>
      <c r="E10230" s="173">
        <f>SUM(E10229:E10229)</f>
        <v>0</v>
      </c>
    </row>
    <row r="10231" spans="1:5">
      <c r="A10231" s="410"/>
      <c r="B10231" s="62"/>
      <c r="C10231" s="62"/>
      <c r="D10231" s="62"/>
      <c r="E10231" s="173"/>
    </row>
    <row r="10232" spans="1:5">
      <c r="A10232" s="410" t="s">
        <v>557</v>
      </c>
      <c r="B10232" s="62" t="s">
        <v>558</v>
      </c>
      <c r="C10232" s="62" t="s">
        <v>559</v>
      </c>
      <c r="D10232" s="62" t="s">
        <v>560</v>
      </c>
      <c r="E10232" s="173" t="s">
        <v>561</v>
      </c>
    </row>
    <row r="10233" spans="1:5">
      <c r="A10233" s="410" t="s">
        <v>3104</v>
      </c>
      <c r="B10233" s="62" t="s">
        <v>122</v>
      </c>
      <c r="C10233" s="62">
        <v>8.1159999999999996E-2</v>
      </c>
      <c r="D10233" s="62">
        <v>9.41</v>
      </c>
      <c r="E10233" s="173">
        <f>TRUNC((C10233*D10233),2)</f>
        <v>0.76</v>
      </c>
    </row>
    <row r="10234" spans="1:5">
      <c r="A10234" s="410" t="s">
        <v>3105</v>
      </c>
      <c r="B10234" s="62" t="s">
        <v>122</v>
      </c>
      <c r="C10234" s="62">
        <v>8.1159999999999996E-2</v>
      </c>
      <c r="D10234" s="62">
        <v>13.3</v>
      </c>
      <c r="E10234" s="173">
        <f>TRUNC((C10234*D10234),2)</f>
        <v>1.07</v>
      </c>
    </row>
    <row r="10235" spans="1:5">
      <c r="A10235" s="410" t="s">
        <v>562</v>
      </c>
      <c r="B10235" s="62" t="s">
        <v>563</v>
      </c>
      <c r="C10235" s="62" t="s">
        <v>563</v>
      </c>
      <c r="D10235" s="62" t="s">
        <v>563</v>
      </c>
      <c r="E10235" s="173">
        <f>SUM(E10233:E10234)</f>
        <v>1.83</v>
      </c>
    </row>
    <row r="10236" spans="1:5">
      <c r="A10236" s="410"/>
      <c r="B10236" s="62"/>
      <c r="C10236" s="62"/>
      <c r="D10236" s="62"/>
      <c r="E10236" s="173"/>
    </row>
    <row r="10237" spans="1:5">
      <c r="A10237" s="410" t="s">
        <v>564</v>
      </c>
      <c r="B10237" s="62" t="s">
        <v>558</v>
      </c>
      <c r="C10237" s="62" t="s">
        <v>559</v>
      </c>
      <c r="D10237" s="62" t="s">
        <v>560</v>
      </c>
      <c r="E10237" s="173" t="s">
        <v>561</v>
      </c>
    </row>
    <row r="10238" spans="1:5">
      <c r="A10238" s="410" t="s">
        <v>3093</v>
      </c>
      <c r="B10238" s="62" t="s">
        <v>123</v>
      </c>
      <c r="C10238" s="62">
        <v>1.07751938</v>
      </c>
      <c r="D10238" s="62">
        <v>1.29</v>
      </c>
      <c r="E10238" s="173">
        <f t="shared" ref="E10238:E10263" si="221">TRUNC((C10238*D10238),2)</f>
        <v>1.39</v>
      </c>
    </row>
    <row r="10239" spans="1:5">
      <c r="A10239" s="410" t="s">
        <v>3066</v>
      </c>
      <c r="B10239" s="62" t="s">
        <v>123</v>
      </c>
      <c r="C10239" s="62">
        <v>1.28276E-3</v>
      </c>
      <c r="D10239" s="62">
        <v>6.92</v>
      </c>
      <c r="E10239" s="173">
        <f t="shared" si="221"/>
        <v>0</v>
      </c>
    </row>
    <row r="10240" spans="1:5">
      <c r="A10240" s="410" t="s">
        <v>3046</v>
      </c>
      <c r="B10240" s="62" t="s">
        <v>131</v>
      </c>
      <c r="C10240" s="62">
        <v>2.5616000000000001E-4</v>
      </c>
      <c r="D10240" s="62">
        <v>50.4</v>
      </c>
      <c r="E10240" s="173">
        <f t="shared" si="221"/>
        <v>0.01</v>
      </c>
    </row>
    <row r="10241" spans="1:5">
      <c r="A10241" s="410" t="s">
        <v>3067</v>
      </c>
      <c r="B10241" s="62" t="s">
        <v>123</v>
      </c>
      <c r="C10241" s="62">
        <v>1.0634E-4</v>
      </c>
      <c r="D10241" s="62">
        <v>108.95</v>
      </c>
      <c r="E10241" s="173">
        <f t="shared" si="221"/>
        <v>0.01</v>
      </c>
    </row>
    <row r="10242" spans="1:5">
      <c r="A10242" s="410" t="s">
        <v>3069</v>
      </c>
      <c r="B10242" s="62" t="s">
        <v>123</v>
      </c>
      <c r="C10242" s="62">
        <v>1.4510599999999999E-3</v>
      </c>
      <c r="D10242" s="62">
        <v>6.21</v>
      </c>
      <c r="E10242" s="173">
        <f t="shared" si="221"/>
        <v>0</v>
      </c>
    </row>
    <row r="10243" spans="1:5">
      <c r="A10243" s="410" t="s">
        <v>3047</v>
      </c>
      <c r="B10243" s="62" t="s">
        <v>131</v>
      </c>
      <c r="C10243" s="62">
        <v>2.19754E-3</v>
      </c>
      <c r="D10243" s="62">
        <v>9.4499999999999993</v>
      </c>
      <c r="E10243" s="173">
        <f t="shared" si="221"/>
        <v>0.02</v>
      </c>
    </row>
    <row r="10244" spans="1:5">
      <c r="A10244" s="410" t="s">
        <v>3350</v>
      </c>
      <c r="B10244" s="62" t="s">
        <v>123</v>
      </c>
      <c r="C10244" s="62">
        <v>1</v>
      </c>
      <c r="D10244" s="62">
        <v>1.81</v>
      </c>
      <c r="E10244" s="173">
        <f t="shared" si="221"/>
        <v>1.81</v>
      </c>
    </row>
    <row r="10245" spans="1:5" ht="30">
      <c r="A10245" s="410" t="s">
        <v>3330</v>
      </c>
      <c r="B10245" s="62" t="s">
        <v>123</v>
      </c>
      <c r="C10245" s="62">
        <v>0.02</v>
      </c>
      <c r="D10245" s="62">
        <v>20.21</v>
      </c>
      <c r="E10245" s="173">
        <f t="shared" si="221"/>
        <v>0.4</v>
      </c>
    </row>
    <row r="10246" spans="1:5">
      <c r="A10246" s="410" t="s">
        <v>3075</v>
      </c>
      <c r="B10246" s="62" t="s">
        <v>128</v>
      </c>
      <c r="C10246" s="62">
        <v>2.4184E-4</v>
      </c>
      <c r="D10246" s="62">
        <v>15.32</v>
      </c>
      <c r="E10246" s="173">
        <f t="shared" si="221"/>
        <v>0</v>
      </c>
    </row>
    <row r="10247" spans="1:5">
      <c r="A10247" s="410" t="s">
        <v>3076</v>
      </c>
      <c r="B10247" s="62" t="s">
        <v>122</v>
      </c>
      <c r="C10247" s="62">
        <v>0.16</v>
      </c>
      <c r="D10247" s="62">
        <v>1.87</v>
      </c>
      <c r="E10247" s="173">
        <f t="shared" si="221"/>
        <v>0.28999999999999998</v>
      </c>
    </row>
    <row r="10248" spans="1:5">
      <c r="A10248" s="410" t="s">
        <v>3077</v>
      </c>
      <c r="B10248" s="62" t="s">
        <v>122</v>
      </c>
      <c r="C10248" s="62">
        <v>0.16</v>
      </c>
      <c r="D10248" s="62">
        <v>0.71</v>
      </c>
      <c r="E10248" s="173">
        <f t="shared" si="221"/>
        <v>0.11</v>
      </c>
    </row>
    <row r="10249" spans="1:5">
      <c r="A10249" s="410" t="s">
        <v>3078</v>
      </c>
      <c r="B10249" s="62" t="s">
        <v>122</v>
      </c>
      <c r="C10249" s="62">
        <v>0.16</v>
      </c>
      <c r="D10249" s="62">
        <v>0.34</v>
      </c>
      <c r="E10249" s="173">
        <f t="shared" si="221"/>
        <v>0.05</v>
      </c>
    </row>
    <row r="10250" spans="1:5">
      <c r="A10250" s="410" t="s">
        <v>3079</v>
      </c>
      <c r="B10250" s="62" t="s">
        <v>122</v>
      </c>
      <c r="C10250" s="62">
        <v>0.16</v>
      </c>
      <c r="D10250" s="62">
        <v>0.05</v>
      </c>
      <c r="E10250" s="173">
        <f t="shared" si="221"/>
        <v>0</v>
      </c>
    </row>
    <row r="10251" spans="1:5">
      <c r="A10251" s="410" t="s">
        <v>3048</v>
      </c>
      <c r="B10251" s="62" t="s">
        <v>123</v>
      </c>
      <c r="C10251" s="62">
        <v>4.2339999999999999E-4</v>
      </c>
      <c r="D10251" s="62">
        <v>31.18</v>
      </c>
      <c r="E10251" s="173">
        <f t="shared" si="221"/>
        <v>0.01</v>
      </c>
    </row>
    <row r="10252" spans="1:5">
      <c r="A10252" s="410" t="s">
        <v>3049</v>
      </c>
      <c r="B10252" s="62" t="s">
        <v>123</v>
      </c>
      <c r="C10252" s="62">
        <v>1.9844E-4</v>
      </c>
      <c r="D10252" s="62">
        <v>178.5</v>
      </c>
      <c r="E10252" s="173">
        <f t="shared" si="221"/>
        <v>0.03</v>
      </c>
    </row>
    <row r="10253" spans="1:5">
      <c r="A10253" s="410" t="s">
        <v>3050</v>
      </c>
      <c r="B10253" s="62" t="s">
        <v>123</v>
      </c>
      <c r="C10253" s="62">
        <v>1.783796E-2</v>
      </c>
      <c r="D10253" s="62">
        <v>1.17</v>
      </c>
      <c r="E10253" s="173">
        <f t="shared" si="221"/>
        <v>0.02</v>
      </c>
    </row>
    <row r="10254" spans="1:5" ht="30">
      <c r="A10254" s="410" t="s">
        <v>3051</v>
      </c>
      <c r="B10254" s="62" t="s">
        <v>123</v>
      </c>
      <c r="C10254" s="62">
        <v>1.7200000000000001E-4</v>
      </c>
      <c r="D10254" s="62">
        <v>140.43</v>
      </c>
      <c r="E10254" s="173">
        <f t="shared" si="221"/>
        <v>0.02</v>
      </c>
    </row>
    <row r="10255" spans="1:5" ht="30">
      <c r="A10255" s="410" t="s">
        <v>3052</v>
      </c>
      <c r="B10255" s="62" t="s">
        <v>123</v>
      </c>
      <c r="C10255" s="62">
        <v>1.1519999999999999E-4</v>
      </c>
      <c r="D10255" s="62">
        <v>123.37</v>
      </c>
      <c r="E10255" s="173">
        <f t="shared" si="221"/>
        <v>0.01</v>
      </c>
    </row>
    <row r="10256" spans="1:5" ht="30">
      <c r="A10256" s="410" t="s">
        <v>3080</v>
      </c>
      <c r="B10256" s="62" t="s">
        <v>123</v>
      </c>
      <c r="C10256" s="62">
        <v>7.0600000000000002E-6</v>
      </c>
      <c r="D10256" s="62">
        <v>593.85</v>
      </c>
      <c r="E10256" s="173">
        <f t="shared" si="221"/>
        <v>0</v>
      </c>
    </row>
    <row r="10257" spans="1:5">
      <c r="A10257" s="410" t="s">
        <v>3081</v>
      </c>
      <c r="B10257" s="62" t="s">
        <v>123</v>
      </c>
      <c r="C10257" s="62">
        <v>4.3319999999999999E-5</v>
      </c>
      <c r="D10257" s="62">
        <v>134.63</v>
      </c>
      <c r="E10257" s="173">
        <f t="shared" si="221"/>
        <v>0</v>
      </c>
    </row>
    <row r="10258" spans="1:5">
      <c r="A10258" s="410" t="s">
        <v>3082</v>
      </c>
      <c r="B10258" s="62" t="s">
        <v>123</v>
      </c>
      <c r="C10258" s="62">
        <v>3.2920000000000003E-5</v>
      </c>
      <c r="D10258" s="62">
        <v>202.84</v>
      </c>
      <c r="E10258" s="173">
        <f t="shared" si="221"/>
        <v>0</v>
      </c>
    </row>
    <row r="10259" spans="1:5">
      <c r="A10259" s="410" t="s">
        <v>3083</v>
      </c>
      <c r="B10259" s="62" t="s">
        <v>123</v>
      </c>
      <c r="C10259" s="62">
        <v>7.0600000000000002E-6</v>
      </c>
      <c r="D10259" s="62">
        <v>574.46</v>
      </c>
      <c r="E10259" s="173">
        <f t="shared" si="221"/>
        <v>0</v>
      </c>
    </row>
    <row r="10260" spans="1:5">
      <c r="A10260" s="410" t="s">
        <v>3084</v>
      </c>
      <c r="B10260" s="62" t="s">
        <v>123</v>
      </c>
      <c r="C10260" s="62">
        <v>8.6799999999999999E-6</v>
      </c>
      <c r="D10260" s="62">
        <v>276.64</v>
      </c>
      <c r="E10260" s="173">
        <f t="shared" si="221"/>
        <v>0</v>
      </c>
    </row>
    <row r="10261" spans="1:5">
      <c r="A10261" s="410" t="s">
        <v>3085</v>
      </c>
      <c r="B10261" s="62" t="s">
        <v>123</v>
      </c>
      <c r="C10261" s="62">
        <v>4.3679999999999999E-4</v>
      </c>
      <c r="D10261" s="62">
        <v>8.1</v>
      </c>
      <c r="E10261" s="173">
        <f t="shared" si="221"/>
        <v>0</v>
      </c>
    </row>
    <row r="10262" spans="1:5">
      <c r="A10262" s="410" t="s">
        <v>3086</v>
      </c>
      <c r="B10262" s="62" t="s">
        <v>123</v>
      </c>
      <c r="C10262" s="62">
        <v>2.4184E-4</v>
      </c>
      <c r="D10262" s="62">
        <v>11.01</v>
      </c>
      <c r="E10262" s="173">
        <f t="shared" si="221"/>
        <v>0</v>
      </c>
    </row>
    <row r="10263" spans="1:5">
      <c r="A10263" s="410" t="s">
        <v>3087</v>
      </c>
      <c r="B10263" s="62" t="s">
        <v>123</v>
      </c>
      <c r="C10263" s="62">
        <v>2.4184E-4</v>
      </c>
      <c r="D10263" s="62">
        <v>24.42</v>
      </c>
      <c r="E10263" s="173">
        <f t="shared" si="221"/>
        <v>0</v>
      </c>
    </row>
    <row r="10264" spans="1:5">
      <c r="A10264" s="410" t="s">
        <v>562</v>
      </c>
      <c r="B10264" s="62" t="s">
        <v>563</v>
      </c>
      <c r="C10264" s="62" t="s">
        <v>563</v>
      </c>
      <c r="D10264" s="62" t="s">
        <v>563</v>
      </c>
      <c r="E10264" s="173">
        <f>SUM(E10238:E10263)</f>
        <v>4.1799999999999988</v>
      </c>
    </row>
    <row r="10265" spans="1:5">
      <c r="A10265" s="410"/>
      <c r="B10265" s="62"/>
      <c r="C10265" s="62"/>
      <c r="D10265" s="62"/>
      <c r="E10265" s="173"/>
    </row>
    <row r="10266" spans="1:5">
      <c r="A10266" s="410" t="s">
        <v>565</v>
      </c>
      <c r="B10266" s="62" t="s">
        <v>563</v>
      </c>
      <c r="C10266" s="62" t="s">
        <v>563</v>
      </c>
      <c r="D10266" s="62" t="s">
        <v>563</v>
      </c>
      <c r="E10266" s="173">
        <f>E10230+E10235+E10264</f>
        <v>6.0099999999999989</v>
      </c>
    </row>
    <row r="10267" spans="1:5">
      <c r="A10267" s="410"/>
      <c r="B10267" s="62"/>
      <c r="C10267" s="62"/>
      <c r="D10267" s="413"/>
      <c r="E10267" s="173"/>
    </row>
    <row r="10268" spans="1:5">
      <c r="A10268" s="410"/>
      <c r="B10268" s="62"/>
      <c r="C10268" s="62"/>
      <c r="D10268" s="62"/>
      <c r="E10268" s="173"/>
    </row>
    <row r="10269" spans="1:5">
      <c r="A10269" s="410"/>
      <c r="B10269" s="62"/>
      <c r="C10269" s="62"/>
      <c r="D10269" s="62"/>
      <c r="E10269" s="173"/>
    </row>
    <row r="10270" spans="1:5">
      <c r="A10270" s="410" t="s">
        <v>1519</v>
      </c>
      <c r="B10270" s="62" t="s">
        <v>3547</v>
      </c>
      <c r="C10270" s="62"/>
      <c r="D10270" s="62"/>
      <c r="E10270" s="173"/>
    </row>
    <row r="10271" spans="1:5">
      <c r="A10271" s="410" t="s">
        <v>1249</v>
      </c>
      <c r="B10271" s="62"/>
      <c r="C10271" s="62"/>
      <c r="D10271" s="62"/>
      <c r="E10271" s="173"/>
    </row>
    <row r="10272" spans="1:5">
      <c r="A10272" s="410" t="s">
        <v>570</v>
      </c>
      <c r="B10272" s="62"/>
      <c r="C10272" s="62"/>
      <c r="D10272" s="62"/>
      <c r="E10272" s="173"/>
    </row>
    <row r="10273" spans="1:5">
      <c r="A10273" s="410"/>
      <c r="B10273" s="62"/>
      <c r="C10273" s="62"/>
      <c r="D10273" s="62"/>
      <c r="E10273" s="173"/>
    </row>
    <row r="10274" spans="1:5">
      <c r="A10274" s="410" t="s">
        <v>576</v>
      </c>
      <c r="B10274" s="62" t="s">
        <v>558</v>
      </c>
      <c r="C10274" s="62" t="s">
        <v>559</v>
      </c>
      <c r="D10274" s="62" t="s">
        <v>560</v>
      </c>
      <c r="E10274" s="173" t="s">
        <v>561</v>
      </c>
    </row>
    <row r="10275" spans="1:5" ht="30">
      <c r="A10275" s="410" t="s">
        <v>3061</v>
      </c>
      <c r="B10275" s="62" t="s">
        <v>123</v>
      </c>
      <c r="C10275" s="62">
        <v>2.302E-5</v>
      </c>
      <c r="D10275" s="62">
        <v>576</v>
      </c>
      <c r="E10275" s="173">
        <f>TRUNC((C10275*D10275),2)</f>
        <v>0.01</v>
      </c>
    </row>
    <row r="10276" spans="1:5">
      <c r="A10276" s="410" t="s">
        <v>562</v>
      </c>
      <c r="B10276" s="62" t="s">
        <v>563</v>
      </c>
      <c r="C10276" s="62" t="s">
        <v>563</v>
      </c>
      <c r="D10276" s="62" t="s">
        <v>563</v>
      </c>
      <c r="E10276" s="173">
        <f>SUM(E10275:E10275)</f>
        <v>0.01</v>
      </c>
    </row>
    <row r="10277" spans="1:5">
      <c r="A10277" s="410"/>
      <c r="B10277" s="62"/>
      <c r="C10277" s="62"/>
      <c r="D10277" s="62"/>
      <c r="E10277" s="173"/>
    </row>
    <row r="10278" spans="1:5">
      <c r="A10278" s="410" t="s">
        <v>557</v>
      </c>
      <c r="B10278" s="62" t="s">
        <v>558</v>
      </c>
      <c r="C10278" s="62" t="s">
        <v>559</v>
      </c>
      <c r="D10278" s="62" t="s">
        <v>560</v>
      </c>
      <c r="E10278" s="173" t="s">
        <v>561</v>
      </c>
    </row>
    <row r="10279" spans="1:5">
      <c r="A10279" s="410" t="s">
        <v>3104</v>
      </c>
      <c r="B10279" s="62" t="s">
        <v>122</v>
      </c>
      <c r="C10279" s="62">
        <v>0.17246500000000001</v>
      </c>
      <c r="D10279" s="62">
        <v>9.41</v>
      </c>
      <c r="E10279" s="173">
        <f>TRUNC((C10279*D10279),2)</f>
        <v>1.62</v>
      </c>
    </row>
    <row r="10280" spans="1:5">
      <c r="A10280" s="410" t="s">
        <v>3105</v>
      </c>
      <c r="B10280" s="62" t="s">
        <v>122</v>
      </c>
      <c r="C10280" s="62">
        <v>0.17246500000000001</v>
      </c>
      <c r="D10280" s="62">
        <v>13.3</v>
      </c>
      <c r="E10280" s="173">
        <f>TRUNC((C10280*D10280),2)</f>
        <v>2.29</v>
      </c>
    </row>
    <row r="10281" spans="1:5">
      <c r="A10281" s="410" t="s">
        <v>562</v>
      </c>
      <c r="B10281" s="62" t="s">
        <v>563</v>
      </c>
      <c r="C10281" s="62" t="s">
        <v>563</v>
      </c>
      <c r="D10281" s="62" t="s">
        <v>563</v>
      </c>
      <c r="E10281" s="173">
        <f>SUM(E10279:E10280)</f>
        <v>3.91</v>
      </c>
    </row>
    <row r="10282" spans="1:5">
      <c r="A10282" s="410"/>
      <c r="B10282" s="62"/>
      <c r="C10282" s="62"/>
      <c r="D10282" s="62"/>
      <c r="E10282" s="173"/>
    </row>
    <row r="10283" spans="1:5">
      <c r="A10283" s="410" t="s">
        <v>564</v>
      </c>
      <c r="B10283" s="62" t="s">
        <v>558</v>
      </c>
      <c r="C10283" s="62" t="s">
        <v>559</v>
      </c>
      <c r="D10283" s="62" t="s">
        <v>560</v>
      </c>
      <c r="E10283" s="173" t="s">
        <v>561</v>
      </c>
    </row>
    <row r="10284" spans="1:5">
      <c r="A10284" s="410" t="s">
        <v>3092</v>
      </c>
      <c r="B10284" s="62" t="s">
        <v>123</v>
      </c>
      <c r="C10284" s="62">
        <v>1.04803493</v>
      </c>
      <c r="D10284" s="62">
        <v>2.29</v>
      </c>
      <c r="E10284" s="173">
        <f t="shared" ref="E10284:E10309" si="222">TRUNC((C10284*D10284),2)</f>
        <v>2.39</v>
      </c>
    </row>
    <row r="10285" spans="1:5">
      <c r="A10285" s="410" t="s">
        <v>3066</v>
      </c>
      <c r="B10285" s="62" t="s">
        <v>123</v>
      </c>
      <c r="C10285" s="62">
        <v>2.7258400000000002E-3</v>
      </c>
      <c r="D10285" s="62">
        <v>6.92</v>
      </c>
      <c r="E10285" s="173">
        <f t="shared" si="222"/>
        <v>0.01</v>
      </c>
    </row>
    <row r="10286" spans="1:5">
      <c r="A10286" s="410" t="s">
        <v>3046</v>
      </c>
      <c r="B10286" s="62" t="s">
        <v>131</v>
      </c>
      <c r="C10286" s="62">
        <v>5.4434000000000004E-4</v>
      </c>
      <c r="D10286" s="62">
        <v>50.4</v>
      </c>
      <c r="E10286" s="173">
        <f t="shared" si="222"/>
        <v>0.02</v>
      </c>
    </row>
    <row r="10287" spans="1:5">
      <c r="A10287" s="410" t="s">
        <v>3067</v>
      </c>
      <c r="B10287" s="62" t="s">
        <v>123</v>
      </c>
      <c r="C10287" s="62">
        <v>2.2596000000000001E-4</v>
      </c>
      <c r="D10287" s="62">
        <v>108.95</v>
      </c>
      <c r="E10287" s="173">
        <f t="shared" si="222"/>
        <v>0.02</v>
      </c>
    </row>
    <row r="10288" spans="1:5">
      <c r="A10288" s="410" t="s">
        <v>3069</v>
      </c>
      <c r="B10288" s="62" t="s">
        <v>123</v>
      </c>
      <c r="C10288" s="62">
        <v>3.0834999999999999E-3</v>
      </c>
      <c r="D10288" s="62">
        <v>6.21</v>
      </c>
      <c r="E10288" s="173">
        <f t="shared" si="222"/>
        <v>0.01</v>
      </c>
    </row>
    <row r="10289" spans="1:5">
      <c r="A10289" s="410" t="s">
        <v>3047</v>
      </c>
      <c r="B10289" s="62" t="s">
        <v>131</v>
      </c>
      <c r="C10289" s="62">
        <v>4.6697600000000002E-3</v>
      </c>
      <c r="D10289" s="62">
        <v>9.4499999999999993</v>
      </c>
      <c r="E10289" s="173">
        <f t="shared" si="222"/>
        <v>0.04</v>
      </c>
    </row>
    <row r="10290" spans="1:5" ht="30">
      <c r="A10290" s="410" t="s">
        <v>3330</v>
      </c>
      <c r="B10290" s="62" t="s">
        <v>123</v>
      </c>
      <c r="C10290" s="62">
        <v>4.5999999999999999E-2</v>
      </c>
      <c r="D10290" s="62">
        <v>20.21</v>
      </c>
      <c r="E10290" s="173">
        <f t="shared" si="222"/>
        <v>0.92</v>
      </c>
    </row>
    <row r="10291" spans="1:5">
      <c r="A10291" s="410" t="s">
        <v>3351</v>
      </c>
      <c r="B10291" s="62" t="s">
        <v>123</v>
      </c>
      <c r="C10291" s="62">
        <v>1</v>
      </c>
      <c r="D10291" s="62">
        <v>5.43</v>
      </c>
      <c r="E10291" s="173">
        <f t="shared" si="222"/>
        <v>5.43</v>
      </c>
    </row>
    <row r="10292" spans="1:5">
      <c r="A10292" s="410" t="s">
        <v>3075</v>
      </c>
      <c r="B10292" s="62" t="s">
        <v>128</v>
      </c>
      <c r="C10292" s="62">
        <v>5.1391999999999996E-4</v>
      </c>
      <c r="D10292" s="62">
        <v>15.32</v>
      </c>
      <c r="E10292" s="173">
        <f t="shared" si="222"/>
        <v>0</v>
      </c>
    </row>
    <row r="10293" spans="1:5">
      <c r="A10293" s="410" t="s">
        <v>3076</v>
      </c>
      <c r="B10293" s="62" t="s">
        <v>122</v>
      </c>
      <c r="C10293" s="62">
        <v>0.34</v>
      </c>
      <c r="D10293" s="62">
        <v>1.87</v>
      </c>
      <c r="E10293" s="173">
        <f t="shared" si="222"/>
        <v>0.63</v>
      </c>
    </row>
    <row r="10294" spans="1:5">
      <c r="A10294" s="410" t="s">
        <v>3077</v>
      </c>
      <c r="B10294" s="62" t="s">
        <v>122</v>
      </c>
      <c r="C10294" s="62">
        <v>0.34</v>
      </c>
      <c r="D10294" s="62">
        <v>0.71</v>
      </c>
      <c r="E10294" s="173">
        <f t="shared" si="222"/>
        <v>0.24</v>
      </c>
    </row>
    <row r="10295" spans="1:5">
      <c r="A10295" s="410" t="s">
        <v>3078</v>
      </c>
      <c r="B10295" s="62" t="s">
        <v>122</v>
      </c>
      <c r="C10295" s="62">
        <v>0.34</v>
      </c>
      <c r="D10295" s="62">
        <v>0.34</v>
      </c>
      <c r="E10295" s="173">
        <f t="shared" si="222"/>
        <v>0.11</v>
      </c>
    </row>
    <row r="10296" spans="1:5">
      <c r="A10296" s="410" t="s">
        <v>3079</v>
      </c>
      <c r="B10296" s="62" t="s">
        <v>122</v>
      </c>
      <c r="C10296" s="62">
        <v>0.34</v>
      </c>
      <c r="D10296" s="62">
        <v>0.05</v>
      </c>
      <c r="E10296" s="173">
        <f t="shared" si="222"/>
        <v>0.01</v>
      </c>
    </row>
    <row r="10297" spans="1:5">
      <c r="A10297" s="410" t="s">
        <v>3048</v>
      </c>
      <c r="B10297" s="62" t="s">
        <v>123</v>
      </c>
      <c r="C10297" s="62">
        <v>8.9974E-4</v>
      </c>
      <c r="D10297" s="62">
        <v>31.18</v>
      </c>
      <c r="E10297" s="173">
        <f t="shared" si="222"/>
        <v>0.02</v>
      </c>
    </row>
    <row r="10298" spans="1:5">
      <c r="A10298" s="410" t="s">
        <v>3049</v>
      </c>
      <c r="B10298" s="62" t="s">
        <v>123</v>
      </c>
      <c r="C10298" s="62">
        <v>4.217E-4</v>
      </c>
      <c r="D10298" s="62">
        <v>178.5</v>
      </c>
      <c r="E10298" s="173">
        <f t="shared" si="222"/>
        <v>7.0000000000000007E-2</v>
      </c>
    </row>
    <row r="10299" spans="1:5">
      <c r="A10299" s="410" t="s">
        <v>3050</v>
      </c>
      <c r="B10299" s="62" t="s">
        <v>123</v>
      </c>
      <c r="C10299" s="62">
        <v>3.7905639999999997E-2</v>
      </c>
      <c r="D10299" s="62">
        <v>1.17</v>
      </c>
      <c r="E10299" s="173">
        <f t="shared" si="222"/>
        <v>0.04</v>
      </c>
    </row>
    <row r="10300" spans="1:5" ht="30">
      <c r="A10300" s="410" t="s">
        <v>3051</v>
      </c>
      <c r="B10300" s="62" t="s">
        <v>123</v>
      </c>
      <c r="C10300" s="62">
        <v>3.6549999999999999E-4</v>
      </c>
      <c r="D10300" s="62">
        <v>140.43</v>
      </c>
      <c r="E10300" s="173">
        <f t="shared" si="222"/>
        <v>0.05</v>
      </c>
    </row>
    <row r="10301" spans="1:5" ht="30">
      <c r="A10301" s="410" t="s">
        <v>3052</v>
      </c>
      <c r="B10301" s="62" t="s">
        <v>123</v>
      </c>
      <c r="C10301" s="62">
        <v>2.4479999999999999E-4</v>
      </c>
      <c r="D10301" s="62">
        <v>123.37</v>
      </c>
      <c r="E10301" s="173">
        <f t="shared" si="222"/>
        <v>0.03</v>
      </c>
    </row>
    <row r="10302" spans="1:5" ht="30">
      <c r="A10302" s="410" t="s">
        <v>3080</v>
      </c>
      <c r="B10302" s="62" t="s">
        <v>123</v>
      </c>
      <c r="C10302" s="62">
        <v>1.5E-5</v>
      </c>
      <c r="D10302" s="62">
        <v>593.85</v>
      </c>
      <c r="E10302" s="173">
        <f t="shared" si="222"/>
        <v>0</v>
      </c>
    </row>
    <row r="10303" spans="1:5">
      <c r="A10303" s="410" t="s">
        <v>3081</v>
      </c>
      <c r="B10303" s="62" t="s">
        <v>123</v>
      </c>
      <c r="C10303" s="62">
        <v>9.2079999999999999E-5</v>
      </c>
      <c r="D10303" s="62">
        <v>134.63</v>
      </c>
      <c r="E10303" s="173">
        <f t="shared" si="222"/>
        <v>0.01</v>
      </c>
    </row>
    <row r="10304" spans="1:5">
      <c r="A10304" s="410" t="s">
        <v>3082</v>
      </c>
      <c r="B10304" s="62" t="s">
        <v>123</v>
      </c>
      <c r="C10304" s="62">
        <v>6.9939999999999998E-5</v>
      </c>
      <c r="D10304" s="62">
        <v>202.84</v>
      </c>
      <c r="E10304" s="173">
        <f t="shared" si="222"/>
        <v>0.01</v>
      </c>
    </row>
    <row r="10305" spans="1:5">
      <c r="A10305" s="410" t="s">
        <v>3083</v>
      </c>
      <c r="B10305" s="62" t="s">
        <v>123</v>
      </c>
      <c r="C10305" s="62">
        <v>1.5E-5</v>
      </c>
      <c r="D10305" s="62">
        <v>574.46</v>
      </c>
      <c r="E10305" s="173">
        <f t="shared" si="222"/>
        <v>0</v>
      </c>
    </row>
    <row r="10306" spans="1:5">
      <c r="A10306" s="410" t="s">
        <v>3084</v>
      </c>
      <c r="B10306" s="62" t="s">
        <v>123</v>
      </c>
      <c r="C10306" s="62">
        <v>1.842E-5</v>
      </c>
      <c r="D10306" s="62">
        <v>276.64</v>
      </c>
      <c r="E10306" s="173">
        <f t="shared" si="222"/>
        <v>0</v>
      </c>
    </row>
    <row r="10307" spans="1:5">
      <c r="A10307" s="410" t="s">
        <v>3085</v>
      </c>
      <c r="B10307" s="62" t="s">
        <v>123</v>
      </c>
      <c r="C10307" s="62">
        <v>9.2820000000000001E-4</v>
      </c>
      <c r="D10307" s="62">
        <v>8.1</v>
      </c>
      <c r="E10307" s="173">
        <f t="shared" si="222"/>
        <v>0</v>
      </c>
    </row>
    <row r="10308" spans="1:5">
      <c r="A10308" s="410" t="s">
        <v>3086</v>
      </c>
      <c r="B10308" s="62" t="s">
        <v>123</v>
      </c>
      <c r="C10308" s="62">
        <v>5.1391999999999996E-4</v>
      </c>
      <c r="D10308" s="62">
        <v>11.01</v>
      </c>
      <c r="E10308" s="173">
        <f t="shared" si="222"/>
        <v>0</v>
      </c>
    </row>
    <row r="10309" spans="1:5">
      <c r="A10309" s="410" t="s">
        <v>3087</v>
      </c>
      <c r="B10309" s="62" t="s">
        <v>123</v>
      </c>
      <c r="C10309" s="62">
        <v>5.1391999999999996E-4</v>
      </c>
      <c r="D10309" s="62">
        <v>24.42</v>
      </c>
      <c r="E10309" s="173">
        <f t="shared" si="222"/>
        <v>0.01</v>
      </c>
    </row>
    <row r="10310" spans="1:5">
      <c r="A10310" s="410" t="s">
        <v>562</v>
      </c>
      <c r="B10310" s="62" t="s">
        <v>563</v>
      </c>
      <c r="C10310" s="62" t="s">
        <v>563</v>
      </c>
      <c r="D10310" s="62" t="s">
        <v>563</v>
      </c>
      <c r="E10310" s="173">
        <f>SUM(E10284:E10309)</f>
        <v>10.069999999999999</v>
      </c>
    </row>
    <row r="10311" spans="1:5">
      <c r="A10311" s="410"/>
      <c r="B10311" s="62"/>
      <c r="C10311" s="62"/>
      <c r="D10311" s="62"/>
      <c r="E10311" s="173"/>
    </row>
    <row r="10312" spans="1:5">
      <c r="A10312" s="410" t="s">
        <v>565</v>
      </c>
      <c r="B10312" s="62" t="s">
        <v>563</v>
      </c>
      <c r="C10312" s="62" t="s">
        <v>563</v>
      </c>
      <c r="D10312" s="62" t="s">
        <v>563</v>
      </c>
      <c r="E10312" s="173">
        <f>E10276+E10281+E10310</f>
        <v>13.989999999999998</v>
      </c>
    </row>
    <row r="10313" spans="1:5">
      <c r="A10313" s="410"/>
      <c r="B10313" s="62"/>
      <c r="C10313" s="62"/>
      <c r="D10313" s="413"/>
      <c r="E10313" s="173"/>
    </row>
    <row r="10314" spans="1:5">
      <c r="A10314" s="410"/>
      <c r="B10314" s="62"/>
      <c r="C10314" s="62"/>
      <c r="D10314" s="62"/>
      <c r="E10314" s="173"/>
    </row>
    <row r="10315" spans="1:5">
      <c r="A10315" s="410"/>
      <c r="B10315" s="62"/>
      <c r="C10315" s="62"/>
      <c r="D10315" s="62"/>
      <c r="E10315" s="173"/>
    </row>
    <row r="10316" spans="1:5">
      <c r="A10316" s="410" t="s">
        <v>1520</v>
      </c>
      <c r="B10316" s="62" t="s">
        <v>3682</v>
      </c>
      <c r="C10316" s="62"/>
      <c r="D10316" s="62"/>
      <c r="E10316" s="173"/>
    </row>
    <row r="10317" spans="1:5">
      <c r="A10317" s="410" t="s">
        <v>1250</v>
      </c>
      <c r="B10317" s="62"/>
      <c r="C10317" s="62"/>
      <c r="D10317" s="62"/>
      <c r="E10317" s="173"/>
    </row>
    <row r="10318" spans="1:5">
      <c r="A10318" s="410" t="s">
        <v>570</v>
      </c>
      <c r="B10318" s="62"/>
      <c r="C10318" s="62"/>
      <c r="D10318" s="62"/>
      <c r="E10318" s="173"/>
    </row>
    <row r="10319" spans="1:5">
      <c r="A10319" s="410"/>
      <c r="B10319" s="62"/>
      <c r="C10319" s="62"/>
      <c r="D10319" s="62"/>
      <c r="E10319" s="173"/>
    </row>
    <row r="10320" spans="1:5">
      <c r="A10320" s="410" t="s">
        <v>576</v>
      </c>
      <c r="B10320" s="62" t="s">
        <v>558</v>
      </c>
      <c r="C10320" s="62" t="s">
        <v>559</v>
      </c>
      <c r="D10320" s="62" t="s">
        <v>560</v>
      </c>
      <c r="E10320" s="173" t="s">
        <v>561</v>
      </c>
    </row>
    <row r="10321" spans="1:5" ht="30">
      <c r="A10321" s="410" t="s">
        <v>3061</v>
      </c>
      <c r="B10321" s="62" t="s">
        <v>123</v>
      </c>
      <c r="C10321" s="62">
        <v>1.8960000000000001E-5</v>
      </c>
      <c r="D10321" s="62">
        <v>576</v>
      </c>
      <c r="E10321" s="173">
        <f>TRUNC((C10321*D10321),2)</f>
        <v>0.01</v>
      </c>
    </row>
    <row r="10322" spans="1:5">
      <c r="A10322" s="410" t="s">
        <v>562</v>
      </c>
      <c r="B10322" s="62" t="s">
        <v>563</v>
      </c>
      <c r="C10322" s="62" t="s">
        <v>563</v>
      </c>
      <c r="D10322" s="62" t="s">
        <v>563</v>
      </c>
      <c r="E10322" s="173">
        <f>SUM(E10321:E10321)</f>
        <v>0.01</v>
      </c>
    </row>
    <row r="10323" spans="1:5">
      <c r="A10323" s="410"/>
      <c r="B10323" s="62"/>
      <c r="C10323" s="62"/>
      <c r="D10323" s="62"/>
      <c r="E10323" s="173"/>
    </row>
    <row r="10324" spans="1:5">
      <c r="A10324" s="410" t="s">
        <v>557</v>
      </c>
      <c r="B10324" s="62" t="s">
        <v>558</v>
      </c>
      <c r="C10324" s="62" t="s">
        <v>559</v>
      </c>
      <c r="D10324" s="62" t="s">
        <v>560</v>
      </c>
      <c r="E10324" s="173" t="s">
        <v>561</v>
      </c>
    </row>
    <row r="10325" spans="1:5">
      <c r="A10325" s="410" t="s">
        <v>3104</v>
      </c>
      <c r="B10325" s="62" t="s">
        <v>122</v>
      </c>
      <c r="C10325" s="62">
        <v>0.14202999999999999</v>
      </c>
      <c r="D10325" s="62">
        <v>9.41</v>
      </c>
      <c r="E10325" s="173">
        <f>TRUNC((C10325*D10325),2)</f>
        <v>1.33</v>
      </c>
    </row>
    <row r="10326" spans="1:5">
      <c r="A10326" s="410" t="s">
        <v>3105</v>
      </c>
      <c r="B10326" s="62" t="s">
        <v>122</v>
      </c>
      <c r="C10326" s="62">
        <v>0.14202999999999999</v>
      </c>
      <c r="D10326" s="62">
        <v>13.3</v>
      </c>
      <c r="E10326" s="173">
        <f>TRUNC((C10326*D10326),2)</f>
        <v>1.88</v>
      </c>
    </row>
    <row r="10327" spans="1:5">
      <c r="A10327" s="410" t="s">
        <v>562</v>
      </c>
      <c r="B10327" s="62" t="s">
        <v>563</v>
      </c>
      <c r="C10327" s="62" t="s">
        <v>563</v>
      </c>
      <c r="D10327" s="62" t="s">
        <v>563</v>
      </c>
      <c r="E10327" s="173">
        <f>SUM(E10325:E10326)</f>
        <v>3.21</v>
      </c>
    </row>
    <row r="10328" spans="1:5">
      <c r="A10328" s="410"/>
      <c r="B10328" s="62"/>
      <c r="C10328" s="62"/>
      <c r="D10328" s="62"/>
      <c r="E10328" s="173"/>
    </row>
    <row r="10329" spans="1:5">
      <c r="A10329" s="410" t="s">
        <v>564</v>
      </c>
      <c r="B10329" s="62" t="s">
        <v>558</v>
      </c>
      <c r="C10329" s="62" t="s">
        <v>559</v>
      </c>
      <c r="D10329" s="62" t="s">
        <v>560</v>
      </c>
      <c r="E10329" s="173" t="s">
        <v>561</v>
      </c>
    </row>
    <row r="10330" spans="1:5">
      <c r="A10330" s="410" t="s">
        <v>3091</v>
      </c>
      <c r="B10330" s="62" t="s">
        <v>123</v>
      </c>
      <c r="C10330" s="62">
        <v>1.4800000000000001E-2</v>
      </c>
      <c r="D10330" s="62">
        <v>55.19</v>
      </c>
      <c r="E10330" s="173">
        <f t="shared" ref="E10330:E10356" si="223">TRUNC((C10330*D10330),2)</f>
        <v>0.81</v>
      </c>
    </row>
    <row r="10331" spans="1:5">
      <c r="A10331" s="410" t="s">
        <v>3066</v>
      </c>
      <c r="B10331" s="62" t="s">
        <v>123</v>
      </c>
      <c r="C10331" s="62">
        <v>2.2448199999999998E-3</v>
      </c>
      <c r="D10331" s="62">
        <v>6.92</v>
      </c>
      <c r="E10331" s="173">
        <f t="shared" si="223"/>
        <v>0.01</v>
      </c>
    </row>
    <row r="10332" spans="1:5">
      <c r="A10332" s="410" t="s">
        <v>3046</v>
      </c>
      <c r="B10332" s="62" t="s">
        <v>131</v>
      </c>
      <c r="C10332" s="62">
        <v>4.4828000000000001E-4</v>
      </c>
      <c r="D10332" s="62">
        <v>50.4</v>
      </c>
      <c r="E10332" s="173">
        <f t="shared" si="223"/>
        <v>0.02</v>
      </c>
    </row>
    <row r="10333" spans="1:5">
      <c r="A10333" s="410" t="s">
        <v>3067</v>
      </c>
      <c r="B10333" s="62" t="s">
        <v>123</v>
      </c>
      <c r="C10333" s="62">
        <v>1.8608000000000001E-4</v>
      </c>
      <c r="D10333" s="62">
        <v>108.95</v>
      </c>
      <c r="E10333" s="173">
        <f t="shared" si="223"/>
        <v>0.02</v>
      </c>
    </row>
    <row r="10334" spans="1:5">
      <c r="A10334" s="410" t="s">
        <v>3069</v>
      </c>
      <c r="B10334" s="62" t="s">
        <v>123</v>
      </c>
      <c r="C10334" s="62">
        <v>2.5393400000000002E-3</v>
      </c>
      <c r="D10334" s="62">
        <v>6.21</v>
      </c>
      <c r="E10334" s="173">
        <f t="shared" si="223"/>
        <v>0.01</v>
      </c>
    </row>
    <row r="10335" spans="1:5">
      <c r="A10335" s="410" t="s">
        <v>3047</v>
      </c>
      <c r="B10335" s="62" t="s">
        <v>131</v>
      </c>
      <c r="C10335" s="62">
        <v>3.8456800000000002E-3</v>
      </c>
      <c r="D10335" s="62">
        <v>9.4499999999999993</v>
      </c>
      <c r="E10335" s="173">
        <f t="shared" si="223"/>
        <v>0.03</v>
      </c>
    </row>
    <row r="10336" spans="1:5">
      <c r="A10336" s="410" t="s">
        <v>3075</v>
      </c>
      <c r="B10336" s="62" t="s">
        <v>128</v>
      </c>
      <c r="C10336" s="62">
        <v>4.2321999999999998E-4</v>
      </c>
      <c r="D10336" s="62">
        <v>15.32</v>
      </c>
      <c r="E10336" s="173">
        <f t="shared" si="223"/>
        <v>0</v>
      </c>
    </row>
    <row r="10337" spans="1:5">
      <c r="A10337" s="410" t="s">
        <v>3096</v>
      </c>
      <c r="B10337" s="62" t="s">
        <v>123</v>
      </c>
      <c r="C10337" s="62">
        <v>1.4999999999999999E-2</v>
      </c>
      <c r="D10337" s="62">
        <v>47.93</v>
      </c>
      <c r="E10337" s="173">
        <f t="shared" si="223"/>
        <v>0.71</v>
      </c>
    </row>
    <row r="10338" spans="1:5">
      <c r="A10338" s="410" t="s">
        <v>3352</v>
      </c>
      <c r="B10338" s="62" t="s">
        <v>123</v>
      </c>
      <c r="C10338" s="62">
        <v>1.03755869</v>
      </c>
      <c r="D10338" s="62">
        <v>2.13</v>
      </c>
      <c r="E10338" s="173">
        <f t="shared" si="223"/>
        <v>2.21</v>
      </c>
    </row>
    <row r="10339" spans="1:5">
      <c r="A10339" s="410" t="s">
        <v>3076</v>
      </c>
      <c r="B10339" s="62" t="s">
        <v>122</v>
      </c>
      <c r="C10339" s="62">
        <v>0.28000000000000003</v>
      </c>
      <c r="D10339" s="62">
        <v>1.87</v>
      </c>
      <c r="E10339" s="173">
        <f t="shared" si="223"/>
        <v>0.52</v>
      </c>
    </row>
    <row r="10340" spans="1:5">
      <c r="A10340" s="410" t="s">
        <v>3077</v>
      </c>
      <c r="B10340" s="62" t="s">
        <v>122</v>
      </c>
      <c r="C10340" s="62">
        <v>0.28000000000000003</v>
      </c>
      <c r="D10340" s="62">
        <v>0.71</v>
      </c>
      <c r="E10340" s="173">
        <f t="shared" si="223"/>
        <v>0.19</v>
      </c>
    </row>
    <row r="10341" spans="1:5">
      <c r="A10341" s="410" t="s">
        <v>3078</v>
      </c>
      <c r="B10341" s="62" t="s">
        <v>122</v>
      </c>
      <c r="C10341" s="62">
        <v>0.28000000000000003</v>
      </c>
      <c r="D10341" s="62">
        <v>0.34</v>
      </c>
      <c r="E10341" s="173">
        <f t="shared" si="223"/>
        <v>0.09</v>
      </c>
    </row>
    <row r="10342" spans="1:5">
      <c r="A10342" s="410" t="s">
        <v>3079</v>
      </c>
      <c r="B10342" s="62" t="s">
        <v>122</v>
      </c>
      <c r="C10342" s="62">
        <v>0.28000000000000003</v>
      </c>
      <c r="D10342" s="62">
        <v>0.05</v>
      </c>
      <c r="E10342" s="173">
        <f t="shared" si="223"/>
        <v>0.01</v>
      </c>
    </row>
    <row r="10343" spans="1:5">
      <c r="A10343" s="410" t="s">
        <v>3048</v>
      </c>
      <c r="B10343" s="62" t="s">
        <v>123</v>
      </c>
      <c r="C10343" s="62">
        <v>7.4096000000000003E-4</v>
      </c>
      <c r="D10343" s="62">
        <v>31.18</v>
      </c>
      <c r="E10343" s="173">
        <f t="shared" si="223"/>
        <v>0.02</v>
      </c>
    </row>
    <row r="10344" spans="1:5">
      <c r="A10344" s="410" t="s">
        <v>3049</v>
      </c>
      <c r="B10344" s="62" t="s">
        <v>123</v>
      </c>
      <c r="C10344" s="62">
        <v>3.4728E-4</v>
      </c>
      <c r="D10344" s="62">
        <v>178.5</v>
      </c>
      <c r="E10344" s="173">
        <f t="shared" si="223"/>
        <v>0.06</v>
      </c>
    </row>
    <row r="10345" spans="1:5">
      <c r="A10345" s="410" t="s">
        <v>3050</v>
      </c>
      <c r="B10345" s="62" t="s">
        <v>123</v>
      </c>
      <c r="C10345" s="62">
        <v>3.1216420000000002E-2</v>
      </c>
      <c r="D10345" s="62">
        <v>1.17</v>
      </c>
      <c r="E10345" s="173">
        <f t="shared" si="223"/>
        <v>0.03</v>
      </c>
    </row>
    <row r="10346" spans="1:5" ht="30">
      <c r="A10346" s="410" t="s">
        <v>3051</v>
      </c>
      <c r="B10346" s="62" t="s">
        <v>123</v>
      </c>
      <c r="C10346" s="62">
        <v>3.01E-4</v>
      </c>
      <c r="D10346" s="62">
        <v>140.43</v>
      </c>
      <c r="E10346" s="173">
        <f t="shared" si="223"/>
        <v>0.04</v>
      </c>
    </row>
    <row r="10347" spans="1:5" ht="30">
      <c r="A10347" s="410" t="s">
        <v>3052</v>
      </c>
      <c r="B10347" s="62" t="s">
        <v>123</v>
      </c>
      <c r="C10347" s="62">
        <v>2.0159999999999999E-4</v>
      </c>
      <c r="D10347" s="62">
        <v>123.37</v>
      </c>
      <c r="E10347" s="173">
        <f t="shared" si="223"/>
        <v>0.02</v>
      </c>
    </row>
    <row r="10348" spans="1:5" ht="30">
      <c r="A10348" s="410" t="s">
        <v>3080</v>
      </c>
      <c r="B10348" s="62" t="s">
        <v>123</v>
      </c>
      <c r="C10348" s="62">
        <v>1.234E-5</v>
      </c>
      <c r="D10348" s="62">
        <v>593.85</v>
      </c>
      <c r="E10348" s="173">
        <f t="shared" si="223"/>
        <v>0</v>
      </c>
    </row>
    <row r="10349" spans="1:5">
      <c r="A10349" s="410" t="s">
        <v>3081</v>
      </c>
      <c r="B10349" s="62" t="s">
        <v>123</v>
      </c>
      <c r="C10349" s="62">
        <v>7.5820000000000003E-5</v>
      </c>
      <c r="D10349" s="62">
        <v>134.63</v>
      </c>
      <c r="E10349" s="173">
        <f t="shared" si="223"/>
        <v>0.01</v>
      </c>
    </row>
    <row r="10350" spans="1:5">
      <c r="A10350" s="410" t="s">
        <v>3082</v>
      </c>
      <c r="B10350" s="62" t="s">
        <v>123</v>
      </c>
      <c r="C10350" s="62">
        <v>5.7599999999999997E-5</v>
      </c>
      <c r="D10350" s="62">
        <v>202.84</v>
      </c>
      <c r="E10350" s="173">
        <f t="shared" si="223"/>
        <v>0.01</v>
      </c>
    </row>
    <row r="10351" spans="1:5">
      <c r="A10351" s="410" t="s">
        <v>3083</v>
      </c>
      <c r="B10351" s="62" t="s">
        <v>123</v>
      </c>
      <c r="C10351" s="62">
        <v>1.234E-5</v>
      </c>
      <c r="D10351" s="62">
        <v>574.46</v>
      </c>
      <c r="E10351" s="173">
        <f t="shared" si="223"/>
        <v>0</v>
      </c>
    </row>
    <row r="10352" spans="1:5">
      <c r="A10352" s="410" t="s">
        <v>3084</v>
      </c>
      <c r="B10352" s="62" t="s">
        <v>123</v>
      </c>
      <c r="C10352" s="62">
        <v>1.518E-5</v>
      </c>
      <c r="D10352" s="62">
        <v>276.64</v>
      </c>
      <c r="E10352" s="173">
        <f t="shared" si="223"/>
        <v>0</v>
      </c>
    </row>
    <row r="10353" spans="1:5">
      <c r="A10353" s="410" t="s">
        <v>3085</v>
      </c>
      <c r="B10353" s="62" t="s">
        <v>123</v>
      </c>
      <c r="C10353" s="62">
        <v>7.6440000000000004E-4</v>
      </c>
      <c r="D10353" s="62">
        <v>8.1</v>
      </c>
      <c r="E10353" s="173">
        <f t="shared" si="223"/>
        <v>0</v>
      </c>
    </row>
    <row r="10354" spans="1:5">
      <c r="A10354" s="410" t="s">
        <v>3310</v>
      </c>
      <c r="B10354" s="62" t="s">
        <v>123</v>
      </c>
      <c r="C10354" s="62">
        <v>5.0999999999999997E-2</v>
      </c>
      <c r="D10354" s="62">
        <v>1.51</v>
      </c>
      <c r="E10354" s="173">
        <f t="shared" si="223"/>
        <v>7.0000000000000007E-2</v>
      </c>
    </row>
    <row r="10355" spans="1:5">
      <c r="A10355" s="410" t="s">
        <v>3086</v>
      </c>
      <c r="B10355" s="62" t="s">
        <v>123</v>
      </c>
      <c r="C10355" s="62">
        <v>4.2321999999999998E-4</v>
      </c>
      <c r="D10355" s="62">
        <v>11.01</v>
      </c>
      <c r="E10355" s="173">
        <f t="shared" si="223"/>
        <v>0</v>
      </c>
    </row>
    <row r="10356" spans="1:5">
      <c r="A10356" s="410" t="s">
        <v>3087</v>
      </c>
      <c r="B10356" s="62" t="s">
        <v>123</v>
      </c>
      <c r="C10356" s="62">
        <v>4.2321999999999998E-4</v>
      </c>
      <c r="D10356" s="62">
        <v>24.42</v>
      </c>
      <c r="E10356" s="173">
        <f t="shared" si="223"/>
        <v>0.01</v>
      </c>
    </row>
    <row r="10357" spans="1:5">
      <c r="A10357" s="410" t="s">
        <v>562</v>
      </c>
      <c r="B10357" s="62" t="s">
        <v>563</v>
      </c>
      <c r="C10357" s="62" t="s">
        <v>563</v>
      </c>
      <c r="D10357" s="62" t="s">
        <v>563</v>
      </c>
      <c r="E10357" s="173">
        <f>SUM(E10330:E10356)</f>
        <v>4.8999999999999986</v>
      </c>
    </row>
    <row r="10358" spans="1:5">
      <c r="A10358" s="410"/>
      <c r="B10358" s="62"/>
      <c r="C10358" s="62"/>
      <c r="D10358" s="62"/>
      <c r="E10358" s="173"/>
    </row>
    <row r="10359" spans="1:5">
      <c r="A10359" s="410" t="s">
        <v>565</v>
      </c>
      <c r="B10359" s="62" t="s">
        <v>563</v>
      </c>
      <c r="C10359" s="62" t="s">
        <v>563</v>
      </c>
      <c r="D10359" s="62" t="s">
        <v>563</v>
      </c>
      <c r="E10359" s="173">
        <f>E10322+E10327+E10357</f>
        <v>8.1199999999999974</v>
      </c>
    </row>
    <row r="10360" spans="1:5">
      <c r="A10360" s="410"/>
      <c r="B10360" s="62"/>
      <c r="C10360" s="62"/>
      <c r="D10360" s="413"/>
      <c r="E10360" s="173"/>
    </row>
    <row r="10361" spans="1:5">
      <c r="A10361" s="410"/>
      <c r="B10361" s="62"/>
      <c r="C10361" s="62"/>
      <c r="D10361" s="62"/>
      <c r="E10361" s="173"/>
    </row>
    <row r="10362" spans="1:5">
      <c r="A10362" s="410"/>
      <c r="B10362" s="62"/>
      <c r="C10362" s="62"/>
      <c r="D10362" s="62"/>
      <c r="E10362" s="173"/>
    </row>
    <row r="10363" spans="1:5">
      <c r="A10363" s="410" t="s">
        <v>1521</v>
      </c>
      <c r="B10363" s="62" t="s">
        <v>3683</v>
      </c>
      <c r="C10363" s="62"/>
      <c r="D10363" s="62"/>
      <c r="E10363" s="173"/>
    </row>
    <row r="10364" spans="1:5">
      <c r="A10364" s="410" t="s">
        <v>1251</v>
      </c>
      <c r="B10364" s="62"/>
      <c r="C10364" s="62"/>
      <c r="D10364" s="62"/>
      <c r="E10364" s="173"/>
    </row>
    <row r="10365" spans="1:5">
      <c r="A10365" s="410" t="s">
        <v>590</v>
      </c>
      <c r="B10365" s="62"/>
      <c r="C10365" s="62"/>
      <c r="D10365" s="62"/>
      <c r="E10365" s="173"/>
    </row>
    <row r="10366" spans="1:5">
      <c r="A10366" s="410"/>
      <c r="B10366" s="62"/>
      <c r="C10366" s="62"/>
      <c r="D10366" s="62"/>
      <c r="E10366" s="173"/>
    </row>
    <row r="10367" spans="1:5">
      <c r="A10367" s="410" t="s">
        <v>576</v>
      </c>
      <c r="B10367" s="62" t="s">
        <v>558</v>
      </c>
      <c r="C10367" s="62" t="s">
        <v>559</v>
      </c>
      <c r="D10367" s="62" t="s">
        <v>560</v>
      </c>
      <c r="E10367" s="173" t="s">
        <v>561</v>
      </c>
    </row>
    <row r="10368" spans="1:5" ht="30">
      <c r="A10368" s="410" t="s">
        <v>3061</v>
      </c>
      <c r="B10368" s="62" t="s">
        <v>123</v>
      </c>
      <c r="C10368" s="62">
        <v>6.0260000000000002E-5</v>
      </c>
      <c r="D10368" s="62">
        <v>576</v>
      </c>
      <c r="E10368" s="173">
        <f>TRUNC((C10368*D10368),2)</f>
        <v>0.03</v>
      </c>
    </row>
    <row r="10369" spans="1:5">
      <c r="A10369" s="410" t="s">
        <v>562</v>
      </c>
      <c r="B10369" s="62" t="s">
        <v>563</v>
      </c>
      <c r="C10369" s="62" t="s">
        <v>563</v>
      </c>
      <c r="D10369" s="62" t="s">
        <v>563</v>
      </c>
      <c r="E10369" s="173">
        <f>SUM(E10368:E10368)</f>
        <v>0.03</v>
      </c>
    </row>
    <row r="10370" spans="1:5">
      <c r="A10370" s="410"/>
      <c r="B10370" s="62"/>
      <c r="C10370" s="62"/>
      <c r="D10370" s="62"/>
      <c r="E10370" s="173"/>
    </row>
    <row r="10371" spans="1:5">
      <c r="A10371" s="410" t="s">
        <v>557</v>
      </c>
      <c r="B10371" s="62" t="s">
        <v>558</v>
      </c>
      <c r="C10371" s="62" t="s">
        <v>559</v>
      </c>
      <c r="D10371" s="62" t="s">
        <v>560</v>
      </c>
      <c r="E10371" s="173" t="s">
        <v>561</v>
      </c>
    </row>
    <row r="10372" spans="1:5">
      <c r="A10372" s="410" t="s">
        <v>3104</v>
      </c>
      <c r="B10372" s="62" t="s">
        <v>122</v>
      </c>
      <c r="C10372" s="62">
        <v>0.45145249999999998</v>
      </c>
      <c r="D10372" s="62">
        <v>9.41</v>
      </c>
      <c r="E10372" s="173">
        <f>TRUNC((C10372*D10372),2)</f>
        <v>4.24</v>
      </c>
    </row>
    <row r="10373" spans="1:5">
      <c r="A10373" s="410" t="s">
        <v>3105</v>
      </c>
      <c r="B10373" s="62" t="s">
        <v>122</v>
      </c>
      <c r="C10373" s="62">
        <v>0.45145249999999998</v>
      </c>
      <c r="D10373" s="62">
        <v>13.3</v>
      </c>
      <c r="E10373" s="173">
        <f>TRUNC((C10373*D10373),2)</f>
        <v>6</v>
      </c>
    </row>
    <row r="10374" spans="1:5">
      <c r="A10374" s="410" t="s">
        <v>562</v>
      </c>
      <c r="B10374" s="62" t="s">
        <v>563</v>
      </c>
      <c r="C10374" s="62" t="s">
        <v>563</v>
      </c>
      <c r="D10374" s="62" t="s">
        <v>563</v>
      </c>
      <c r="E10374" s="173">
        <f>SUM(E10372:E10373)</f>
        <v>10.24</v>
      </c>
    </row>
    <row r="10375" spans="1:5">
      <c r="A10375" s="410"/>
      <c r="B10375" s="62"/>
      <c r="C10375" s="62"/>
      <c r="D10375" s="62"/>
      <c r="E10375" s="173"/>
    </row>
    <row r="10376" spans="1:5">
      <c r="A10376" s="410" t="s">
        <v>564</v>
      </c>
      <c r="B10376" s="62" t="s">
        <v>558</v>
      </c>
      <c r="C10376" s="62" t="s">
        <v>559</v>
      </c>
      <c r="D10376" s="62" t="s">
        <v>560</v>
      </c>
      <c r="E10376" s="173" t="s">
        <v>561</v>
      </c>
    </row>
    <row r="10377" spans="1:5">
      <c r="A10377" s="410" t="s">
        <v>3091</v>
      </c>
      <c r="B10377" s="62" t="s">
        <v>123</v>
      </c>
      <c r="C10377" s="62">
        <v>4.2900000000000001E-2</v>
      </c>
      <c r="D10377" s="62">
        <v>55.19</v>
      </c>
      <c r="E10377" s="173">
        <f t="shared" ref="E10377:E10403" si="224">TRUNC((C10377*D10377),2)</f>
        <v>2.36</v>
      </c>
    </row>
    <row r="10378" spans="1:5">
      <c r="A10378" s="410" t="s">
        <v>3066</v>
      </c>
      <c r="B10378" s="62" t="s">
        <v>123</v>
      </c>
      <c r="C10378" s="62">
        <v>7.1352999999999998E-3</v>
      </c>
      <c r="D10378" s="62">
        <v>6.92</v>
      </c>
      <c r="E10378" s="173">
        <f t="shared" si="224"/>
        <v>0.04</v>
      </c>
    </row>
    <row r="10379" spans="1:5">
      <c r="A10379" s="410" t="s">
        <v>3046</v>
      </c>
      <c r="B10379" s="62" t="s">
        <v>131</v>
      </c>
      <c r="C10379" s="62">
        <v>1.4249E-3</v>
      </c>
      <c r="D10379" s="62">
        <v>50.4</v>
      </c>
      <c r="E10379" s="173">
        <f t="shared" si="224"/>
        <v>7.0000000000000007E-2</v>
      </c>
    </row>
    <row r="10380" spans="1:5">
      <c r="A10380" s="410" t="s">
        <v>3067</v>
      </c>
      <c r="B10380" s="62" t="s">
        <v>123</v>
      </c>
      <c r="C10380" s="62">
        <v>5.9150000000000001E-4</v>
      </c>
      <c r="D10380" s="62">
        <v>108.95</v>
      </c>
      <c r="E10380" s="173">
        <f t="shared" si="224"/>
        <v>0.06</v>
      </c>
    </row>
    <row r="10381" spans="1:5">
      <c r="A10381" s="410" t="s">
        <v>3069</v>
      </c>
      <c r="B10381" s="62" t="s">
        <v>123</v>
      </c>
      <c r="C10381" s="62">
        <v>8.0715000000000005E-3</v>
      </c>
      <c r="D10381" s="62">
        <v>6.21</v>
      </c>
      <c r="E10381" s="173">
        <f t="shared" si="224"/>
        <v>0.05</v>
      </c>
    </row>
    <row r="10382" spans="1:5">
      <c r="A10382" s="410" t="s">
        <v>3047</v>
      </c>
      <c r="B10382" s="62" t="s">
        <v>131</v>
      </c>
      <c r="C10382" s="62">
        <v>1.22238E-2</v>
      </c>
      <c r="D10382" s="62">
        <v>9.4499999999999993</v>
      </c>
      <c r="E10382" s="173">
        <f t="shared" si="224"/>
        <v>0.11</v>
      </c>
    </row>
    <row r="10383" spans="1:5">
      <c r="A10383" s="410" t="s">
        <v>3075</v>
      </c>
      <c r="B10383" s="62" t="s">
        <v>128</v>
      </c>
      <c r="C10383" s="62">
        <v>1.3452399999999999E-3</v>
      </c>
      <c r="D10383" s="62">
        <v>15.32</v>
      </c>
      <c r="E10383" s="173">
        <f t="shared" si="224"/>
        <v>0.02</v>
      </c>
    </row>
    <row r="10384" spans="1:5">
      <c r="A10384" s="410" t="s">
        <v>3096</v>
      </c>
      <c r="B10384" s="62" t="s">
        <v>123</v>
      </c>
      <c r="C10384" s="62">
        <v>7.0099999999999996E-2</v>
      </c>
      <c r="D10384" s="62">
        <v>47.93</v>
      </c>
      <c r="E10384" s="173">
        <f t="shared" si="224"/>
        <v>3.35</v>
      </c>
    </row>
    <row r="10385" spans="1:5" ht="30">
      <c r="A10385" s="410" t="s">
        <v>3353</v>
      </c>
      <c r="B10385" s="62" t="s">
        <v>126</v>
      </c>
      <c r="C10385" s="62">
        <v>1.040883</v>
      </c>
      <c r="D10385" s="62">
        <v>22.65</v>
      </c>
      <c r="E10385" s="173">
        <f t="shared" si="224"/>
        <v>23.57</v>
      </c>
    </row>
    <row r="10386" spans="1:5">
      <c r="A10386" s="410" t="s">
        <v>3076</v>
      </c>
      <c r="B10386" s="62" t="s">
        <v>122</v>
      </c>
      <c r="C10386" s="62">
        <v>0.89</v>
      </c>
      <c r="D10386" s="62">
        <v>1.87</v>
      </c>
      <c r="E10386" s="173">
        <f t="shared" si="224"/>
        <v>1.66</v>
      </c>
    </row>
    <row r="10387" spans="1:5">
      <c r="A10387" s="410" t="s">
        <v>3077</v>
      </c>
      <c r="B10387" s="62" t="s">
        <v>122</v>
      </c>
      <c r="C10387" s="62">
        <v>0.89</v>
      </c>
      <c r="D10387" s="62">
        <v>0.71</v>
      </c>
      <c r="E10387" s="173">
        <f t="shared" si="224"/>
        <v>0.63</v>
      </c>
    </row>
    <row r="10388" spans="1:5">
      <c r="A10388" s="410" t="s">
        <v>3078</v>
      </c>
      <c r="B10388" s="62" t="s">
        <v>122</v>
      </c>
      <c r="C10388" s="62">
        <v>0.89</v>
      </c>
      <c r="D10388" s="62">
        <v>0.34</v>
      </c>
      <c r="E10388" s="173">
        <f t="shared" si="224"/>
        <v>0.3</v>
      </c>
    </row>
    <row r="10389" spans="1:5">
      <c r="A10389" s="410" t="s">
        <v>3079</v>
      </c>
      <c r="B10389" s="62" t="s">
        <v>122</v>
      </c>
      <c r="C10389" s="62">
        <v>0.89</v>
      </c>
      <c r="D10389" s="62">
        <v>0.05</v>
      </c>
      <c r="E10389" s="173">
        <f t="shared" si="224"/>
        <v>0.04</v>
      </c>
    </row>
    <row r="10390" spans="1:5">
      <c r="A10390" s="410" t="s">
        <v>3048</v>
      </c>
      <c r="B10390" s="62" t="s">
        <v>123</v>
      </c>
      <c r="C10390" s="62">
        <v>2.3552E-3</v>
      </c>
      <c r="D10390" s="62">
        <v>31.18</v>
      </c>
      <c r="E10390" s="173">
        <f t="shared" si="224"/>
        <v>7.0000000000000007E-2</v>
      </c>
    </row>
    <row r="10391" spans="1:5">
      <c r="A10391" s="410" t="s">
        <v>3049</v>
      </c>
      <c r="B10391" s="62" t="s">
        <v>123</v>
      </c>
      <c r="C10391" s="62">
        <v>1.1038599999999999E-3</v>
      </c>
      <c r="D10391" s="62">
        <v>178.5</v>
      </c>
      <c r="E10391" s="173">
        <f t="shared" si="224"/>
        <v>0.19</v>
      </c>
    </row>
    <row r="10392" spans="1:5">
      <c r="A10392" s="410" t="s">
        <v>3050</v>
      </c>
      <c r="B10392" s="62" t="s">
        <v>123</v>
      </c>
      <c r="C10392" s="62">
        <v>9.9223599999999995E-2</v>
      </c>
      <c r="D10392" s="62">
        <v>1.17</v>
      </c>
      <c r="E10392" s="173">
        <f t="shared" si="224"/>
        <v>0.11</v>
      </c>
    </row>
    <row r="10393" spans="1:5" ht="30">
      <c r="A10393" s="410" t="s">
        <v>3051</v>
      </c>
      <c r="B10393" s="62" t="s">
        <v>123</v>
      </c>
      <c r="C10393" s="62">
        <v>9.5675999999999997E-4</v>
      </c>
      <c r="D10393" s="62">
        <v>140.43</v>
      </c>
      <c r="E10393" s="173">
        <f t="shared" si="224"/>
        <v>0.13</v>
      </c>
    </row>
    <row r="10394" spans="1:5" ht="30">
      <c r="A10394" s="410" t="s">
        <v>3052</v>
      </c>
      <c r="B10394" s="62" t="s">
        <v>123</v>
      </c>
      <c r="C10394" s="62">
        <v>6.4079999999999996E-4</v>
      </c>
      <c r="D10394" s="62">
        <v>123.37</v>
      </c>
      <c r="E10394" s="173">
        <f t="shared" si="224"/>
        <v>7.0000000000000007E-2</v>
      </c>
    </row>
    <row r="10395" spans="1:5" ht="30">
      <c r="A10395" s="410" t="s">
        <v>3080</v>
      </c>
      <c r="B10395" s="62" t="s">
        <v>123</v>
      </c>
      <c r="C10395" s="62">
        <v>3.9239999999999997E-5</v>
      </c>
      <c r="D10395" s="62">
        <v>593.85</v>
      </c>
      <c r="E10395" s="173">
        <f t="shared" si="224"/>
        <v>0.02</v>
      </c>
    </row>
    <row r="10396" spans="1:5">
      <c r="A10396" s="410" t="s">
        <v>3081</v>
      </c>
      <c r="B10396" s="62" t="s">
        <v>123</v>
      </c>
      <c r="C10396" s="62">
        <v>2.4101999999999999E-4</v>
      </c>
      <c r="D10396" s="62">
        <v>134.63</v>
      </c>
      <c r="E10396" s="173">
        <f t="shared" si="224"/>
        <v>0.03</v>
      </c>
    </row>
    <row r="10397" spans="1:5">
      <c r="A10397" s="410" t="s">
        <v>3082</v>
      </c>
      <c r="B10397" s="62" t="s">
        <v>123</v>
      </c>
      <c r="C10397" s="62">
        <v>1.8307999999999999E-4</v>
      </c>
      <c r="D10397" s="62">
        <v>202.84</v>
      </c>
      <c r="E10397" s="173">
        <f t="shared" si="224"/>
        <v>0.03</v>
      </c>
    </row>
    <row r="10398" spans="1:5">
      <c r="A10398" s="410" t="s">
        <v>3083</v>
      </c>
      <c r="B10398" s="62" t="s">
        <v>123</v>
      </c>
      <c r="C10398" s="62">
        <v>3.9239999999999997E-5</v>
      </c>
      <c r="D10398" s="62">
        <v>574.46</v>
      </c>
      <c r="E10398" s="173">
        <f t="shared" si="224"/>
        <v>0.02</v>
      </c>
    </row>
    <row r="10399" spans="1:5">
      <c r="A10399" s="410" t="s">
        <v>3084</v>
      </c>
      <c r="B10399" s="62" t="s">
        <v>123</v>
      </c>
      <c r="C10399" s="62">
        <v>4.8239999999999999E-5</v>
      </c>
      <c r="D10399" s="62">
        <v>276.64</v>
      </c>
      <c r="E10399" s="173">
        <f t="shared" si="224"/>
        <v>0.01</v>
      </c>
    </row>
    <row r="10400" spans="1:5">
      <c r="A10400" s="410" t="s">
        <v>3085</v>
      </c>
      <c r="B10400" s="62" t="s">
        <v>123</v>
      </c>
      <c r="C10400" s="62">
        <v>2.4296999999999999E-3</v>
      </c>
      <c r="D10400" s="62">
        <v>8.1</v>
      </c>
      <c r="E10400" s="173">
        <f t="shared" si="224"/>
        <v>0.01</v>
      </c>
    </row>
    <row r="10401" spans="1:5">
      <c r="A10401" s="410" t="s">
        <v>3310</v>
      </c>
      <c r="B10401" s="62" t="s">
        <v>123</v>
      </c>
      <c r="C10401" s="62">
        <v>0.14849999999999999</v>
      </c>
      <c r="D10401" s="62">
        <v>1.51</v>
      </c>
      <c r="E10401" s="173">
        <f t="shared" si="224"/>
        <v>0.22</v>
      </c>
    </row>
    <row r="10402" spans="1:5">
      <c r="A10402" s="410" t="s">
        <v>3086</v>
      </c>
      <c r="B10402" s="62" t="s">
        <v>123</v>
      </c>
      <c r="C10402" s="62">
        <v>1.3452399999999999E-3</v>
      </c>
      <c r="D10402" s="62">
        <v>11.01</v>
      </c>
      <c r="E10402" s="173">
        <f t="shared" si="224"/>
        <v>0.01</v>
      </c>
    </row>
    <row r="10403" spans="1:5">
      <c r="A10403" s="410" t="s">
        <v>3087</v>
      </c>
      <c r="B10403" s="62" t="s">
        <v>123</v>
      </c>
      <c r="C10403" s="62">
        <v>1.3452399999999999E-3</v>
      </c>
      <c r="D10403" s="62">
        <v>24.42</v>
      </c>
      <c r="E10403" s="173">
        <f t="shared" si="224"/>
        <v>0.03</v>
      </c>
    </row>
    <row r="10404" spans="1:5">
      <c r="A10404" s="410" t="s">
        <v>562</v>
      </c>
      <c r="B10404" s="62" t="s">
        <v>563</v>
      </c>
      <c r="C10404" s="62" t="s">
        <v>563</v>
      </c>
      <c r="D10404" s="62" t="s">
        <v>563</v>
      </c>
      <c r="E10404" s="173">
        <f>SUM(E10377:E10403)</f>
        <v>33.21</v>
      </c>
    </row>
    <row r="10405" spans="1:5">
      <c r="A10405" s="410"/>
      <c r="B10405" s="62"/>
      <c r="C10405" s="62"/>
      <c r="D10405" s="62"/>
      <c r="E10405" s="173"/>
    </row>
    <row r="10406" spans="1:5">
      <c r="A10406" s="410" t="s">
        <v>565</v>
      </c>
      <c r="B10406" s="62" t="s">
        <v>563</v>
      </c>
      <c r="C10406" s="62" t="s">
        <v>563</v>
      </c>
      <c r="D10406" s="62" t="s">
        <v>563</v>
      </c>
      <c r="E10406" s="173">
        <f>E10369+E10374+E10404</f>
        <v>43.480000000000004</v>
      </c>
    </row>
    <row r="10407" spans="1:5">
      <c r="A10407" s="410"/>
      <c r="B10407" s="62"/>
      <c r="C10407" s="62"/>
      <c r="D10407" s="413"/>
      <c r="E10407" s="173"/>
    </row>
    <row r="10408" spans="1:5">
      <c r="A10408" s="410"/>
      <c r="B10408" s="62"/>
      <c r="C10408" s="62"/>
      <c r="D10408" s="62"/>
      <c r="E10408" s="173"/>
    </row>
    <row r="10409" spans="1:5">
      <c r="A10409" s="410"/>
      <c r="B10409" s="62"/>
      <c r="C10409" s="62"/>
      <c r="D10409" s="62"/>
      <c r="E10409" s="173"/>
    </row>
    <row r="10410" spans="1:5">
      <c r="A10410" s="410" t="s">
        <v>1522</v>
      </c>
      <c r="B10410" s="62" t="s">
        <v>3684</v>
      </c>
      <c r="C10410" s="62"/>
      <c r="D10410" s="62"/>
      <c r="E10410" s="173"/>
    </row>
    <row r="10411" spans="1:5">
      <c r="A10411" s="410" t="s">
        <v>1252</v>
      </c>
      <c r="B10411" s="62"/>
      <c r="C10411" s="62"/>
      <c r="D10411" s="62"/>
      <c r="E10411" s="173"/>
    </row>
    <row r="10412" spans="1:5">
      <c r="A10412" s="410" t="s">
        <v>590</v>
      </c>
      <c r="B10412" s="62"/>
      <c r="C10412" s="62"/>
      <c r="D10412" s="62"/>
      <c r="E10412" s="173"/>
    </row>
    <row r="10413" spans="1:5">
      <c r="A10413" s="410"/>
      <c r="B10413" s="62"/>
      <c r="C10413" s="62"/>
      <c r="D10413" s="62"/>
      <c r="E10413" s="173"/>
    </row>
    <row r="10414" spans="1:5">
      <c r="A10414" s="410" t="s">
        <v>576</v>
      </c>
      <c r="B10414" s="62" t="s">
        <v>558</v>
      </c>
      <c r="C10414" s="62" t="s">
        <v>559</v>
      </c>
      <c r="D10414" s="62" t="s">
        <v>560</v>
      </c>
      <c r="E10414" s="173" t="s">
        <v>561</v>
      </c>
    </row>
    <row r="10415" spans="1:5" ht="30">
      <c r="A10415" s="410" t="s">
        <v>3061</v>
      </c>
      <c r="B10415" s="62" t="s">
        <v>123</v>
      </c>
      <c r="C10415" s="62">
        <v>2.8439999999999999E-5</v>
      </c>
      <c r="D10415" s="62">
        <v>576</v>
      </c>
      <c r="E10415" s="173">
        <f>TRUNC((C10415*D10415),2)</f>
        <v>0.01</v>
      </c>
    </row>
    <row r="10416" spans="1:5">
      <c r="A10416" s="410" t="s">
        <v>562</v>
      </c>
      <c r="B10416" s="62" t="s">
        <v>563</v>
      </c>
      <c r="C10416" s="62" t="s">
        <v>563</v>
      </c>
      <c r="D10416" s="62" t="s">
        <v>563</v>
      </c>
      <c r="E10416" s="173">
        <f>SUM(E10415:E10415)</f>
        <v>0.01</v>
      </c>
    </row>
    <row r="10417" spans="1:5">
      <c r="A10417" s="410"/>
      <c r="B10417" s="62"/>
      <c r="C10417" s="62"/>
      <c r="D10417" s="62"/>
      <c r="E10417" s="173"/>
    </row>
    <row r="10418" spans="1:5">
      <c r="A10418" s="410" t="s">
        <v>557</v>
      </c>
      <c r="B10418" s="62" t="s">
        <v>558</v>
      </c>
      <c r="C10418" s="62" t="s">
        <v>559</v>
      </c>
      <c r="D10418" s="62" t="s">
        <v>560</v>
      </c>
      <c r="E10418" s="173" t="s">
        <v>561</v>
      </c>
    </row>
    <row r="10419" spans="1:5">
      <c r="A10419" s="410" t="s">
        <v>3104</v>
      </c>
      <c r="B10419" s="62" t="s">
        <v>122</v>
      </c>
      <c r="C10419" s="62">
        <v>0.21304500000000001</v>
      </c>
      <c r="D10419" s="62">
        <v>9.41</v>
      </c>
      <c r="E10419" s="173">
        <f>TRUNC((C10419*D10419),2)</f>
        <v>2</v>
      </c>
    </row>
    <row r="10420" spans="1:5">
      <c r="A10420" s="410" t="s">
        <v>3105</v>
      </c>
      <c r="B10420" s="62" t="s">
        <v>122</v>
      </c>
      <c r="C10420" s="62">
        <v>0.21304500000000001</v>
      </c>
      <c r="D10420" s="62">
        <v>13.3</v>
      </c>
      <c r="E10420" s="173">
        <f>TRUNC((C10420*D10420),2)</f>
        <v>2.83</v>
      </c>
    </row>
    <row r="10421" spans="1:5">
      <c r="A10421" s="410" t="s">
        <v>562</v>
      </c>
      <c r="B10421" s="62" t="s">
        <v>563</v>
      </c>
      <c r="C10421" s="62" t="s">
        <v>563</v>
      </c>
      <c r="D10421" s="62" t="s">
        <v>563</v>
      </c>
      <c r="E10421" s="173">
        <f>SUM(E10419:E10420)</f>
        <v>4.83</v>
      </c>
    </row>
    <row r="10422" spans="1:5">
      <c r="A10422" s="410"/>
      <c r="B10422" s="62"/>
      <c r="C10422" s="62"/>
      <c r="D10422" s="62"/>
      <c r="E10422" s="173"/>
    </row>
    <row r="10423" spans="1:5">
      <c r="A10423" s="410" t="s">
        <v>564</v>
      </c>
      <c r="B10423" s="62" t="s">
        <v>558</v>
      </c>
      <c r="C10423" s="62" t="s">
        <v>559</v>
      </c>
      <c r="D10423" s="62" t="s">
        <v>560</v>
      </c>
      <c r="E10423" s="173" t="s">
        <v>561</v>
      </c>
    </row>
    <row r="10424" spans="1:5">
      <c r="A10424" s="410" t="s">
        <v>3091</v>
      </c>
      <c r="B10424" s="62" t="s">
        <v>123</v>
      </c>
      <c r="C10424" s="62">
        <v>1.2800000000000001E-2</v>
      </c>
      <c r="D10424" s="62">
        <v>55.19</v>
      </c>
      <c r="E10424" s="173">
        <f t="shared" ref="E10424:E10450" si="225">TRUNC((C10424*D10424),2)</f>
        <v>0.7</v>
      </c>
    </row>
    <row r="10425" spans="1:5">
      <c r="A10425" s="410" t="s">
        <v>3066</v>
      </c>
      <c r="B10425" s="62" t="s">
        <v>123</v>
      </c>
      <c r="C10425" s="62">
        <v>3.3672200000000002E-3</v>
      </c>
      <c r="D10425" s="62">
        <v>6.92</v>
      </c>
      <c r="E10425" s="173">
        <f t="shared" si="225"/>
        <v>0.02</v>
      </c>
    </row>
    <row r="10426" spans="1:5">
      <c r="A10426" s="410" t="s">
        <v>3046</v>
      </c>
      <c r="B10426" s="62" t="s">
        <v>131</v>
      </c>
      <c r="C10426" s="62">
        <v>6.7241999999999996E-4</v>
      </c>
      <c r="D10426" s="62">
        <v>50.4</v>
      </c>
      <c r="E10426" s="173">
        <f t="shared" si="225"/>
        <v>0.03</v>
      </c>
    </row>
    <row r="10427" spans="1:5">
      <c r="A10427" s="410" t="s">
        <v>3067</v>
      </c>
      <c r="B10427" s="62" t="s">
        <v>123</v>
      </c>
      <c r="C10427" s="62">
        <v>2.7913999999999999E-4</v>
      </c>
      <c r="D10427" s="62">
        <v>108.95</v>
      </c>
      <c r="E10427" s="173">
        <f t="shared" si="225"/>
        <v>0.03</v>
      </c>
    </row>
    <row r="10428" spans="1:5">
      <c r="A10428" s="410" t="s">
        <v>3069</v>
      </c>
      <c r="B10428" s="62" t="s">
        <v>123</v>
      </c>
      <c r="C10428" s="62">
        <v>3.8090200000000002E-3</v>
      </c>
      <c r="D10428" s="62">
        <v>6.21</v>
      </c>
      <c r="E10428" s="173">
        <f t="shared" si="225"/>
        <v>0.02</v>
      </c>
    </row>
    <row r="10429" spans="1:5">
      <c r="A10429" s="410" t="s">
        <v>3047</v>
      </c>
      <c r="B10429" s="62" t="s">
        <v>131</v>
      </c>
      <c r="C10429" s="62">
        <v>5.76854E-3</v>
      </c>
      <c r="D10429" s="62">
        <v>9.4499999999999993</v>
      </c>
      <c r="E10429" s="173">
        <f t="shared" si="225"/>
        <v>0.05</v>
      </c>
    </row>
    <row r="10430" spans="1:5">
      <c r="A10430" s="410" t="s">
        <v>3075</v>
      </c>
      <c r="B10430" s="62" t="s">
        <v>128</v>
      </c>
      <c r="C10430" s="62">
        <v>6.3484000000000001E-4</v>
      </c>
      <c r="D10430" s="62">
        <v>15.32</v>
      </c>
      <c r="E10430" s="173">
        <f t="shared" si="225"/>
        <v>0</v>
      </c>
    </row>
    <row r="10431" spans="1:5">
      <c r="A10431" s="410" t="s">
        <v>3096</v>
      </c>
      <c r="B10431" s="62" t="s">
        <v>123</v>
      </c>
      <c r="C10431" s="62">
        <v>1.9300000000000001E-2</v>
      </c>
      <c r="D10431" s="62">
        <v>47.93</v>
      </c>
      <c r="E10431" s="173">
        <f t="shared" si="225"/>
        <v>0.92</v>
      </c>
    </row>
    <row r="10432" spans="1:5">
      <c r="A10432" s="410" t="s">
        <v>3354</v>
      </c>
      <c r="B10432" s="62" t="s">
        <v>126</v>
      </c>
      <c r="C10432" s="62">
        <v>1.04811359</v>
      </c>
      <c r="D10432" s="62">
        <v>9.86</v>
      </c>
      <c r="E10432" s="173">
        <f t="shared" si="225"/>
        <v>10.33</v>
      </c>
    </row>
    <row r="10433" spans="1:5">
      <c r="A10433" s="410" t="s">
        <v>3076</v>
      </c>
      <c r="B10433" s="62" t="s">
        <v>122</v>
      </c>
      <c r="C10433" s="62">
        <v>0.42</v>
      </c>
      <c r="D10433" s="62">
        <v>1.87</v>
      </c>
      <c r="E10433" s="173">
        <f t="shared" si="225"/>
        <v>0.78</v>
      </c>
    </row>
    <row r="10434" spans="1:5">
      <c r="A10434" s="410" t="s">
        <v>3077</v>
      </c>
      <c r="B10434" s="62" t="s">
        <v>122</v>
      </c>
      <c r="C10434" s="62">
        <v>0.42</v>
      </c>
      <c r="D10434" s="62">
        <v>0.71</v>
      </c>
      <c r="E10434" s="173">
        <f t="shared" si="225"/>
        <v>0.28999999999999998</v>
      </c>
    </row>
    <row r="10435" spans="1:5">
      <c r="A10435" s="410" t="s">
        <v>3078</v>
      </c>
      <c r="B10435" s="62" t="s">
        <v>122</v>
      </c>
      <c r="C10435" s="62">
        <v>0.42</v>
      </c>
      <c r="D10435" s="62">
        <v>0.34</v>
      </c>
      <c r="E10435" s="173">
        <f t="shared" si="225"/>
        <v>0.14000000000000001</v>
      </c>
    </row>
    <row r="10436" spans="1:5">
      <c r="A10436" s="410" t="s">
        <v>3079</v>
      </c>
      <c r="B10436" s="62" t="s">
        <v>122</v>
      </c>
      <c r="C10436" s="62">
        <v>0.42</v>
      </c>
      <c r="D10436" s="62">
        <v>0.05</v>
      </c>
      <c r="E10436" s="173">
        <f t="shared" si="225"/>
        <v>0.02</v>
      </c>
    </row>
    <row r="10437" spans="1:5">
      <c r="A10437" s="410" t="s">
        <v>3048</v>
      </c>
      <c r="B10437" s="62" t="s">
        <v>123</v>
      </c>
      <c r="C10437" s="62">
        <v>1.11144E-3</v>
      </c>
      <c r="D10437" s="62">
        <v>31.18</v>
      </c>
      <c r="E10437" s="173">
        <f t="shared" si="225"/>
        <v>0.03</v>
      </c>
    </row>
    <row r="10438" spans="1:5">
      <c r="A10438" s="410" t="s">
        <v>3049</v>
      </c>
      <c r="B10438" s="62" t="s">
        <v>123</v>
      </c>
      <c r="C10438" s="62">
        <v>5.2092000000000002E-4</v>
      </c>
      <c r="D10438" s="62">
        <v>178.5</v>
      </c>
      <c r="E10438" s="173">
        <f t="shared" si="225"/>
        <v>0.09</v>
      </c>
    </row>
    <row r="10439" spans="1:5">
      <c r="A10439" s="410" t="s">
        <v>3050</v>
      </c>
      <c r="B10439" s="62" t="s">
        <v>123</v>
      </c>
      <c r="C10439" s="62">
        <v>4.6824619999999997E-2</v>
      </c>
      <c r="D10439" s="62">
        <v>1.17</v>
      </c>
      <c r="E10439" s="173">
        <f t="shared" si="225"/>
        <v>0.05</v>
      </c>
    </row>
    <row r="10440" spans="1:5" ht="30">
      <c r="A10440" s="410" t="s">
        <v>3051</v>
      </c>
      <c r="B10440" s="62" t="s">
        <v>123</v>
      </c>
      <c r="C10440" s="62">
        <v>4.5150000000000002E-4</v>
      </c>
      <c r="D10440" s="62">
        <v>140.43</v>
      </c>
      <c r="E10440" s="173">
        <f t="shared" si="225"/>
        <v>0.06</v>
      </c>
    </row>
    <row r="10441" spans="1:5" ht="30">
      <c r="A10441" s="410" t="s">
        <v>3052</v>
      </c>
      <c r="B10441" s="62" t="s">
        <v>123</v>
      </c>
      <c r="C10441" s="62">
        <v>3.0239999999999998E-4</v>
      </c>
      <c r="D10441" s="62">
        <v>123.37</v>
      </c>
      <c r="E10441" s="173">
        <f t="shared" si="225"/>
        <v>0.03</v>
      </c>
    </row>
    <row r="10442" spans="1:5" ht="30">
      <c r="A10442" s="410" t="s">
        <v>3080</v>
      </c>
      <c r="B10442" s="62" t="s">
        <v>123</v>
      </c>
      <c r="C10442" s="62">
        <v>1.8519999999999999E-5</v>
      </c>
      <c r="D10442" s="62">
        <v>593.85</v>
      </c>
      <c r="E10442" s="173">
        <f t="shared" si="225"/>
        <v>0.01</v>
      </c>
    </row>
    <row r="10443" spans="1:5">
      <c r="A10443" s="410" t="s">
        <v>3081</v>
      </c>
      <c r="B10443" s="62" t="s">
        <v>123</v>
      </c>
      <c r="C10443" s="62">
        <v>1.1374000000000001E-4</v>
      </c>
      <c r="D10443" s="62">
        <v>134.63</v>
      </c>
      <c r="E10443" s="173">
        <f t="shared" si="225"/>
        <v>0.01</v>
      </c>
    </row>
    <row r="10444" spans="1:5">
      <c r="A10444" s="410" t="s">
        <v>3082</v>
      </c>
      <c r="B10444" s="62" t="s">
        <v>123</v>
      </c>
      <c r="C10444" s="62">
        <v>8.6399999999999999E-5</v>
      </c>
      <c r="D10444" s="62">
        <v>202.84</v>
      </c>
      <c r="E10444" s="173">
        <f t="shared" si="225"/>
        <v>0.01</v>
      </c>
    </row>
    <row r="10445" spans="1:5">
      <c r="A10445" s="410" t="s">
        <v>3083</v>
      </c>
      <c r="B10445" s="62" t="s">
        <v>123</v>
      </c>
      <c r="C10445" s="62">
        <v>1.8519999999999999E-5</v>
      </c>
      <c r="D10445" s="62">
        <v>574.46</v>
      </c>
      <c r="E10445" s="173">
        <f t="shared" si="225"/>
        <v>0.01</v>
      </c>
    </row>
    <row r="10446" spans="1:5">
      <c r="A10446" s="410" t="s">
        <v>3084</v>
      </c>
      <c r="B10446" s="62" t="s">
        <v>123</v>
      </c>
      <c r="C10446" s="62">
        <v>2.2759999999999999E-5</v>
      </c>
      <c r="D10446" s="62">
        <v>276.64</v>
      </c>
      <c r="E10446" s="173">
        <f t="shared" si="225"/>
        <v>0</v>
      </c>
    </row>
    <row r="10447" spans="1:5">
      <c r="A10447" s="410" t="s">
        <v>3085</v>
      </c>
      <c r="B10447" s="62" t="s">
        <v>123</v>
      </c>
      <c r="C10447" s="62">
        <v>1.1466E-3</v>
      </c>
      <c r="D10447" s="62">
        <v>8.1</v>
      </c>
      <c r="E10447" s="173">
        <f t="shared" si="225"/>
        <v>0</v>
      </c>
    </row>
    <row r="10448" spans="1:5">
      <c r="A10448" s="410" t="s">
        <v>3310</v>
      </c>
      <c r="B10448" s="62" t="s">
        <v>123</v>
      </c>
      <c r="C10448" s="62">
        <v>3.6999999999999998E-2</v>
      </c>
      <c r="D10448" s="62">
        <v>1.51</v>
      </c>
      <c r="E10448" s="173">
        <f t="shared" si="225"/>
        <v>0.05</v>
      </c>
    </row>
    <row r="10449" spans="1:5">
      <c r="A10449" s="410" t="s">
        <v>3086</v>
      </c>
      <c r="B10449" s="62" t="s">
        <v>123</v>
      </c>
      <c r="C10449" s="62">
        <v>6.3484000000000001E-4</v>
      </c>
      <c r="D10449" s="62">
        <v>11.01</v>
      </c>
      <c r="E10449" s="173">
        <f t="shared" si="225"/>
        <v>0</v>
      </c>
    </row>
    <row r="10450" spans="1:5">
      <c r="A10450" s="410" t="s">
        <v>3087</v>
      </c>
      <c r="B10450" s="62" t="s">
        <v>123</v>
      </c>
      <c r="C10450" s="62">
        <v>6.3484000000000001E-4</v>
      </c>
      <c r="D10450" s="62">
        <v>24.42</v>
      </c>
      <c r="E10450" s="173">
        <f t="shared" si="225"/>
        <v>0.01</v>
      </c>
    </row>
    <row r="10451" spans="1:5">
      <c r="A10451" s="410" t="s">
        <v>562</v>
      </c>
      <c r="B10451" s="62" t="s">
        <v>563</v>
      </c>
      <c r="C10451" s="62" t="s">
        <v>563</v>
      </c>
      <c r="D10451" s="62" t="s">
        <v>563</v>
      </c>
      <c r="E10451" s="173">
        <f>SUM(E10424:E10450)</f>
        <v>13.689999999999998</v>
      </c>
    </row>
    <row r="10452" spans="1:5">
      <c r="A10452" s="410"/>
      <c r="B10452" s="62"/>
      <c r="C10452" s="62"/>
      <c r="D10452" s="62"/>
      <c r="E10452" s="173"/>
    </row>
    <row r="10453" spans="1:5">
      <c r="A10453" s="410" t="s">
        <v>565</v>
      </c>
      <c r="B10453" s="62" t="s">
        <v>563</v>
      </c>
      <c r="C10453" s="62" t="s">
        <v>563</v>
      </c>
      <c r="D10453" s="62" t="s">
        <v>563</v>
      </c>
      <c r="E10453" s="173">
        <f>E10416+E10421+E10451</f>
        <v>18.529999999999998</v>
      </c>
    </row>
    <row r="10454" spans="1:5">
      <c r="A10454" s="410"/>
      <c r="B10454" s="62"/>
      <c r="C10454" s="62"/>
      <c r="D10454" s="413"/>
      <c r="E10454" s="173"/>
    </row>
    <row r="10455" spans="1:5">
      <c r="A10455" s="410"/>
      <c r="B10455" s="62"/>
      <c r="C10455" s="62"/>
      <c r="D10455" s="62"/>
      <c r="E10455" s="173"/>
    </row>
    <row r="10456" spans="1:5">
      <c r="A10456" s="410"/>
      <c r="B10456" s="62"/>
      <c r="C10456" s="62"/>
      <c r="D10456" s="62"/>
      <c r="E10456" s="173"/>
    </row>
    <row r="10457" spans="1:5">
      <c r="A10457" s="410" t="s">
        <v>1523</v>
      </c>
      <c r="B10457" s="62" t="s">
        <v>3685</v>
      </c>
      <c r="C10457" s="62"/>
      <c r="D10457" s="62"/>
      <c r="E10457" s="173"/>
    </row>
    <row r="10458" spans="1:5">
      <c r="A10458" s="410" t="s">
        <v>1253</v>
      </c>
      <c r="B10458" s="62"/>
      <c r="C10458" s="62"/>
      <c r="D10458" s="62"/>
      <c r="E10458" s="173"/>
    </row>
    <row r="10459" spans="1:5">
      <c r="A10459" s="410" t="s">
        <v>590</v>
      </c>
      <c r="B10459" s="62"/>
      <c r="C10459" s="62"/>
      <c r="D10459" s="62"/>
      <c r="E10459" s="173"/>
    </row>
    <row r="10460" spans="1:5">
      <c r="A10460" s="410"/>
      <c r="B10460" s="62"/>
      <c r="C10460" s="62"/>
      <c r="D10460" s="62"/>
      <c r="E10460" s="173"/>
    </row>
    <row r="10461" spans="1:5">
      <c r="A10461" s="410" t="s">
        <v>576</v>
      </c>
      <c r="B10461" s="62" t="s">
        <v>558</v>
      </c>
      <c r="C10461" s="62" t="s">
        <v>559</v>
      </c>
      <c r="D10461" s="62" t="s">
        <v>560</v>
      </c>
      <c r="E10461" s="173" t="s">
        <v>561</v>
      </c>
    </row>
    <row r="10462" spans="1:5" ht="30">
      <c r="A10462" s="410" t="s">
        <v>3061</v>
      </c>
      <c r="B10462" s="62" t="s">
        <v>123</v>
      </c>
      <c r="C10462" s="62">
        <v>4.3999999999999999E-5</v>
      </c>
      <c r="D10462" s="62">
        <v>576</v>
      </c>
      <c r="E10462" s="173">
        <f>TRUNC((C10462*D10462),2)</f>
        <v>0.02</v>
      </c>
    </row>
    <row r="10463" spans="1:5">
      <c r="A10463" s="410" t="s">
        <v>562</v>
      </c>
      <c r="B10463" s="62" t="s">
        <v>563</v>
      </c>
      <c r="C10463" s="62" t="s">
        <v>563</v>
      </c>
      <c r="D10463" s="62" t="s">
        <v>563</v>
      </c>
      <c r="E10463" s="173">
        <f>SUM(E10462:E10462)</f>
        <v>0.02</v>
      </c>
    </row>
    <row r="10464" spans="1:5">
      <c r="A10464" s="410"/>
      <c r="B10464" s="62"/>
      <c r="C10464" s="62"/>
      <c r="D10464" s="62"/>
      <c r="E10464" s="173"/>
    </row>
    <row r="10465" spans="1:5">
      <c r="A10465" s="410" t="s">
        <v>557</v>
      </c>
      <c r="B10465" s="62" t="s">
        <v>558</v>
      </c>
      <c r="C10465" s="62" t="s">
        <v>559</v>
      </c>
      <c r="D10465" s="62" t="s">
        <v>560</v>
      </c>
      <c r="E10465" s="173" t="s">
        <v>561</v>
      </c>
    </row>
    <row r="10466" spans="1:5">
      <c r="A10466" s="410" t="s">
        <v>3104</v>
      </c>
      <c r="B10466" s="62" t="s">
        <v>122</v>
      </c>
      <c r="C10466" s="62">
        <v>0.32971250000000002</v>
      </c>
      <c r="D10466" s="62">
        <v>9.41</v>
      </c>
      <c r="E10466" s="173">
        <f>TRUNC((C10466*D10466),2)</f>
        <v>3.1</v>
      </c>
    </row>
    <row r="10467" spans="1:5">
      <c r="A10467" s="410" t="s">
        <v>3105</v>
      </c>
      <c r="B10467" s="62" t="s">
        <v>122</v>
      </c>
      <c r="C10467" s="62">
        <v>0.32971250000000002</v>
      </c>
      <c r="D10467" s="62">
        <v>13.3</v>
      </c>
      <c r="E10467" s="173">
        <f>TRUNC((C10467*D10467),2)</f>
        <v>4.38</v>
      </c>
    </row>
    <row r="10468" spans="1:5">
      <c r="A10468" s="410" t="s">
        <v>562</v>
      </c>
      <c r="B10468" s="62" t="s">
        <v>563</v>
      </c>
      <c r="C10468" s="62" t="s">
        <v>563</v>
      </c>
      <c r="D10468" s="62" t="s">
        <v>563</v>
      </c>
      <c r="E10468" s="173">
        <f>SUM(E10466:E10467)</f>
        <v>7.48</v>
      </c>
    </row>
    <row r="10469" spans="1:5">
      <c r="A10469" s="410"/>
      <c r="B10469" s="62"/>
      <c r="C10469" s="62"/>
      <c r="D10469" s="62"/>
      <c r="E10469" s="173"/>
    </row>
    <row r="10470" spans="1:5">
      <c r="A10470" s="410" t="s">
        <v>564</v>
      </c>
      <c r="B10470" s="62" t="s">
        <v>558</v>
      </c>
      <c r="C10470" s="62" t="s">
        <v>559</v>
      </c>
      <c r="D10470" s="62" t="s">
        <v>560</v>
      </c>
      <c r="E10470" s="173" t="s">
        <v>561</v>
      </c>
    </row>
    <row r="10471" spans="1:5">
      <c r="A10471" s="410" t="s">
        <v>3091</v>
      </c>
      <c r="B10471" s="62" t="s">
        <v>123</v>
      </c>
      <c r="C10471" s="62">
        <v>2.93E-2</v>
      </c>
      <c r="D10471" s="62">
        <v>55.19</v>
      </c>
      <c r="E10471" s="173">
        <f t="shared" ref="E10471:E10497" si="226">TRUNC((C10471*D10471),2)</f>
        <v>1.61</v>
      </c>
    </row>
    <row r="10472" spans="1:5">
      <c r="A10472" s="410" t="s">
        <v>3066</v>
      </c>
      <c r="B10472" s="62" t="s">
        <v>123</v>
      </c>
      <c r="C10472" s="62">
        <v>5.2111800000000002E-3</v>
      </c>
      <c r="D10472" s="62">
        <v>6.92</v>
      </c>
      <c r="E10472" s="173">
        <f t="shared" si="226"/>
        <v>0.03</v>
      </c>
    </row>
    <row r="10473" spans="1:5">
      <c r="A10473" s="410" t="s">
        <v>3046</v>
      </c>
      <c r="B10473" s="62" t="s">
        <v>131</v>
      </c>
      <c r="C10473" s="62">
        <v>1.0406599999999999E-3</v>
      </c>
      <c r="D10473" s="62">
        <v>50.4</v>
      </c>
      <c r="E10473" s="173">
        <f t="shared" si="226"/>
        <v>0.05</v>
      </c>
    </row>
    <row r="10474" spans="1:5">
      <c r="A10474" s="410" t="s">
        <v>3067</v>
      </c>
      <c r="B10474" s="62" t="s">
        <v>123</v>
      </c>
      <c r="C10474" s="62">
        <v>4.3199999999999998E-4</v>
      </c>
      <c r="D10474" s="62">
        <v>108.95</v>
      </c>
      <c r="E10474" s="173">
        <f t="shared" si="226"/>
        <v>0.04</v>
      </c>
    </row>
    <row r="10475" spans="1:5">
      <c r="A10475" s="410" t="s">
        <v>3069</v>
      </c>
      <c r="B10475" s="62" t="s">
        <v>123</v>
      </c>
      <c r="C10475" s="62">
        <v>5.8949199999999997E-3</v>
      </c>
      <c r="D10475" s="62">
        <v>6.21</v>
      </c>
      <c r="E10475" s="173">
        <f t="shared" si="226"/>
        <v>0.03</v>
      </c>
    </row>
    <row r="10476" spans="1:5">
      <c r="A10476" s="410" t="s">
        <v>3047</v>
      </c>
      <c r="B10476" s="62" t="s">
        <v>131</v>
      </c>
      <c r="C10476" s="62">
        <v>8.9274999999999997E-3</v>
      </c>
      <c r="D10476" s="62">
        <v>9.4499999999999993</v>
      </c>
      <c r="E10476" s="173">
        <f t="shared" si="226"/>
        <v>0.08</v>
      </c>
    </row>
    <row r="10477" spans="1:5">
      <c r="A10477" s="410" t="s">
        <v>3075</v>
      </c>
      <c r="B10477" s="62" t="s">
        <v>128</v>
      </c>
      <c r="C10477" s="62">
        <v>9.8247999999999999E-4</v>
      </c>
      <c r="D10477" s="62">
        <v>15.32</v>
      </c>
      <c r="E10477" s="173">
        <f t="shared" si="226"/>
        <v>0.01</v>
      </c>
    </row>
    <row r="10478" spans="1:5">
      <c r="A10478" s="410" t="s">
        <v>3096</v>
      </c>
      <c r="B10478" s="62" t="s">
        <v>123</v>
      </c>
      <c r="C10478" s="62">
        <v>4.5499999999999999E-2</v>
      </c>
      <c r="D10478" s="62">
        <v>47.93</v>
      </c>
      <c r="E10478" s="173">
        <f t="shared" si="226"/>
        <v>2.1800000000000002</v>
      </c>
    </row>
    <row r="10479" spans="1:5">
      <c r="A10479" s="410" t="s">
        <v>3355</v>
      </c>
      <c r="B10479" s="62" t="s">
        <v>126</v>
      </c>
      <c r="C10479" s="62">
        <v>1.04386698</v>
      </c>
      <c r="D10479" s="62">
        <v>12.93</v>
      </c>
      <c r="E10479" s="173">
        <f t="shared" si="226"/>
        <v>13.49</v>
      </c>
    </row>
    <row r="10480" spans="1:5">
      <c r="A10480" s="410" t="s">
        <v>3076</v>
      </c>
      <c r="B10480" s="62" t="s">
        <v>122</v>
      </c>
      <c r="C10480" s="62">
        <v>0.65</v>
      </c>
      <c r="D10480" s="62">
        <v>1.87</v>
      </c>
      <c r="E10480" s="173">
        <f t="shared" si="226"/>
        <v>1.21</v>
      </c>
    </row>
    <row r="10481" spans="1:5">
      <c r="A10481" s="410" t="s">
        <v>3077</v>
      </c>
      <c r="B10481" s="62" t="s">
        <v>122</v>
      </c>
      <c r="C10481" s="62">
        <v>0.65</v>
      </c>
      <c r="D10481" s="62">
        <v>0.71</v>
      </c>
      <c r="E10481" s="173">
        <f t="shared" si="226"/>
        <v>0.46</v>
      </c>
    </row>
    <row r="10482" spans="1:5">
      <c r="A10482" s="410" t="s">
        <v>3078</v>
      </c>
      <c r="B10482" s="62" t="s">
        <v>122</v>
      </c>
      <c r="C10482" s="62">
        <v>0.65</v>
      </c>
      <c r="D10482" s="62">
        <v>0.34</v>
      </c>
      <c r="E10482" s="173">
        <f t="shared" si="226"/>
        <v>0.22</v>
      </c>
    </row>
    <row r="10483" spans="1:5">
      <c r="A10483" s="410" t="s">
        <v>3079</v>
      </c>
      <c r="B10483" s="62" t="s">
        <v>122</v>
      </c>
      <c r="C10483" s="62">
        <v>0.65</v>
      </c>
      <c r="D10483" s="62">
        <v>0.05</v>
      </c>
      <c r="E10483" s="173">
        <f t="shared" si="226"/>
        <v>0.03</v>
      </c>
    </row>
    <row r="10484" spans="1:5">
      <c r="A10484" s="410" t="s">
        <v>3048</v>
      </c>
      <c r="B10484" s="62" t="s">
        <v>123</v>
      </c>
      <c r="C10484" s="62">
        <v>1.7201E-3</v>
      </c>
      <c r="D10484" s="62">
        <v>31.18</v>
      </c>
      <c r="E10484" s="173">
        <f t="shared" si="226"/>
        <v>0.05</v>
      </c>
    </row>
    <row r="10485" spans="1:5">
      <c r="A10485" s="410" t="s">
        <v>3049</v>
      </c>
      <c r="B10485" s="62" t="s">
        <v>123</v>
      </c>
      <c r="C10485" s="62">
        <v>8.0619999999999997E-4</v>
      </c>
      <c r="D10485" s="62">
        <v>178.5</v>
      </c>
      <c r="E10485" s="173">
        <f t="shared" si="226"/>
        <v>0.14000000000000001</v>
      </c>
    </row>
    <row r="10486" spans="1:5">
      <c r="A10486" s="410" t="s">
        <v>3050</v>
      </c>
      <c r="B10486" s="62" t="s">
        <v>123</v>
      </c>
      <c r="C10486" s="62">
        <v>7.2466680000000006E-2</v>
      </c>
      <c r="D10486" s="62">
        <v>1.17</v>
      </c>
      <c r="E10486" s="173">
        <f t="shared" si="226"/>
        <v>0.08</v>
      </c>
    </row>
    <row r="10487" spans="1:5" ht="30">
      <c r="A10487" s="410" t="s">
        <v>3051</v>
      </c>
      <c r="B10487" s="62" t="s">
        <v>123</v>
      </c>
      <c r="C10487" s="62">
        <v>6.9875999999999998E-4</v>
      </c>
      <c r="D10487" s="62">
        <v>140.43</v>
      </c>
      <c r="E10487" s="173">
        <f t="shared" si="226"/>
        <v>0.09</v>
      </c>
    </row>
    <row r="10488" spans="1:5" ht="30">
      <c r="A10488" s="410" t="s">
        <v>3052</v>
      </c>
      <c r="B10488" s="62" t="s">
        <v>123</v>
      </c>
      <c r="C10488" s="62">
        <v>4.6799999999999999E-4</v>
      </c>
      <c r="D10488" s="62">
        <v>123.37</v>
      </c>
      <c r="E10488" s="173">
        <f t="shared" si="226"/>
        <v>0.05</v>
      </c>
    </row>
    <row r="10489" spans="1:5" ht="30">
      <c r="A10489" s="410" t="s">
        <v>3080</v>
      </c>
      <c r="B10489" s="62" t="s">
        <v>123</v>
      </c>
      <c r="C10489" s="62">
        <v>2.866E-5</v>
      </c>
      <c r="D10489" s="62">
        <v>593.85</v>
      </c>
      <c r="E10489" s="173">
        <f t="shared" si="226"/>
        <v>0.01</v>
      </c>
    </row>
    <row r="10490" spans="1:5">
      <c r="A10490" s="410" t="s">
        <v>3081</v>
      </c>
      <c r="B10490" s="62" t="s">
        <v>123</v>
      </c>
      <c r="C10490" s="62">
        <v>1.7602000000000001E-4</v>
      </c>
      <c r="D10490" s="62">
        <v>134.63</v>
      </c>
      <c r="E10490" s="173">
        <f t="shared" si="226"/>
        <v>0.02</v>
      </c>
    </row>
    <row r="10491" spans="1:5">
      <c r="A10491" s="410" t="s">
        <v>3082</v>
      </c>
      <c r="B10491" s="62" t="s">
        <v>123</v>
      </c>
      <c r="C10491" s="62">
        <v>1.337E-4</v>
      </c>
      <c r="D10491" s="62">
        <v>202.84</v>
      </c>
      <c r="E10491" s="173">
        <f t="shared" si="226"/>
        <v>0.02</v>
      </c>
    </row>
    <row r="10492" spans="1:5">
      <c r="A10492" s="410" t="s">
        <v>3083</v>
      </c>
      <c r="B10492" s="62" t="s">
        <v>123</v>
      </c>
      <c r="C10492" s="62">
        <v>2.866E-5</v>
      </c>
      <c r="D10492" s="62">
        <v>574.46</v>
      </c>
      <c r="E10492" s="173">
        <f t="shared" si="226"/>
        <v>0.01</v>
      </c>
    </row>
    <row r="10493" spans="1:5">
      <c r="A10493" s="410" t="s">
        <v>3084</v>
      </c>
      <c r="B10493" s="62" t="s">
        <v>123</v>
      </c>
      <c r="C10493" s="62">
        <v>3.5240000000000001E-5</v>
      </c>
      <c r="D10493" s="62">
        <v>276.64</v>
      </c>
      <c r="E10493" s="173">
        <f t="shared" si="226"/>
        <v>0</v>
      </c>
    </row>
    <row r="10494" spans="1:5">
      <c r="A10494" s="410" t="s">
        <v>3085</v>
      </c>
      <c r="B10494" s="62" t="s">
        <v>123</v>
      </c>
      <c r="C10494" s="62">
        <v>1.7745E-3</v>
      </c>
      <c r="D10494" s="62">
        <v>8.1</v>
      </c>
      <c r="E10494" s="173">
        <f t="shared" si="226"/>
        <v>0.01</v>
      </c>
    </row>
    <row r="10495" spans="1:5">
      <c r="A10495" s="410" t="s">
        <v>3310</v>
      </c>
      <c r="B10495" s="62" t="s">
        <v>123</v>
      </c>
      <c r="C10495" s="62">
        <v>0.1085</v>
      </c>
      <c r="D10495" s="62">
        <v>1.51</v>
      </c>
      <c r="E10495" s="173">
        <f t="shared" si="226"/>
        <v>0.16</v>
      </c>
    </row>
    <row r="10496" spans="1:5">
      <c r="A10496" s="410" t="s">
        <v>3086</v>
      </c>
      <c r="B10496" s="62" t="s">
        <v>123</v>
      </c>
      <c r="C10496" s="62">
        <v>9.8247999999999999E-4</v>
      </c>
      <c r="D10496" s="62">
        <v>11.01</v>
      </c>
      <c r="E10496" s="173">
        <f t="shared" si="226"/>
        <v>0.01</v>
      </c>
    </row>
    <row r="10497" spans="1:5">
      <c r="A10497" s="410" t="s">
        <v>3087</v>
      </c>
      <c r="B10497" s="62" t="s">
        <v>123</v>
      </c>
      <c r="C10497" s="62">
        <v>9.8247999999999999E-4</v>
      </c>
      <c r="D10497" s="62">
        <v>24.42</v>
      </c>
      <c r="E10497" s="173">
        <f t="shared" si="226"/>
        <v>0.02</v>
      </c>
    </row>
    <row r="10498" spans="1:5">
      <c r="A10498" s="410" t="s">
        <v>562</v>
      </c>
      <c r="B10498" s="62" t="s">
        <v>563</v>
      </c>
      <c r="C10498" s="62" t="s">
        <v>563</v>
      </c>
      <c r="D10498" s="62" t="s">
        <v>563</v>
      </c>
      <c r="E10498" s="173">
        <f>SUM(E10471:E10497)</f>
        <v>20.110000000000007</v>
      </c>
    </row>
    <row r="10499" spans="1:5">
      <c r="A10499" s="410"/>
      <c r="B10499" s="62"/>
      <c r="C10499" s="62"/>
      <c r="D10499" s="62"/>
      <c r="E10499" s="173"/>
    </row>
    <row r="10500" spans="1:5">
      <c r="A10500" s="410" t="s">
        <v>565</v>
      </c>
      <c r="B10500" s="62" t="s">
        <v>563</v>
      </c>
      <c r="C10500" s="62" t="s">
        <v>563</v>
      </c>
      <c r="D10500" s="62" t="s">
        <v>563</v>
      </c>
      <c r="E10500" s="173">
        <f>E10463+E10468+E10498</f>
        <v>27.610000000000007</v>
      </c>
    </row>
    <row r="10501" spans="1:5">
      <c r="A10501" s="410"/>
      <c r="B10501" s="62"/>
      <c r="C10501" s="62"/>
      <c r="D10501" s="413"/>
      <c r="E10501" s="173"/>
    </row>
    <row r="10502" spans="1:5">
      <c r="A10502" s="410"/>
      <c r="B10502" s="62"/>
      <c r="C10502" s="62"/>
      <c r="D10502" s="62"/>
      <c r="E10502" s="173"/>
    </row>
    <row r="10503" spans="1:5">
      <c r="A10503" s="410"/>
      <c r="B10503" s="62"/>
      <c r="C10503" s="62"/>
      <c r="D10503" s="62"/>
      <c r="E10503" s="173"/>
    </row>
    <row r="10504" spans="1:5">
      <c r="A10504" s="410" t="s">
        <v>1524</v>
      </c>
      <c r="B10504" s="62" t="s">
        <v>3686</v>
      </c>
      <c r="C10504" s="62"/>
      <c r="D10504" s="62"/>
      <c r="E10504" s="173"/>
    </row>
    <row r="10505" spans="1:5">
      <c r="A10505" s="410" t="s">
        <v>1254</v>
      </c>
      <c r="B10505" s="62"/>
      <c r="C10505" s="62"/>
      <c r="D10505" s="62"/>
      <c r="E10505" s="173"/>
    </row>
    <row r="10506" spans="1:5">
      <c r="A10506" s="410" t="s">
        <v>590</v>
      </c>
      <c r="B10506" s="62"/>
      <c r="C10506" s="62"/>
      <c r="D10506" s="62"/>
      <c r="E10506" s="173"/>
    </row>
    <row r="10507" spans="1:5">
      <c r="A10507" s="410"/>
      <c r="B10507" s="62"/>
      <c r="C10507" s="62"/>
      <c r="D10507" s="62"/>
      <c r="E10507" s="173"/>
    </row>
    <row r="10508" spans="1:5">
      <c r="A10508" s="410" t="s">
        <v>576</v>
      </c>
      <c r="B10508" s="62" t="s">
        <v>558</v>
      </c>
      <c r="C10508" s="62" t="s">
        <v>559</v>
      </c>
      <c r="D10508" s="62" t="s">
        <v>560</v>
      </c>
      <c r="E10508" s="173" t="s">
        <v>561</v>
      </c>
    </row>
    <row r="10509" spans="1:5" ht="30">
      <c r="A10509" s="410" t="s">
        <v>3061</v>
      </c>
      <c r="B10509" s="62" t="s">
        <v>123</v>
      </c>
      <c r="C10509" s="62">
        <v>2.234E-5</v>
      </c>
      <c r="D10509" s="62">
        <v>576</v>
      </c>
      <c r="E10509" s="173">
        <f>TRUNC((C10509*D10509),2)</f>
        <v>0.01</v>
      </c>
    </row>
    <row r="10510" spans="1:5">
      <c r="A10510" s="410" t="s">
        <v>562</v>
      </c>
      <c r="B10510" s="62" t="s">
        <v>563</v>
      </c>
      <c r="C10510" s="62" t="s">
        <v>563</v>
      </c>
      <c r="D10510" s="62" t="s">
        <v>563</v>
      </c>
      <c r="E10510" s="173">
        <f>SUM(E10509:E10509)</f>
        <v>0.01</v>
      </c>
    </row>
    <row r="10511" spans="1:5">
      <c r="A10511" s="410"/>
      <c r="B10511" s="62"/>
      <c r="C10511" s="62"/>
      <c r="D10511" s="62"/>
      <c r="E10511" s="173"/>
    </row>
    <row r="10512" spans="1:5">
      <c r="A10512" s="410" t="s">
        <v>557</v>
      </c>
      <c r="B10512" s="62" t="s">
        <v>558</v>
      </c>
      <c r="C10512" s="62" t="s">
        <v>559</v>
      </c>
      <c r="D10512" s="62" t="s">
        <v>560</v>
      </c>
      <c r="E10512" s="173" t="s">
        <v>561</v>
      </c>
    </row>
    <row r="10513" spans="1:5">
      <c r="A10513" s="410" t="s">
        <v>3104</v>
      </c>
      <c r="B10513" s="62" t="s">
        <v>122</v>
      </c>
      <c r="C10513" s="62">
        <v>0.1673925</v>
      </c>
      <c r="D10513" s="62">
        <v>9.41</v>
      </c>
      <c r="E10513" s="173">
        <f>TRUNC((C10513*D10513),2)</f>
        <v>1.57</v>
      </c>
    </row>
    <row r="10514" spans="1:5">
      <c r="A10514" s="410" t="s">
        <v>3105</v>
      </c>
      <c r="B10514" s="62" t="s">
        <v>122</v>
      </c>
      <c r="C10514" s="62">
        <v>0.1673925</v>
      </c>
      <c r="D10514" s="62">
        <v>13.3</v>
      </c>
      <c r="E10514" s="173">
        <f>TRUNC((C10514*D10514),2)</f>
        <v>2.2200000000000002</v>
      </c>
    </row>
    <row r="10515" spans="1:5">
      <c r="A10515" s="410" t="s">
        <v>562</v>
      </c>
      <c r="B10515" s="62" t="s">
        <v>563</v>
      </c>
      <c r="C10515" s="62" t="s">
        <v>563</v>
      </c>
      <c r="D10515" s="62" t="s">
        <v>563</v>
      </c>
      <c r="E10515" s="173">
        <f>SUM(E10513:E10514)</f>
        <v>3.79</v>
      </c>
    </row>
    <row r="10516" spans="1:5">
      <c r="A10516" s="410"/>
      <c r="B10516" s="62"/>
      <c r="C10516" s="62"/>
      <c r="D10516" s="62"/>
      <c r="E10516" s="173"/>
    </row>
    <row r="10517" spans="1:5">
      <c r="A10517" s="410" t="s">
        <v>564</v>
      </c>
      <c r="B10517" s="62" t="s">
        <v>558</v>
      </c>
      <c r="C10517" s="62" t="s">
        <v>559</v>
      </c>
      <c r="D10517" s="62" t="s">
        <v>560</v>
      </c>
      <c r="E10517" s="173" t="s">
        <v>561</v>
      </c>
    </row>
    <row r="10518" spans="1:5">
      <c r="A10518" s="410" t="s">
        <v>3066</v>
      </c>
      <c r="B10518" s="62" t="s">
        <v>123</v>
      </c>
      <c r="C10518" s="62">
        <v>2.6456800000000001E-3</v>
      </c>
      <c r="D10518" s="62">
        <v>6.92</v>
      </c>
      <c r="E10518" s="173">
        <f t="shared" ref="E10518:E10542" si="227">TRUNC((C10518*D10518),2)</f>
        <v>0.01</v>
      </c>
    </row>
    <row r="10519" spans="1:5">
      <c r="A10519" s="410" t="s">
        <v>3046</v>
      </c>
      <c r="B10519" s="62" t="s">
        <v>131</v>
      </c>
      <c r="C10519" s="62">
        <v>5.2833999999999997E-4</v>
      </c>
      <c r="D10519" s="62">
        <v>50.4</v>
      </c>
      <c r="E10519" s="173">
        <f t="shared" si="227"/>
        <v>0.02</v>
      </c>
    </row>
    <row r="10520" spans="1:5">
      <c r="A10520" s="410" t="s">
        <v>3067</v>
      </c>
      <c r="B10520" s="62" t="s">
        <v>123</v>
      </c>
      <c r="C10520" s="62">
        <v>2.1932000000000001E-4</v>
      </c>
      <c r="D10520" s="62">
        <v>108.95</v>
      </c>
      <c r="E10520" s="173">
        <f t="shared" si="227"/>
        <v>0.02</v>
      </c>
    </row>
    <row r="10521" spans="1:5">
      <c r="A10521" s="410" t="s">
        <v>3069</v>
      </c>
      <c r="B10521" s="62" t="s">
        <v>123</v>
      </c>
      <c r="C10521" s="62">
        <v>2.9927999999999999E-3</v>
      </c>
      <c r="D10521" s="62">
        <v>6.21</v>
      </c>
      <c r="E10521" s="173">
        <f t="shared" si="227"/>
        <v>0.01</v>
      </c>
    </row>
    <row r="10522" spans="1:5">
      <c r="A10522" s="410" t="s">
        <v>3047</v>
      </c>
      <c r="B10522" s="62" t="s">
        <v>131</v>
      </c>
      <c r="C10522" s="62">
        <v>4.5324199999999997E-3</v>
      </c>
      <c r="D10522" s="62">
        <v>9.4499999999999993</v>
      </c>
      <c r="E10522" s="173">
        <f t="shared" si="227"/>
        <v>0.04</v>
      </c>
    </row>
    <row r="10523" spans="1:5">
      <c r="A10523" s="410" t="s">
        <v>3075</v>
      </c>
      <c r="B10523" s="62" t="s">
        <v>128</v>
      </c>
      <c r="C10523" s="62">
        <v>4.9879999999999998E-4</v>
      </c>
      <c r="D10523" s="62">
        <v>15.32</v>
      </c>
      <c r="E10523" s="173">
        <f t="shared" si="227"/>
        <v>0</v>
      </c>
    </row>
    <row r="10524" spans="1:5">
      <c r="A10524" s="410" t="s">
        <v>3356</v>
      </c>
      <c r="B10524" s="62" t="s">
        <v>126</v>
      </c>
      <c r="C10524" s="62">
        <v>1.0539064499999999</v>
      </c>
      <c r="D10524" s="62">
        <v>7.91</v>
      </c>
      <c r="E10524" s="173">
        <f t="shared" si="227"/>
        <v>8.33</v>
      </c>
    </row>
    <row r="10525" spans="1:5">
      <c r="A10525" s="410" t="s">
        <v>3076</v>
      </c>
      <c r="B10525" s="62" t="s">
        <v>122</v>
      </c>
      <c r="C10525" s="62">
        <v>0.33</v>
      </c>
      <c r="D10525" s="62">
        <v>1.87</v>
      </c>
      <c r="E10525" s="173">
        <f t="shared" si="227"/>
        <v>0.61</v>
      </c>
    </row>
    <row r="10526" spans="1:5">
      <c r="A10526" s="410" t="s">
        <v>3077</v>
      </c>
      <c r="B10526" s="62" t="s">
        <v>122</v>
      </c>
      <c r="C10526" s="62">
        <v>0.33</v>
      </c>
      <c r="D10526" s="62">
        <v>0.71</v>
      </c>
      <c r="E10526" s="173">
        <f t="shared" si="227"/>
        <v>0.23</v>
      </c>
    </row>
    <row r="10527" spans="1:5">
      <c r="A10527" s="410" t="s">
        <v>3078</v>
      </c>
      <c r="B10527" s="62" t="s">
        <v>122</v>
      </c>
      <c r="C10527" s="62">
        <v>0.33</v>
      </c>
      <c r="D10527" s="62">
        <v>0.34</v>
      </c>
      <c r="E10527" s="173">
        <f t="shared" si="227"/>
        <v>0.11</v>
      </c>
    </row>
    <row r="10528" spans="1:5">
      <c r="A10528" s="410" t="s">
        <v>3079</v>
      </c>
      <c r="B10528" s="62" t="s">
        <v>122</v>
      </c>
      <c r="C10528" s="62">
        <v>0.33</v>
      </c>
      <c r="D10528" s="62">
        <v>0.05</v>
      </c>
      <c r="E10528" s="173">
        <f t="shared" si="227"/>
        <v>0.01</v>
      </c>
    </row>
    <row r="10529" spans="1:5">
      <c r="A10529" s="410" t="s">
        <v>3048</v>
      </c>
      <c r="B10529" s="62" t="s">
        <v>123</v>
      </c>
      <c r="C10529" s="62">
        <v>8.7328000000000004E-4</v>
      </c>
      <c r="D10529" s="62">
        <v>31.18</v>
      </c>
      <c r="E10529" s="173">
        <f t="shared" si="227"/>
        <v>0.02</v>
      </c>
    </row>
    <row r="10530" spans="1:5">
      <c r="A10530" s="410" t="s">
        <v>3049</v>
      </c>
      <c r="B10530" s="62" t="s">
        <v>123</v>
      </c>
      <c r="C10530" s="62">
        <v>4.0929999999999997E-4</v>
      </c>
      <c r="D10530" s="62">
        <v>178.5</v>
      </c>
      <c r="E10530" s="173">
        <f t="shared" si="227"/>
        <v>7.0000000000000007E-2</v>
      </c>
    </row>
    <row r="10531" spans="1:5">
      <c r="A10531" s="410" t="s">
        <v>3050</v>
      </c>
      <c r="B10531" s="62" t="s">
        <v>123</v>
      </c>
      <c r="C10531" s="62">
        <v>3.6790780000000002E-2</v>
      </c>
      <c r="D10531" s="62">
        <v>1.17</v>
      </c>
      <c r="E10531" s="173">
        <f t="shared" si="227"/>
        <v>0.04</v>
      </c>
    </row>
    <row r="10532" spans="1:5" ht="30">
      <c r="A10532" s="410" t="s">
        <v>3051</v>
      </c>
      <c r="B10532" s="62" t="s">
        <v>123</v>
      </c>
      <c r="C10532" s="62">
        <v>3.5476000000000003E-4</v>
      </c>
      <c r="D10532" s="62">
        <v>140.43</v>
      </c>
      <c r="E10532" s="173">
        <f t="shared" si="227"/>
        <v>0.04</v>
      </c>
    </row>
    <row r="10533" spans="1:5" ht="30">
      <c r="A10533" s="410" t="s">
        <v>3052</v>
      </c>
      <c r="B10533" s="62" t="s">
        <v>123</v>
      </c>
      <c r="C10533" s="62">
        <v>2.376E-4</v>
      </c>
      <c r="D10533" s="62">
        <v>123.37</v>
      </c>
      <c r="E10533" s="173">
        <f t="shared" si="227"/>
        <v>0.02</v>
      </c>
    </row>
    <row r="10534" spans="1:5" ht="30">
      <c r="A10534" s="410" t="s">
        <v>3080</v>
      </c>
      <c r="B10534" s="62" t="s">
        <v>123</v>
      </c>
      <c r="C10534" s="62">
        <v>1.456E-5</v>
      </c>
      <c r="D10534" s="62">
        <v>593.85</v>
      </c>
      <c r="E10534" s="173">
        <f t="shared" si="227"/>
        <v>0</v>
      </c>
    </row>
    <row r="10535" spans="1:5">
      <c r="A10535" s="410" t="s">
        <v>3081</v>
      </c>
      <c r="B10535" s="62" t="s">
        <v>123</v>
      </c>
      <c r="C10535" s="62">
        <v>8.9359999999999998E-5</v>
      </c>
      <c r="D10535" s="62">
        <v>134.63</v>
      </c>
      <c r="E10535" s="173">
        <f t="shared" si="227"/>
        <v>0.01</v>
      </c>
    </row>
    <row r="10536" spans="1:5">
      <c r="A10536" s="410" t="s">
        <v>3082</v>
      </c>
      <c r="B10536" s="62" t="s">
        <v>123</v>
      </c>
      <c r="C10536" s="62">
        <v>6.7879999999999994E-5</v>
      </c>
      <c r="D10536" s="62">
        <v>202.84</v>
      </c>
      <c r="E10536" s="173">
        <f t="shared" si="227"/>
        <v>0.01</v>
      </c>
    </row>
    <row r="10537" spans="1:5">
      <c r="A10537" s="410" t="s">
        <v>3083</v>
      </c>
      <c r="B10537" s="62" t="s">
        <v>123</v>
      </c>
      <c r="C10537" s="62">
        <v>1.456E-5</v>
      </c>
      <c r="D10537" s="62">
        <v>574.46</v>
      </c>
      <c r="E10537" s="173">
        <f t="shared" si="227"/>
        <v>0</v>
      </c>
    </row>
    <row r="10538" spans="1:5">
      <c r="A10538" s="410" t="s">
        <v>3084</v>
      </c>
      <c r="B10538" s="62" t="s">
        <v>123</v>
      </c>
      <c r="C10538" s="62">
        <v>1.7880000000000002E-5</v>
      </c>
      <c r="D10538" s="62">
        <v>276.64</v>
      </c>
      <c r="E10538" s="173">
        <f t="shared" si="227"/>
        <v>0</v>
      </c>
    </row>
    <row r="10539" spans="1:5">
      <c r="A10539" s="410" t="s">
        <v>3085</v>
      </c>
      <c r="B10539" s="62" t="s">
        <v>123</v>
      </c>
      <c r="C10539" s="62">
        <v>9.0090000000000005E-4</v>
      </c>
      <c r="D10539" s="62">
        <v>8.1</v>
      </c>
      <c r="E10539" s="173">
        <f t="shared" si="227"/>
        <v>0</v>
      </c>
    </row>
    <row r="10540" spans="1:5">
      <c r="A10540" s="410" t="s">
        <v>3310</v>
      </c>
      <c r="B10540" s="62" t="s">
        <v>123</v>
      </c>
      <c r="C10540" s="62">
        <v>3.6999999999999998E-2</v>
      </c>
      <c r="D10540" s="62">
        <v>1.51</v>
      </c>
      <c r="E10540" s="173">
        <f t="shared" si="227"/>
        <v>0.05</v>
      </c>
    </row>
    <row r="10541" spans="1:5">
      <c r="A10541" s="410" t="s">
        <v>3086</v>
      </c>
      <c r="B10541" s="62" t="s">
        <v>123</v>
      </c>
      <c r="C10541" s="62">
        <v>4.9879999999999998E-4</v>
      </c>
      <c r="D10541" s="62">
        <v>11.01</v>
      </c>
      <c r="E10541" s="173">
        <f t="shared" si="227"/>
        <v>0</v>
      </c>
    </row>
    <row r="10542" spans="1:5">
      <c r="A10542" s="410" t="s">
        <v>3087</v>
      </c>
      <c r="B10542" s="62" t="s">
        <v>123</v>
      </c>
      <c r="C10542" s="62">
        <v>4.9879999999999998E-4</v>
      </c>
      <c r="D10542" s="62">
        <v>24.42</v>
      </c>
      <c r="E10542" s="173">
        <f t="shared" si="227"/>
        <v>0.01</v>
      </c>
    </row>
    <row r="10543" spans="1:5">
      <c r="A10543" s="410" t="s">
        <v>562</v>
      </c>
      <c r="B10543" s="62" t="s">
        <v>563</v>
      </c>
      <c r="C10543" s="62" t="s">
        <v>563</v>
      </c>
      <c r="D10543" s="62" t="s">
        <v>563</v>
      </c>
      <c r="E10543" s="173">
        <f>SUM(E10518:E10542)</f>
        <v>9.6599999999999966</v>
      </c>
    </row>
    <row r="10544" spans="1:5">
      <c r="A10544" s="410"/>
      <c r="B10544" s="62"/>
      <c r="C10544" s="62"/>
      <c r="D10544" s="62"/>
      <c r="E10544" s="173"/>
    </row>
    <row r="10545" spans="1:5">
      <c r="A10545" s="410" t="s">
        <v>565</v>
      </c>
      <c r="B10545" s="62" t="s">
        <v>563</v>
      </c>
      <c r="C10545" s="62" t="s">
        <v>563</v>
      </c>
      <c r="D10545" s="62" t="s">
        <v>563</v>
      </c>
      <c r="E10545" s="173">
        <f>E10510+E10515+E10543</f>
        <v>13.459999999999997</v>
      </c>
    </row>
    <row r="10546" spans="1:5">
      <c r="A10546" s="410"/>
      <c r="B10546" s="62"/>
      <c r="C10546" s="62"/>
      <c r="D10546" s="413"/>
      <c r="E10546" s="173"/>
    </row>
    <row r="10547" spans="1:5">
      <c r="A10547" s="410"/>
      <c r="B10547" s="62"/>
      <c r="C10547" s="62"/>
      <c r="D10547" s="62"/>
      <c r="E10547" s="173"/>
    </row>
    <row r="10548" spans="1:5">
      <c r="A10548" s="410"/>
      <c r="B10548" s="62"/>
      <c r="C10548" s="62"/>
      <c r="D10548" s="62"/>
      <c r="E10548" s="173"/>
    </row>
    <row r="10549" spans="1:5">
      <c r="A10549" s="410" t="s">
        <v>1525</v>
      </c>
      <c r="B10549" s="62" t="s">
        <v>3547</v>
      </c>
      <c r="C10549" s="62"/>
      <c r="D10549" s="62"/>
      <c r="E10549" s="173"/>
    </row>
    <row r="10550" spans="1:5">
      <c r="A10550" s="410" t="s">
        <v>687</v>
      </c>
      <c r="B10550" s="62"/>
      <c r="C10550" s="62"/>
      <c r="D10550" s="62"/>
      <c r="E10550" s="173"/>
    </row>
    <row r="10551" spans="1:5">
      <c r="A10551" s="410" t="s">
        <v>590</v>
      </c>
      <c r="B10551" s="62"/>
      <c r="C10551" s="62"/>
      <c r="D10551" s="62"/>
      <c r="E10551" s="173"/>
    </row>
    <row r="10552" spans="1:5">
      <c r="A10552" s="410"/>
      <c r="B10552" s="62"/>
      <c r="C10552" s="62"/>
      <c r="D10552" s="62"/>
      <c r="E10552" s="173"/>
    </row>
    <row r="10553" spans="1:5">
      <c r="A10553" s="410" t="s">
        <v>576</v>
      </c>
      <c r="B10553" s="62" t="s">
        <v>558</v>
      </c>
      <c r="C10553" s="62" t="s">
        <v>559</v>
      </c>
      <c r="D10553" s="62" t="s">
        <v>560</v>
      </c>
      <c r="E10553" s="173" t="s">
        <v>561</v>
      </c>
    </row>
    <row r="10554" spans="1:5" ht="30">
      <c r="A10554" s="410" t="s">
        <v>3061</v>
      </c>
      <c r="B10554" s="62" t="s">
        <v>123</v>
      </c>
      <c r="C10554" s="62">
        <v>6.9599999999999998E-5</v>
      </c>
      <c r="D10554" s="62">
        <v>576</v>
      </c>
      <c r="E10554" s="173">
        <f>TRUNC((C10554*D10554),2)</f>
        <v>0.04</v>
      </c>
    </row>
    <row r="10555" spans="1:5">
      <c r="A10555" s="410" t="s">
        <v>562</v>
      </c>
      <c r="B10555" s="62" t="s">
        <v>563</v>
      </c>
      <c r="C10555" s="62" t="s">
        <v>563</v>
      </c>
      <c r="D10555" s="62" t="s">
        <v>563</v>
      </c>
      <c r="E10555" s="173">
        <f>SUM(E10554:E10554)</f>
        <v>0.04</v>
      </c>
    </row>
    <row r="10556" spans="1:5">
      <c r="A10556" s="410"/>
      <c r="B10556" s="62"/>
      <c r="C10556" s="62"/>
      <c r="D10556" s="62"/>
      <c r="E10556" s="173"/>
    </row>
    <row r="10557" spans="1:5">
      <c r="A10557" s="410" t="s">
        <v>557</v>
      </c>
      <c r="B10557" s="62" t="s">
        <v>558</v>
      </c>
      <c r="C10557" s="62" t="s">
        <v>559</v>
      </c>
      <c r="D10557" s="62" t="s">
        <v>560</v>
      </c>
      <c r="E10557" s="173" t="s">
        <v>561</v>
      </c>
    </row>
    <row r="10558" spans="1:5">
      <c r="A10558" s="410" t="s">
        <v>3063</v>
      </c>
      <c r="B10558" s="62" t="s">
        <v>122</v>
      </c>
      <c r="C10558" s="62">
        <v>1.0469613799999999</v>
      </c>
      <c r="D10558" s="62">
        <v>8.51</v>
      </c>
      <c r="E10558" s="173">
        <f>TRUNC((C10558*D10558),2)</f>
        <v>8.9</v>
      </c>
    </row>
    <row r="10559" spans="1:5">
      <c r="A10559" s="410" t="s">
        <v>562</v>
      </c>
      <c r="B10559" s="62" t="s">
        <v>563</v>
      </c>
      <c r="C10559" s="62" t="s">
        <v>563</v>
      </c>
      <c r="D10559" s="62" t="s">
        <v>563</v>
      </c>
      <c r="E10559" s="173">
        <f>SUM(E10558:E10558)</f>
        <v>8.9</v>
      </c>
    </row>
    <row r="10560" spans="1:5">
      <c r="A10560" s="410"/>
      <c r="B10560" s="62"/>
      <c r="C10560" s="62"/>
      <c r="D10560" s="62"/>
      <c r="E10560" s="173"/>
    </row>
    <row r="10561" spans="1:5">
      <c r="A10561" s="410" t="s">
        <v>564</v>
      </c>
      <c r="B10561" s="62" t="s">
        <v>558</v>
      </c>
      <c r="C10561" s="62" t="s">
        <v>559</v>
      </c>
      <c r="D10561" s="62" t="s">
        <v>560</v>
      </c>
      <c r="E10561" s="173" t="s">
        <v>561</v>
      </c>
    </row>
    <row r="10562" spans="1:5">
      <c r="A10562" s="410" t="s">
        <v>3066</v>
      </c>
      <c r="B10562" s="62" t="s">
        <v>123</v>
      </c>
      <c r="C10562" s="62">
        <v>8.2433200000000002E-3</v>
      </c>
      <c r="D10562" s="62">
        <v>6.92</v>
      </c>
      <c r="E10562" s="173">
        <f t="shared" ref="E10562:E10584" si="228">TRUNC((C10562*D10562),2)</f>
        <v>0.05</v>
      </c>
    </row>
    <row r="10563" spans="1:5">
      <c r="A10563" s="410" t="s">
        <v>3046</v>
      </c>
      <c r="B10563" s="62" t="s">
        <v>131</v>
      </c>
      <c r="C10563" s="62">
        <v>1.6461500000000001E-3</v>
      </c>
      <c r="D10563" s="62">
        <v>50.4</v>
      </c>
      <c r="E10563" s="173">
        <f t="shared" si="228"/>
        <v>0.08</v>
      </c>
    </row>
    <row r="10564" spans="1:5">
      <c r="A10564" s="410" t="s">
        <v>3067</v>
      </c>
      <c r="B10564" s="62" t="s">
        <v>123</v>
      </c>
      <c r="C10564" s="62">
        <v>6.8334999999999999E-4</v>
      </c>
      <c r="D10564" s="62">
        <v>108.95</v>
      </c>
      <c r="E10564" s="173">
        <f t="shared" si="228"/>
        <v>7.0000000000000007E-2</v>
      </c>
    </row>
    <row r="10565" spans="1:5">
      <c r="A10565" s="410" t="s">
        <v>3069</v>
      </c>
      <c r="B10565" s="62" t="s">
        <v>123</v>
      </c>
      <c r="C10565" s="62">
        <v>9.3248800000000007E-3</v>
      </c>
      <c r="D10565" s="62">
        <v>6.21</v>
      </c>
      <c r="E10565" s="173">
        <f t="shared" si="228"/>
        <v>0.05</v>
      </c>
    </row>
    <row r="10566" spans="1:5">
      <c r="A10566" s="410" t="s">
        <v>3047</v>
      </c>
      <c r="B10566" s="62" t="s">
        <v>131</v>
      </c>
      <c r="C10566" s="62">
        <v>1.4121969999999999E-2</v>
      </c>
      <c r="D10566" s="62">
        <v>9.4499999999999993</v>
      </c>
      <c r="E10566" s="173">
        <f t="shared" si="228"/>
        <v>0.13</v>
      </c>
    </row>
    <row r="10567" spans="1:5">
      <c r="A10567" s="410" t="s">
        <v>3075</v>
      </c>
      <c r="B10567" s="62" t="s">
        <v>128</v>
      </c>
      <c r="C10567" s="62">
        <v>1.5541299999999999E-3</v>
      </c>
      <c r="D10567" s="62">
        <v>15.32</v>
      </c>
      <c r="E10567" s="173">
        <f t="shared" si="228"/>
        <v>0.02</v>
      </c>
    </row>
    <row r="10568" spans="1:5">
      <c r="A10568" s="410" t="s">
        <v>3076</v>
      </c>
      <c r="B10568" s="62" t="s">
        <v>122</v>
      </c>
      <c r="C10568" s="62">
        <v>1.0282039999999999</v>
      </c>
      <c r="D10568" s="62">
        <v>1.87</v>
      </c>
      <c r="E10568" s="173">
        <f t="shared" si="228"/>
        <v>1.92</v>
      </c>
    </row>
    <row r="10569" spans="1:5">
      <c r="A10569" s="410" t="s">
        <v>3077</v>
      </c>
      <c r="B10569" s="62" t="s">
        <v>122</v>
      </c>
      <c r="C10569" s="62">
        <v>1.0282039999999999</v>
      </c>
      <c r="D10569" s="62">
        <v>0.71</v>
      </c>
      <c r="E10569" s="173">
        <f t="shared" si="228"/>
        <v>0.73</v>
      </c>
    </row>
    <row r="10570" spans="1:5">
      <c r="A10570" s="410" t="s">
        <v>3078</v>
      </c>
      <c r="B10570" s="62" t="s">
        <v>122</v>
      </c>
      <c r="C10570" s="62">
        <v>1.0282039999999999</v>
      </c>
      <c r="D10570" s="62">
        <v>0.34</v>
      </c>
      <c r="E10570" s="173">
        <f t="shared" si="228"/>
        <v>0.34</v>
      </c>
    </row>
    <row r="10571" spans="1:5">
      <c r="A10571" s="410" t="s">
        <v>3079</v>
      </c>
      <c r="B10571" s="62" t="s">
        <v>122</v>
      </c>
      <c r="C10571" s="62">
        <v>1.0282039999999999</v>
      </c>
      <c r="D10571" s="62">
        <v>0.05</v>
      </c>
      <c r="E10571" s="173">
        <f t="shared" si="228"/>
        <v>0.05</v>
      </c>
    </row>
    <row r="10572" spans="1:5">
      <c r="A10572" s="410" t="s">
        <v>3048</v>
      </c>
      <c r="B10572" s="62" t="s">
        <v>123</v>
      </c>
      <c r="C10572" s="62">
        <v>2.7209299999999999E-3</v>
      </c>
      <c r="D10572" s="62">
        <v>31.18</v>
      </c>
      <c r="E10572" s="173">
        <f t="shared" si="228"/>
        <v>0.08</v>
      </c>
    </row>
    <row r="10573" spans="1:5">
      <c r="A10573" s="410" t="s">
        <v>3049</v>
      </c>
      <c r="B10573" s="62" t="s">
        <v>123</v>
      </c>
      <c r="C10573" s="62">
        <v>1.2752799999999999E-3</v>
      </c>
      <c r="D10573" s="62">
        <v>178.5</v>
      </c>
      <c r="E10573" s="173">
        <f t="shared" si="228"/>
        <v>0.22</v>
      </c>
    </row>
    <row r="10574" spans="1:5">
      <c r="A10574" s="410" t="s">
        <v>3050</v>
      </c>
      <c r="B10574" s="62" t="s">
        <v>123</v>
      </c>
      <c r="C10574" s="62">
        <v>0.11463158</v>
      </c>
      <c r="D10574" s="62">
        <v>1.17</v>
      </c>
      <c r="E10574" s="173">
        <f t="shared" si="228"/>
        <v>0.13</v>
      </c>
    </row>
    <row r="10575" spans="1:5" ht="30">
      <c r="A10575" s="410" t="s">
        <v>3051</v>
      </c>
      <c r="B10575" s="62" t="s">
        <v>123</v>
      </c>
      <c r="C10575" s="62">
        <v>1.1053300000000001E-3</v>
      </c>
      <c r="D10575" s="62">
        <v>140.43</v>
      </c>
      <c r="E10575" s="173">
        <f t="shared" si="228"/>
        <v>0.15</v>
      </c>
    </row>
    <row r="10576" spans="1:5" ht="30">
      <c r="A10576" s="410" t="s">
        <v>3052</v>
      </c>
      <c r="B10576" s="62" t="s">
        <v>123</v>
      </c>
      <c r="C10576" s="62">
        <v>7.4030999999999999E-4</v>
      </c>
      <c r="D10576" s="62">
        <v>123.37</v>
      </c>
      <c r="E10576" s="173">
        <f t="shared" si="228"/>
        <v>0.09</v>
      </c>
    </row>
    <row r="10577" spans="1:5" ht="30">
      <c r="A10577" s="410" t="s">
        <v>3080</v>
      </c>
      <c r="B10577" s="62" t="s">
        <v>123</v>
      </c>
      <c r="C10577" s="62">
        <v>4.5349999999999998E-5</v>
      </c>
      <c r="D10577" s="62">
        <v>593.85</v>
      </c>
      <c r="E10577" s="173">
        <f t="shared" si="228"/>
        <v>0.02</v>
      </c>
    </row>
    <row r="10578" spans="1:5">
      <c r="A10578" s="410" t="s">
        <v>3081</v>
      </c>
      <c r="B10578" s="62" t="s">
        <v>123</v>
      </c>
      <c r="C10578" s="62">
        <v>2.7844000000000002E-4</v>
      </c>
      <c r="D10578" s="62">
        <v>134.63</v>
      </c>
      <c r="E10578" s="173">
        <f t="shared" si="228"/>
        <v>0.03</v>
      </c>
    </row>
    <row r="10579" spans="1:5">
      <c r="A10579" s="410" t="s">
        <v>3082</v>
      </c>
      <c r="B10579" s="62" t="s">
        <v>123</v>
      </c>
      <c r="C10579" s="62">
        <v>2.1149E-4</v>
      </c>
      <c r="D10579" s="62">
        <v>202.84</v>
      </c>
      <c r="E10579" s="173">
        <f t="shared" si="228"/>
        <v>0.04</v>
      </c>
    </row>
    <row r="10580" spans="1:5">
      <c r="A10580" s="410" t="s">
        <v>3083</v>
      </c>
      <c r="B10580" s="62" t="s">
        <v>123</v>
      </c>
      <c r="C10580" s="62">
        <v>4.5349999999999998E-5</v>
      </c>
      <c r="D10580" s="62">
        <v>574.46</v>
      </c>
      <c r="E10580" s="173">
        <f t="shared" si="228"/>
        <v>0.02</v>
      </c>
    </row>
    <row r="10581" spans="1:5">
      <c r="A10581" s="410" t="s">
        <v>3084</v>
      </c>
      <c r="B10581" s="62" t="s">
        <v>123</v>
      </c>
      <c r="C10581" s="62">
        <v>5.5729999999999997E-5</v>
      </c>
      <c r="D10581" s="62">
        <v>276.64</v>
      </c>
      <c r="E10581" s="173">
        <f t="shared" si="228"/>
        <v>0.01</v>
      </c>
    </row>
    <row r="10582" spans="1:5">
      <c r="A10582" s="410" t="s">
        <v>3085</v>
      </c>
      <c r="B10582" s="62" t="s">
        <v>123</v>
      </c>
      <c r="C10582" s="62">
        <v>2.8069900000000001E-3</v>
      </c>
      <c r="D10582" s="62">
        <v>8.1</v>
      </c>
      <c r="E10582" s="173">
        <f t="shared" si="228"/>
        <v>0.02</v>
      </c>
    </row>
    <row r="10583" spans="1:5">
      <c r="A10583" s="410" t="s">
        <v>3086</v>
      </c>
      <c r="B10583" s="62" t="s">
        <v>123</v>
      </c>
      <c r="C10583" s="62">
        <v>1.5541299999999999E-3</v>
      </c>
      <c r="D10583" s="62">
        <v>11.01</v>
      </c>
      <c r="E10583" s="173">
        <f t="shared" si="228"/>
        <v>0.01</v>
      </c>
    </row>
    <row r="10584" spans="1:5">
      <c r="A10584" s="410" t="s">
        <v>3087</v>
      </c>
      <c r="B10584" s="62" t="s">
        <v>123</v>
      </c>
      <c r="C10584" s="62">
        <v>1.5541299999999999E-3</v>
      </c>
      <c r="D10584" s="62">
        <v>24.42</v>
      </c>
      <c r="E10584" s="173">
        <f t="shared" si="228"/>
        <v>0.03</v>
      </c>
    </row>
    <row r="10585" spans="1:5">
      <c r="A10585" s="410" t="s">
        <v>562</v>
      </c>
      <c r="B10585" s="62" t="s">
        <v>563</v>
      </c>
      <c r="C10585" s="62" t="s">
        <v>563</v>
      </c>
      <c r="D10585" s="62" t="s">
        <v>563</v>
      </c>
      <c r="E10585" s="173">
        <f>SUM(E10562:E10584)</f>
        <v>4.2899999999999983</v>
      </c>
    </row>
    <row r="10586" spans="1:5">
      <c r="A10586" s="410"/>
      <c r="B10586" s="62"/>
      <c r="C10586" s="62"/>
      <c r="D10586" s="62"/>
      <c r="E10586" s="173"/>
    </row>
    <row r="10587" spans="1:5">
      <c r="A10587" s="410" t="s">
        <v>565</v>
      </c>
      <c r="B10587" s="62" t="s">
        <v>563</v>
      </c>
      <c r="C10587" s="62" t="s">
        <v>563</v>
      </c>
      <c r="D10587" s="62" t="s">
        <v>563</v>
      </c>
      <c r="E10587" s="173">
        <f>E10555+E10559+E10585</f>
        <v>13.229999999999997</v>
      </c>
    </row>
    <row r="10588" spans="1:5">
      <c r="A10588" s="410"/>
      <c r="B10588" s="62"/>
      <c r="C10588" s="62"/>
      <c r="D10588" s="413"/>
      <c r="E10588" s="173"/>
    </row>
    <row r="10589" spans="1:5">
      <c r="A10589" s="410"/>
      <c r="B10589" s="62"/>
      <c r="C10589" s="62"/>
      <c r="D10589" s="62"/>
      <c r="E10589" s="173"/>
    </row>
    <row r="10590" spans="1:5">
      <c r="A10590" s="410"/>
      <c r="B10590" s="62"/>
      <c r="C10590" s="62"/>
      <c r="D10590" s="62"/>
      <c r="E10590" s="173"/>
    </row>
    <row r="10591" spans="1:5">
      <c r="A10591" s="410" t="s">
        <v>1526</v>
      </c>
      <c r="B10591" s="62" t="s">
        <v>3687</v>
      </c>
      <c r="C10591" s="62"/>
      <c r="D10591" s="62"/>
      <c r="E10591" s="173"/>
    </row>
    <row r="10592" spans="1:5">
      <c r="A10592" s="410" t="s">
        <v>1255</v>
      </c>
      <c r="B10592" s="62"/>
      <c r="C10592" s="62"/>
      <c r="D10592" s="62"/>
      <c r="E10592" s="173"/>
    </row>
    <row r="10593" spans="1:5">
      <c r="A10593" s="410" t="s">
        <v>570</v>
      </c>
      <c r="B10593" s="62"/>
      <c r="C10593" s="62"/>
      <c r="D10593" s="62"/>
      <c r="E10593" s="173"/>
    </row>
    <row r="10594" spans="1:5">
      <c r="A10594" s="410"/>
      <c r="B10594" s="62"/>
      <c r="C10594" s="62"/>
      <c r="D10594" s="62"/>
      <c r="E10594" s="173"/>
    </row>
    <row r="10595" spans="1:5">
      <c r="A10595" s="410" t="s">
        <v>576</v>
      </c>
      <c r="B10595" s="62" t="s">
        <v>558</v>
      </c>
      <c r="C10595" s="62" t="s">
        <v>559</v>
      </c>
      <c r="D10595" s="62" t="s">
        <v>560</v>
      </c>
      <c r="E10595" s="173" t="s">
        <v>561</v>
      </c>
    </row>
    <row r="10596" spans="1:5" ht="30">
      <c r="A10596" s="410" t="s">
        <v>3143</v>
      </c>
      <c r="B10596" s="62" t="s">
        <v>123</v>
      </c>
      <c r="C10596" s="62">
        <v>3.54E-6</v>
      </c>
      <c r="D10596" s="62">
        <v>866.72</v>
      </c>
      <c r="E10596" s="173">
        <f t="shared" ref="E10596:E10602" si="229">TRUNC((C10596*D10596),2)</f>
        <v>0</v>
      </c>
    </row>
    <row r="10597" spans="1:5" ht="30">
      <c r="A10597" s="410" t="s">
        <v>3060</v>
      </c>
      <c r="B10597" s="62" t="s">
        <v>123</v>
      </c>
      <c r="C10597" s="62">
        <v>3.697E-5</v>
      </c>
      <c r="D10597" s="412">
        <v>2980</v>
      </c>
      <c r="E10597" s="173">
        <f t="shared" si="229"/>
        <v>0.11</v>
      </c>
    </row>
    <row r="10598" spans="1:5" ht="30">
      <c r="A10598" s="410" t="s">
        <v>3137</v>
      </c>
      <c r="B10598" s="62" t="s">
        <v>123</v>
      </c>
      <c r="C10598" s="62">
        <v>4.7999999999999996E-7</v>
      </c>
      <c r="D10598" s="412">
        <v>12390.06</v>
      </c>
      <c r="E10598" s="173">
        <f t="shared" si="229"/>
        <v>0</v>
      </c>
    </row>
    <row r="10599" spans="1:5" ht="30">
      <c r="A10599" s="410" t="s">
        <v>3061</v>
      </c>
      <c r="B10599" s="62" t="s">
        <v>123</v>
      </c>
      <c r="C10599" s="62">
        <v>1.0373100000000001E-3</v>
      </c>
      <c r="D10599" s="62">
        <v>576</v>
      </c>
      <c r="E10599" s="173">
        <f t="shared" si="229"/>
        <v>0.59</v>
      </c>
    </row>
    <row r="10600" spans="1:5" ht="30">
      <c r="A10600" s="410" t="s">
        <v>3152</v>
      </c>
      <c r="B10600" s="62" t="s">
        <v>123</v>
      </c>
      <c r="C10600" s="62">
        <v>1.4651000000000001E-4</v>
      </c>
      <c r="D10600" s="412">
        <v>1926.94</v>
      </c>
      <c r="E10600" s="173">
        <f t="shared" si="229"/>
        <v>0.28000000000000003</v>
      </c>
    </row>
    <row r="10601" spans="1:5" ht="45">
      <c r="A10601" s="410" t="s">
        <v>3357</v>
      </c>
      <c r="B10601" s="62" t="s">
        <v>123</v>
      </c>
      <c r="C10601" s="62">
        <v>3.3000000000000002E-6</v>
      </c>
      <c r="D10601" s="412">
        <v>225975.59</v>
      </c>
      <c r="E10601" s="173">
        <f t="shared" si="229"/>
        <v>0.74</v>
      </c>
    </row>
    <row r="10602" spans="1:5" ht="30">
      <c r="A10602" s="410" t="s">
        <v>3133</v>
      </c>
      <c r="B10602" s="62" t="s">
        <v>123</v>
      </c>
      <c r="C10602" s="62">
        <v>1.7929999999999999E-5</v>
      </c>
      <c r="D10602" s="412">
        <v>12122.03</v>
      </c>
      <c r="E10602" s="173">
        <f t="shared" si="229"/>
        <v>0.21</v>
      </c>
    </row>
    <row r="10603" spans="1:5">
      <c r="A10603" s="410" t="s">
        <v>562</v>
      </c>
      <c r="B10603" s="62" t="s">
        <v>563</v>
      </c>
      <c r="C10603" s="62" t="s">
        <v>563</v>
      </c>
      <c r="D10603" s="62" t="s">
        <v>563</v>
      </c>
      <c r="E10603" s="173">
        <f>SUM(E10596:E10602)</f>
        <v>1.93</v>
      </c>
    </row>
    <row r="10604" spans="1:5">
      <c r="A10604" s="410"/>
      <c r="B10604" s="62"/>
      <c r="C10604" s="62"/>
      <c r="D10604" s="62"/>
      <c r="E10604" s="173"/>
    </row>
    <row r="10605" spans="1:5">
      <c r="A10605" s="410" t="s">
        <v>557</v>
      </c>
      <c r="B10605" s="62" t="s">
        <v>558</v>
      </c>
      <c r="C10605" s="62" t="s">
        <v>559</v>
      </c>
      <c r="D10605" s="62" t="s">
        <v>560</v>
      </c>
      <c r="E10605" s="173" t="s">
        <v>561</v>
      </c>
    </row>
    <row r="10606" spans="1:5">
      <c r="A10606" s="410" t="s">
        <v>3134</v>
      </c>
      <c r="B10606" s="62" t="s">
        <v>122</v>
      </c>
      <c r="C10606" s="62">
        <v>5.7701740000000001E-2</v>
      </c>
      <c r="D10606" s="62">
        <v>9.26</v>
      </c>
      <c r="E10606" s="173">
        <f t="shared" ref="E10606:E10614" si="230">TRUNC((C10606*D10606),2)</f>
        <v>0.53</v>
      </c>
    </row>
    <row r="10607" spans="1:5">
      <c r="A10607" s="410" t="s">
        <v>3112</v>
      </c>
      <c r="B10607" s="62" t="s">
        <v>122</v>
      </c>
      <c r="C10607" s="62">
        <v>3.3347040000000001E-2</v>
      </c>
      <c r="D10607" s="62">
        <v>10.46</v>
      </c>
      <c r="E10607" s="173">
        <f t="shared" si="230"/>
        <v>0.34</v>
      </c>
    </row>
    <row r="10608" spans="1:5">
      <c r="A10608" s="410" t="s">
        <v>3135</v>
      </c>
      <c r="B10608" s="62" t="s">
        <v>122</v>
      </c>
      <c r="C10608" s="62">
        <v>0.37015467000000002</v>
      </c>
      <c r="D10608" s="62">
        <v>13.3</v>
      </c>
      <c r="E10608" s="173">
        <f t="shared" si="230"/>
        <v>4.92</v>
      </c>
    </row>
    <row r="10609" spans="1:5">
      <c r="A10609" s="410" t="s">
        <v>3117</v>
      </c>
      <c r="B10609" s="62" t="s">
        <v>122</v>
      </c>
      <c r="C10609" s="62">
        <v>0.16673521999999999</v>
      </c>
      <c r="D10609" s="62">
        <v>17.7</v>
      </c>
      <c r="E10609" s="173">
        <f t="shared" si="230"/>
        <v>2.95</v>
      </c>
    </row>
    <row r="10610" spans="1:5">
      <c r="A10610" s="410" t="s">
        <v>3358</v>
      </c>
      <c r="B10610" s="62" t="s">
        <v>122</v>
      </c>
      <c r="C10610" s="62">
        <v>3.8454330000000002E-2</v>
      </c>
      <c r="D10610" s="62">
        <v>24.87</v>
      </c>
      <c r="E10610" s="173">
        <f t="shared" si="230"/>
        <v>0.95</v>
      </c>
    </row>
    <row r="10611" spans="1:5">
      <c r="A10611" s="410" t="s">
        <v>3141</v>
      </c>
      <c r="B10611" s="62" t="s">
        <v>122</v>
      </c>
      <c r="C10611" s="62">
        <v>3.8166560000000002E-2</v>
      </c>
      <c r="D10611" s="62">
        <v>19.22</v>
      </c>
      <c r="E10611" s="173">
        <f t="shared" si="230"/>
        <v>0.73</v>
      </c>
    </row>
    <row r="10612" spans="1:5">
      <c r="A10612" s="410" t="s">
        <v>3090</v>
      </c>
      <c r="B10612" s="62" t="s">
        <v>122</v>
      </c>
      <c r="C10612" s="62">
        <v>7.3222456200000003</v>
      </c>
      <c r="D10612" s="62">
        <v>13.3</v>
      </c>
      <c r="E10612" s="173">
        <f t="shared" si="230"/>
        <v>97.38</v>
      </c>
    </row>
    <row r="10613" spans="1:5">
      <c r="A10613" s="410" t="s">
        <v>3063</v>
      </c>
      <c r="B10613" s="62" t="s">
        <v>122</v>
      </c>
      <c r="C10613" s="62">
        <v>7.6296995000000001</v>
      </c>
      <c r="D10613" s="62">
        <v>8.51</v>
      </c>
      <c r="E10613" s="173">
        <f t="shared" si="230"/>
        <v>64.92</v>
      </c>
    </row>
    <row r="10614" spans="1:5">
      <c r="A10614" s="410" t="s">
        <v>3064</v>
      </c>
      <c r="B10614" s="62" t="s">
        <v>122</v>
      </c>
      <c r="C10614" s="62">
        <v>0.56842188000000005</v>
      </c>
      <c r="D10614" s="62">
        <v>17.8</v>
      </c>
      <c r="E10614" s="173">
        <f t="shared" si="230"/>
        <v>10.11</v>
      </c>
    </row>
    <row r="10615" spans="1:5">
      <c r="A10615" s="410" t="s">
        <v>562</v>
      </c>
      <c r="B10615" s="62" t="s">
        <v>563</v>
      </c>
      <c r="C10615" s="62" t="s">
        <v>563</v>
      </c>
      <c r="D10615" s="62" t="s">
        <v>563</v>
      </c>
      <c r="E10615" s="173">
        <f>SUM(E10606:E10614)</f>
        <v>182.82999999999998</v>
      </c>
    </row>
    <row r="10616" spans="1:5">
      <c r="A10616" s="410"/>
      <c r="B10616" s="62"/>
      <c r="C10616" s="62"/>
      <c r="D10616" s="62"/>
      <c r="E10616" s="173"/>
    </row>
    <row r="10617" spans="1:5">
      <c r="A10617" s="410" t="s">
        <v>564</v>
      </c>
      <c r="B10617" s="62" t="s">
        <v>558</v>
      </c>
      <c r="C10617" s="62" t="s">
        <v>559</v>
      </c>
      <c r="D10617" s="62" t="s">
        <v>560</v>
      </c>
      <c r="E10617" s="173" t="s">
        <v>561</v>
      </c>
    </row>
    <row r="10618" spans="1:5">
      <c r="A10618" s="410" t="s">
        <v>3359</v>
      </c>
      <c r="B10618" s="62" t="s">
        <v>127</v>
      </c>
      <c r="C10618" s="62">
        <v>1.3871192400000001</v>
      </c>
      <c r="D10618" s="62">
        <v>4.93</v>
      </c>
      <c r="E10618" s="173">
        <f t="shared" ref="E10618:E10656" si="231">TRUNC((C10618*D10618),2)</f>
        <v>6.83</v>
      </c>
    </row>
    <row r="10619" spans="1:5" ht="30">
      <c r="A10619" s="410" t="s">
        <v>3201</v>
      </c>
      <c r="B10619" s="62" t="s">
        <v>128</v>
      </c>
      <c r="C10619" s="62">
        <v>2.0808</v>
      </c>
      <c r="D10619" s="62">
        <v>4.82</v>
      </c>
      <c r="E10619" s="173">
        <f t="shared" si="231"/>
        <v>10.02</v>
      </c>
    </row>
    <row r="10620" spans="1:5">
      <c r="A10620" s="410" t="s">
        <v>3131</v>
      </c>
      <c r="B10620" s="62" t="s">
        <v>127</v>
      </c>
      <c r="C10620" s="62">
        <v>3.240933E-2</v>
      </c>
      <c r="D10620" s="62">
        <v>12</v>
      </c>
      <c r="E10620" s="173">
        <f t="shared" si="231"/>
        <v>0.38</v>
      </c>
    </row>
    <row r="10621" spans="1:5">
      <c r="A10621" s="410" t="s">
        <v>3195</v>
      </c>
      <c r="B10621" s="62" t="s">
        <v>124</v>
      </c>
      <c r="C10621" s="62">
        <v>1.5820000000000001E-3</v>
      </c>
      <c r="D10621" s="62">
        <v>72.5</v>
      </c>
      <c r="E10621" s="173">
        <f t="shared" si="231"/>
        <v>0.11</v>
      </c>
    </row>
    <row r="10622" spans="1:5">
      <c r="A10622" s="410" t="s">
        <v>3065</v>
      </c>
      <c r="B10622" s="62" t="s">
        <v>124</v>
      </c>
      <c r="C10622" s="62">
        <v>0.23149839999999999</v>
      </c>
      <c r="D10622" s="62">
        <v>72.5</v>
      </c>
      <c r="E10622" s="173">
        <f t="shared" si="231"/>
        <v>16.78</v>
      </c>
    </row>
    <row r="10623" spans="1:5">
      <c r="A10623" s="410" t="s">
        <v>3066</v>
      </c>
      <c r="B10623" s="62" t="s">
        <v>123</v>
      </c>
      <c r="C10623" s="62">
        <v>0.12284121000000001</v>
      </c>
      <c r="D10623" s="62">
        <v>6.92</v>
      </c>
      <c r="E10623" s="173">
        <f t="shared" si="231"/>
        <v>0.85</v>
      </c>
    </row>
    <row r="10624" spans="1:5">
      <c r="A10624" s="410" t="s">
        <v>3046</v>
      </c>
      <c r="B10624" s="62" t="s">
        <v>131</v>
      </c>
      <c r="C10624" s="62">
        <v>2.555638E-2</v>
      </c>
      <c r="D10624" s="62">
        <v>50.4</v>
      </c>
      <c r="E10624" s="173">
        <f t="shared" si="231"/>
        <v>1.28</v>
      </c>
    </row>
    <row r="10625" spans="1:5">
      <c r="A10625" s="410" t="s">
        <v>3067</v>
      </c>
      <c r="B10625" s="62" t="s">
        <v>123</v>
      </c>
      <c r="C10625" s="62">
        <v>1.018314E-2</v>
      </c>
      <c r="D10625" s="62">
        <v>108.95</v>
      </c>
      <c r="E10625" s="173">
        <f t="shared" si="231"/>
        <v>1.1000000000000001</v>
      </c>
    </row>
    <row r="10626" spans="1:5" ht="30">
      <c r="A10626" s="410" t="s">
        <v>3360</v>
      </c>
      <c r="B10626" s="62" t="s">
        <v>125</v>
      </c>
      <c r="C10626" s="62">
        <v>5.8741759999999997E-2</v>
      </c>
      <c r="D10626" s="62">
        <v>20.3</v>
      </c>
      <c r="E10626" s="173">
        <f t="shared" si="231"/>
        <v>1.19</v>
      </c>
    </row>
    <row r="10627" spans="1:5">
      <c r="A10627" s="410" t="s">
        <v>3068</v>
      </c>
      <c r="B10627" s="62" t="s">
        <v>127</v>
      </c>
      <c r="C10627" s="62">
        <v>96.733849599999999</v>
      </c>
      <c r="D10627" s="62">
        <v>0.42</v>
      </c>
      <c r="E10627" s="173">
        <f t="shared" si="231"/>
        <v>40.619999999999997</v>
      </c>
    </row>
    <row r="10628" spans="1:5" ht="30">
      <c r="A10628" s="410" t="s">
        <v>3144</v>
      </c>
      <c r="B10628" s="62" t="s">
        <v>128</v>
      </c>
      <c r="C10628" s="62">
        <v>2.5401600000000001E-3</v>
      </c>
      <c r="D10628" s="62">
        <v>5.99</v>
      </c>
      <c r="E10628" s="173">
        <f t="shared" si="231"/>
        <v>0.01</v>
      </c>
    </row>
    <row r="10629" spans="1:5">
      <c r="A10629" s="410" t="s">
        <v>3069</v>
      </c>
      <c r="B10629" s="62" t="s">
        <v>123</v>
      </c>
      <c r="C10629" s="62">
        <v>0.13895864999999999</v>
      </c>
      <c r="D10629" s="62">
        <v>6.21</v>
      </c>
      <c r="E10629" s="173">
        <f t="shared" si="231"/>
        <v>0.86</v>
      </c>
    </row>
    <row r="10630" spans="1:5">
      <c r="A10630" s="410" t="s">
        <v>3142</v>
      </c>
      <c r="B10630" s="62" t="s">
        <v>128</v>
      </c>
      <c r="C10630" s="62">
        <v>1.4337E-3</v>
      </c>
      <c r="D10630" s="62">
        <v>4.3600000000000003</v>
      </c>
      <c r="E10630" s="173">
        <f t="shared" si="231"/>
        <v>0</v>
      </c>
    </row>
    <row r="10631" spans="1:5">
      <c r="A10631" s="410" t="s">
        <v>3047</v>
      </c>
      <c r="B10631" s="62" t="s">
        <v>131</v>
      </c>
      <c r="C10631" s="62">
        <v>0.21924215</v>
      </c>
      <c r="D10631" s="62">
        <v>9.4499999999999993</v>
      </c>
      <c r="E10631" s="173">
        <f t="shared" si="231"/>
        <v>2.0699999999999998</v>
      </c>
    </row>
    <row r="10632" spans="1:5">
      <c r="A10632" s="410" t="s">
        <v>3129</v>
      </c>
      <c r="B10632" s="62" t="s">
        <v>128</v>
      </c>
      <c r="C10632" s="62">
        <v>0.107445</v>
      </c>
      <c r="D10632" s="62">
        <v>3.49</v>
      </c>
      <c r="E10632" s="173">
        <f t="shared" si="231"/>
        <v>0.37</v>
      </c>
    </row>
    <row r="10633" spans="1:5">
      <c r="A10633" s="410" t="s">
        <v>3145</v>
      </c>
      <c r="B10633" s="62" t="s">
        <v>126</v>
      </c>
      <c r="C10633" s="62">
        <v>0.20056959999999999</v>
      </c>
      <c r="D10633" s="62">
        <v>1.4</v>
      </c>
      <c r="E10633" s="173">
        <f t="shared" si="231"/>
        <v>0.28000000000000003</v>
      </c>
    </row>
    <row r="10634" spans="1:5">
      <c r="A10634" s="410" t="s">
        <v>3072</v>
      </c>
      <c r="B10634" s="62" t="s">
        <v>124</v>
      </c>
      <c r="C10634" s="62">
        <v>7.585008E-2</v>
      </c>
      <c r="D10634" s="62">
        <v>59.13</v>
      </c>
      <c r="E10634" s="173">
        <f t="shared" si="231"/>
        <v>4.4800000000000004</v>
      </c>
    </row>
    <row r="10635" spans="1:5">
      <c r="A10635" s="410" t="s">
        <v>3361</v>
      </c>
      <c r="B10635" s="62" t="s">
        <v>127</v>
      </c>
      <c r="C10635" s="62">
        <v>1.173312E-2</v>
      </c>
      <c r="D10635" s="62">
        <v>12.89</v>
      </c>
      <c r="E10635" s="173">
        <f t="shared" si="231"/>
        <v>0.15</v>
      </c>
    </row>
    <row r="10636" spans="1:5">
      <c r="A10636" s="410" t="s">
        <v>3075</v>
      </c>
      <c r="B10636" s="62" t="s">
        <v>128</v>
      </c>
      <c r="C10636" s="62">
        <v>2.3159510000000001E-2</v>
      </c>
      <c r="D10636" s="62">
        <v>15.32</v>
      </c>
      <c r="E10636" s="173">
        <f t="shared" si="231"/>
        <v>0.35</v>
      </c>
    </row>
    <row r="10637" spans="1:5">
      <c r="A10637" s="410" t="s">
        <v>3362</v>
      </c>
      <c r="B10637" s="62" t="s">
        <v>123</v>
      </c>
      <c r="C10637" s="62">
        <v>161.8416</v>
      </c>
      <c r="D10637" s="62">
        <v>0.32</v>
      </c>
      <c r="E10637" s="173">
        <f t="shared" si="231"/>
        <v>51.78</v>
      </c>
    </row>
    <row r="10638" spans="1:5">
      <c r="A10638" s="410" t="s">
        <v>3076</v>
      </c>
      <c r="B10638" s="62" t="s">
        <v>122</v>
      </c>
      <c r="C10638" s="62">
        <v>15.96276241</v>
      </c>
      <c r="D10638" s="62">
        <v>1.87</v>
      </c>
      <c r="E10638" s="173">
        <f t="shared" si="231"/>
        <v>29.85</v>
      </c>
    </row>
    <row r="10639" spans="1:5">
      <c r="A10639" s="410" t="s">
        <v>3077</v>
      </c>
      <c r="B10639" s="62" t="s">
        <v>122</v>
      </c>
      <c r="C10639" s="62">
        <v>15.96276241</v>
      </c>
      <c r="D10639" s="62">
        <v>0.71</v>
      </c>
      <c r="E10639" s="173">
        <f t="shared" si="231"/>
        <v>11.33</v>
      </c>
    </row>
    <row r="10640" spans="1:5">
      <c r="A10640" s="410" t="s">
        <v>3078</v>
      </c>
      <c r="B10640" s="62" t="s">
        <v>122</v>
      </c>
      <c r="C10640" s="62">
        <v>15.96276241</v>
      </c>
      <c r="D10640" s="62">
        <v>0.34</v>
      </c>
      <c r="E10640" s="173">
        <f t="shared" si="231"/>
        <v>5.42</v>
      </c>
    </row>
    <row r="10641" spans="1:5">
      <c r="A10641" s="410" t="s">
        <v>3079</v>
      </c>
      <c r="B10641" s="62" t="s">
        <v>122</v>
      </c>
      <c r="C10641" s="62">
        <v>15.96276241</v>
      </c>
      <c r="D10641" s="62">
        <v>0.05</v>
      </c>
      <c r="E10641" s="173">
        <f t="shared" si="231"/>
        <v>0.79</v>
      </c>
    </row>
    <row r="10642" spans="1:5">
      <c r="A10642" s="410" t="s">
        <v>3048</v>
      </c>
      <c r="B10642" s="62" t="s">
        <v>123</v>
      </c>
      <c r="C10642" s="62">
        <v>4.2242250000000002E-2</v>
      </c>
      <c r="D10642" s="62">
        <v>31.18</v>
      </c>
      <c r="E10642" s="173">
        <f t="shared" si="231"/>
        <v>1.31</v>
      </c>
    </row>
    <row r="10643" spans="1:5">
      <c r="A10643" s="410" t="s">
        <v>3049</v>
      </c>
      <c r="B10643" s="62" t="s">
        <v>123</v>
      </c>
      <c r="C10643" s="62">
        <v>1.97986E-2</v>
      </c>
      <c r="D10643" s="62">
        <v>178.5</v>
      </c>
      <c r="E10643" s="173">
        <f t="shared" si="231"/>
        <v>3.53</v>
      </c>
    </row>
    <row r="10644" spans="1:5">
      <c r="A10644" s="410" t="s">
        <v>3050</v>
      </c>
      <c r="B10644" s="62" t="s">
        <v>123</v>
      </c>
      <c r="C10644" s="62">
        <v>1.77964368</v>
      </c>
      <c r="D10644" s="62">
        <v>1.17</v>
      </c>
      <c r="E10644" s="173">
        <f t="shared" si="231"/>
        <v>2.08</v>
      </c>
    </row>
    <row r="10645" spans="1:5" ht="30">
      <c r="A10645" s="410" t="s">
        <v>3051</v>
      </c>
      <c r="B10645" s="62" t="s">
        <v>123</v>
      </c>
      <c r="C10645" s="62">
        <v>1.715997E-2</v>
      </c>
      <c r="D10645" s="62">
        <v>140.43</v>
      </c>
      <c r="E10645" s="173">
        <f t="shared" si="231"/>
        <v>2.4</v>
      </c>
    </row>
    <row r="10646" spans="1:5" ht="30">
      <c r="A10646" s="410" t="s">
        <v>3052</v>
      </c>
      <c r="B10646" s="62" t="s">
        <v>123</v>
      </c>
      <c r="C10646" s="62">
        <v>1.149322E-2</v>
      </c>
      <c r="D10646" s="62">
        <v>123.37</v>
      </c>
      <c r="E10646" s="173">
        <f t="shared" si="231"/>
        <v>1.41</v>
      </c>
    </row>
    <row r="10647" spans="1:5" ht="30">
      <c r="A10647" s="410" t="s">
        <v>3080</v>
      </c>
      <c r="B10647" s="62" t="s">
        <v>123</v>
      </c>
      <c r="C10647" s="62">
        <v>6.7571000000000005E-4</v>
      </c>
      <c r="D10647" s="62">
        <v>593.85</v>
      </c>
      <c r="E10647" s="173">
        <f t="shared" si="231"/>
        <v>0.4</v>
      </c>
    </row>
    <row r="10648" spans="1:5">
      <c r="A10648" s="410" t="s">
        <v>3081</v>
      </c>
      <c r="B10648" s="62" t="s">
        <v>123</v>
      </c>
      <c r="C10648" s="62">
        <v>4.1492500000000002E-3</v>
      </c>
      <c r="D10648" s="62">
        <v>134.63</v>
      </c>
      <c r="E10648" s="173">
        <f t="shared" si="231"/>
        <v>0.55000000000000004</v>
      </c>
    </row>
    <row r="10649" spans="1:5">
      <c r="A10649" s="410" t="s">
        <v>3082</v>
      </c>
      <c r="B10649" s="62" t="s">
        <v>123</v>
      </c>
      <c r="C10649" s="62">
        <v>3.1517699999999999E-3</v>
      </c>
      <c r="D10649" s="62">
        <v>202.84</v>
      </c>
      <c r="E10649" s="173">
        <f t="shared" si="231"/>
        <v>0.63</v>
      </c>
    </row>
    <row r="10650" spans="1:5">
      <c r="A10650" s="410" t="s">
        <v>3083</v>
      </c>
      <c r="B10650" s="62" t="s">
        <v>123</v>
      </c>
      <c r="C10650" s="62">
        <v>6.7571000000000005E-4</v>
      </c>
      <c r="D10650" s="62">
        <v>574.46</v>
      </c>
      <c r="E10650" s="173">
        <f t="shared" si="231"/>
        <v>0.38</v>
      </c>
    </row>
    <row r="10651" spans="1:5">
      <c r="A10651" s="410" t="s">
        <v>3084</v>
      </c>
      <c r="B10651" s="62" t="s">
        <v>123</v>
      </c>
      <c r="C10651" s="62">
        <v>8.3049000000000003E-4</v>
      </c>
      <c r="D10651" s="62">
        <v>276.64</v>
      </c>
      <c r="E10651" s="173">
        <f t="shared" si="231"/>
        <v>0.22</v>
      </c>
    </row>
    <row r="10652" spans="1:5">
      <c r="A10652" s="410" t="s">
        <v>3085</v>
      </c>
      <c r="B10652" s="62" t="s">
        <v>123</v>
      </c>
      <c r="C10652" s="62">
        <v>4.182963E-2</v>
      </c>
      <c r="D10652" s="62">
        <v>8.1</v>
      </c>
      <c r="E10652" s="173">
        <f t="shared" si="231"/>
        <v>0.33</v>
      </c>
    </row>
    <row r="10653" spans="1:5">
      <c r="A10653" s="410" t="s">
        <v>3086</v>
      </c>
      <c r="B10653" s="62" t="s">
        <v>123</v>
      </c>
      <c r="C10653" s="62">
        <v>2.3159510000000001E-2</v>
      </c>
      <c r="D10653" s="62">
        <v>11.01</v>
      </c>
      <c r="E10653" s="173">
        <f t="shared" si="231"/>
        <v>0.25</v>
      </c>
    </row>
    <row r="10654" spans="1:5">
      <c r="A10654" s="410" t="s">
        <v>3087</v>
      </c>
      <c r="B10654" s="62" t="s">
        <v>123</v>
      </c>
      <c r="C10654" s="62">
        <v>2.3159510000000001E-2</v>
      </c>
      <c r="D10654" s="62">
        <v>24.42</v>
      </c>
      <c r="E10654" s="173">
        <f t="shared" si="231"/>
        <v>0.56000000000000005</v>
      </c>
    </row>
    <row r="10655" spans="1:5" ht="30">
      <c r="A10655" s="410" t="s">
        <v>3150</v>
      </c>
      <c r="B10655" s="62" t="s">
        <v>123</v>
      </c>
      <c r="C10655" s="62">
        <v>3.6505867099999998</v>
      </c>
      <c r="D10655" s="62">
        <v>0.08</v>
      </c>
      <c r="E10655" s="173">
        <f t="shared" si="231"/>
        <v>0.28999999999999998</v>
      </c>
    </row>
    <row r="10656" spans="1:5">
      <c r="A10656" s="410" t="s">
        <v>3088</v>
      </c>
      <c r="B10656" s="62" t="s">
        <v>132</v>
      </c>
      <c r="C10656" s="62">
        <v>0.63812731</v>
      </c>
      <c r="D10656" s="62">
        <v>0.86</v>
      </c>
      <c r="E10656" s="173">
        <f t="shared" si="231"/>
        <v>0.54</v>
      </c>
    </row>
    <row r="10657" spans="1:5">
      <c r="A10657" s="410" t="s">
        <v>562</v>
      </c>
      <c r="B10657" s="62" t="s">
        <v>563</v>
      </c>
      <c r="C10657" s="62" t="s">
        <v>563</v>
      </c>
      <c r="D10657" s="62" t="s">
        <v>563</v>
      </c>
      <c r="E10657" s="173">
        <f>SUM(E10618:E10656)</f>
        <v>201.78</v>
      </c>
    </row>
    <row r="10658" spans="1:5">
      <c r="A10658" s="410"/>
      <c r="B10658" s="62"/>
      <c r="C10658" s="62"/>
      <c r="D10658" s="62"/>
      <c r="E10658" s="173"/>
    </row>
    <row r="10659" spans="1:5">
      <c r="A10659" s="410" t="s">
        <v>565</v>
      </c>
      <c r="B10659" s="62" t="s">
        <v>563</v>
      </c>
      <c r="C10659" s="62" t="s">
        <v>563</v>
      </c>
      <c r="D10659" s="62" t="s">
        <v>563</v>
      </c>
      <c r="E10659" s="173">
        <f>E10603+E10615+E10657</f>
        <v>386.53999999999996</v>
      </c>
    </row>
    <row r="10660" spans="1:5">
      <c r="A10660" s="410"/>
      <c r="B10660" s="62"/>
      <c r="C10660" s="62"/>
      <c r="D10660" s="413"/>
      <c r="E10660" s="173"/>
    </row>
    <row r="10661" spans="1:5">
      <c r="A10661" s="410"/>
      <c r="B10661" s="62"/>
      <c r="C10661" s="62"/>
      <c r="D10661" s="62"/>
      <c r="E10661" s="173"/>
    </row>
    <row r="10662" spans="1:5">
      <c r="A10662" s="410"/>
      <c r="B10662" s="62"/>
      <c r="C10662" s="62"/>
      <c r="D10662" s="62"/>
      <c r="E10662" s="173"/>
    </row>
    <row r="10663" spans="1:5">
      <c r="A10663" s="410" t="s">
        <v>1527</v>
      </c>
      <c r="B10663" s="62" t="s">
        <v>3687</v>
      </c>
      <c r="C10663" s="62"/>
      <c r="D10663" s="62"/>
      <c r="E10663" s="173"/>
    </row>
    <row r="10664" spans="1:5">
      <c r="A10664" s="410" t="s">
        <v>1256</v>
      </c>
      <c r="B10664" s="62"/>
      <c r="C10664" s="62"/>
      <c r="D10664" s="62"/>
      <c r="E10664" s="173"/>
    </row>
    <row r="10665" spans="1:5">
      <c r="A10665" s="410" t="s">
        <v>570</v>
      </c>
      <c r="B10665" s="62"/>
      <c r="C10665" s="62"/>
      <c r="D10665" s="62"/>
      <c r="E10665" s="173"/>
    </row>
    <row r="10666" spans="1:5">
      <c r="A10666" s="410"/>
      <c r="B10666" s="62"/>
      <c r="C10666" s="62"/>
      <c r="D10666" s="62"/>
      <c r="E10666" s="173"/>
    </row>
    <row r="10667" spans="1:5">
      <c r="A10667" s="410" t="s">
        <v>576</v>
      </c>
      <c r="B10667" s="62" t="s">
        <v>558</v>
      </c>
      <c r="C10667" s="62" t="s">
        <v>559</v>
      </c>
      <c r="D10667" s="62" t="s">
        <v>560</v>
      </c>
      <c r="E10667" s="173" t="s">
        <v>561</v>
      </c>
    </row>
    <row r="10668" spans="1:5" ht="30">
      <c r="A10668" s="410" t="s">
        <v>3143</v>
      </c>
      <c r="B10668" s="62" t="s">
        <v>123</v>
      </c>
      <c r="C10668" s="62">
        <v>3.54E-6</v>
      </c>
      <c r="D10668" s="62">
        <v>866.72</v>
      </c>
      <c r="E10668" s="173">
        <f t="shared" ref="E10668:E10674" si="232">TRUNC((C10668*D10668),2)</f>
        <v>0</v>
      </c>
    </row>
    <row r="10669" spans="1:5" ht="30">
      <c r="A10669" s="410" t="s">
        <v>3060</v>
      </c>
      <c r="B10669" s="62" t="s">
        <v>123</v>
      </c>
      <c r="C10669" s="62">
        <v>3.697E-5</v>
      </c>
      <c r="D10669" s="412">
        <v>2980</v>
      </c>
      <c r="E10669" s="173">
        <f t="shared" si="232"/>
        <v>0.11</v>
      </c>
    </row>
    <row r="10670" spans="1:5" ht="30">
      <c r="A10670" s="410" t="s">
        <v>3137</v>
      </c>
      <c r="B10670" s="62" t="s">
        <v>123</v>
      </c>
      <c r="C10670" s="62">
        <v>4.7999999999999996E-7</v>
      </c>
      <c r="D10670" s="412">
        <v>12390.06</v>
      </c>
      <c r="E10670" s="173">
        <f t="shared" si="232"/>
        <v>0</v>
      </c>
    </row>
    <row r="10671" spans="1:5" ht="30">
      <c r="A10671" s="410" t="s">
        <v>3061</v>
      </c>
      <c r="B10671" s="62" t="s">
        <v>123</v>
      </c>
      <c r="C10671" s="62">
        <v>1.0373100000000001E-3</v>
      </c>
      <c r="D10671" s="62">
        <v>576</v>
      </c>
      <c r="E10671" s="173">
        <f t="shared" si="232"/>
        <v>0.59</v>
      </c>
    </row>
    <row r="10672" spans="1:5" ht="30">
      <c r="A10672" s="410" t="s">
        <v>3152</v>
      </c>
      <c r="B10672" s="62" t="s">
        <v>123</v>
      </c>
      <c r="C10672" s="62">
        <v>1.4651000000000001E-4</v>
      </c>
      <c r="D10672" s="412">
        <v>1926.94</v>
      </c>
      <c r="E10672" s="173">
        <f t="shared" si="232"/>
        <v>0.28000000000000003</v>
      </c>
    </row>
    <row r="10673" spans="1:5" ht="45">
      <c r="A10673" s="410" t="s">
        <v>3357</v>
      </c>
      <c r="B10673" s="62" t="s">
        <v>123</v>
      </c>
      <c r="C10673" s="62">
        <v>3.3000000000000002E-6</v>
      </c>
      <c r="D10673" s="412">
        <v>225975.59</v>
      </c>
      <c r="E10673" s="173">
        <f t="shared" si="232"/>
        <v>0.74</v>
      </c>
    </row>
    <row r="10674" spans="1:5" ht="30">
      <c r="A10674" s="410" t="s">
        <v>3133</v>
      </c>
      <c r="B10674" s="62" t="s">
        <v>123</v>
      </c>
      <c r="C10674" s="62">
        <v>1.7929999999999999E-5</v>
      </c>
      <c r="D10674" s="412">
        <v>12122.03</v>
      </c>
      <c r="E10674" s="173">
        <f t="shared" si="232"/>
        <v>0.21</v>
      </c>
    </row>
    <row r="10675" spans="1:5">
      <c r="A10675" s="410" t="s">
        <v>562</v>
      </c>
      <c r="B10675" s="62" t="s">
        <v>563</v>
      </c>
      <c r="C10675" s="62" t="s">
        <v>563</v>
      </c>
      <c r="D10675" s="62" t="s">
        <v>563</v>
      </c>
      <c r="E10675" s="173">
        <f>SUM(E10668:E10674)</f>
        <v>1.93</v>
      </c>
    </row>
    <row r="10676" spans="1:5">
      <c r="A10676" s="410"/>
      <c r="B10676" s="62"/>
      <c r="C10676" s="62"/>
      <c r="D10676" s="62"/>
      <c r="E10676" s="173"/>
    </row>
    <row r="10677" spans="1:5">
      <c r="A10677" s="410" t="s">
        <v>557</v>
      </c>
      <c r="B10677" s="62" t="s">
        <v>558</v>
      </c>
      <c r="C10677" s="62" t="s">
        <v>559</v>
      </c>
      <c r="D10677" s="62" t="s">
        <v>560</v>
      </c>
      <c r="E10677" s="173" t="s">
        <v>561</v>
      </c>
    </row>
    <row r="10678" spans="1:5">
      <c r="A10678" s="410" t="s">
        <v>3134</v>
      </c>
      <c r="B10678" s="62" t="s">
        <v>122</v>
      </c>
      <c r="C10678" s="62">
        <v>5.7701740000000001E-2</v>
      </c>
      <c r="D10678" s="62">
        <v>9.26</v>
      </c>
      <c r="E10678" s="173">
        <f t="shared" ref="E10678:E10686" si="233">TRUNC((C10678*D10678),2)</f>
        <v>0.53</v>
      </c>
    </row>
    <row r="10679" spans="1:5">
      <c r="A10679" s="410" t="s">
        <v>3112</v>
      </c>
      <c r="B10679" s="62" t="s">
        <v>122</v>
      </c>
      <c r="C10679" s="62">
        <v>3.3347040000000001E-2</v>
      </c>
      <c r="D10679" s="62">
        <v>10.46</v>
      </c>
      <c r="E10679" s="173">
        <f t="shared" si="233"/>
        <v>0.34</v>
      </c>
    </row>
    <row r="10680" spans="1:5">
      <c r="A10680" s="410" t="s">
        <v>3135</v>
      </c>
      <c r="B10680" s="62" t="s">
        <v>122</v>
      </c>
      <c r="C10680" s="62">
        <v>0.37015467000000002</v>
      </c>
      <c r="D10680" s="62">
        <v>13.3</v>
      </c>
      <c r="E10680" s="173">
        <f t="shared" si="233"/>
        <v>4.92</v>
      </c>
    </row>
    <row r="10681" spans="1:5">
      <c r="A10681" s="410" t="s">
        <v>3117</v>
      </c>
      <c r="B10681" s="62" t="s">
        <v>122</v>
      </c>
      <c r="C10681" s="62">
        <v>0.16673521999999999</v>
      </c>
      <c r="D10681" s="62">
        <v>17.7</v>
      </c>
      <c r="E10681" s="173">
        <f t="shared" si="233"/>
        <v>2.95</v>
      </c>
    </row>
    <row r="10682" spans="1:5">
      <c r="A10682" s="410" t="s">
        <v>3358</v>
      </c>
      <c r="B10682" s="62" t="s">
        <v>122</v>
      </c>
      <c r="C10682" s="62">
        <v>3.8454330000000002E-2</v>
      </c>
      <c r="D10682" s="62">
        <v>24.87</v>
      </c>
      <c r="E10682" s="173">
        <f t="shared" si="233"/>
        <v>0.95</v>
      </c>
    </row>
    <row r="10683" spans="1:5">
      <c r="A10683" s="410" t="s">
        <v>3141</v>
      </c>
      <c r="B10683" s="62" t="s">
        <v>122</v>
      </c>
      <c r="C10683" s="62">
        <v>3.8166560000000002E-2</v>
      </c>
      <c r="D10683" s="62">
        <v>19.22</v>
      </c>
      <c r="E10683" s="173">
        <f t="shared" si="233"/>
        <v>0.73</v>
      </c>
    </row>
    <row r="10684" spans="1:5">
      <c r="A10684" s="410" t="s">
        <v>3090</v>
      </c>
      <c r="B10684" s="62" t="s">
        <v>122</v>
      </c>
      <c r="C10684" s="62">
        <v>7.3222456200000003</v>
      </c>
      <c r="D10684" s="62">
        <v>13.3</v>
      </c>
      <c r="E10684" s="173">
        <f t="shared" si="233"/>
        <v>97.38</v>
      </c>
    </row>
    <row r="10685" spans="1:5">
      <c r="A10685" s="410" t="s">
        <v>3063</v>
      </c>
      <c r="B10685" s="62" t="s">
        <v>122</v>
      </c>
      <c r="C10685" s="62">
        <v>7.6296995000000001</v>
      </c>
      <c r="D10685" s="62">
        <v>8.51</v>
      </c>
      <c r="E10685" s="173">
        <f t="shared" si="233"/>
        <v>64.92</v>
      </c>
    </row>
    <row r="10686" spans="1:5">
      <c r="A10686" s="410" t="s">
        <v>3064</v>
      </c>
      <c r="B10686" s="62" t="s">
        <v>122</v>
      </c>
      <c r="C10686" s="62">
        <v>0.56842188000000005</v>
      </c>
      <c r="D10686" s="62">
        <v>17.8</v>
      </c>
      <c r="E10686" s="173">
        <f t="shared" si="233"/>
        <v>10.11</v>
      </c>
    </row>
    <row r="10687" spans="1:5">
      <c r="A10687" s="410" t="s">
        <v>562</v>
      </c>
      <c r="B10687" s="62" t="s">
        <v>563</v>
      </c>
      <c r="C10687" s="62" t="s">
        <v>563</v>
      </c>
      <c r="D10687" s="62" t="s">
        <v>563</v>
      </c>
      <c r="E10687" s="173">
        <f>SUM(E10678:E10686)</f>
        <v>182.82999999999998</v>
      </c>
    </row>
    <row r="10688" spans="1:5">
      <c r="A10688" s="410"/>
      <c r="B10688" s="62"/>
      <c r="C10688" s="62"/>
      <c r="D10688" s="62"/>
      <c r="E10688" s="173"/>
    </row>
    <row r="10689" spans="1:5">
      <c r="A10689" s="410" t="s">
        <v>564</v>
      </c>
      <c r="B10689" s="62" t="s">
        <v>558</v>
      </c>
      <c r="C10689" s="62" t="s">
        <v>559</v>
      </c>
      <c r="D10689" s="62" t="s">
        <v>560</v>
      </c>
      <c r="E10689" s="173" t="s">
        <v>561</v>
      </c>
    </row>
    <row r="10690" spans="1:5">
      <c r="A10690" s="410" t="s">
        <v>3359</v>
      </c>
      <c r="B10690" s="62" t="s">
        <v>127</v>
      </c>
      <c r="C10690" s="62">
        <v>1.3871192400000001</v>
      </c>
      <c r="D10690" s="62">
        <v>4.93</v>
      </c>
      <c r="E10690" s="173">
        <f t="shared" ref="E10690:E10728" si="234">TRUNC((C10690*D10690),2)</f>
        <v>6.83</v>
      </c>
    </row>
    <row r="10691" spans="1:5" ht="30">
      <c r="A10691" s="410" t="s">
        <v>3201</v>
      </c>
      <c r="B10691" s="62" t="s">
        <v>128</v>
      </c>
      <c r="C10691" s="62">
        <v>2.0808</v>
      </c>
      <c r="D10691" s="62">
        <v>4.82</v>
      </c>
      <c r="E10691" s="173">
        <f t="shared" si="234"/>
        <v>10.02</v>
      </c>
    </row>
    <row r="10692" spans="1:5">
      <c r="A10692" s="410" t="s">
        <v>3131</v>
      </c>
      <c r="B10692" s="62" t="s">
        <v>127</v>
      </c>
      <c r="C10692" s="62">
        <v>3.240933E-2</v>
      </c>
      <c r="D10692" s="62">
        <v>12</v>
      </c>
      <c r="E10692" s="173">
        <f t="shared" si="234"/>
        <v>0.38</v>
      </c>
    </row>
    <row r="10693" spans="1:5">
      <c r="A10693" s="410" t="s">
        <v>3195</v>
      </c>
      <c r="B10693" s="62" t="s">
        <v>124</v>
      </c>
      <c r="C10693" s="62">
        <v>1.5820000000000001E-3</v>
      </c>
      <c r="D10693" s="62">
        <v>72.5</v>
      </c>
      <c r="E10693" s="173">
        <f t="shared" si="234"/>
        <v>0.11</v>
      </c>
    </row>
    <row r="10694" spans="1:5">
      <c r="A10694" s="410" t="s">
        <v>3065</v>
      </c>
      <c r="B10694" s="62" t="s">
        <v>124</v>
      </c>
      <c r="C10694" s="62">
        <v>0.23149839999999999</v>
      </c>
      <c r="D10694" s="62">
        <v>72.5</v>
      </c>
      <c r="E10694" s="173">
        <f t="shared" si="234"/>
        <v>16.78</v>
      </c>
    </row>
    <row r="10695" spans="1:5">
      <c r="A10695" s="410" t="s">
        <v>3066</v>
      </c>
      <c r="B10695" s="62" t="s">
        <v>123</v>
      </c>
      <c r="C10695" s="62">
        <v>0.12284121000000001</v>
      </c>
      <c r="D10695" s="62">
        <v>6.92</v>
      </c>
      <c r="E10695" s="173">
        <f t="shared" si="234"/>
        <v>0.85</v>
      </c>
    </row>
    <row r="10696" spans="1:5">
      <c r="A10696" s="410" t="s">
        <v>3046</v>
      </c>
      <c r="B10696" s="62" t="s">
        <v>131</v>
      </c>
      <c r="C10696" s="62">
        <v>2.555638E-2</v>
      </c>
      <c r="D10696" s="62">
        <v>50.4</v>
      </c>
      <c r="E10696" s="173">
        <f t="shared" si="234"/>
        <v>1.28</v>
      </c>
    </row>
    <row r="10697" spans="1:5">
      <c r="A10697" s="410" t="s">
        <v>3067</v>
      </c>
      <c r="B10697" s="62" t="s">
        <v>123</v>
      </c>
      <c r="C10697" s="62">
        <v>1.018314E-2</v>
      </c>
      <c r="D10697" s="62">
        <v>108.95</v>
      </c>
      <c r="E10697" s="173">
        <f t="shared" si="234"/>
        <v>1.1000000000000001</v>
      </c>
    </row>
    <row r="10698" spans="1:5" ht="30">
      <c r="A10698" s="410" t="s">
        <v>3360</v>
      </c>
      <c r="B10698" s="62" t="s">
        <v>125</v>
      </c>
      <c r="C10698" s="62">
        <v>5.8741759999999997E-2</v>
      </c>
      <c r="D10698" s="62">
        <v>20.3</v>
      </c>
      <c r="E10698" s="173">
        <f t="shared" si="234"/>
        <v>1.19</v>
      </c>
    </row>
    <row r="10699" spans="1:5">
      <c r="A10699" s="410" t="s">
        <v>3068</v>
      </c>
      <c r="B10699" s="62" t="s">
        <v>127</v>
      </c>
      <c r="C10699" s="62">
        <v>96.733849599999999</v>
      </c>
      <c r="D10699" s="62">
        <v>0.42</v>
      </c>
      <c r="E10699" s="173">
        <f t="shared" si="234"/>
        <v>40.619999999999997</v>
      </c>
    </row>
    <row r="10700" spans="1:5" ht="30">
      <c r="A10700" s="410" t="s">
        <v>3144</v>
      </c>
      <c r="B10700" s="62" t="s">
        <v>128</v>
      </c>
      <c r="C10700" s="62">
        <v>2.5401600000000001E-3</v>
      </c>
      <c r="D10700" s="62">
        <v>5.99</v>
      </c>
      <c r="E10700" s="173">
        <f t="shared" si="234"/>
        <v>0.01</v>
      </c>
    </row>
    <row r="10701" spans="1:5">
      <c r="A10701" s="410" t="s">
        <v>3069</v>
      </c>
      <c r="B10701" s="62" t="s">
        <v>123</v>
      </c>
      <c r="C10701" s="62">
        <v>0.13895864999999999</v>
      </c>
      <c r="D10701" s="62">
        <v>6.21</v>
      </c>
      <c r="E10701" s="173">
        <f t="shared" si="234"/>
        <v>0.86</v>
      </c>
    </row>
    <row r="10702" spans="1:5">
      <c r="A10702" s="410" t="s">
        <v>3142</v>
      </c>
      <c r="B10702" s="62" t="s">
        <v>128</v>
      </c>
      <c r="C10702" s="62">
        <v>1.4337E-3</v>
      </c>
      <c r="D10702" s="62">
        <v>4.3600000000000003</v>
      </c>
      <c r="E10702" s="173">
        <f t="shared" si="234"/>
        <v>0</v>
      </c>
    </row>
    <row r="10703" spans="1:5">
      <c r="A10703" s="410" t="s">
        <v>3047</v>
      </c>
      <c r="B10703" s="62" t="s">
        <v>131</v>
      </c>
      <c r="C10703" s="62">
        <v>0.21924215</v>
      </c>
      <c r="D10703" s="62">
        <v>9.4499999999999993</v>
      </c>
      <c r="E10703" s="173">
        <f t="shared" si="234"/>
        <v>2.0699999999999998</v>
      </c>
    </row>
    <row r="10704" spans="1:5">
      <c r="A10704" s="410" t="s">
        <v>3129</v>
      </c>
      <c r="B10704" s="62" t="s">
        <v>128</v>
      </c>
      <c r="C10704" s="62">
        <v>0.107445</v>
      </c>
      <c r="D10704" s="62">
        <v>3.49</v>
      </c>
      <c r="E10704" s="173">
        <f t="shared" si="234"/>
        <v>0.37</v>
      </c>
    </row>
    <row r="10705" spans="1:5">
      <c r="A10705" s="410" t="s">
        <v>3145</v>
      </c>
      <c r="B10705" s="62" t="s">
        <v>126</v>
      </c>
      <c r="C10705" s="62">
        <v>0.20056959999999999</v>
      </c>
      <c r="D10705" s="62">
        <v>1.4</v>
      </c>
      <c r="E10705" s="173">
        <f t="shared" si="234"/>
        <v>0.28000000000000003</v>
      </c>
    </row>
    <row r="10706" spans="1:5">
      <c r="A10706" s="410" t="s">
        <v>3072</v>
      </c>
      <c r="B10706" s="62" t="s">
        <v>124</v>
      </c>
      <c r="C10706" s="62">
        <v>7.585008E-2</v>
      </c>
      <c r="D10706" s="62">
        <v>59.13</v>
      </c>
      <c r="E10706" s="173">
        <f t="shared" si="234"/>
        <v>4.4800000000000004</v>
      </c>
    </row>
    <row r="10707" spans="1:5">
      <c r="A10707" s="410" t="s">
        <v>3361</v>
      </c>
      <c r="B10707" s="62" t="s">
        <v>127</v>
      </c>
      <c r="C10707" s="62">
        <v>1.173312E-2</v>
      </c>
      <c r="D10707" s="62">
        <v>12.89</v>
      </c>
      <c r="E10707" s="173">
        <f t="shared" si="234"/>
        <v>0.15</v>
      </c>
    </row>
    <row r="10708" spans="1:5">
      <c r="A10708" s="410" t="s">
        <v>3075</v>
      </c>
      <c r="B10708" s="62" t="s">
        <v>128</v>
      </c>
      <c r="C10708" s="62">
        <v>2.3159510000000001E-2</v>
      </c>
      <c r="D10708" s="62">
        <v>15.32</v>
      </c>
      <c r="E10708" s="173">
        <f t="shared" si="234"/>
        <v>0.35</v>
      </c>
    </row>
    <row r="10709" spans="1:5">
      <c r="A10709" s="410" t="s">
        <v>3362</v>
      </c>
      <c r="B10709" s="62" t="s">
        <v>123</v>
      </c>
      <c r="C10709" s="62">
        <v>161.8416</v>
      </c>
      <c r="D10709" s="62">
        <v>0.32</v>
      </c>
      <c r="E10709" s="173">
        <f t="shared" si="234"/>
        <v>51.78</v>
      </c>
    </row>
    <row r="10710" spans="1:5">
      <c r="A10710" s="410" t="s">
        <v>3076</v>
      </c>
      <c r="B10710" s="62" t="s">
        <v>122</v>
      </c>
      <c r="C10710" s="62">
        <v>15.96276241</v>
      </c>
      <c r="D10710" s="62">
        <v>1.87</v>
      </c>
      <c r="E10710" s="173">
        <f t="shared" si="234"/>
        <v>29.85</v>
      </c>
    </row>
    <row r="10711" spans="1:5">
      <c r="A10711" s="410" t="s">
        <v>3077</v>
      </c>
      <c r="B10711" s="62" t="s">
        <v>122</v>
      </c>
      <c r="C10711" s="62">
        <v>15.96276241</v>
      </c>
      <c r="D10711" s="62">
        <v>0.71</v>
      </c>
      <c r="E10711" s="173">
        <f t="shared" si="234"/>
        <v>11.33</v>
      </c>
    </row>
    <row r="10712" spans="1:5">
      <c r="A10712" s="410" t="s">
        <v>3078</v>
      </c>
      <c r="B10712" s="62" t="s">
        <v>122</v>
      </c>
      <c r="C10712" s="62">
        <v>15.96276241</v>
      </c>
      <c r="D10712" s="62">
        <v>0.34</v>
      </c>
      <c r="E10712" s="173">
        <f t="shared" si="234"/>
        <v>5.42</v>
      </c>
    </row>
    <row r="10713" spans="1:5">
      <c r="A10713" s="410" t="s">
        <v>3079</v>
      </c>
      <c r="B10713" s="62" t="s">
        <v>122</v>
      </c>
      <c r="C10713" s="62">
        <v>15.96276241</v>
      </c>
      <c r="D10713" s="62">
        <v>0.05</v>
      </c>
      <c r="E10713" s="173">
        <f t="shared" si="234"/>
        <v>0.79</v>
      </c>
    </row>
    <row r="10714" spans="1:5">
      <c r="A10714" s="410" t="s">
        <v>3048</v>
      </c>
      <c r="B10714" s="62" t="s">
        <v>123</v>
      </c>
      <c r="C10714" s="62">
        <v>4.2242250000000002E-2</v>
      </c>
      <c r="D10714" s="62">
        <v>31.18</v>
      </c>
      <c r="E10714" s="173">
        <f t="shared" si="234"/>
        <v>1.31</v>
      </c>
    </row>
    <row r="10715" spans="1:5">
      <c r="A10715" s="410" t="s">
        <v>3049</v>
      </c>
      <c r="B10715" s="62" t="s">
        <v>123</v>
      </c>
      <c r="C10715" s="62">
        <v>1.97986E-2</v>
      </c>
      <c r="D10715" s="62">
        <v>178.5</v>
      </c>
      <c r="E10715" s="173">
        <f t="shared" si="234"/>
        <v>3.53</v>
      </c>
    </row>
    <row r="10716" spans="1:5">
      <c r="A10716" s="410" t="s">
        <v>3050</v>
      </c>
      <c r="B10716" s="62" t="s">
        <v>123</v>
      </c>
      <c r="C10716" s="62">
        <v>1.77964368</v>
      </c>
      <c r="D10716" s="62">
        <v>1.17</v>
      </c>
      <c r="E10716" s="173">
        <f t="shared" si="234"/>
        <v>2.08</v>
      </c>
    </row>
    <row r="10717" spans="1:5" ht="30">
      <c r="A10717" s="410" t="s">
        <v>3051</v>
      </c>
      <c r="B10717" s="62" t="s">
        <v>123</v>
      </c>
      <c r="C10717" s="62">
        <v>1.715997E-2</v>
      </c>
      <c r="D10717" s="62">
        <v>140.43</v>
      </c>
      <c r="E10717" s="173">
        <f t="shared" si="234"/>
        <v>2.4</v>
      </c>
    </row>
    <row r="10718" spans="1:5" ht="30">
      <c r="A10718" s="410" t="s">
        <v>3052</v>
      </c>
      <c r="B10718" s="62" t="s">
        <v>123</v>
      </c>
      <c r="C10718" s="62">
        <v>1.149322E-2</v>
      </c>
      <c r="D10718" s="62">
        <v>123.37</v>
      </c>
      <c r="E10718" s="173">
        <f t="shared" si="234"/>
        <v>1.41</v>
      </c>
    </row>
    <row r="10719" spans="1:5" ht="30">
      <c r="A10719" s="410" t="s">
        <v>3080</v>
      </c>
      <c r="B10719" s="62" t="s">
        <v>123</v>
      </c>
      <c r="C10719" s="62">
        <v>6.7571000000000005E-4</v>
      </c>
      <c r="D10719" s="62">
        <v>593.85</v>
      </c>
      <c r="E10719" s="173">
        <f t="shared" si="234"/>
        <v>0.4</v>
      </c>
    </row>
    <row r="10720" spans="1:5">
      <c r="A10720" s="410" t="s">
        <v>3081</v>
      </c>
      <c r="B10720" s="62" t="s">
        <v>123</v>
      </c>
      <c r="C10720" s="62">
        <v>4.1492500000000002E-3</v>
      </c>
      <c r="D10720" s="62">
        <v>134.63</v>
      </c>
      <c r="E10720" s="173">
        <f t="shared" si="234"/>
        <v>0.55000000000000004</v>
      </c>
    </row>
    <row r="10721" spans="1:5">
      <c r="A10721" s="410" t="s">
        <v>3082</v>
      </c>
      <c r="B10721" s="62" t="s">
        <v>123</v>
      </c>
      <c r="C10721" s="62">
        <v>3.1517699999999999E-3</v>
      </c>
      <c r="D10721" s="62">
        <v>202.84</v>
      </c>
      <c r="E10721" s="173">
        <f t="shared" si="234"/>
        <v>0.63</v>
      </c>
    </row>
    <row r="10722" spans="1:5">
      <c r="A10722" s="410" t="s">
        <v>3083</v>
      </c>
      <c r="B10722" s="62" t="s">
        <v>123</v>
      </c>
      <c r="C10722" s="62">
        <v>6.7571000000000005E-4</v>
      </c>
      <c r="D10722" s="62">
        <v>574.46</v>
      </c>
      <c r="E10722" s="173">
        <f t="shared" si="234"/>
        <v>0.38</v>
      </c>
    </row>
    <row r="10723" spans="1:5">
      <c r="A10723" s="410" t="s">
        <v>3084</v>
      </c>
      <c r="B10723" s="62" t="s">
        <v>123</v>
      </c>
      <c r="C10723" s="62">
        <v>8.3049000000000003E-4</v>
      </c>
      <c r="D10723" s="62">
        <v>276.64</v>
      </c>
      <c r="E10723" s="173">
        <f t="shared" si="234"/>
        <v>0.22</v>
      </c>
    </row>
    <row r="10724" spans="1:5">
      <c r="A10724" s="410" t="s">
        <v>3085</v>
      </c>
      <c r="B10724" s="62" t="s">
        <v>123</v>
      </c>
      <c r="C10724" s="62">
        <v>4.182963E-2</v>
      </c>
      <c r="D10724" s="62">
        <v>8.1</v>
      </c>
      <c r="E10724" s="173">
        <f t="shared" si="234"/>
        <v>0.33</v>
      </c>
    </row>
    <row r="10725" spans="1:5">
      <c r="A10725" s="410" t="s">
        <v>3086</v>
      </c>
      <c r="B10725" s="62" t="s">
        <v>123</v>
      </c>
      <c r="C10725" s="62">
        <v>2.3159510000000001E-2</v>
      </c>
      <c r="D10725" s="62">
        <v>11.01</v>
      </c>
      <c r="E10725" s="173">
        <f t="shared" si="234"/>
        <v>0.25</v>
      </c>
    </row>
    <row r="10726" spans="1:5">
      <c r="A10726" s="410" t="s">
        <v>3087</v>
      </c>
      <c r="B10726" s="62" t="s">
        <v>123</v>
      </c>
      <c r="C10726" s="62">
        <v>2.3159510000000001E-2</v>
      </c>
      <c r="D10726" s="62">
        <v>24.42</v>
      </c>
      <c r="E10726" s="173">
        <f t="shared" si="234"/>
        <v>0.56000000000000005</v>
      </c>
    </row>
    <row r="10727" spans="1:5" ht="30">
      <c r="A10727" s="410" t="s">
        <v>3150</v>
      </c>
      <c r="B10727" s="62" t="s">
        <v>123</v>
      </c>
      <c r="C10727" s="62">
        <v>3.6505867099999998</v>
      </c>
      <c r="D10727" s="62">
        <v>0.08</v>
      </c>
      <c r="E10727" s="173">
        <f t="shared" si="234"/>
        <v>0.28999999999999998</v>
      </c>
    </row>
    <row r="10728" spans="1:5">
      <c r="A10728" s="410" t="s">
        <v>3088</v>
      </c>
      <c r="B10728" s="62" t="s">
        <v>132</v>
      </c>
      <c r="C10728" s="62">
        <v>0.63812731</v>
      </c>
      <c r="D10728" s="62">
        <v>0.86</v>
      </c>
      <c r="E10728" s="173">
        <f t="shared" si="234"/>
        <v>0.54</v>
      </c>
    </row>
    <row r="10729" spans="1:5">
      <c r="A10729" s="410" t="s">
        <v>562</v>
      </c>
      <c r="B10729" s="62" t="s">
        <v>563</v>
      </c>
      <c r="C10729" s="62" t="s">
        <v>563</v>
      </c>
      <c r="D10729" s="62" t="s">
        <v>563</v>
      </c>
      <c r="E10729" s="173">
        <f>SUM(E10690:E10728)</f>
        <v>201.78</v>
      </c>
    </row>
    <row r="10730" spans="1:5">
      <c r="A10730" s="410"/>
      <c r="B10730" s="62"/>
      <c r="C10730" s="62"/>
      <c r="D10730" s="62"/>
      <c r="E10730" s="173"/>
    </row>
    <row r="10731" spans="1:5">
      <c r="A10731" s="410" t="s">
        <v>565</v>
      </c>
      <c r="B10731" s="62" t="s">
        <v>563</v>
      </c>
      <c r="C10731" s="62" t="s">
        <v>563</v>
      </c>
      <c r="D10731" s="62" t="s">
        <v>563</v>
      </c>
      <c r="E10731" s="173">
        <f>E10675+E10687+E10729</f>
        <v>386.53999999999996</v>
      </c>
    </row>
    <row r="10732" spans="1:5">
      <c r="A10732" s="410"/>
      <c r="B10732" s="62"/>
      <c r="C10732" s="62"/>
      <c r="D10732" s="413"/>
      <c r="E10732" s="173"/>
    </row>
    <row r="10733" spans="1:5">
      <c r="A10733" s="410"/>
      <c r="B10733" s="62"/>
      <c r="C10733" s="62"/>
      <c r="D10733" s="62"/>
      <c r="E10733" s="173"/>
    </row>
    <row r="10734" spans="1:5">
      <c r="A10734" s="410"/>
      <c r="B10734" s="62"/>
      <c r="C10734" s="62"/>
      <c r="D10734" s="62"/>
      <c r="E10734" s="173"/>
    </row>
    <row r="10735" spans="1:5">
      <c r="A10735" s="410" t="s">
        <v>1528</v>
      </c>
      <c r="B10735" s="62" t="s">
        <v>3688</v>
      </c>
      <c r="C10735" s="62"/>
      <c r="D10735" s="62"/>
      <c r="E10735" s="173"/>
    </row>
    <row r="10736" spans="1:5">
      <c r="A10736" s="410" t="s">
        <v>2578</v>
      </c>
      <c r="B10736" s="62"/>
      <c r="C10736" s="62"/>
      <c r="D10736" s="62"/>
      <c r="E10736" s="173"/>
    </row>
    <row r="10737" spans="1:5">
      <c r="A10737" s="410" t="s">
        <v>570</v>
      </c>
      <c r="B10737" s="62"/>
      <c r="C10737" s="62"/>
      <c r="D10737" s="62"/>
      <c r="E10737" s="173"/>
    </row>
    <row r="10738" spans="1:5">
      <c r="A10738" s="410"/>
      <c r="B10738" s="62"/>
      <c r="C10738" s="62"/>
      <c r="D10738" s="62"/>
      <c r="E10738" s="173"/>
    </row>
    <row r="10739" spans="1:5">
      <c r="A10739" s="410" t="s">
        <v>576</v>
      </c>
      <c r="B10739" s="62" t="s">
        <v>558</v>
      </c>
      <c r="C10739" s="62" t="s">
        <v>559</v>
      </c>
      <c r="D10739" s="62" t="s">
        <v>560</v>
      </c>
      <c r="E10739" s="173" t="s">
        <v>561</v>
      </c>
    </row>
    <row r="10740" spans="1:5" ht="30">
      <c r="A10740" s="410" t="s">
        <v>3061</v>
      </c>
      <c r="B10740" s="62" t="s">
        <v>123</v>
      </c>
      <c r="C10740" s="62">
        <v>3.3859999999999998E-5</v>
      </c>
      <c r="D10740" s="62">
        <v>576</v>
      </c>
      <c r="E10740" s="173">
        <f>TRUNC((C10740*D10740),2)</f>
        <v>0.01</v>
      </c>
    </row>
    <row r="10741" spans="1:5">
      <c r="A10741" s="410" t="s">
        <v>562</v>
      </c>
      <c r="B10741" s="62" t="s">
        <v>563</v>
      </c>
      <c r="C10741" s="62" t="s">
        <v>563</v>
      </c>
      <c r="D10741" s="62" t="s">
        <v>563</v>
      </c>
      <c r="E10741" s="173">
        <f>SUM(E10740:E10740)</f>
        <v>0.01</v>
      </c>
    </row>
    <row r="10742" spans="1:5">
      <c r="A10742" s="410"/>
      <c r="B10742" s="62"/>
      <c r="C10742" s="62"/>
      <c r="D10742" s="62"/>
      <c r="E10742" s="173"/>
    </row>
    <row r="10743" spans="1:5">
      <c r="A10743" s="410" t="s">
        <v>557</v>
      </c>
      <c r="B10743" s="62" t="s">
        <v>558</v>
      </c>
      <c r="C10743" s="62" t="s">
        <v>559</v>
      </c>
      <c r="D10743" s="62" t="s">
        <v>560</v>
      </c>
      <c r="E10743" s="173" t="s">
        <v>561</v>
      </c>
    </row>
    <row r="10744" spans="1:5">
      <c r="A10744" s="410" t="s">
        <v>3104</v>
      </c>
      <c r="B10744" s="62" t="s">
        <v>122</v>
      </c>
      <c r="C10744" s="62">
        <v>0.25362499999999999</v>
      </c>
      <c r="D10744" s="62">
        <v>9.41</v>
      </c>
      <c r="E10744" s="173">
        <f>TRUNC((C10744*D10744),2)</f>
        <v>2.38</v>
      </c>
    </row>
    <row r="10745" spans="1:5">
      <c r="A10745" s="410" t="s">
        <v>3105</v>
      </c>
      <c r="B10745" s="62" t="s">
        <v>122</v>
      </c>
      <c r="C10745" s="62">
        <v>0.25362499999999999</v>
      </c>
      <c r="D10745" s="62">
        <v>13.3</v>
      </c>
      <c r="E10745" s="173">
        <f>TRUNC((C10745*D10745),2)</f>
        <v>3.37</v>
      </c>
    </row>
    <row r="10746" spans="1:5">
      <c r="A10746" s="410" t="s">
        <v>562</v>
      </c>
      <c r="B10746" s="62" t="s">
        <v>563</v>
      </c>
      <c r="C10746" s="62" t="s">
        <v>563</v>
      </c>
      <c r="D10746" s="62" t="s">
        <v>563</v>
      </c>
      <c r="E10746" s="173">
        <f>SUM(E10744:E10745)</f>
        <v>5.75</v>
      </c>
    </row>
    <row r="10747" spans="1:5">
      <c r="A10747" s="410"/>
      <c r="B10747" s="62"/>
      <c r="C10747" s="62"/>
      <c r="D10747" s="62"/>
      <c r="E10747" s="173"/>
    </row>
    <row r="10748" spans="1:5">
      <c r="A10748" s="410" t="s">
        <v>564</v>
      </c>
      <c r="B10748" s="62" t="s">
        <v>558</v>
      </c>
      <c r="C10748" s="62" t="s">
        <v>559</v>
      </c>
      <c r="D10748" s="62" t="s">
        <v>560</v>
      </c>
      <c r="E10748" s="173" t="s">
        <v>561</v>
      </c>
    </row>
    <row r="10749" spans="1:5">
      <c r="A10749" s="410" t="s">
        <v>3091</v>
      </c>
      <c r="B10749" s="62" t="s">
        <v>123</v>
      </c>
      <c r="C10749" s="62">
        <v>1.4800000000000001E-2</v>
      </c>
      <c r="D10749" s="62">
        <v>55.19</v>
      </c>
      <c r="E10749" s="173">
        <f t="shared" ref="E10749:E10777" si="235">TRUNC((C10749*D10749),2)</f>
        <v>0.81</v>
      </c>
    </row>
    <row r="10750" spans="1:5">
      <c r="A10750" s="410" t="s">
        <v>3093</v>
      </c>
      <c r="B10750" s="62" t="s">
        <v>123</v>
      </c>
      <c r="C10750" s="62">
        <v>1.05426357</v>
      </c>
      <c r="D10750" s="62">
        <v>1.29</v>
      </c>
      <c r="E10750" s="173">
        <f t="shared" si="235"/>
        <v>1.36</v>
      </c>
    </row>
    <row r="10751" spans="1:5">
      <c r="A10751" s="410" t="s">
        <v>3066</v>
      </c>
      <c r="B10751" s="62" t="s">
        <v>123</v>
      </c>
      <c r="C10751" s="62">
        <v>4.0086000000000002E-3</v>
      </c>
      <c r="D10751" s="62">
        <v>6.92</v>
      </c>
      <c r="E10751" s="173">
        <f t="shared" si="235"/>
        <v>0.02</v>
      </c>
    </row>
    <row r="10752" spans="1:5">
      <c r="A10752" s="410" t="s">
        <v>3046</v>
      </c>
      <c r="B10752" s="62" t="s">
        <v>131</v>
      </c>
      <c r="C10752" s="62">
        <v>8.005E-4</v>
      </c>
      <c r="D10752" s="62">
        <v>50.4</v>
      </c>
      <c r="E10752" s="173">
        <f t="shared" si="235"/>
        <v>0.04</v>
      </c>
    </row>
    <row r="10753" spans="1:5">
      <c r="A10753" s="410" t="s">
        <v>3363</v>
      </c>
      <c r="B10753" s="62" t="s">
        <v>123</v>
      </c>
      <c r="C10753" s="62">
        <v>1</v>
      </c>
      <c r="D10753" s="62">
        <v>9.01</v>
      </c>
      <c r="E10753" s="173">
        <f t="shared" si="235"/>
        <v>9.01</v>
      </c>
    </row>
    <row r="10754" spans="1:5">
      <c r="A10754" s="410" t="s">
        <v>3067</v>
      </c>
      <c r="B10754" s="62" t="s">
        <v>123</v>
      </c>
      <c r="C10754" s="62">
        <v>3.323E-4</v>
      </c>
      <c r="D10754" s="62">
        <v>108.95</v>
      </c>
      <c r="E10754" s="173">
        <f t="shared" si="235"/>
        <v>0.03</v>
      </c>
    </row>
    <row r="10755" spans="1:5">
      <c r="A10755" s="410" t="s">
        <v>3069</v>
      </c>
      <c r="B10755" s="62" t="s">
        <v>123</v>
      </c>
      <c r="C10755" s="62">
        <v>4.53456E-3</v>
      </c>
      <c r="D10755" s="62">
        <v>6.21</v>
      </c>
      <c r="E10755" s="173">
        <f t="shared" si="235"/>
        <v>0.02</v>
      </c>
    </row>
    <row r="10756" spans="1:5">
      <c r="A10756" s="410" t="s">
        <v>3047</v>
      </c>
      <c r="B10756" s="62" t="s">
        <v>131</v>
      </c>
      <c r="C10756" s="62">
        <v>6.8672999999999998E-3</v>
      </c>
      <c r="D10756" s="62">
        <v>9.4499999999999993</v>
      </c>
      <c r="E10756" s="173">
        <f t="shared" si="235"/>
        <v>0.06</v>
      </c>
    </row>
    <row r="10757" spans="1:5" ht="30">
      <c r="A10757" s="410" t="s">
        <v>3330</v>
      </c>
      <c r="B10757" s="62" t="s">
        <v>123</v>
      </c>
      <c r="C10757" s="62">
        <v>0.02</v>
      </c>
      <c r="D10757" s="62">
        <v>20.21</v>
      </c>
      <c r="E10757" s="173">
        <f t="shared" si="235"/>
        <v>0.4</v>
      </c>
    </row>
    <row r="10758" spans="1:5">
      <c r="A10758" s="410" t="s">
        <v>3075</v>
      </c>
      <c r="B10758" s="62" t="s">
        <v>128</v>
      </c>
      <c r="C10758" s="62">
        <v>7.5575999999999996E-4</v>
      </c>
      <c r="D10758" s="62">
        <v>15.32</v>
      </c>
      <c r="E10758" s="173">
        <f t="shared" si="235"/>
        <v>0.01</v>
      </c>
    </row>
    <row r="10759" spans="1:5">
      <c r="A10759" s="410" t="s">
        <v>3096</v>
      </c>
      <c r="B10759" s="62" t="s">
        <v>123</v>
      </c>
      <c r="C10759" s="62">
        <v>2.2499999999999999E-2</v>
      </c>
      <c r="D10759" s="62">
        <v>47.93</v>
      </c>
      <c r="E10759" s="173">
        <f t="shared" si="235"/>
        <v>1.07</v>
      </c>
    </row>
    <row r="10760" spans="1:5">
      <c r="A10760" s="410" t="s">
        <v>3076</v>
      </c>
      <c r="B10760" s="62" t="s">
        <v>122</v>
      </c>
      <c r="C10760" s="62">
        <v>0.5</v>
      </c>
      <c r="D10760" s="62">
        <v>1.87</v>
      </c>
      <c r="E10760" s="173">
        <f t="shared" si="235"/>
        <v>0.93</v>
      </c>
    </row>
    <row r="10761" spans="1:5">
      <c r="A10761" s="410" t="s">
        <v>3077</v>
      </c>
      <c r="B10761" s="62" t="s">
        <v>122</v>
      </c>
      <c r="C10761" s="62">
        <v>0.5</v>
      </c>
      <c r="D10761" s="62">
        <v>0.71</v>
      </c>
      <c r="E10761" s="173">
        <f t="shared" si="235"/>
        <v>0.35</v>
      </c>
    </row>
    <row r="10762" spans="1:5">
      <c r="A10762" s="410" t="s">
        <v>3078</v>
      </c>
      <c r="B10762" s="62" t="s">
        <v>122</v>
      </c>
      <c r="C10762" s="62">
        <v>0.5</v>
      </c>
      <c r="D10762" s="62">
        <v>0.34</v>
      </c>
      <c r="E10762" s="173">
        <f t="shared" si="235"/>
        <v>0.17</v>
      </c>
    </row>
    <row r="10763" spans="1:5">
      <c r="A10763" s="410" t="s">
        <v>3079</v>
      </c>
      <c r="B10763" s="62" t="s">
        <v>122</v>
      </c>
      <c r="C10763" s="62">
        <v>0.5</v>
      </c>
      <c r="D10763" s="62">
        <v>0.05</v>
      </c>
      <c r="E10763" s="173">
        <f t="shared" si="235"/>
        <v>0.02</v>
      </c>
    </row>
    <row r="10764" spans="1:5">
      <c r="A10764" s="410" t="s">
        <v>3048</v>
      </c>
      <c r="B10764" s="62" t="s">
        <v>123</v>
      </c>
      <c r="C10764" s="62">
        <v>1.3231600000000001E-3</v>
      </c>
      <c r="D10764" s="62">
        <v>31.18</v>
      </c>
      <c r="E10764" s="173">
        <f t="shared" si="235"/>
        <v>0.04</v>
      </c>
    </row>
    <row r="10765" spans="1:5">
      <c r="A10765" s="410" t="s">
        <v>3049</v>
      </c>
      <c r="B10765" s="62" t="s">
        <v>123</v>
      </c>
      <c r="C10765" s="62">
        <v>6.2016000000000003E-4</v>
      </c>
      <c r="D10765" s="62">
        <v>178.5</v>
      </c>
      <c r="E10765" s="173">
        <f t="shared" si="235"/>
        <v>0.11</v>
      </c>
    </row>
    <row r="10766" spans="1:5">
      <c r="A10766" s="410" t="s">
        <v>3050</v>
      </c>
      <c r="B10766" s="62" t="s">
        <v>123</v>
      </c>
      <c r="C10766" s="62">
        <v>5.5743599999999997E-2</v>
      </c>
      <c r="D10766" s="62">
        <v>1.17</v>
      </c>
      <c r="E10766" s="173">
        <f t="shared" si="235"/>
        <v>0.06</v>
      </c>
    </row>
    <row r="10767" spans="1:5" ht="30">
      <c r="A10767" s="410" t="s">
        <v>3051</v>
      </c>
      <c r="B10767" s="62" t="s">
        <v>123</v>
      </c>
      <c r="C10767" s="62">
        <v>5.375E-4</v>
      </c>
      <c r="D10767" s="62">
        <v>140.43</v>
      </c>
      <c r="E10767" s="173">
        <f t="shared" si="235"/>
        <v>7.0000000000000007E-2</v>
      </c>
    </row>
    <row r="10768" spans="1:5" ht="30">
      <c r="A10768" s="410" t="s">
        <v>3052</v>
      </c>
      <c r="B10768" s="62" t="s">
        <v>123</v>
      </c>
      <c r="C10768" s="62">
        <v>3.6000000000000002E-4</v>
      </c>
      <c r="D10768" s="62">
        <v>123.37</v>
      </c>
      <c r="E10768" s="173">
        <f t="shared" si="235"/>
        <v>0.04</v>
      </c>
    </row>
    <row r="10769" spans="1:5" ht="30">
      <c r="A10769" s="410" t="s">
        <v>3080</v>
      </c>
      <c r="B10769" s="62" t="s">
        <v>123</v>
      </c>
      <c r="C10769" s="62">
        <v>2.2059999999999999E-5</v>
      </c>
      <c r="D10769" s="62">
        <v>593.85</v>
      </c>
      <c r="E10769" s="173">
        <f t="shared" si="235"/>
        <v>0.01</v>
      </c>
    </row>
    <row r="10770" spans="1:5">
      <c r="A10770" s="410" t="s">
        <v>3081</v>
      </c>
      <c r="B10770" s="62" t="s">
        <v>123</v>
      </c>
      <c r="C10770" s="62">
        <v>1.3540000000000001E-4</v>
      </c>
      <c r="D10770" s="62">
        <v>134.63</v>
      </c>
      <c r="E10770" s="173">
        <f t="shared" si="235"/>
        <v>0.01</v>
      </c>
    </row>
    <row r="10771" spans="1:5">
      <c r="A10771" s="410" t="s">
        <v>3082</v>
      </c>
      <c r="B10771" s="62" t="s">
        <v>123</v>
      </c>
      <c r="C10771" s="62">
        <v>1.0286E-4</v>
      </c>
      <c r="D10771" s="62">
        <v>202.84</v>
      </c>
      <c r="E10771" s="173">
        <f t="shared" si="235"/>
        <v>0.02</v>
      </c>
    </row>
    <row r="10772" spans="1:5">
      <c r="A10772" s="410" t="s">
        <v>3083</v>
      </c>
      <c r="B10772" s="62" t="s">
        <v>123</v>
      </c>
      <c r="C10772" s="62">
        <v>2.2059999999999999E-5</v>
      </c>
      <c r="D10772" s="62">
        <v>574.46</v>
      </c>
      <c r="E10772" s="173">
        <f t="shared" si="235"/>
        <v>0.01</v>
      </c>
    </row>
    <row r="10773" spans="1:5">
      <c r="A10773" s="410" t="s">
        <v>3084</v>
      </c>
      <c r="B10773" s="62" t="s">
        <v>123</v>
      </c>
      <c r="C10773" s="62">
        <v>2.7100000000000001E-5</v>
      </c>
      <c r="D10773" s="62">
        <v>276.64</v>
      </c>
      <c r="E10773" s="173">
        <f t="shared" si="235"/>
        <v>0</v>
      </c>
    </row>
    <row r="10774" spans="1:5">
      <c r="A10774" s="410" t="s">
        <v>3085</v>
      </c>
      <c r="B10774" s="62" t="s">
        <v>123</v>
      </c>
      <c r="C10774" s="62">
        <v>1.3649999999999999E-3</v>
      </c>
      <c r="D10774" s="62">
        <v>8.1</v>
      </c>
      <c r="E10774" s="173">
        <f t="shared" si="235"/>
        <v>0.01</v>
      </c>
    </row>
    <row r="10775" spans="1:5">
      <c r="A10775" s="410" t="s">
        <v>3310</v>
      </c>
      <c r="B10775" s="62" t="s">
        <v>123</v>
      </c>
      <c r="C10775" s="62">
        <v>6.4000000000000001E-2</v>
      </c>
      <c r="D10775" s="62">
        <v>1.51</v>
      </c>
      <c r="E10775" s="173">
        <f t="shared" si="235"/>
        <v>0.09</v>
      </c>
    </row>
    <row r="10776" spans="1:5">
      <c r="A10776" s="410" t="s">
        <v>3086</v>
      </c>
      <c r="B10776" s="62" t="s">
        <v>123</v>
      </c>
      <c r="C10776" s="62">
        <v>7.5575999999999996E-4</v>
      </c>
      <c r="D10776" s="62">
        <v>11.01</v>
      </c>
      <c r="E10776" s="173">
        <f t="shared" si="235"/>
        <v>0</v>
      </c>
    </row>
    <row r="10777" spans="1:5">
      <c r="A10777" s="410" t="s">
        <v>3087</v>
      </c>
      <c r="B10777" s="62" t="s">
        <v>123</v>
      </c>
      <c r="C10777" s="62">
        <v>7.5575999999999996E-4</v>
      </c>
      <c r="D10777" s="62">
        <v>24.42</v>
      </c>
      <c r="E10777" s="173">
        <f t="shared" si="235"/>
        <v>0.01</v>
      </c>
    </row>
    <row r="10778" spans="1:5">
      <c r="A10778" s="410" t="s">
        <v>562</v>
      </c>
      <c r="B10778" s="62" t="s">
        <v>563</v>
      </c>
      <c r="C10778" s="62" t="s">
        <v>563</v>
      </c>
      <c r="D10778" s="62" t="s">
        <v>563</v>
      </c>
      <c r="E10778" s="173">
        <f>SUM(E10749:E10777)</f>
        <v>14.779999999999996</v>
      </c>
    </row>
    <row r="10779" spans="1:5">
      <c r="A10779" s="410"/>
      <c r="B10779" s="62"/>
      <c r="C10779" s="62"/>
      <c r="D10779" s="62"/>
      <c r="E10779" s="173"/>
    </row>
    <row r="10780" spans="1:5">
      <c r="A10780" s="410" t="s">
        <v>565</v>
      </c>
      <c r="B10780" s="62" t="s">
        <v>563</v>
      </c>
      <c r="C10780" s="62" t="s">
        <v>563</v>
      </c>
      <c r="D10780" s="62" t="s">
        <v>563</v>
      </c>
      <c r="E10780" s="173">
        <f>E10741+E10746+E10778</f>
        <v>20.539999999999996</v>
      </c>
    </row>
    <row r="10781" spans="1:5">
      <c r="A10781" s="410"/>
      <c r="B10781" s="62"/>
      <c r="C10781" s="62"/>
      <c r="D10781" s="413"/>
      <c r="E10781" s="173"/>
    </row>
    <row r="10782" spans="1:5">
      <c r="A10782" s="410"/>
      <c r="B10782" s="62"/>
      <c r="C10782" s="62"/>
      <c r="D10782" s="62"/>
      <c r="E10782" s="173"/>
    </row>
    <row r="10783" spans="1:5">
      <c r="A10783" s="410"/>
      <c r="B10783" s="62"/>
      <c r="C10783" s="62"/>
      <c r="D10783" s="62"/>
      <c r="E10783" s="173"/>
    </row>
    <row r="10784" spans="1:5">
      <c r="A10784" s="410" t="s">
        <v>1529</v>
      </c>
      <c r="B10784" s="62" t="s">
        <v>3663</v>
      </c>
      <c r="C10784" s="62"/>
      <c r="D10784" s="62"/>
      <c r="E10784" s="173"/>
    </row>
    <row r="10785" spans="1:5">
      <c r="A10785" s="410" t="s">
        <v>1229</v>
      </c>
      <c r="B10785" s="62"/>
      <c r="C10785" s="62"/>
      <c r="D10785" s="62"/>
      <c r="E10785" s="173"/>
    </row>
    <row r="10786" spans="1:5">
      <c r="A10786" s="410" t="s">
        <v>570</v>
      </c>
      <c r="B10786" s="62"/>
      <c r="C10786" s="62"/>
      <c r="D10786" s="62"/>
      <c r="E10786" s="173"/>
    </row>
    <row r="10787" spans="1:5">
      <c r="A10787" s="410"/>
      <c r="B10787" s="62"/>
      <c r="C10787" s="62"/>
      <c r="D10787" s="62"/>
      <c r="E10787" s="173"/>
    </row>
    <row r="10788" spans="1:5">
      <c r="A10788" s="410" t="s">
        <v>576</v>
      </c>
      <c r="B10788" s="62" t="s">
        <v>558</v>
      </c>
      <c r="C10788" s="62" t="s">
        <v>559</v>
      </c>
      <c r="D10788" s="62" t="s">
        <v>560</v>
      </c>
      <c r="E10788" s="173" t="s">
        <v>561</v>
      </c>
    </row>
    <row r="10789" spans="1:5" ht="30">
      <c r="A10789" s="410" t="s">
        <v>3061</v>
      </c>
      <c r="B10789" s="62" t="s">
        <v>123</v>
      </c>
      <c r="C10789" s="62">
        <v>3.3859999999999998E-5</v>
      </c>
      <c r="D10789" s="62">
        <v>576</v>
      </c>
      <c r="E10789" s="173">
        <f>TRUNC((C10789*D10789),2)</f>
        <v>0.01</v>
      </c>
    </row>
    <row r="10790" spans="1:5">
      <c r="A10790" s="410" t="s">
        <v>562</v>
      </c>
      <c r="B10790" s="62" t="s">
        <v>563</v>
      </c>
      <c r="C10790" s="62" t="s">
        <v>563</v>
      </c>
      <c r="D10790" s="62" t="s">
        <v>563</v>
      </c>
      <c r="E10790" s="173">
        <f>SUM(E10789:E10789)</f>
        <v>0.01</v>
      </c>
    </row>
    <row r="10791" spans="1:5">
      <c r="A10791" s="410"/>
      <c r="B10791" s="62"/>
      <c r="C10791" s="62"/>
      <c r="D10791" s="62"/>
      <c r="E10791" s="173"/>
    </row>
    <row r="10792" spans="1:5">
      <c r="A10792" s="410" t="s">
        <v>557</v>
      </c>
      <c r="B10792" s="62" t="s">
        <v>558</v>
      </c>
      <c r="C10792" s="62" t="s">
        <v>559</v>
      </c>
      <c r="D10792" s="62" t="s">
        <v>560</v>
      </c>
      <c r="E10792" s="173" t="s">
        <v>561</v>
      </c>
    </row>
    <row r="10793" spans="1:5">
      <c r="A10793" s="410" t="s">
        <v>3104</v>
      </c>
      <c r="B10793" s="62" t="s">
        <v>122</v>
      </c>
      <c r="C10793" s="62">
        <v>0.25362499999999999</v>
      </c>
      <c r="D10793" s="62">
        <v>9.41</v>
      </c>
      <c r="E10793" s="173">
        <f>TRUNC((C10793*D10793),2)</f>
        <v>2.38</v>
      </c>
    </row>
    <row r="10794" spans="1:5">
      <c r="A10794" s="410" t="s">
        <v>3105</v>
      </c>
      <c r="B10794" s="62" t="s">
        <v>122</v>
      </c>
      <c r="C10794" s="62">
        <v>0.25362499999999999</v>
      </c>
      <c r="D10794" s="62">
        <v>13.3</v>
      </c>
      <c r="E10794" s="173">
        <f>TRUNC((C10794*D10794),2)</f>
        <v>3.37</v>
      </c>
    </row>
    <row r="10795" spans="1:5">
      <c r="A10795" s="410" t="s">
        <v>562</v>
      </c>
      <c r="B10795" s="62" t="s">
        <v>563</v>
      </c>
      <c r="C10795" s="62" t="s">
        <v>563</v>
      </c>
      <c r="D10795" s="62" t="s">
        <v>563</v>
      </c>
      <c r="E10795" s="173">
        <f>SUM(E10793:E10794)</f>
        <v>5.75</v>
      </c>
    </row>
    <row r="10796" spans="1:5">
      <c r="A10796" s="410"/>
      <c r="B10796" s="62"/>
      <c r="C10796" s="62"/>
      <c r="D10796" s="62"/>
      <c r="E10796" s="173"/>
    </row>
    <row r="10797" spans="1:5">
      <c r="A10797" s="410" t="s">
        <v>564</v>
      </c>
      <c r="B10797" s="62" t="s">
        <v>558</v>
      </c>
      <c r="C10797" s="62" t="s">
        <v>559</v>
      </c>
      <c r="D10797" s="62" t="s">
        <v>560</v>
      </c>
      <c r="E10797" s="173" t="s">
        <v>561</v>
      </c>
    </row>
    <row r="10798" spans="1:5">
      <c r="A10798" s="410" t="s">
        <v>3092</v>
      </c>
      <c r="B10798" s="62" t="s">
        <v>123</v>
      </c>
      <c r="C10798" s="62">
        <v>1.03056769</v>
      </c>
      <c r="D10798" s="62">
        <v>2.29</v>
      </c>
      <c r="E10798" s="173">
        <f t="shared" ref="E10798:E10823" si="236">TRUNC((C10798*D10798),2)</f>
        <v>2.36</v>
      </c>
    </row>
    <row r="10799" spans="1:5">
      <c r="A10799" s="410" t="s">
        <v>3066</v>
      </c>
      <c r="B10799" s="62" t="s">
        <v>123</v>
      </c>
      <c r="C10799" s="62">
        <v>4.0086000000000002E-3</v>
      </c>
      <c r="D10799" s="62">
        <v>6.92</v>
      </c>
      <c r="E10799" s="173">
        <f t="shared" si="236"/>
        <v>0.02</v>
      </c>
    </row>
    <row r="10800" spans="1:5">
      <c r="A10800" s="410" t="s">
        <v>3046</v>
      </c>
      <c r="B10800" s="62" t="s">
        <v>131</v>
      </c>
      <c r="C10800" s="62">
        <v>8.005E-4</v>
      </c>
      <c r="D10800" s="62">
        <v>50.4</v>
      </c>
      <c r="E10800" s="173">
        <f t="shared" si="236"/>
        <v>0.04</v>
      </c>
    </row>
    <row r="10801" spans="1:5">
      <c r="A10801" s="410" t="s">
        <v>3067</v>
      </c>
      <c r="B10801" s="62" t="s">
        <v>123</v>
      </c>
      <c r="C10801" s="62">
        <v>3.323E-4</v>
      </c>
      <c r="D10801" s="62">
        <v>108.95</v>
      </c>
      <c r="E10801" s="173">
        <f t="shared" si="236"/>
        <v>0.03</v>
      </c>
    </row>
    <row r="10802" spans="1:5">
      <c r="A10802" s="410" t="s">
        <v>3333</v>
      </c>
      <c r="B10802" s="62" t="s">
        <v>123</v>
      </c>
      <c r="C10802" s="62">
        <v>1</v>
      </c>
      <c r="D10802" s="62">
        <v>13.81</v>
      </c>
      <c r="E10802" s="173">
        <f t="shared" si="236"/>
        <v>13.81</v>
      </c>
    </row>
    <row r="10803" spans="1:5">
      <c r="A10803" s="410" t="s">
        <v>3069</v>
      </c>
      <c r="B10803" s="62" t="s">
        <v>123</v>
      </c>
      <c r="C10803" s="62">
        <v>4.53456E-3</v>
      </c>
      <c r="D10803" s="62">
        <v>6.21</v>
      </c>
      <c r="E10803" s="173">
        <f t="shared" si="236"/>
        <v>0.02</v>
      </c>
    </row>
    <row r="10804" spans="1:5">
      <c r="A10804" s="410" t="s">
        <v>3047</v>
      </c>
      <c r="B10804" s="62" t="s">
        <v>131</v>
      </c>
      <c r="C10804" s="62">
        <v>6.8672999999999998E-3</v>
      </c>
      <c r="D10804" s="62">
        <v>9.4499999999999993</v>
      </c>
      <c r="E10804" s="173">
        <f t="shared" si="236"/>
        <v>0.06</v>
      </c>
    </row>
    <row r="10805" spans="1:5" ht="30">
      <c r="A10805" s="410" t="s">
        <v>3330</v>
      </c>
      <c r="B10805" s="62" t="s">
        <v>123</v>
      </c>
      <c r="C10805" s="62">
        <v>4.5999999999999999E-2</v>
      </c>
      <c r="D10805" s="62">
        <v>20.21</v>
      </c>
      <c r="E10805" s="173">
        <f t="shared" si="236"/>
        <v>0.92</v>
      </c>
    </row>
    <row r="10806" spans="1:5">
      <c r="A10806" s="410" t="s">
        <v>3075</v>
      </c>
      <c r="B10806" s="62" t="s">
        <v>128</v>
      </c>
      <c r="C10806" s="62">
        <v>7.5575999999999996E-4</v>
      </c>
      <c r="D10806" s="62">
        <v>15.32</v>
      </c>
      <c r="E10806" s="173">
        <f t="shared" si="236"/>
        <v>0.01</v>
      </c>
    </row>
    <row r="10807" spans="1:5">
      <c r="A10807" s="410" t="s">
        <v>3076</v>
      </c>
      <c r="B10807" s="62" t="s">
        <v>122</v>
      </c>
      <c r="C10807" s="62">
        <v>0.5</v>
      </c>
      <c r="D10807" s="62">
        <v>1.87</v>
      </c>
      <c r="E10807" s="173">
        <f t="shared" si="236"/>
        <v>0.93</v>
      </c>
    </row>
    <row r="10808" spans="1:5">
      <c r="A10808" s="410" t="s">
        <v>3077</v>
      </c>
      <c r="B10808" s="62" t="s">
        <v>122</v>
      </c>
      <c r="C10808" s="62">
        <v>0.5</v>
      </c>
      <c r="D10808" s="62">
        <v>0.71</v>
      </c>
      <c r="E10808" s="173">
        <f t="shared" si="236"/>
        <v>0.35</v>
      </c>
    </row>
    <row r="10809" spans="1:5">
      <c r="A10809" s="410" t="s">
        <v>3078</v>
      </c>
      <c r="B10809" s="62" t="s">
        <v>122</v>
      </c>
      <c r="C10809" s="62">
        <v>0.5</v>
      </c>
      <c r="D10809" s="62">
        <v>0.34</v>
      </c>
      <c r="E10809" s="173">
        <f t="shared" si="236"/>
        <v>0.17</v>
      </c>
    </row>
    <row r="10810" spans="1:5">
      <c r="A10810" s="410" t="s">
        <v>3079</v>
      </c>
      <c r="B10810" s="62" t="s">
        <v>122</v>
      </c>
      <c r="C10810" s="62">
        <v>0.5</v>
      </c>
      <c r="D10810" s="62">
        <v>0.05</v>
      </c>
      <c r="E10810" s="173">
        <f t="shared" si="236"/>
        <v>0.02</v>
      </c>
    </row>
    <row r="10811" spans="1:5">
      <c r="A10811" s="410" t="s">
        <v>3048</v>
      </c>
      <c r="B10811" s="62" t="s">
        <v>123</v>
      </c>
      <c r="C10811" s="62">
        <v>1.3231600000000001E-3</v>
      </c>
      <c r="D10811" s="62">
        <v>31.18</v>
      </c>
      <c r="E10811" s="173">
        <f t="shared" si="236"/>
        <v>0.04</v>
      </c>
    </row>
    <row r="10812" spans="1:5">
      <c r="A10812" s="410" t="s">
        <v>3049</v>
      </c>
      <c r="B10812" s="62" t="s">
        <v>123</v>
      </c>
      <c r="C10812" s="62">
        <v>6.2016000000000003E-4</v>
      </c>
      <c r="D10812" s="62">
        <v>178.5</v>
      </c>
      <c r="E10812" s="173">
        <f t="shared" si="236"/>
        <v>0.11</v>
      </c>
    </row>
    <row r="10813" spans="1:5">
      <c r="A10813" s="410" t="s">
        <v>3050</v>
      </c>
      <c r="B10813" s="62" t="s">
        <v>123</v>
      </c>
      <c r="C10813" s="62">
        <v>5.5743599999999997E-2</v>
      </c>
      <c r="D10813" s="62">
        <v>1.17</v>
      </c>
      <c r="E10813" s="173">
        <f t="shared" si="236"/>
        <v>0.06</v>
      </c>
    </row>
    <row r="10814" spans="1:5" ht="30">
      <c r="A10814" s="410" t="s">
        <v>3051</v>
      </c>
      <c r="B10814" s="62" t="s">
        <v>123</v>
      </c>
      <c r="C10814" s="62">
        <v>5.375E-4</v>
      </c>
      <c r="D10814" s="62">
        <v>140.43</v>
      </c>
      <c r="E10814" s="173">
        <f t="shared" si="236"/>
        <v>7.0000000000000007E-2</v>
      </c>
    </row>
    <row r="10815" spans="1:5" ht="30">
      <c r="A10815" s="410" t="s">
        <v>3052</v>
      </c>
      <c r="B10815" s="62" t="s">
        <v>123</v>
      </c>
      <c r="C10815" s="62">
        <v>3.6000000000000002E-4</v>
      </c>
      <c r="D10815" s="62">
        <v>123.37</v>
      </c>
      <c r="E10815" s="173">
        <f t="shared" si="236"/>
        <v>0.04</v>
      </c>
    </row>
    <row r="10816" spans="1:5" ht="30">
      <c r="A10816" s="410" t="s">
        <v>3080</v>
      </c>
      <c r="B10816" s="62" t="s">
        <v>123</v>
      </c>
      <c r="C10816" s="62">
        <v>2.2059999999999999E-5</v>
      </c>
      <c r="D10816" s="62">
        <v>593.85</v>
      </c>
      <c r="E10816" s="173">
        <f t="shared" si="236"/>
        <v>0.01</v>
      </c>
    </row>
    <row r="10817" spans="1:5">
      <c r="A10817" s="410" t="s">
        <v>3081</v>
      </c>
      <c r="B10817" s="62" t="s">
        <v>123</v>
      </c>
      <c r="C10817" s="62">
        <v>1.3540000000000001E-4</v>
      </c>
      <c r="D10817" s="62">
        <v>134.63</v>
      </c>
      <c r="E10817" s="173">
        <f t="shared" si="236"/>
        <v>0.01</v>
      </c>
    </row>
    <row r="10818" spans="1:5">
      <c r="A10818" s="410" t="s">
        <v>3082</v>
      </c>
      <c r="B10818" s="62" t="s">
        <v>123</v>
      </c>
      <c r="C10818" s="62">
        <v>1.0286E-4</v>
      </c>
      <c r="D10818" s="62">
        <v>202.84</v>
      </c>
      <c r="E10818" s="173">
        <f t="shared" si="236"/>
        <v>0.02</v>
      </c>
    </row>
    <row r="10819" spans="1:5">
      <c r="A10819" s="410" t="s">
        <v>3083</v>
      </c>
      <c r="B10819" s="62" t="s">
        <v>123</v>
      </c>
      <c r="C10819" s="62">
        <v>2.2059999999999999E-5</v>
      </c>
      <c r="D10819" s="62">
        <v>574.46</v>
      </c>
      <c r="E10819" s="173">
        <f t="shared" si="236"/>
        <v>0.01</v>
      </c>
    </row>
    <row r="10820" spans="1:5">
      <c r="A10820" s="410" t="s">
        <v>3084</v>
      </c>
      <c r="B10820" s="62" t="s">
        <v>123</v>
      </c>
      <c r="C10820" s="62">
        <v>2.7100000000000001E-5</v>
      </c>
      <c r="D10820" s="62">
        <v>276.64</v>
      </c>
      <c r="E10820" s="173">
        <f t="shared" si="236"/>
        <v>0</v>
      </c>
    </row>
    <row r="10821" spans="1:5">
      <c r="A10821" s="410" t="s">
        <v>3085</v>
      </c>
      <c r="B10821" s="62" t="s">
        <v>123</v>
      </c>
      <c r="C10821" s="62">
        <v>1.3649999999999999E-3</v>
      </c>
      <c r="D10821" s="62">
        <v>8.1</v>
      </c>
      <c r="E10821" s="173">
        <f t="shared" si="236"/>
        <v>0.01</v>
      </c>
    </row>
    <row r="10822" spans="1:5">
      <c r="A10822" s="410" t="s">
        <v>3086</v>
      </c>
      <c r="B10822" s="62" t="s">
        <v>123</v>
      </c>
      <c r="C10822" s="62">
        <v>7.5575999999999996E-4</v>
      </c>
      <c r="D10822" s="62">
        <v>11.01</v>
      </c>
      <c r="E10822" s="173">
        <f t="shared" si="236"/>
        <v>0</v>
      </c>
    </row>
    <row r="10823" spans="1:5">
      <c r="A10823" s="410" t="s">
        <v>3087</v>
      </c>
      <c r="B10823" s="62" t="s">
        <v>123</v>
      </c>
      <c r="C10823" s="62">
        <v>7.5575999999999996E-4</v>
      </c>
      <c r="D10823" s="62">
        <v>24.42</v>
      </c>
      <c r="E10823" s="173">
        <f t="shared" si="236"/>
        <v>0.01</v>
      </c>
    </row>
    <row r="10824" spans="1:5">
      <c r="A10824" s="410" t="s">
        <v>562</v>
      </c>
      <c r="B10824" s="62" t="s">
        <v>563</v>
      </c>
      <c r="C10824" s="62" t="s">
        <v>563</v>
      </c>
      <c r="D10824" s="62" t="s">
        <v>563</v>
      </c>
      <c r="E10824" s="173">
        <f>SUM(E10798:E10823)</f>
        <v>19.13000000000001</v>
      </c>
    </row>
    <row r="10825" spans="1:5">
      <c r="A10825" s="410"/>
      <c r="B10825" s="62"/>
      <c r="C10825" s="62"/>
      <c r="D10825" s="62"/>
      <c r="E10825" s="173"/>
    </row>
    <row r="10826" spans="1:5">
      <c r="A10826" s="410" t="s">
        <v>565</v>
      </c>
      <c r="B10826" s="62" t="s">
        <v>563</v>
      </c>
      <c r="C10826" s="62" t="s">
        <v>563</v>
      </c>
      <c r="D10826" s="62" t="s">
        <v>563</v>
      </c>
      <c r="E10826" s="173">
        <f>E10790+E10795+E10824</f>
        <v>24.890000000000008</v>
      </c>
    </row>
    <row r="10827" spans="1:5">
      <c r="A10827" s="410"/>
      <c r="B10827" s="62"/>
      <c r="C10827" s="62"/>
      <c r="D10827" s="413"/>
      <c r="E10827" s="173"/>
    </row>
    <row r="10828" spans="1:5">
      <c r="A10828" s="410"/>
      <c r="B10828" s="62"/>
      <c r="C10828" s="62"/>
      <c r="D10828" s="62"/>
      <c r="E10828" s="173"/>
    </row>
    <row r="10829" spans="1:5">
      <c r="A10829" s="410"/>
      <c r="B10829" s="62"/>
      <c r="C10829" s="62"/>
      <c r="D10829" s="62"/>
      <c r="E10829" s="173"/>
    </row>
    <row r="10830" spans="1:5">
      <c r="A10830" s="410" t="s">
        <v>1530</v>
      </c>
      <c r="B10830" s="62" t="s">
        <v>3665</v>
      </c>
      <c r="C10830" s="62"/>
      <c r="D10830" s="62"/>
      <c r="E10830" s="173"/>
    </row>
    <row r="10831" spans="1:5">
      <c r="A10831" s="410" t="s">
        <v>1232</v>
      </c>
      <c r="B10831" s="62"/>
      <c r="C10831" s="62"/>
      <c r="D10831" s="62"/>
      <c r="E10831" s="173"/>
    </row>
    <row r="10832" spans="1:5">
      <c r="A10832" s="410" t="s">
        <v>570</v>
      </c>
      <c r="B10832" s="62"/>
      <c r="C10832" s="62"/>
      <c r="D10832" s="62"/>
      <c r="E10832" s="173"/>
    </row>
    <row r="10833" spans="1:5">
      <c r="A10833" s="410"/>
      <c r="B10833" s="62"/>
      <c r="C10833" s="62"/>
      <c r="D10833" s="62"/>
      <c r="E10833" s="173"/>
    </row>
    <row r="10834" spans="1:5">
      <c r="A10834" s="410" t="s">
        <v>576</v>
      </c>
      <c r="B10834" s="62" t="s">
        <v>558</v>
      </c>
      <c r="C10834" s="62" t="s">
        <v>559</v>
      </c>
      <c r="D10834" s="62" t="s">
        <v>560</v>
      </c>
      <c r="E10834" s="173" t="s">
        <v>561</v>
      </c>
    </row>
    <row r="10835" spans="1:5" ht="30">
      <c r="A10835" s="410" t="s">
        <v>3061</v>
      </c>
      <c r="B10835" s="62" t="s">
        <v>123</v>
      </c>
      <c r="C10835" s="62">
        <v>1.3540000000000001E-5</v>
      </c>
      <c r="D10835" s="62">
        <v>576</v>
      </c>
      <c r="E10835" s="173">
        <f>TRUNC((C10835*D10835),2)</f>
        <v>0</v>
      </c>
    </row>
    <row r="10836" spans="1:5">
      <c r="A10836" s="410" t="s">
        <v>562</v>
      </c>
      <c r="B10836" s="62" t="s">
        <v>563</v>
      </c>
      <c r="C10836" s="62" t="s">
        <v>563</v>
      </c>
      <c r="D10836" s="62" t="s">
        <v>563</v>
      </c>
      <c r="E10836" s="173">
        <f>SUM(E10835:E10835)</f>
        <v>0</v>
      </c>
    </row>
    <row r="10837" spans="1:5">
      <c r="A10837" s="410"/>
      <c r="B10837" s="62"/>
      <c r="C10837" s="62"/>
      <c r="D10837" s="62"/>
      <c r="E10837" s="173"/>
    </row>
    <row r="10838" spans="1:5">
      <c r="A10838" s="410" t="s">
        <v>557</v>
      </c>
      <c r="B10838" s="62" t="s">
        <v>558</v>
      </c>
      <c r="C10838" s="62" t="s">
        <v>559</v>
      </c>
      <c r="D10838" s="62" t="s">
        <v>560</v>
      </c>
      <c r="E10838" s="173" t="s">
        <v>561</v>
      </c>
    </row>
    <row r="10839" spans="1:5">
      <c r="A10839" s="410" t="s">
        <v>3104</v>
      </c>
      <c r="B10839" s="62" t="s">
        <v>122</v>
      </c>
      <c r="C10839" s="62">
        <v>0.10145</v>
      </c>
      <c r="D10839" s="62">
        <v>9.41</v>
      </c>
      <c r="E10839" s="173">
        <f>TRUNC((C10839*D10839),2)</f>
        <v>0.95</v>
      </c>
    </row>
    <row r="10840" spans="1:5">
      <c r="A10840" s="410" t="s">
        <v>3105</v>
      </c>
      <c r="B10840" s="62" t="s">
        <v>122</v>
      </c>
      <c r="C10840" s="62">
        <v>0.10145</v>
      </c>
      <c r="D10840" s="62">
        <v>13.3</v>
      </c>
      <c r="E10840" s="173">
        <f>TRUNC((C10840*D10840),2)</f>
        <v>1.34</v>
      </c>
    </row>
    <row r="10841" spans="1:5">
      <c r="A10841" s="410" t="s">
        <v>562</v>
      </c>
      <c r="B10841" s="62" t="s">
        <v>563</v>
      </c>
      <c r="C10841" s="62" t="s">
        <v>563</v>
      </c>
      <c r="D10841" s="62" t="s">
        <v>563</v>
      </c>
      <c r="E10841" s="173">
        <f>SUM(E10839:E10840)</f>
        <v>2.29</v>
      </c>
    </row>
    <row r="10842" spans="1:5">
      <c r="A10842" s="410"/>
      <c r="B10842" s="62"/>
      <c r="C10842" s="62"/>
      <c r="D10842" s="62"/>
      <c r="E10842" s="173"/>
    </row>
    <row r="10843" spans="1:5">
      <c r="A10843" s="410" t="s">
        <v>564</v>
      </c>
      <c r="B10843" s="62" t="s">
        <v>558</v>
      </c>
      <c r="C10843" s="62" t="s">
        <v>559</v>
      </c>
      <c r="D10843" s="62" t="s">
        <v>560</v>
      </c>
      <c r="E10843" s="173" t="s">
        <v>561</v>
      </c>
    </row>
    <row r="10844" spans="1:5">
      <c r="A10844" s="410" t="s">
        <v>3091</v>
      </c>
      <c r="B10844" s="62" t="s">
        <v>123</v>
      </c>
      <c r="C10844" s="62">
        <v>9.9000000000000008E-3</v>
      </c>
      <c r="D10844" s="62">
        <v>55.19</v>
      </c>
      <c r="E10844" s="173">
        <f t="shared" ref="E10844:E10870" si="237">TRUNC((C10844*D10844),2)</f>
        <v>0.54</v>
      </c>
    </row>
    <row r="10845" spans="1:5">
      <c r="A10845" s="410" t="s">
        <v>3066</v>
      </c>
      <c r="B10845" s="62" t="s">
        <v>123</v>
      </c>
      <c r="C10845" s="62">
        <v>1.60344E-3</v>
      </c>
      <c r="D10845" s="62">
        <v>6.92</v>
      </c>
      <c r="E10845" s="173">
        <f t="shared" si="237"/>
        <v>0.01</v>
      </c>
    </row>
    <row r="10846" spans="1:5">
      <c r="A10846" s="410" t="s">
        <v>3046</v>
      </c>
      <c r="B10846" s="62" t="s">
        <v>131</v>
      </c>
      <c r="C10846" s="62">
        <v>3.2019999999999998E-4</v>
      </c>
      <c r="D10846" s="62">
        <v>50.4</v>
      </c>
      <c r="E10846" s="173">
        <f t="shared" si="237"/>
        <v>0.01</v>
      </c>
    </row>
    <row r="10847" spans="1:5">
      <c r="A10847" s="410" t="s">
        <v>3067</v>
      </c>
      <c r="B10847" s="62" t="s">
        <v>123</v>
      </c>
      <c r="C10847" s="62">
        <v>1.3291999999999999E-4</v>
      </c>
      <c r="D10847" s="62">
        <v>108.95</v>
      </c>
      <c r="E10847" s="173">
        <f t="shared" si="237"/>
        <v>0.01</v>
      </c>
    </row>
    <row r="10848" spans="1:5">
      <c r="A10848" s="410" t="s">
        <v>3069</v>
      </c>
      <c r="B10848" s="62" t="s">
        <v>123</v>
      </c>
      <c r="C10848" s="62">
        <v>1.8138200000000001E-3</v>
      </c>
      <c r="D10848" s="62">
        <v>6.21</v>
      </c>
      <c r="E10848" s="173">
        <f t="shared" si="237"/>
        <v>0.01</v>
      </c>
    </row>
    <row r="10849" spans="1:5">
      <c r="A10849" s="410" t="s">
        <v>3336</v>
      </c>
      <c r="B10849" s="62" t="s">
        <v>123</v>
      </c>
      <c r="C10849" s="62">
        <v>1.1666666699999999</v>
      </c>
      <c r="D10849" s="62">
        <v>0.66</v>
      </c>
      <c r="E10849" s="173">
        <f t="shared" si="237"/>
        <v>0.77</v>
      </c>
    </row>
    <row r="10850" spans="1:5">
      <c r="A10850" s="410" t="s">
        <v>3047</v>
      </c>
      <c r="B10850" s="62" t="s">
        <v>131</v>
      </c>
      <c r="C10850" s="62">
        <v>2.7469199999999999E-3</v>
      </c>
      <c r="D10850" s="62">
        <v>9.4499999999999993</v>
      </c>
      <c r="E10850" s="173">
        <f t="shared" si="237"/>
        <v>0.02</v>
      </c>
    </row>
    <row r="10851" spans="1:5">
      <c r="A10851" s="410" t="s">
        <v>3075</v>
      </c>
      <c r="B10851" s="62" t="s">
        <v>128</v>
      </c>
      <c r="C10851" s="62">
        <v>3.0229999999999998E-4</v>
      </c>
      <c r="D10851" s="62">
        <v>15.32</v>
      </c>
      <c r="E10851" s="173">
        <f t="shared" si="237"/>
        <v>0</v>
      </c>
    </row>
    <row r="10852" spans="1:5">
      <c r="A10852" s="410" t="s">
        <v>3096</v>
      </c>
      <c r="B10852" s="62" t="s">
        <v>123</v>
      </c>
      <c r="C10852" s="62">
        <v>1.4999999999999999E-2</v>
      </c>
      <c r="D10852" s="62">
        <v>47.93</v>
      </c>
      <c r="E10852" s="173">
        <f t="shared" si="237"/>
        <v>0.71</v>
      </c>
    </row>
    <row r="10853" spans="1:5">
      <c r="A10853" s="410" t="s">
        <v>3076</v>
      </c>
      <c r="B10853" s="62" t="s">
        <v>122</v>
      </c>
      <c r="C10853" s="62">
        <v>0.19465241</v>
      </c>
      <c r="D10853" s="62">
        <v>1.87</v>
      </c>
      <c r="E10853" s="173">
        <f t="shared" si="237"/>
        <v>0.36</v>
      </c>
    </row>
    <row r="10854" spans="1:5">
      <c r="A10854" s="410" t="s">
        <v>3077</v>
      </c>
      <c r="B10854" s="62" t="s">
        <v>122</v>
      </c>
      <c r="C10854" s="62">
        <v>0.2</v>
      </c>
      <c r="D10854" s="62">
        <v>0.71</v>
      </c>
      <c r="E10854" s="173">
        <f t="shared" si="237"/>
        <v>0.14000000000000001</v>
      </c>
    </row>
    <row r="10855" spans="1:5">
      <c r="A10855" s="410" t="s">
        <v>3078</v>
      </c>
      <c r="B10855" s="62" t="s">
        <v>122</v>
      </c>
      <c r="C10855" s="62">
        <v>0.2</v>
      </c>
      <c r="D10855" s="62">
        <v>0.34</v>
      </c>
      <c r="E10855" s="173">
        <f t="shared" si="237"/>
        <v>0.06</v>
      </c>
    </row>
    <row r="10856" spans="1:5">
      <c r="A10856" s="410" t="s">
        <v>3079</v>
      </c>
      <c r="B10856" s="62" t="s">
        <v>122</v>
      </c>
      <c r="C10856" s="62">
        <v>0.2</v>
      </c>
      <c r="D10856" s="62">
        <v>0.05</v>
      </c>
      <c r="E10856" s="173">
        <f t="shared" si="237"/>
        <v>0.01</v>
      </c>
    </row>
    <row r="10857" spans="1:5">
      <c r="A10857" s="410" t="s">
        <v>3048</v>
      </c>
      <c r="B10857" s="62" t="s">
        <v>123</v>
      </c>
      <c r="C10857" s="62">
        <v>5.2926000000000004E-4</v>
      </c>
      <c r="D10857" s="62">
        <v>31.18</v>
      </c>
      <c r="E10857" s="173">
        <f t="shared" si="237"/>
        <v>0.01</v>
      </c>
    </row>
    <row r="10858" spans="1:5">
      <c r="A10858" s="410" t="s">
        <v>3049</v>
      </c>
      <c r="B10858" s="62" t="s">
        <v>123</v>
      </c>
      <c r="C10858" s="62">
        <v>2.4805999999999998E-4</v>
      </c>
      <c r="D10858" s="62">
        <v>178.5</v>
      </c>
      <c r="E10858" s="173">
        <f t="shared" si="237"/>
        <v>0.04</v>
      </c>
    </row>
    <row r="10859" spans="1:5">
      <c r="A10859" s="410" t="s">
        <v>3050</v>
      </c>
      <c r="B10859" s="62" t="s">
        <v>123</v>
      </c>
      <c r="C10859" s="62">
        <v>2.2297440000000002E-2</v>
      </c>
      <c r="D10859" s="62">
        <v>1.17</v>
      </c>
      <c r="E10859" s="173">
        <f t="shared" si="237"/>
        <v>0.02</v>
      </c>
    </row>
    <row r="10860" spans="1:5" ht="30">
      <c r="A10860" s="410" t="s">
        <v>3051</v>
      </c>
      <c r="B10860" s="62" t="s">
        <v>123</v>
      </c>
      <c r="C10860" s="62">
        <v>2.1499999999999999E-4</v>
      </c>
      <c r="D10860" s="62">
        <v>140.43</v>
      </c>
      <c r="E10860" s="173">
        <f t="shared" si="237"/>
        <v>0.03</v>
      </c>
    </row>
    <row r="10861" spans="1:5" ht="30">
      <c r="A10861" s="410" t="s">
        <v>3052</v>
      </c>
      <c r="B10861" s="62" t="s">
        <v>123</v>
      </c>
      <c r="C10861" s="62">
        <v>1.44E-4</v>
      </c>
      <c r="D10861" s="62">
        <v>123.37</v>
      </c>
      <c r="E10861" s="173">
        <f t="shared" si="237"/>
        <v>0.01</v>
      </c>
    </row>
    <row r="10862" spans="1:5" ht="30">
      <c r="A10862" s="410" t="s">
        <v>3080</v>
      </c>
      <c r="B10862" s="62" t="s">
        <v>123</v>
      </c>
      <c r="C10862" s="62">
        <v>8.8200000000000003E-6</v>
      </c>
      <c r="D10862" s="62">
        <v>593.85</v>
      </c>
      <c r="E10862" s="173">
        <f t="shared" si="237"/>
        <v>0</v>
      </c>
    </row>
    <row r="10863" spans="1:5">
      <c r="A10863" s="410" t="s">
        <v>3081</v>
      </c>
      <c r="B10863" s="62" t="s">
        <v>123</v>
      </c>
      <c r="C10863" s="62">
        <v>5.4160000000000003E-5</v>
      </c>
      <c r="D10863" s="62">
        <v>134.63</v>
      </c>
      <c r="E10863" s="173">
        <f t="shared" si="237"/>
        <v>0</v>
      </c>
    </row>
    <row r="10864" spans="1:5">
      <c r="A10864" s="410" t="s">
        <v>3082</v>
      </c>
      <c r="B10864" s="62" t="s">
        <v>123</v>
      </c>
      <c r="C10864" s="62">
        <v>4.1140000000000003E-5</v>
      </c>
      <c r="D10864" s="62">
        <v>202.84</v>
      </c>
      <c r="E10864" s="173">
        <f t="shared" si="237"/>
        <v>0</v>
      </c>
    </row>
    <row r="10865" spans="1:5">
      <c r="A10865" s="410" t="s">
        <v>3083</v>
      </c>
      <c r="B10865" s="62" t="s">
        <v>123</v>
      </c>
      <c r="C10865" s="62">
        <v>8.8200000000000003E-6</v>
      </c>
      <c r="D10865" s="62">
        <v>574.46</v>
      </c>
      <c r="E10865" s="173">
        <f t="shared" si="237"/>
        <v>0</v>
      </c>
    </row>
    <row r="10866" spans="1:5">
      <c r="A10866" s="410" t="s">
        <v>3084</v>
      </c>
      <c r="B10866" s="62" t="s">
        <v>123</v>
      </c>
      <c r="C10866" s="62">
        <v>1.084E-5</v>
      </c>
      <c r="D10866" s="62">
        <v>276.64</v>
      </c>
      <c r="E10866" s="173">
        <f t="shared" si="237"/>
        <v>0</v>
      </c>
    </row>
    <row r="10867" spans="1:5">
      <c r="A10867" s="410" t="s">
        <v>3085</v>
      </c>
      <c r="B10867" s="62" t="s">
        <v>123</v>
      </c>
      <c r="C10867" s="62">
        <v>5.4600000000000004E-4</v>
      </c>
      <c r="D10867" s="62">
        <v>8.1</v>
      </c>
      <c r="E10867" s="173">
        <f t="shared" si="237"/>
        <v>0</v>
      </c>
    </row>
    <row r="10868" spans="1:5">
      <c r="A10868" s="410" t="s">
        <v>3310</v>
      </c>
      <c r="B10868" s="62" t="s">
        <v>123</v>
      </c>
      <c r="C10868" s="62">
        <v>2.1000000000000001E-2</v>
      </c>
      <c r="D10868" s="62">
        <v>1.51</v>
      </c>
      <c r="E10868" s="173">
        <f t="shared" si="237"/>
        <v>0.03</v>
      </c>
    </row>
    <row r="10869" spans="1:5">
      <c r="A10869" s="410" t="s">
        <v>3086</v>
      </c>
      <c r="B10869" s="62" t="s">
        <v>123</v>
      </c>
      <c r="C10869" s="62">
        <v>3.0229999999999998E-4</v>
      </c>
      <c r="D10869" s="62">
        <v>11.01</v>
      </c>
      <c r="E10869" s="173">
        <f t="shared" si="237"/>
        <v>0</v>
      </c>
    </row>
    <row r="10870" spans="1:5">
      <c r="A10870" s="410" t="s">
        <v>3087</v>
      </c>
      <c r="B10870" s="62" t="s">
        <v>123</v>
      </c>
      <c r="C10870" s="62">
        <v>3.0229999999999998E-4</v>
      </c>
      <c r="D10870" s="62">
        <v>24.42</v>
      </c>
      <c r="E10870" s="173">
        <f t="shared" si="237"/>
        <v>0</v>
      </c>
    </row>
    <row r="10871" spans="1:5">
      <c r="A10871" s="410" t="s">
        <v>562</v>
      </c>
      <c r="B10871" s="62" t="s">
        <v>563</v>
      </c>
      <c r="C10871" s="62" t="s">
        <v>563</v>
      </c>
      <c r="D10871" s="62" t="s">
        <v>563</v>
      </c>
      <c r="E10871" s="173">
        <f>SUM(E10844:E10870)</f>
        <v>2.7899999999999991</v>
      </c>
    </row>
    <row r="10872" spans="1:5">
      <c r="A10872" s="410"/>
      <c r="B10872" s="62"/>
      <c r="C10872" s="62"/>
      <c r="D10872" s="62"/>
      <c r="E10872" s="173"/>
    </row>
    <row r="10873" spans="1:5">
      <c r="A10873" s="410" t="s">
        <v>565</v>
      </c>
      <c r="B10873" s="62" t="s">
        <v>563</v>
      </c>
      <c r="C10873" s="62" t="s">
        <v>563</v>
      </c>
      <c r="D10873" s="62" t="s">
        <v>563</v>
      </c>
      <c r="E10873" s="173">
        <f>E10836+E10841+E10871</f>
        <v>5.0799999999999992</v>
      </c>
    </row>
    <row r="10874" spans="1:5">
      <c r="A10874" s="410"/>
      <c r="B10874" s="62"/>
      <c r="C10874" s="62"/>
      <c r="D10874" s="413"/>
      <c r="E10874" s="173"/>
    </row>
    <row r="10875" spans="1:5">
      <c r="A10875" s="410"/>
      <c r="B10875" s="62"/>
      <c r="C10875" s="62"/>
      <c r="D10875" s="62"/>
      <c r="E10875" s="173"/>
    </row>
    <row r="10876" spans="1:5">
      <c r="A10876" s="410"/>
      <c r="B10876" s="62"/>
      <c r="C10876" s="62"/>
      <c r="D10876" s="62"/>
      <c r="E10876" s="173"/>
    </row>
    <row r="10877" spans="1:5">
      <c r="A10877" s="410" t="s">
        <v>1531</v>
      </c>
      <c r="B10877" s="62" t="s">
        <v>3689</v>
      </c>
      <c r="C10877" s="62"/>
      <c r="D10877" s="62"/>
      <c r="E10877" s="173"/>
    </row>
    <row r="10878" spans="1:5">
      <c r="A10878" s="410" t="s">
        <v>1234</v>
      </c>
      <c r="B10878" s="62"/>
      <c r="C10878" s="62"/>
      <c r="D10878" s="62"/>
      <c r="E10878" s="173"/>
    </row>
    <row r="10879" spans="1:5">
      <c r="A10879" s="410" t="s">
        <v>570</v>
      </c>
      <c r="B10879" s="62"/>
      <c r="C10879" s="62"/>
      <c r="D10879" s="62"/>
      <c r="E10879" s="173"/>
    </row>
    <row r="10880" spans="1:5">
      <c r="A10880" s="410"/>
      <c r="B10880" s="62"/>
      <c r="C10880" s="62"/>
      <c r="D10880" s="62"/>
      <c r="E10880" s="173"/>
    </row>
    <row r="10881" spans="1:5">
      <c r="A10881" s="410" t="s">
        <v>576</v>
      </c>
      <c r="B10881" s="62" t="s">
        <v>558</v>
      </c>
      <c r="C10881" s="62" t="s">
        <v>559</v>
      </c>
      <c r="D10881" s="62" t="s">
        <v>560</v>
      </c>
      <c r="E10881" s="173" t="s">
        <v>561</v>
      </c>
    </row>
    <row r="10882" spans="1:5" ht="30">
      <c r="A10882" s="410" t="s">
        <v>3061</v>
      </c>
      <c r="B10882" s="62" t="s">
        <v>123</v>
      </c>
      <c r="C10882" s="62">
        <v>3.3859999999999998E-5</v>
      </c>
      <c r="D10882" s="62">
        <v>576</v>
      </c>
      <c r="E10882" s="173">
        <f>TRUNC((C10882*D10882),2)</f>
        <v>0.01</v>
      </c>
    </row>
    <row r="10883" spans="1:5">
      <c r="A10883" s="410" t="s">
        <v>562</v>
      </c>
      <c r="B10883" s="62" t="s">
        <v>563</v>
      </c>
      <c r="C10883" s="62" t="s">
        <v>563</v>
      </c>
      <c r="D10883" s="62" t="s">
        <v>563</v>
      </c>
      <c r="E10883" s="173">
        <f>SUM(E10882:E10882)</f>
        <v>0.01</v>
      </c>
    </row>
    <row r="10884" spans="1:5">
      <c r="A10884" s="410"/>
      <c r="B10884" s="62"/>
      <c r="C10884" s="62"/>
      <c r="D10884" s="62"/>
      <c r="E10884" s="173"/>
    </row>
    <row r="10885" spans="1:5">
      <c r="A10885" s="410" t="s">
        <v>557</v>
      </c>
      <c r="B10885" s="62" t="s">
        <v>558</v>
      </c>
      <c r="C10885" s="62" t="s">
        <v>559</v>
      </c>
      <c r="D10885" s="62" t="s">
        <v>560</v>
      </c>
      <c r="E10885" s="173" t="s">
        <v>561</v>
      </c>
    </row>
    <row r="10886" spans="1:5">
      <c r="A10886" s="410" t="s">
        <v>3104</v>
      </c>
      <c r="B10886" s="62" t="s">
        <v>122</v>
      </c>
      <c r="C10886" s="62">
        <v>0.25362499999999999</v>
      </c>
      <c r="D10886" s="62">
        <v>9.41</v>
      </c>
      <c r="E10886" s="173">
        <f>TRUNC((C10886*D10886),2)</f>
        <v>2.38</v>
      </c>
    </row>
    <row r="10887" spans="1:5">
      <c r="A10887" s="410" t="s">
        <v>3105</v>
      </c>
      <c r="B10887" s="62" t="s">
        <v>122</v>
      </c>
      <c r="C10887" s="62">
        <v>0.25362499999999999</v>
      </c>
      <c r="D10887" s="62">
        <v>13.3</v>
      </c>
      <c r="E10887" s="173">
        <f>TRUNC((C10887*D10887),2)</f>
        <v>3.37</v>
      </c>
    </row>
    <row r="10888" spans="1:5">
      <c r="A10888" s="410" t="s">
        <v>562</v>
      </c>
      <c r="B10888" s="62" t="s">
        <v>563</v>
      </c>
      <c r="C10888" s="62" t="s">
        <v>563</v>
      </c>
      <c r="D10888" s="62" t="s">
        <v>563</v>
      </c>
      <c r="E10888" s="173">
        <f>SUM(E10886:E10887)</f>
        <v>5.75</v>
      </c>
    </row>
    <row r="10889" spans="1:5">
      <c r="A10889" s="410"/>
      <c r="B10889" s="62"/>
      <c r="C10889" s="62"/>
      <c r="D10889" s="62"/>
      <c r="E10889" s="173"/>
    </row>
    <row r="10890" spans="1:5">
      <c r="A10890" s="410" t="s">
        <v>564</v>
      </c>
      <c r="B10890" s="62" t="s">
        <v>558</v>
      </c>
      <c r="C10890" s="62" t="s">
        <v>559</v>
      </c>
      <c r="D10890" s="62" t="s">
        <v>560</v>
      </c>
      <c r="E10890" s="173" t="s">
        <v>561</v>
      </c>
    </row>
    <row r="10891" spans="1:5">
      <c r="A10891" s="410" t="s">
        <v>3092</v>
      </c>
      <c r="B10891" s="62" t="s">
        <v>123</v>
      </c>
      <c r="C10891" s="62">
        <v>1.03056769</v>
      </c>
      <c r="D10891" s="62">
        <v>2.29</v>
      </c>
      <c r="E10891" s="173">
        <f t="shared" ref="E10891:E10916" si="238">TRUNC((C10891*D10891),2)</f>
        <v>2.36</v>
      </c>
    </row>
    <row r="10892" spans="1:5">
      <c r="A10892" s="410" t="s">
        <v>3066</v>
      </c>
      <c r="B10892" s="62" t="s">
        <v>123</v>
      </c>
      <c r="C10892" s="62">
        <v>4.0086000000000002E-3</v>
      </c>
      <c r="D10892" s="62">
        <v>6.92</v>
      </c>
      <c r="E10892" s="173">
        <f t="shared" si="238"/>
        <v>0.02</v>
      </c>
    </row>
    <row r="10893" spans="1:5">
      <c r="A10893" s="410" t="s">
        <v>3046</v>
      </c>
      <c r="B10893" s="62" t="s">
        <v>131</v>
      </c>
      <c r="C10893" s="62">
        <v>8.005E-4</v>
      </c>
      <c r="D10893" s="62">
        <v>50.4</v>
      </c>
      <c r="E10893" s="173">
        <f t="shared" si="238"/>
        <v>0.04</v>
      </c>
    </row>
    <row r="10894" spans="1:5">
      <c r="A10894" s="410" t="s">
        <v>3067</v>
      </c>
      <c r="B10894" s="62" t="s">
        <v>123</v>
      </c>
      <c r="C10894" s="62">
        <v>3.323E-4</v>
      </c>
      <c r="D10894" s="62">
        <v>108.95</v>
      </c>
      <c r="E10894" s="173">
        <f t="shared" si="238"/>
        <v>0.03</v>
      </c>
    </row>
    <row r="10895" spans="1:5">
      <c r="A10895" s="410" t="s">
        <v>3069</v>
      </c>
      <c r="B10895" s="62" t="s">
        <v>123</v>
      </c>
      <c r="C10895" s="62">
        <v>4.53456E-3</v>
      </c>
      <c r="D10895" s="62">
        <v>6.21</v>
      </c>
      <c r="E10895" s="173">
        <f t="shared" si="238"/>
        <v>0.02</v>
      </c>
    </row>
    <row r="10896" spans="1:5">
      <c r="A10896" s="410" t="s">
        <v>3364</v>
      </c>
      <c r="B10896" s="62" t="s">
        <v>123</v>
      </c>
      <c r="C10896" s="62">
        <v>1</v>
      </c>
      <c r="D10896" s="62">
        <v>5.18</v>
      </c>
      <c r="E10896" s="173">
        <f t="shared" si="238"/>
        <v>5.18</v>
      </c>
    </row>
    <row r="10897" spans="1:5">
      <c r="A10897" s="410" t="s">
        <v>3047</v>
      </c>
      <c r="B10897" s="62" t="s">
        <v>131</v>
      </c>
      <c r="C10897" s="62">
        <v>6.8672999999999998E-3</v>
      </c>
      <c r="D10897" s="62">
        <v>9.4499999999999993</v>
      </c>
      <c r="E10897" s="173">
        <f t="shared" si="238"/>
        <v>0.06</v>
      </c>
    </row>
    <row r="10898" spans="1:5" ht="30">
      <c r="A10898" s="410" t="s">
        <v>3330</v>
      </c>
      <c r="B10898" s="62" t="s">
        <v>123</v>
      </c>
      <c r="C10898" s="62">
        <v>4.5999999999999999E-2</v>
      </c>
      <c r="D10898" s="62">
        <v>20.21</v>
      </c>
      <c r="E10898" s="173">
        <f t="shared" si="238"/>
        <v>0.92</v>
      </c>
    </row>
    <row r="10899" spans="1:5">
      <c r="A10899" s="410" t="s">
        <v>3075</v>
      </c>
      <c r="B10899" s="62" t="s">
        <v>128</v>
      </c>
      <c r="C10899" s="62">
        <v>7.5575999999999996E-4</v>
      </c>
      <c r="D10899" s="62">
        <v>15.32</v>
      </c>
      <c r="E10899" s="173">
        <f t="shared" si="238"/>
        <v>0.01</v>
      </c>
    </row>
    <row r="10900" spans="1:5">
      <c r="A10900" s="410" t="s">
        <v>3076</v>
      </c>
      <c r="B10900" s="62" t="s">
        <v>122</v>
      </c>
      <c r="C10900" s="62">
        <v>0.5</v>
      </c>
      <c r="D10900" s="62">
        <v>1.87</v>
      </c>
      <c r="E10900" s="173">
        <f t="shared" si="238"/>
        <v>0.93</v>
      </c>
    </row>
    <row r="10901" spans="1:5">
      <c r="A10901" s="410" t="s">
        <v>3077</v>
      </c>
      <c r="B10901" s="62" t="s">
        <v>122</v>
      </c>
      <c r="C10901" s="62">
        <v>0.5</v>
      </c>
      <c r="D10901" s="62">
        <v>0.71</v>
      </c>
      <c r="E10901" s="173">
        <f t="shared" si="238"/>
        <v>0.35</v>
      </c>
    </row>
    <row r="10902" spans="1:5">
      <c r="A10902" s="410" t="s">
        <v>3078</v>
      </c>
      <c r="B10902" s="62" t="s">
        <v>122</v>
      </c>
      <c r="C10902" s="62">
        <v>0.5</v>
      </c>
      <c r="D10902" s="62">
        <v>0.34</v>
      </c>
      <c r="E10902" s="173">
        <f t="shared" si="238"/>
        <v>0.17</v>
      </c>
    </row>
    <row r="10903" spans="1:5">
      <c r="A10903" s="410" t="s">
        <v>3079</v>
      </c>
      <c r="B10903" s="62" t="s">
        <v>122</v>
      </c>
      <c r="C10903" s="62">
        <v>0.5</v>
      </c>
      <c r="D10903" s="62">
        <v>0.05</v>
      </c>
      <c r="E10903" s="173">
        <f t="shared" si="238"/>
        <v>0.02</v>
      </c>
    </row>
    <row r="10904" spans="1:5">
      <c r="A10904" s="410" t="s">
        <v>3048</v>
      </c>
      <c r="B10904" s="62" t="s">
        <v>123</v>
      </c>
      <c r="C10904" s="62">
        <v>1.3231600000000001E-3</v>
      </c>
      <c r="D10904" s="62">
        <v>31.18</v>
      </c>
      <c r="E10904" s="173">
        <f t="shared" si="238"/>
        <v>0.04</v>
      </c>
    </row>
    <row r="10905" spans="1:5">
      <c r="A10905" s="410" t="s">
        <v>3049</v>
      </c>
      <c r="B10905" s="62" t="s">
        <v>123</v>
      </c>
      <c r="C10905" s="62">
        <v>6.2016000000000003E-4</v>
      </c>
      <c r="D10905" s="62">
        <v>178.5</v>
      </c>
      <c r="E10905" s="173">
        <f t="shared" si="238"/>
        <v>0.11</v>
      </c>
    </row>
    <row r="10906" spans="1:5">
      <c r="A10906" s="410" t="s">
        <v>3050</v>
      </c>
      <c r="B10906" s="62" t="s">
        <v>123</v>
      </c>
      <c r="C10906" s="62">
        <v>5.5743599999999997E-2</v>
      </c>
      <c r="D10906" s="62">
        <v>1.17</v>
      </c>
      <c r="E10906" s="173">
        <f t="shared" si="238"/>
        <v>0.06</v>
      </c>
    </row>
    <row r="10907" spans="1:5" ht="30">
      <c r="A10907" s="410" t="s">
        <v>3051</v>
      </c>
      <c r="B10907" s="62" t="s">
        <v>123</v>
      </c>
      <c r="C10907" s="62">
        <v>5.375E-4</v>
      </c>
      <c r="D10907" s="62">
        <v>140.43</v>
      </c>
      <c r="E10907" s="173">
        <f t="shared" si="238"/>
        <v>7.0000000000000007E-2</v>
      </c>
    </row>
    <row r="10908" spans="1:5" ht="30">
      <c r="A10908" s="410" t="s">
        <v>3052</v>
      </c>
      <c r="B10908" s="62" t="s">
        <v>123</v>
      </c>
      <c r="C10908" s="62">
        <v>3.6000000000000002E-4</v>
      </c>
      <c r="D10908" s="62">
        <v>123.37</v>
      </c>
      <c r="E10908" s="173">
        <f t="shared" si="238"/>
        <v>0.04</v>
      </c>
    </row>
    <row r="10909" spans="1:5" ht="30">
      <c r="A10909" s="410" t="s">
        <v>3080</v>
      </c>
      <c r="B10909" s="62" t="s">
        <v>123</v>
      </c>
      <c r="C10909" s="62">
        <v>2.2059999999999999E-5</v>
      </c>
      <c r="D10909" s="62">
        <v>593.85</v>
      </c>
      <c r="E10909" s="173">
        <f t="shared" si="238"/>
        <v>0.01</v>
      </c>
    </row>
    <row r="10910" spans="1:5">
      <c r="A10910" s="410" t="s">
        <v>3081</v>
      </c>
      <c r="B10910" s="62" t="s">
        <v>123</v>
      </c>
      <c r="C10910" s="62">
        <v>1.3540000000000001E-4</v>
      </c>
      <c r="D10910" s="62">
        <v>134.63</v>
      </c>
      <c r="E10910" s="173">
        <f t="shared" si="238"/>
        <v>0.01</v>
      </c>
    </row>
    <row r="10911" spans="1:5">
      <c r="A10911" s="410" t="s">
        <v>3082</v>
      </c>
      <c r="B10911" s="62" t="s">
        <v>123</v>
      </c>
      <c r="C10911" s="62">
        <v>1.0286E-4</v>
      </c>
      <c r="D10911" s="62">
        <v>202.84</v>
      </c>
      <c r="E10911" s="173">
        <f t="shared" si="238"/>
        <v>0.02</v>
      </c>
    </row>
    <row r="10912" spans="1:5">
      <c r="A10912" s="410" t="s">
        <v>3083</v>
      </c>
      <c r="B10912" s="62" t="s">
        <v>123</v>
      </c>
      <c r="C10912" s="62">
        <v>2.2059999999999999E-5</v>
      </c>
      <c r="D10912" s="62">
        <v>574.46</v>
      </c>
      <c r="E10912" s="173">
        <f t="shared" si="238"/>
        <v>0.01</v>
      </c>
    </row>
    <row r="10913" spans="1:5">
      <c r="A10913" s="410" t="s">
        <v>3084</v>
      </c>
      <c r="B10913" s="62" t="s">
        <v>123</v>
      </c>
      <c r="C10913" s="62">
        <v>2.7100000000000001E-5</v>
      </c>
      <c r="D10913" s="62">
        <v>276.64</v>
      </c>
      <c r="E10913" s="173">
        <f t="shared" si="238"/>
        <v>0</v>
      </c>
    </row>
    <row r="10914" spans="1:5">
      <c r="A10914" s="410" t="s">
        <v>3085</v>
      </c>
      <c r="B10914" s="62" t="s">
        <v>123</v>
      </c>
      <c r="C10914" s="62">
        <v>1.3649999999999999E-3</v>
      </c>
      <c r="D10914" s="62">
        <v>8.1</v>
      </c>
      <c r="E10914" s="173">
        <f t="shared" si="238"/>
        <v>0.01</v>
      </c>
    </row>
    <row r="10915" spans="1:5">
      <c r="A10915" s="410" t="s">
        <v>3086</v>
      </c>
      <c r="B10915" s="62" t="s">
        <v>123</v>
      </c>
      <c r="C10915" s="62">
        <v>7.5575999999999996E-4</v>
      </c>
      <c r="D10915" s="62">
        <v>11.01</v>
      </c>
      <c r="E10915" s="173">
        <f t="shared" si="238"/>
        <v>0</v>
      </c>
    </row>
    <row r="10916" spans="1:5">
      <c r="A10916" s="410" t="s">
        <v>3087</v>
      </c>
      <c r="B10916" s="62" t="s">
        <v>123</v>
      </c>
      <c r="C10916" s="62">
        <v>7.5575999999999996E-4</v>
      </c>
      <c r="D10916" s="62">
        <v>24.42</v>
      </c>
      <c r="E10916" s="173">
        <f t="shared" si="238"/>
        <v>0.01</v>
      </c>
    </row>
    <row r="10917" spans="1:5">
      <c r="A10917" s="410" t="s">
        <v>562</v>
      </c>
      <c r="B10917" s="62" t="s">
        <v>563</v>
      </c>
      <c r="C10917" s="62" t="s">
        <v>563</v>
      </c>
      <c r="D10917" s="62" t="s">
        <v>563</v>
      </c>
      <c r="E10917" s="173">
        <f>SUM(E10891:E10916)</f>
        <v>10.499999999999995</v>
      </c>
    </row>
    <row r="10918" spans="1:5">
      <c r="A10918" s="410"/>
      <c r="B10918" s="62"/>
      <c r="C10918" s="62"/>
      <c r="D10918" s="62"/>
      <c r="E10918" s="173"/>
    </row>
    <row r="10919" spans="1:5">
      <c r="A10919" s="410" t="s">
        <v>565</v>
      </c>
      <c r="B10919" s="62" t="s">
        <v>563</v>
      </c>
      <c r="C10919" s="62" t="s">
        <v>563</v>
      </c>
      <c r="D10919" s="62" t="s">
        <v>563</v>
      </c>
      <c r="E10919" s="173">
        <f>E10883+E10888+E10917</f>
        <v>16.259999999999994</v>
      </c>
    </row>
    <row r="10920" spans="1:5">
      <c r="A10920" s="410"/>
      <c r="B10920" s="62"/>
      <c r="C10920" s="62"/>
      <c r="D10920" s="413"/>
      <c r="E10920" s="173"/>
    </row>
    <row r="10921" spans="1:5">
      <c r="A10921" s="410"/>
      <c r="B10921" s="62"/>
      <c r="C10921" s="62"/>
      <c r="D10921" s="62"/>
      <c r="E10921" s="173"/>
    </row>
    <row r="10922" spans="1:5">
      <c r="A10922" s="410"/>
      <c r="B10922" s="62"/>
      <c r="C10922" s="62"/>
      <c r="D10922" s="62"/>
      <c r="E10922" s="173"/>
    </row>
    <row r="10923" spans="1:5">
      <c r="A10923" s="410" t="s">
        <v>1532</v>
      </c>
      <c r="B10923" s="62" t="s">
        <v>3669</v>
      </c>
      <c r="C10923" s="62"/>
      <c r="D10923" s="62"/>
      <c r="E10923" s="173"/>
    </row>
    <row r="10924" spans="1:5">
      <c r="A10924" s="410" t="s">
        <v>1236</v>
      </c>
      <c r="B10924" s="62"/>
      <c r="C10924" s="62"/>
      <c r="D10924" s="62"/>
      <c r="E10924" s="173"/>
    </row>
    <row r="10925" spans="1:5">
      <c r="A10925" s="410" t="s">
        <v>570</v>
      </c>
      <c r="B10925" s="62"/>
      <c r="C10925" s="62"/>
      <c r="D10925" s="62"/>
      <c r="E10925" s="173"/>
    </row>
    <row r="10926" spans="1:5">
      <c r="A10926" s="410"/>
      <c r="B10926" s="62"/>
      <c r="C10926" s="62"/>
      <c r="D10926" s="62"/>
      <c r="E10926" s="173"/>
    </row>
    <row r="10927" spans="1:5">
      <c r="A10927" s="410" t="s">
        <v>576</v>
      </c>
      <c r="B10927" s="62" t="s">
        <v>558</v>
      </c>
      <c r="C10927" s="62" t="s">
        <v>559</v>
      </c>
      <c r="D10927" s="62" t="s">
        <v>560</v>
      </c>
      <c r="E10927" s="173" t="s">
        <v>561</v>
      </c>
    </row>
    <row r="10928" spans="1:5" ht="30">
      <c r="A10928" s="410" t="s">
        <v>3061</v>
      </c>
      <c r="B10928" s="62" t="s">
        <v>123</v>
      </c>
      <c r="C10928" s="62">
        <v>1.3540000000000001E-5</v>
      </c>
      <c r="D10928" s="62">
        <v>576</v>
      </c>
      <c r="E10928" s="173">
        <f>TRUNC((C10928*D10928),2)</f>
        <v>0</v>
      </c>
    </row>
    <row r="10929" spans="1:5">
      <c r="A10929" s="410" t="s">
        <v>562</v>
      </c>
      <c r="B10929" s="62" t="s">
        <v>563</v>
      </c>
      <c r="C10929" s="62" t="s">
        <v>563</v>
      </c>
      <c r="D10929" s="62" t="s">
        <v>563</v>
      </c>
      <c r="E10929" s="173">
        <f>SUM(E10928:E10928)</f>
        <v>0</v>
      </c>
    </row>
    <row r="10930" spans="1:5">
      <c r="A10930" s="410"/>
      <c r="B10930" s="62"/>
      <c r="C10930" s="62"/>
      <c r="D10930" s="62"/>
      <c r="E10930" s="173"/>
    </row>
    <row r="10931" spans="1:5">
      <c r="A10931" s="410" t="s">
        <v>557</v>
      </c>
      <c r="B10931" s="62" t="s">
        <v>558</v>
      </c>
      <c r="C10931" s="62" t="s">
        <v>559</v>
      </c>
      <c r="D10931" s="62" t="s">
        <v>560</v>
      </c>
      <c r="E10931" s="173" t="s">
        <v>561</v>
      </c>
    </row>
    <row r="10932" spans="1:5">
      <c r="A10932" s="410" t="s">
        <v>3104</v>
      </c>
      <c r="B10932" s="62" t="s">
        <v>122</v>
      </c>
      <c r="C10932" s="62">
        <v>0.10145</v>
      </c>
      <c r="D10932" s="62">
        <v>9.41</v>
      </c>
      <c r="E10932" s="173">
        <f>TRUNC((C10932*D10932),2)</f>
        <v>0.95</v>
      </c>
    </row>
    <row r="10933" spans="1:5">
      <c r="A10933" s="410" t="s">
        <v>3105</v>
      </c>
      <c r="B10933" s="62" t="s">
        <v>122</v>
      </c>
      <c r="C10933" s="62">
        <v>0.10145</v>
      </c>
      <c r="D10933" s="62">
        <v>13.3</v>
      </c>
      <c r="E10933" s="173">
        <f>TRUNC((C10933*D10933),2)</f>
        <v>1.34</v>
      </c>
    </row>
    <row r="10934" spans="1:5">
      <c r="A10934" s="410" t="s">
        <v>562</v>
      </c>
      <c r="B10934" s="62" t="s">
        <v>563</v>
      </c>
      <c r="C10934" s="62" t="s">
        <v>563</v>
      </c>
      <c r="D10934" s="62" t="s">
        <v>563</v>
      </c>
      <c r="E10934" s="173">
        <f>SUM(E10932:E10933)</f>
        <v>2.29</v>
      </c>
    </row>
    <row r="10935" spans="1:5">
      <c r="A10935" s="410"/>
      <c r="B10935" s="62"/>
      <c r="C10935" s="62"/>
      <c r="D10935" s="62"/>
      <c r="E10935" s="173"/>
    </row>
    <row r="10936" spans="1:5">
      <c r="A10936" s="410" t="s">
        <v>564</v>
      </c>
      <c r="B10936" s="62" t="s">
        <v>558</v>
      </c>
      <c r="C10936" s="62" t="s">
        <v>559</v>
      </c>
      <c r="D10936" s="62" t="s">
        <v>560</v>
      </c>
      <c r="E10936" s="173" t="s">
        <v>561</v>
      </c>
    </row>
    <row r="10937" spans="1:5">
      <c r="A10937" s="410" t="s">
        <v>3091</v>
      </c>
      <c r="B10937" s="62" t="s">
        <v>123</v>
      </c>
      <c r="C10937" s="62">
        <v>9.9000000000000008E-3</v>
      </c>
      <c r="D10937" s="62">
        <v>55.19</v>
      </c>
      <c r="E10937" s="173">
        <f t="shared" ref="E10937:E10963" si="239">TRUNC((C10937*D10937),2)</f>
        <v>0.54</v>
      </c>
    </row>
    <row r="10938" spans="1:5">
      <c r="A10938" s="410" t="s">
        <v>3066</v>
      </c>
      <c r="B10938" s="62" t="s">
        <v>123</v>
      </c>
      <c r="C10938" s="62">
        <v>1.60344E-3</v>
      </c>
      <c r="D10938" s="62">
        <v>6.92</v>
      </c>
      <c r="E10938" s="173">
        <f t="shared" si="239"/>
        <v>0.01</v>
      </c>
    </row>
    <row r="10939" spans="1:5">
      <c r="A10939" s="410" t="s">
        <v>3046</v>
      </c>
      <c r="B10939" s="62" t="s">
        <v>131</v>
      </c>
      <c r="C10939" s="62">
        <v>3.2019999999999998E-4</v>
      </c>
      <c r="D10939" s="62">
        <v>50.4</v>
      </c>
      <c r="E10939" s="173">
        <f t="shared" si="239"/>
        <v>0.01</v>
      </c>
    </row>
    <row r="10940" spans="1:5">
      <c r="A10940" s="410" t="s">
        <v>3067</v>
      </c>
      <c r="B10940" s="62" t="s">
        <v>123</v>
      </c>
      <c r="C10940" s="62">
        <v>1.3291999999999999E-4</v>
      </c>
      <c r="D10940" s="62">
        <v>108.95</v>
      </c>
      <c r="E10940" s="173">
        <f t="shared" si="239"/>
        <v>0.01</v>
      </c>
    </row>
    <row r="10941" spans="1:5">
      <c r="A10941" s="410" t="s">
        <v>3069</v>
      </c>
      <c r="B10941" s="62" t="s">
        <v>123</v>
      </c>
      <c r="C10941" s="62">
        <v>1.8138200000000001E-3</v>
      </c>
      <c r="D10941" s="62">
        <v>6.21</v>
      </c>
      <c r="E10941" s="173">
        <f t="shared" si="239"/>
        <v>0.01</v>
      </c>
    </row>
    <row r="10942" spans="1:5">
      <c r="A10942" s="410" t="s">
        <v>3340</v>
      </c>
      <c r="B10942" s="62" t="s">
        <v>123</v>
      </c>
      <c r="C10942" s="62">
        <v>1.04803493</v>
      </c>
      <c r="D10942" s="62">
        <v>2.29</v>
      </c>
      <c r="E10942" s="173">
        <f t="shared" si="239"/>
        <v>2.39</v>
      </c>
    </row>
    <row r="10943" spans="1:5">
      <c r="A10943" s="410" t="s">
        <v>3047</v>
      </c>
      <c r="B10943" s="62" t="s">
        <v>131</v>
      </c>
      <c r="C10943" s="62">
        <v>2.7469199999999999E-3</v>
      </c>
      <c r="D10943" s="62">
        <v>9.4499999999999993</v>
      </c>
      <c r="E10943" s="173">
        <f t="shared" si="239"/>
        <v>0.02</v>
      </c>
    </row>
    <row r="10944" spans="1:5">
      <c r="A10944" s="410" t="s">
        <v>3075</v>
      </c>
      <c r="B10944" s="62" t="s">
        <v>128</v>
      </c>
      <c r="C10944" s="62">
        <v>3.0229999999999998E-4</v>
      </c>
      <c r="D10944" s="62">
        <v>15.32</v>
      </c>
      <c r="E10944" s="173">
        <f t="shared" si="239"/>
        <v>0</v>
      </c>
    </row>
    <row r="10945" spans="1:5">
      <c r="A10945" s="410" t="s">
        <v>3096</v>
      </c>
      <c r="B10945" s="62" t="s">
        <v>123</v>
      </c>
      <c r="C10945" s="62">
        <v>1.4999999999999999E-2</v>
      </c>
      <c r="D10945" s="62">
        <v>47.93</v>
      </c>
      <c r="E10945" s="173">
        <f t="shared" si="239"/>
        <v>0.71</v>
      </c>
    </row>
    <row r="10946" spans="1:5">
      <c r="A10946" s="410" t="s">
        <v>3076</v>
      </c>
      <c r="B10946" s="62" t="s">
        <v>122</v>
      </c>
      <c r="C10946" s="62">
        <v>0.2</v>
      </c>
      <c r="D10946" s="62">
        <v>1.87</v>
      </c>
      <c r="E10946" s="173">
        <f t="shared" si="239"/>
        <v>0.37</v>
      </c>
    </row>
    <row r="10947" spans="1:5">
      <c r="A10947" s="410" t="s">
        <v>3077</v>
      </c>
      <c r="B10947" s="62" t="s">
        <v>122</v>
      </c>
      <c r="C10947" s="62">
        <v>0.2</v>
      </c>
      <c r="D10947" s="62">
        <v>0.71</v>
      </c>
      <c r="E10947" s="173">
        <f t="shared" si="239"/>
        <v>0.14000000000000001</v>
      </c>
    </row>
    <row r="10948" spans="1:5">
      <c r="A10948" s="410" t="s">
        <v>3078</v>
      </c>
      <c r="B10948" s="62" t="s">
        <v>122</v>
      </c>
      <c r="C10948" s="62">
        <v>0.2</v>
      </c>
      <c r="D10948" s="62">
        <v>0.34</v>
      </c>
      <c r="E10948" s="173">
        <f t="shared" si="239"/>
        <v>0.06</v>
      </c>
    </row>
    <row r="10949" spans="1:5">
      <c r="A10949" s="410" t="s">
        <v>3079</v>
      </c>
      <c r="B10949" s="62" t="s">
        <v>122</v>
      </c>
      <c r="C10949" s="62">
        <v>0.2</v>
      </c>
      <c r="D10949" s="62">
        <v>0.05</v>
      </c>
      <c r="E10949" s="173">
        <f t="shared" si="239"/>
        <v>0.01</v>
      </c>
    </row>
    <row r="10950" spans="1:5">
      <c r="A10950" s="410" t="s">
        <v>3048</v>
      </c>
      <c r="B10950" s="62" t="s">
        <v>123</v>
      </c>
      <c r="C10950" s="62">
        <v>5.2926000000000004E-4</v>
      </c>
      <c r="D10950" s="62">
        <v>31.18</v>
      </c>
      <c r="E10950" s="173">
        <f t="shared" si="239"/>
        <v>0.01</v>
      </c>
    </row>
    <row r="10951" spans="1:5">
      <c r="A10951" s="410" t="s">
        <v>3049</v>
      </c>
      <c r="B10951" s="62" t="s">
        <v>123</v>
      </c>
      <c r="C10951" s="62">
        <v>2.4805999999999998E-4</v>
      </c>
      <c r="D10951" s="62">
        <v>178.5</v>
      </c>
      <c r="E10951" s="173">
        <f t="shared" si="239"/>
        <v>0.04</v>
      </c>
    </row>
    <row r="10952" spans="1:5">
      <c r="A10952" s="410" t="s">
        <v>3050</v>
      </c>
      <c r="B10952" s="62" t="s">
        <v>123</v>
      </c>
      <c r="C10952" s="62">
        <v>2.2297440000000002E-2</v>
      </c>
      <c r="D10952" s="62">
        <v>1.17</v>
      </c>
      <c r="E10952" s="173">
        <f t="shared" si="239"/>
        <v>0.02</v>
      </c>
    </row>
    <row r="10953" spans="1:5" ht="30">
      <c r="A10953" s="410" t="s">
        <v>3051</v>
      </c>
      <c r="B10953" s="62" t="s">
        <v>123</v>
      </c>
      <c r="C10953" s="62">
        <v>2.1499999999999999E-4</v>
      </c>
      <c r="D10953" s="62">
        <v>140.43</v>
      </c>
      <c r="E10953" s="173">
        <f t="shared" si="239"/>
        <v>0.03</v>
      </c>
    </row>
    <row r="10954" spans="1:5" ht="30">
      <c r="A10954" s="410" t="s">
        <v>3052</v>
      </c>
      <c r="B10954" s="62" t="s">
        <v>123</v>
      </c>
      <c r="C10954" s="62">
        <v>1.44E-4</v>
      </c>
      <c r="D10954" s="62">
        <v>123.37</v>
      </c>
      <c r="E10954" s="173">
        <f t="shared" si="239"/>
        <v>0.01</v>
      </c>
    </row>
    <row r="10955" spans="1:5" ht="30">
      <c r="A10955" s="410" t="s">
        <v>3080</v>
      </c>
      <c r="B10955" s="62" t="s">
        <v>123</v>
      </c>
      <c r="C10955" s="62">
        <v>8.8200000000000003E-6</v>
      </c>
      <c r="D10955" s="62">
        <v>593.85</v>
      </c>
      <c r="E10955" s="173">
        <f t="shared" si="239"/>
        <v>0</v>
      </c>
    </row>
    <row r="10956" spans="1:5">
      <c r="A10956" s="410" t="s">
        <v>3081</v>
      </c>
      <c r="B10956" s="62" t="s">
        <v>123</v>
      </c>
      <c r="C10956" s="62">
        <v>5.4160000000000003E-5</v>
      </c>
      <c r="D10956" s="62">
        <v>134.63</v>
      </c>
      <c r="E10956" s="173">
        <f t="shared" si="239"/>
        <v>0</v>
      </c>
    </row>
    <row r="10957" spans="1:5">
      <c r="A10957" s="410" t="s">
        <v>3082</v>
      </c>
      <c r="B10957" s="62" t="s">
        <v>123</v>
      </c>
      <c r="C10957" s="62">
        <v>4.1140000000000003E-5</v>
      </c>
      <c r="D10957" s="62">
        <v>202.84</v>
      </c>
      <c r="E10957" s="173">
        <f t="shared" si="239"/>
        <v>0</v>
      </c>
    </row>
    <row r="10958" spans="1:5">
      <c r="A10958" s="410" t="s">
        <v>3083</v>
      </c>
      <c r="B10958" s="62" t="s">
        <v>123</v>
      </c>
      <c r="C10958" s="62">
        <v>8.8200000000000003E-6</v>
      </c>
      <c r="D10958" s="62">
        <v>574.46</v>
      </c>
      <c r="E10958" s="173">
        <f t="shared" si="239"/>
        <v>0</v>
      </c>
    </row>
    <row r="10959" spans="1:5">
      <c r="A10959" s="410" t="s">
        <v>3084</v>
      </c>
      <c r="B10959" s="62" t="s">
        <v>123</v>
      </c>
      <c r="C10959" s="62">
        <v>1.084E-5</v>
      </c>
      <c r="D10959" s="62">
        <v>276.64</v>
      </c>
      <c r="E10959" s="173">
        <f t="shared" si="239"/>
        <v>0</v>
      </c>
    </row>
    <row r="10960" spans="1:5">
      <c r="A10960" s="410" t="s">
        <v>3085</v>
      </c>
      <c r="B10960" s="62" t="s">
        <v>123</v>
      </c>
      <c r="C10960" s="62">
        <v>5.4600000000000004E-4</v>
      </c>
      <c r="D10960" s="62">
        <v>8.1</v>
      </c>
      <c r="E10960" s="173">
        <f t="shared" si="239"/>
        <v>0</v>
      </c>
    </row>
    <row r="10961" spans="1:5">
      <c r="A10961" s="410" t="s">
        <v>3310</v>
      </c>
      <c r="B10961" s="62" t="s">
        <v>123</v>
      </c>
      <c r="C10961" s="62">
        <v>2.1000000000000001E-2</v>
      </c>
      <c r="D10961" s="62">
        <v>1.51</v>
      </c>
      <c r="E10961" s="173">
        <f t="shared" si="239"/>
        <v>0.03</v>
      </c>
    </row>
    <row r="10962" spans="1:5">
      <c r="A10962" s="410" t="s">
        <v>3086</v>
      </c>
      <c r="B10962" s="62" t="s">
        <v>123</v>
      </c>
      <c r="C10962" s="62">
        <v>3.0229999999999998E-4</v>
      </c>
      <c r="D10962" s="62">
        <v>11.01</v>
      </c>
      <c r="E10962" s="173">
        <f t="shared" si="239"/>
        <v>0</v>
      </c>
    </row>
    <row r="10963" spans="1:5">
      <c r="A10963" s="410" t="s">
        <v>3087</v>
      </c>
      <c r="B10963" s="62" t="s">
        <v>123</v>
      </c>
      <c r="C10963" s="62">
        <v>3.0229999999999998E-4</v>
      </c>
      <c r="D10963" s="62">
        <v>24.42</v>
      </c>
      <c r="E10963" s="173">
        <f t="shared" si="239"/>
        <v>0</v>
      </c>
    </row>
    <row r="10964" spans="1:5">
      <c r="A10964" s="410" t="s">
        <v>562</v>
      </c>
      <c r="B10964" s="62" t="s">
        <v>563</v>
      </c>
      <c r="C10964" s="62" t="s">
        <v>563</v>
      </c>
      <c r="D10964" s="62" t="s">
        <v>563</v>
      </c>
      <c r="E10964" s="173">
        <f>SUM(E10937:E10963)</f>
        <v>4.419999999999999</v>
      </c>
    </row>
    <row r="10965" spans="1:5">
      <c r="A10965" s="410"/>
      <c r="B10965" s="62"/>
      <c r="C10965" s="62"/>
      <c r="D10965" s="62"/>
      <c r="E10965" s="173"/>
    </row>
    <row r="10966" spans="1:5">
      <c r="A10966" s="410" t="s">
        <v>565</v>
      </c>
      <c r="B10966" s="62" t="s">
        <v>563</v>
      </c>
      <c r="C10966" s="62" t="s">
        <v>563</v>
      </c>
      <c r="D10966" s="62" t="s">
        <v>563</v>
      </c>
      <c r="E10966" s="173">
        <f>E10929+E10934+E10964</f>
        <v>6.7099999999999991</v>
      </c>
    </row>
    <row r="10967" spans="1:5">
      <c r="A10967" s="410"/>
      <c r="B10967" s="62"/>
      <c r="C10967" s="62"/>
      <c r="D10967" s="413"/>
      <c r="E10967" s="173"/>
    </row>
    <row r="10968" spans="1:5">
      <c r="A10968" s="410"/>
      <c r="B10968" s="62"/>
      <c r="C10968" s="62"/>
      <c r="D10968" s="62"/>
      <c r="E10968" s="173"/>
    </row>
    <row r="10969" spans="1:5">
      <c r="A10969" s="410"/>
      <c r="B10969" s="62"/>
      <c r="C10969" s="62"/>
      <c r="D10969" s="62"/>
      <c r="E10969" s="173"/>
    </row>
    <row r="10970" spans="1:5">
      <c r="A10970" s="410" t="s">
        <v>1533</v>
      </c>
      <c r="B10970" s="62" t="s">
        <v>3667</v>
      </c>
      <c r="C10970" s="62"/>
      <c r="D10970" s="62"/>
      <c r="E10970" s="173"/>
    </row>
    <row r="10971" spans="1:5">
      <c r="A10971" s="410" t="s">
        <v>1239</v>
      </c>
      <c r="B10971" s="62"/>
      <c r="C10971" s="62"/>
      <c r="D10971" s="62"/>
      <c r="E10971" s="173"/>
    </row>
    <row r="10972" spans="1:5">
      <c r="A10972" s="410" t="s">
        <v>570</v>
      </c>
      <c r="B10972" s="62"/>
      <c r="C10972" s="62"/>
      <c r="D10972" s="62"/>
      <c r="E10972" s="173"/>
    </row>
    <row r="10973" spans="1:5">
      <c r="A10973" s="410"/>
      <c r="B10973" s="62"/>
      <c r="C10973" s="62"/>
      <c r="D10973" s="62"/>
      <c r="E10973" s="173"/>
    </row>
    <row r="10974" spans="1:5">
      <c r="A10974" s="410" t="s">
        <v>576</v>
      </c>
      <c r="B10974" s="62" t="s">
        <v>558</v>
      </c>
      <c r="C10974" s="62" t="s">
        <v>559</v>
      </c>
      <c r="D10974" s="62" t="s">
        <v>560</v>
      </c>
      <c r="E10974" s="173" t="s">
        <v>561</v>
      </c>
    </row>
    <row r="10975" spans="1:5" ht="30">
      <c r="A10975" s="410" t="s">
        <v>3061</v>
      </c>
      <c r="B10975" s="62" t="s">
        <v>123</v>
      </c>
      <c r="C10975" s="62">
        <v>3.3859999999999998E-5</v>
      </c>
      <c r="D10975" s="62">
        <v>576</v>
      </c>
      <c r="E10975" s="173">
        <f>TRUNC((C10975*D10975),2)</f>
        <v>0.01</v>
      </c>
    </row>
    <row r="10976" spans="1:5">
      <c r="A10976" s="410" t="s">
        <v>562</v>
      </c>
      <c r="B10976" s="62" t="s">
        <v>563</v>
      </c>
      <c r="C10976" s="62" t="s">
        <v>563</v>
      </c>
      <c r="D10976" s="62" t="s">
        <v>563</v>
      </c>
      <c r="E10976" s="173">
        <f>SUM(E10975:E10975)</f>
        <v>0.01</v>
      </c>
    </row>
    <row r="10977" spans="1:5">
      <c r="A10977" s="410"/>
      <c r="B10977" s="62"/>
      <c r="C10977" s="62"/>
      <c r="D10977" s="62"/>
      <c r="E10977" s="173"/>
    </row>
    <row r="10978" spans="1:5">
      <c r="A10978" s="410" t="s">
        <v>557</v>
      </c>
      <c r="B10978" s="62" t="s">
        <v>558</v>
      </c>
      <c r="C10978" s="62" t="s">
        <v>559</v>
      </c>
      <c r="D10978" s="62" t="s">
        <v>560</v>
      </c>
      <c r="E10978" s="173" t="s">
        <v>561</v>
      </c>
    </row>
    <row r="10979" spans="1:5">
      <c r="A10979" s="410" t="s">
        <v>3104</v>
      </c>
      <c r="B10979" s="62" t="s">
        <v>122</v>
      </c>
      <c r="C10979" s="62">
        <v>0.25362499999999999</v>
      </c>
      <c r="D10979" s="62">
        <v>9.41</v>
      </c>
      <c r="E10979" s="173">
        <f>TRUNC((C10979*D10979),2)</f>
        <v>2.38</v>
      </c>
    </row>
    <row r="10980" spans="1:5">
      <c r="A10980" s="410" t="s">
        <v>3105</v>
      </c>
      <c r="B10980" s="62" t="s">
        <v>122</v>
      </c>
      <c r="C10980" s="62">
        <v>0.25362499999999999</v>
      </c>
      <c r="D10980" s="62">
        <v>13.3</v>
      </c>
      <c r="E10980" s="173">
        <f>TRUNC((C10980*D10980),2)</f>
        <v>3.37</v>
      </c>
    </row>
    <row r="10981" spans="1:5">
      <c r="A10981" s="410" t="s">
        <v>562</v>
      </c>
      <c r="B10981" s="62" t="s">
        <v>563</v>
      </c>
      <c r="C10981" s="62" t="s">
        <v>563</v>
      </c>
      <c r="D10981" s="62" t="s">
        <v>563</v>
      </c>
      <c r="E10981" s="173">
        <f>SUM(E10979:E10980)</f>
        <v>5.75</v>
      </c>
    </row>
    <row r="10982" spans="1:5">
      <c r="A10982" s="410"/>
      <c r="B10982" s="62"/>
      <c r="C10982" s="62"/>
      <c r="D10982" s="62"/>
      <c r="E10982" s="173"/>
    </row>
    <row r="10983" spans="1:5">
      <c r="A10983" s="410" t="s">
        <v>564</v>
      </c>
      <c r="B10983" s="62" t="s">
        <v>558</v>
      </c>
      <c r="C10983" s="62" t="s">
        <v>559</v>
      </c>
      <c r="D10983" s="62" t="s">
        <v>560</v>
      </c>
      <c r="E10983" s="173" t="s">
        <v>561</v>
      </c>
    </row>
    <row r="10984" spans="1:5">
      <c r="A10984" s="410" t="s">
        <v>3092</v>
      </c>
      <c r="B10984" s="62" t="s">
        <v>123</v>
      </c>
      <c r="C10984" s="62">
        <v>1.03056769</v>
      </c>
      <c r="D10984" s="62">
        <v>2.29</v>
      </c>
      <c r="E10984" s="173">
        <f t="shared" ref="E10984:E11009" si="240">TRUNC((C10984*D10984),2)</f>
        <v>2.36</v>
      </c>
    </row>
    <row r="10985" spans="1:5">
      <c r="A10985" s="410" t="s">
        <v>3066</v>
      </c>
      <c r="B10985" s="62" t="s">
        <v>123</v>
      </c>
      <c r="C10985" s="62">
        <v>4.0086000000000002E-3</v>
      </c>
      <c r="D10985" s="62">
        <v>6.92</v>
      </c>
      <c r="E10985" s="173">
        <f t="shared" si="240"/>
        <v>0.02</v>
      </c>
    </row>
    <row r="10986" spans="1:5">
      <c r="A10986" s="410" t="s">
        <v>3046</v>
      </c>
      <c r="B10986" s="62" t="s">
        <v>131</v>
      </c>
      <c r="C10986" s="62">
        <v>8.005E-4</v>
      </c>
      <c r="D10986" s="62">
        <v>50.4</v>
      </c>
      <c r="E10986" s="173">
        <f t="shared" si="240"/>
        <v>0.04</v>
      </c>
    </row>
    <row r="10987" spans="1:5">
      <c r="A10987" s="410" t="s">
        <v>3067</v>
      </c>
      <c r="B10987" s="62" t="s">
        <v>123</v>
      </c>
      <c r="C10987" s="62">
        <v>3.323E-4</v>
      </c>
      <c r="D10987" s="62">
        <v>108.95</v>
      </c>
      <c r="E10987" s="173">
        <f t="shared" si="240"/>
        <v>0.03</v>
      </c>
    </row>
    <row r="10988" spans="1:5">
      <c r="A10988" s="410" t="s">
        <v>3069</v>
      </c>
      <c r="B10988" s="62" t="s">
        <v>123</v>
      </c>
      <c r="C10988" s="62">
        <v>4.53456E-3</v>
      </c>
      <c r="D10988" s="62">
        <v>6.21</v>
      </c>
      <c r="E10988" s="173">
        <f t="shared" si="240"/>
        <v>0.02</v>
      </c>
    </row>
    <row r="10989" spans="1:5">
      <c r="A10989" s="410" t="s">
        <v>3338</v>
      </c>
      <c r="B10989" s="62" t="s">
        <v>123</v>
      </c>
      <c r="C10989" s="62">
        <v>1</v>
      </c>
      <c r="D10989" s="62">
        <v>5.22</v>
      </c>
      <c r="E10989" s="173">
        <f t="shared" si="240"/>
        <v>5.22</v>
      </c>
    </row>
    <row r="10990" spans="1:5">
      <c r="A10990" s="410" t="s">
        <v>3047</v>
      </c>
      <c r="B10990" s="62" t="s">
        <v>131</v>
      </c>
      <c r="C10990" s="62">
        <v>6.8672999999999998E-3</v>
      </c>
      <c r="D10990" s="62">
        <v>9.4499999999999993</v>
      </c>
      <c r="E10990" s="173">
        <f t="shared" si="240"/>
        <v>0.06</v>
      </c>
    </row>
    <row r="10991" spans="1:5" ht="30">
      <c r="A10991" s="410" t="s">
        <v>3330</v>
      </c>
      <c r="B10991" s="62" t="s">
        <v>123</v>
      </c>
      <c r="C10991" s="62">
        <v>4.5999999999999999E-2</v>
      </c>
      <c r="D10991" s="62">
        <v>20.21</v>
      </c>
      <c r="E10991" s="173">
        <f t="shared" si="240"/>
        <v>0.92</v>
      </c>
    </row>
    <row r="10992" spans="1:5">
      <c r="A10992" s="410" t="s">
        <v>3075</v>
      </c>
      <c r="B10992" s="62" t="s">
        <v>128</v>
      </c>
      <c r="C10992" s="62">
        <v>7.5575999999999996E-4</v>
      </c>
      <c r="D10992" s="62">
        <v>15.32</v>
      </c>
      <c r="E10992" s="173">
        <f t="shared" si="240"/>
        <v>0.01</v>
      </c>
    </row>
    <row r="10993" spans="1:5">
      <c r="A10993" s="410" t="s">
        <v>3076</v>
      </c>
      <c r="B10993" s="62" t="s">
        <v>122</v>
      </c>
      <c r="C10993" s="62">
        <v>0.5</v>
      </c>
      <c r="D10993" s="62">
        <v>1.87</v>
      </c>
      <c r="E10993" s="173">
        <f t="shared" si="240"/>
        <v>0.93</v>
      </c>
    </row>
    <row r="10994" spans="1:5">
      <c r="A10994" s="410" t="s">
        <v>3077</v>
      </c>
      <c r="B10994" s="62" t="s">
        <v>122</v>
      </c>
      <c r="C10994" s="62">
        <v>0.5</v>
      </c>
      <c r="D10994" s="62">
        <v>0.71</v>
      </c>
      <c r="E10994" s="173">
        <f t="shared" si="240"/>
        <v>0.35</v>
      </c>
    </row>
    <row r="10995" spans="1:5">
      <c r="A10995" s="410" t="s">
        <v>3078</v>
      </c>
      <c r="B10995" s="62" t="s">
        <v>122</v>
      </c>
      <c r="C10995" s="62">
        <v>0.5</v>
      </c>
      <c r="D10995" s="62">
        <v>0.34</v>
      </c>
      <c r="E10995" s="173">
        <f t="shared" si="240"/>
        <v>0.17</v>
      </c>
    </row>
    <row r="10996" spans="1:5">
      <c r="A10996" s="410" t="s">
        <v>3079</v>
      </c>
      <c r="B10996" s="62" t="s">
        <v>122</v>
      </c>
      <c r="C10996" s="62">
        <v>0.5</v>
      </c>
      <c r="D10996" s="62">
        <v>0.05</v>
      </c>
      <c r="E10996" s="173">
        <f t="shared" si="240"/>
        <v>0.02</v>
      </c>
    </row>
    <row r="10997" spans="1:5">
      <c r="A10997" s="410" t="s">
        <v>3048</v>
      </c>
      <c r="B10997" s="62" t="s">
        <v>123</v>
      </c>
      <c r="C10997" s="62">
        <v>1.3231600000000001E-3</v>
      </c>
      <c r="D10997" s="62">
        <v>31.18</v>
      </c>
      <c r="E10997" s="173">
        <f t="shared" si="240"/>
        <v>0.04</v>
      </c>
    </row>
    <row r="10998" spans="1:5">
      <c r="A10998" s="410" t="s">
        <v>3049</v>
      </c>
      <c r="B10998" s="62" t="s">
        <v>123</v>
      </c>
      <c r="C10998" s="62">
        <v>6.2016000000000003E-4</v>
      </c>
      <c r="D10998" s="62">
        <v>178.5</v>
      </c>
      <c r="E10998" s="173">
        <f t="shared" si="240"/>
        <v>0.11</v>
      </c>
    </row>
    <row r="10999" spans="1:5">
      <c r="A10999" s="410" t="s">
        <v>3050</v>
      </c>
      <c r="B10999" s="62" t="s">
        <v>123</v>
      </c>
      <c r="C10999" s="62">
        <v>5.5743599999999997E-2</v>
      </c>
      <c r="D10999" s="62">
        <v>1.17</v>
      </c>
      <c r="E10999" s="173">
        <f t="shared" si="240"/>
        <v>0.06</v>
      </c>
    </row>
    <row r="11000" spans="1:5" ht="30">
      <c r="A11000" s="410" t="s">
        <v>3051</v>
      </c>
      <c r="B11000" s="62" t="s">
        <v>123</v>
      </c>
      <c r="C11000" s="62">
        <v>5.375E-4</v>
      </c>
      <c r="D11000" s="62">
        <v>140.43</v>
      </c>
      <c r="E11000" s="173">
        <f t="shared" si="240"/>
        <v>7.0000000000000007E-2</v>
      </c>
    </row>
    <row r="11001" spans="1:5" ht="30">
      <c r="A11001" s="410" t="s">
        <v>3052</v>
      </c>
      <c r="B11001" s="62" t="s">
        <v>123</v>
      </c>
      <c r="C11001" s="62">
        <v>3.6000000000000002E-4</v>
      </c>
      <c r="D11001" s="62">
        <v>123.37</v>
      </c>
      <c r="E11001" s="173">
        <f t="shared" si="240"/>
        <v>0.04</v>
      </c>
    </row>
    <row r="11002" spans="1:5" ht="30">
      <c r="A11002" s="410" t="s">
        <v>3080</v>
      </c>
      <c r="B11002" s="62" t="s">
        <v>123</v>
      </c>
      <c r="C11002" s="62">
        <v>2.2059999999999999E-5</v>
      </c>
      <c r="D11002" s="62">
        <v>593.85</v>
      </c>
      <c r="E11002" s="173">
        <f t="shared" si="240"/>
        <v>0.01</v>
      </c>
    </row>
    <row r="11003" spans="1:5">
      <c r="A11003" s="410" t="s">
        <v>3081</v>
      </c>
      <c r="B11003" s="62" t="s">
        <v>123</v>
      </c>
      <c r="C11003" s="62">
        <v>1.3540000000000001E-4</v>
      </c>
      <c r="D11003" s="62">
        <v>134.63</v>
      </c>
      <c r="E11003" s="173">
        <f t="shared" si="240"/>
        <v>0.01</v>
      </c>
    </row>
    <row r="11004" spans="1:5">
      <c r="A11004" s="410" t="s">
        <v>3082</v>
      </c>
      <c r="B11004" s="62" t="s">
        <v>123</v>
      </c>
      <c r="C11004" s="62">
        <v>1.0286E-4</v>
      </c>
      <c r="D11004" s="62">
        <v>202.84</v>
      </c>
      <c r="E11004" s="173">
        <f t="shared" si="240"/>
        <v>0.02</v>
      </c>
    </row>
    <row r="11005" spans="1:5">
      <c r="A11005" s="410" t="s">
        <v>3083</v>
      </c>
      <c r="B11005" s="62" t="s">
        <v>123</v>
      </c>
      <c r="C11005" s="62">
        <v>2.2059999999999999E-5</v>
      </c>
      <c r="D11005" s="62">
        <v>574.46</v>
      </c>
      <c r="E11005" s="173">
        <f t="shared" si="240"/>
        <v>0.01</v>
      </c>
    </row>
    <row r="11006" spans="1:5">
      <c r="A11006" s="410" t="s">
        <v>3084</v>
      </c>
      <c r="B11006" s="62" t="s">
        <v>123</v>
      </c>
      <c r="C11006" s="62">
        <v>2.7100000000000001E-5</v>
      </c>
      <c r="D11006" s="62">
        <v>276.64</v>
      </c>
      <c r="E11006" s="173">
        <f t="shared" si="240"/>
        <v>0</v>
      </c>
    </row>
    <row r="11007" spans="1:5">
      <c r="A11007" s="410" t="s">
        <v>3085</v>
      </c>
      <c r="B11007" s="62" t="s">
        <v>123</v>
      </c>
      <c r="C11007" s="62">
        <v>1.3649999999999999E-3</v>
      </c>
      <c r="D11007" s="62">
        <v>8.1</v>
      </c>
      <c r="E11007" s="173">
        <f t="shared" si="240"/>
        <v>0.01</v>
      </c>
    </row>
    <row r="11008" spans="1:5">
      <c r="A11008" s="410" t="s">
        <v>3086</v>
      </c>
      <c r="B11008" s="62" t="s">
        <v>123</v>
      </c>
      <c r="C11008" s="62">
        <v>7.5575999999999996E-4</v>
      </c>
      <c r="D11008" s="62">
        <v>11.01</v>
      </c>
      <c r="E11008" s="173">
        <f t="shared" si="240"/>
        <v>0</v>
      </c>
    </row>
    <row r="11009" spans="1:5">
      <c r="A11009" s="410" t="s">
        <v>3087</v>
      </c>
      <c r="B11009" s="62" t="s">
        <v>123</v>
      </c>
      <c r="C11009" s="62">
        <v>7.5575999999999996E-4</v>
      </c>
      <c r="D11009" s="62">
        <v>24.42</v>
      </c>
      <c r="E11009" s="173">
        <f t="shared" si="240"/>
        <v>0.01</v>
      </c>
    </row>
    <row r="11010" spans="1:5">
      <c r="A11010" s="410" t="s">
        <v>562</v>
      </c>
      <c r="B11010" s="62" t="s">
        <v>563</v>
      </c>
      <c r="C11010" s="62" t="s">
        <v>563</v>
      </c>
      <c r="D11010" s="62" t="s">
        <v>563</v>
      </c>
      <c r="E11010" s="173">
        <f>SUM(E10984:E11009)</f>
        <v>10.539999999999996</v>
      </c>
    </row>
    <row r="11011" spans="1:5">
      <c r="A11011" s="410"/>
      <c r="B11011" s="62"/>
      <c r="C11011" s="62"/>
      <c r="D11011" s="62"/>
      <c r="E11011" s="173"/>
    </row>
    <row r="11012" spans="1:5">
      <c r="A11012" s="410" t="s">
        <v>565</v>
      </c>
      <c r="B11012" s="62" t="s">
        <v>563</v>
      </c>
      <c r="C11012" s="62" t="s">
        <v>563</v>
      </c>
      <c r="D11012" s="62" t="s">
        <v>563</v>
      </c>
      <c r="E11012" s="173">
        <f>E10976+E10981+E11010</f>
        <v>16.299999999999997</v>
      </c>
    </row>
    <row r="11013" spans="1:5">
      <c r="A11013" s="410"/>
      <c r="B11013" s="62"/>
      <c r="C11013" s="62"/>
      <c r="D11013" s="413"/>
      <c r="E11013" s="173"/>
    </row>
    <row r="11014" spans="1:5">
      <c r="A11014" s="410"/>
      <c r="B11014" s="62"/>
      <c r="C11014" s="62"/>
      <c r="D11014" s="62"/>
      <c r="E11014" s="173"/>
    </row>
    <row r="11015" spans="1:5">
      <c r="A11015" s="410"/>
      <c r="B11015" s="62"/>
      <c r="C11015" s="62"/>
      <c r="D11015" s="62"/>
      <c r="E11015" s="173"/>
    </row>
    <row r="11016" spans="1:5">
      <c r="A11016" s="410" t="s">
        <v>1534</v>
      </c>
      <c r="B11016" s="62" t="s">
        <v>3547</v>
      </c>
      <c r="C11016" s="62"/>
      <c r="D11016" s="62"/>
      <c r="E11016" s="173"/>
    </row>
    <row r="11017" spans="1:5">
      <c r="A11017" s="410" t="s">
        <v>1257</v>
      </c>
      <c r="B11017" s="62"/>
      <c r="C11017" s="62"/>
      <c r="D11017" s="62"/>
      <c r="E11017" s="173"/>
    </row>
    <row r="11018" spans="1:5">
      <c r="A11018" s="410" t="s">
        <v>570</v>
      </c>
      <c r="B11018" s="62"/>
      <c r="C11018" s="62"/>
      <c r="D11018" s="62"/>
      <c r="E11018" s="173"/>
    </row>
    <row r="11019" spans="1:5">
      <c r="A11019" s="410"/>
      <c r="B11019" s="62"/>
      <c r="C11019" s="62"/>
      <c r="D11019" s="62"/>
      <c r="E11019" s="173"/>
    </row>
    <row r="11020" spans="1:5">
      <c r="A11020" s="410" t="s">
        <v>576</v>
      </c>
      <c r="B11020" s="62" t="s">
        <v>558</v>
      </c>
      <c r="C11020" s="62" t="s">
        <v>559</v>
      </c>
      <c r="D11020" s="62" t="s">
        <v>560</v>
      </c>
      <c r="E11020" s="173" t="s">
        <v>561</v>
      </c>
    </row>
    <row r="11021" spans="1:5" ht="30">
      <c r="A11021" s="410" t="s">
        <v>3061</v>
      </c>
      <c r="B11021" s="62" t="s">
        <v>123</v>
      </c>
      <c r="C11021" s="62">
        <v>3.3859999999999998E-5</v>
      </c>
      <c r="D11021" s="62">
        <v>576</v>
      </c>
      <c r="E11021" s="173">
        <f>TRUNC((C11021*D11021),2)</f>
        <v>0.01</v>
      </c>
    </row>
    <row r="11022" spans="1:5">
      <c r="A11022" s="410" t="s">
        <v>562</v>
      </c>
      <c r="B11022" s="62" t="s">
        <v>563</v>
      </c>
      <c r="C11022" s="62" t="s">
        <v>563</v>
      </c>
      <c r="D11022" s="62" t="s">
        <v>563</v>
      </c>
      <c r="E11022" s="173">
        <f>SUM(E11021:E11021)</f>
        <v>0.01</v>
      </c>
    </row>
    <row r="11023" spans="1:5">
      <c r="A11023" s="410"/>
      <c r="B11023" s="62"/>
      <c r="C11023" s="62"/>
      <c r="D11023" s="62"/>
      <c r="E11023" s="173"/>
    </row>
    <row r="11024" spans="1:5">
      <c r="A11024" s="410" t="s">
        <v>557</v>
      </c>
      <c r="B11024" s="62" t="s">
        <v>558</v>
      </c>
      <c r="C11024" s="62" t="s">
        <v>559</v>
      </c>
      <c r="D11024" s="62" t="s">
        <v>560</v>
      </c>
      <c r="E11024" s="173" t="s">
        <v>561</v>
      </c>
    </row>
    <row r="11025" spans="1:5">
      <c r="A11025" s="410" t="s">
        <v>3104</v>
      </c>
      <c r="B11025" s="62" t="s">
        <v>122</v>
      </c>
      <c r="C11025" s="62">
        <v>0.25362499999999999</v>
      </c>
      <c r="D11025" s="62">
        <v>9.41</v>
      </c>
      <c r="E11025" s="173">
        <f>TRUNC((C11025*D11025),2)</f>
        <v>2.38</v>
      </c>
    </row>
    <row r="11026" spans="1:5">
      <c r="A11026" s="410" t="s">
        <v>3105</v>
      </c>
      <c r="B11026" s="62" t="s">
        <v>122</v>
      </c>
      <c r="C11026" s="62">
        <v>0.25362499999999999</v>
      </c>
      <c r="D11026" s="62">
        <v>13.3</v>
      </c>
      <c r="E11026" s="173">
        <f>TRUNC((C11026*D11026),2)</f>
        <v>3.37</v>
      </c>
    </row>
    <row r="11027" spans="1:5">
      <c r="A11027" s="410" t="s">
        <v>562</v>
      </c>
      <c r="B11027" s="62" t="s">
        <v>563</v>
      </c>
      <c r="C11027" s="62" t="s">
        <v>563</v>
      </c>
      <c r="D11027" s="62" t="s">
        <v>563</v>
      </c>
      <c r="E11027" s="173">
        <f>SUM(E11025:E11026)</f>
        <v>5.75</v>
      </c>
    </row>
    <row r="11028" spans="1:5">
      <c r="A11028" s="410"/>
      <c r="B11028" s="62"/>
      <c r="C11028" s="62"/>
      <c r="D11028" s="62"/>
      <c r="E11028" s="173"/>
    </row>
    <row r="11029" spans="1:5">
      <c r="A11029" s="410" t="s">
        <v>564</v>
      </c>
      <c r="B11029" s="62" t="s">
        <v>558</v>
      </c>
      <c r="C11029" s="62" t="s">
        <v>559</v>
      </c>
      <c r="D11029" s="62" t="s">
        <v>560</v>
      </c>
      <c r="E11029" s="173" t="s">
        <v>561</v>
      </c>
    </row>
    <row r="11030" spans="1:5">
      <c r="A11030" s="410" t="s">
        <v>3092</v>
      </c>
      <c r="B11030" s="62" t="s">
        <v>123</v>
      </c>
      <c r="C11030" s="62">
        <v>1.03056769</v>
      </c>
      <c r="D11030" s="62">
        <v>2.29</v>
      </c>
      <c r="E11030" s="173">
        <f t="shared" ref="E11030:E11055" si="241">TRUNC((C11030*D11030),2)</f>
        <v>2.36</v>
      </c>
    </row>
    <row r="11031" spans="1:5">
      <c r="A11031" s="410" t="s">
        <v>3066</v>
      </c>
      <c r="B11031" s="62" t="s">
        <v>123</v>
      </c>
      <c r="C11031" s="62">
        <v>4.0086000000000002E-3</v>
      </c>
      <c r="D11031" s="62">
        <v>6.92</v>
      </c>
      <c r="E11031" s="173">
        <f t="shared" si="241"/>
        <v>0.02</v>
      </c>
    </row>
    <row r="11032" spans="1:5">
      <c r="A11032" s="410" t="s">
        <v>3046</v>
      </c>
      <c r="B11032" s="62" t="s">
        <v>131</v>
      </c>
      <c r="C11032" s="62">
        <v>8.005E-4</v>
      </c>
      <c r="D11032" s="62">
        <v>50.4</v>
      </c>
      <c r="E11032" s="173">
        <f t="shared" si="241"/>
        <v>0.04</v>
      </c>
    </row>
    <row r="11033" spans="1:5">
      <c r="A11033" s="410" t="s">
        <v>3067</v>
      </c>
      <c r="B11033" s="62" t="s">
        <v>123</v>
      </c>
      <c r="C11033" s="62">
        <v>3.323E-4</v>
      </c>
      <c r="D11033" s="62">
        <v>108.95</v>
      </c>
      <c r="E11033" s="173">
        <f t="shared" si="241"/>
        <v>0.03</v>
      </c>
    </row>
    <row r="11034" spans="1:5">
      <c r="A11034" s="410" t="s">
        <v>3069</v>
      </c>
      <c r="B11034" s="62" t="s">
        <v>123</v>
      </c>
      <c r="C11034" s="62">
        <v>4.53456E-3</v>
      </c>
      <c r="D11034" s="62">
        <v>6.21</v>
      </c>
      <c r="E11034" s="173">
        <f t="shared" si="241"/>
        <v>0.02</v>
      </c>
    </row>
    <row r="11035" spans="1:5">
      <c r="A11035" s="410" t="s">
        <v>3365</v>
      </c>
      <c r="B11035" s="62" t="s">
        <v>123</v>
      </c>
      <c r="C11035" s="62">
        <v>1</v>
      </c>
      <c r="D11035" s="62">
        <v>34.29</v>
      </c>
      <c r="E11035" s="173">
        <f t="shared" si="241"/>
        <v>34.29</v>
      </c>
    </row>
    <row r="11036" spans="1:5">
      <c r="A11036" s="410" t="s">
        <v>3047</v>
      </c>
      <c r="B11036" s="62" t="s">
        <v>131</v>
      </c>
      <c r="C11036" s="62">
        <v>6.8672999999999998E-3</v>
      </c>
      <c r="D11036" s="62">
        <v>9.4499999999999993</v>
      </c>
      <c r="E11036" s="173">
        <f t="shared" si="241"/>
        <v>0.06</v>
      </c>
    </row>
    <row r="11037" spans="1:5" ht="30">
      <c r="A11037" s="410" t="s">
        <v>3330</v>
      </c>
      <c r="B11037" s="62" t="s">
        <v>123</v>
      </c>
      <c r="C11037" s="62">
        <v>4.5999999999999999E-2</v>
      </c>
      <c r="D11037" s="62">
        <v>20.21</v>
      </c>
      <c r="E11037" s="173">
        <f t="shared" si="241"/>
        <v>0.92</v>
      </c>
    </row>
    <row r="11038" spans="1:5">
      <c r="A11038" s="410" t="s">
        <v>3075</v>
      </c>
      <c r="B11038" s="62" t="s">
        <v>128</v>
      </c>
      <c r="C11038" s="62">
        <v>7.5575999999999996E-4</v>
      </c>
      <c r="D11038" s="62">
        <v>15.32</v>
      </c>
      <c r="E11038" s="173">
        <f t="shared" si="241"/>
        <v>0.01</v>
      </c>
    </row>
    <row r="11039" spans="1:5">
      <c r="A11039" s="410" t="s">
        <v>3076</v>
      </c>
      <c r="B11039" s="62" t="s">
        <v>122</v>
      </c>
      <c r="C11039" s="62">
        <v>0.5</v>
      </c>
      <c r="D11039" s="62">
        <v>1.87</v>
      </c>
      <c r="E11039" s="173">
        <f t="shared" si="241"/>
        <v>0.93</v>
      </c>
    </row>
    <row r="11040" spans="1:5">
      <c r="A11040" s="410" t="s">
        <v>3077</v>
      </c>
      <c r="B11040" s="62" t="s">
        <v>122</v>
      </c>
      <c r="C11040" s="62">
        <v>0.5</v>
      </c>
      <c r="D11040" s="62">
        <v>0.71</v>
      </c>
      <c r="E11040" s="173">
        <f t="shared" si="241"/>
        <v>0.35</v>
      </c>
    </row>
    <row r="11041" spans="1:5">
      <c r="A11041" s="410" t="s">
        <v>3078</v>
      </c>
      <c r="B11041" s="62" t="s">
        <v>122</v>
      </c>
      <c r="C11041" s="62">
        <v>0.5</v>
      </c>
      <c r="D11041" s="62">
        <v>0.34</v>
      </c>
      <c r="E11041" s="173">
        <f t="shared" si="241"/>
        <v>0.17</v>
      </c>
    </row>
    <row r="11042" spans="1:5">
      <c r="A11042" s="410" t="s">
        <v>3079</v>
      </c>
      <c r="B11042" s="62" t="s">
        <v>122</v>
      </c>
      <c r="C11042" s="62">
        <v>0.5</v>
      </c>
      <c r="D11042" s="62">
        <v>0.05</v>
      </c>
      <c r="E11042" s="173">
        <f t="shared" si="241"/>
        <v>0.02</v>
      </c>
    </row>
    <row r="11043" spans="1:5">
      <c r="A11043" s="410" t="s">
        <v>3048</v>
      </c>
      <c r="B11043" s="62" t="s">
        <v>123</v>
      </c>
      <c r="C11043" s="62">
        <v>1.3231600000000001E-3</v>
      </c>
      <c r="D11043" s="62">
        <v>31.18</v>
      </c>
      <c r="E11043" s="173">
        <f t="shared" si="241"/>
        <v>0.04</v>
      </c>
    </row>
    <row r="11044" spans="1:5">
      <c r="A11044" s="410" t="s">
        <v>3049</v>
      </c>
      <c r="B11044" s="62" t="s">
        <v>123</v>
      </c>
      <c r="C11044" s="62">
        <v>6.2016000000000003E-4</v>
      </c>
      <c r="D11044" s="62">
        <v>178.5</v>
      </c>
      <c r="E11044" s="173">
        <f t="shared" si="241"/>
        <v>0.11</v>
      </c>
    </row>
    <row r="11045" spans="1:5">
      <c r="A11045" s="410" t="s">
        <v>3050</v>
      </c>
      <c r="B11045" s="62" t="s">
        <v>123</v>
      </c>
      <c r="C11045" s="62">
        <v>5.5743599999999997E-2</v>
      </c>
      <c r="D11045" s="62">
        <v>1.17</v>
      </c>
      <c r="E11045" s="173">
        <f t="shared" si="241"/>
        <v>0.06</v>
      </c>
    </row>
    <row r="11046" spans="1:5" ht="30">
      <c r="A11046" s="410" t="s">
        <v>3051</v>
      </c>
      <c r="B11046" s="62" t="s">
        <v>123</v>
      </c>
      <c r="C11046" s="62">
        <v>5.375E-4</v>
      </c>
      <c r="D11046" s="62">
        <v>140.43</v>
      </c>
      <c r="E11046" s="173">
        <f t="shared" si="241"/>
        <v>7.0000000000000007E-2</v>
      </c>
    </row>
    <row r="11047" spans="1:5" ht="30">
      <c r="A11047" s="410" t="s">
        <v>3052</v>
      </c>
      <c r="B11047" s="62" t="s">
        <v>123</v>
      </c>
      <c r="C11047" s="62">
        <v>3.6000000000000002E-4</v>
      </c>
      <c r="D11047" s="62">
        <v>123.37</v>
      </c>
      <c r="E11047" s="173">
        <f t="shared" si="241"/>
        <v>0.04</v>
      </c>
    </row>
    <row r="11048" spans="1:5" ht="30">
      <c r="A11048" s="410" t="s">
        <v>3080</v>
      </c>
      <c r="B11048" s="62" t="s">
        <v>123</v>
      </c>
      <c r="C11048" s="62">
        <v>2.2059999999999999E-5</v>
      </c>
      <c r="D11048" s="62">
        <v>593.85</v>
      </c>
      <c r="E11048" s="173">
        <f t="shared" si="241"/>
        <v>0.01</v>
      </c>
    </row>
    <row r="11049" spans="1:5">
      <c r="A11049" s="410" t="s">
        <v>3081</v>
      </c>
      <c r="B11049" s="62" t="s">
        <v>123</v>
      </c>
      <c r="C11049" s="62">
        <v>1.3540000000000001E-4</v>
      </c>
      <c r="D11049" s="62">
        <v>134.63</v>
      </c>
      <c r="E11049" s="173">
        <f t="shared" si="241"/>
        <v>0.01</v>
      </c>
    </row>
    <row r="11050" spans="1:5">
      <c r="A11050" s="410" t="s">
        <v>3082</v>
      </c>
      <c r="B11050" s="62" t="s">
        <v>123</v>
      </c>
      <c r="C11050" s="62">
        <v>1.0286E-4</v>
      </c>
      <c r="D11050" s="62">
        <v>202.84</v>
      </c>
      <c r="E11050" s="173">
        <f t="shared" si="241"/>
        <v>0.02</v>
      </c>
    </row>
    <row r="11051" spans="1:5">
      <c r="A11051" s="410" t="s">
        <v>3083</v>
      </c>
      <c r="B11051" s="62" t="s">
        <v>123</v>
      </c>
      <c r="C11051" s="62">
        <v>2.2059999999999999E-5</v>
      </c>
      <c r="D11051" s="62">
        <v>574.46</v>
      </c>
      <c r="E11051" s="173">
        <f t="shared" si="241"/>
        <v>0.01</v>
      </c>
    </row>
    <row r="11052" spans="1:5">
      <c r="A11052" s="410" t="s">
        <v>3084</v>
      </c>
      <c r="B11052" s="62" t="s">
        <v>123</v>
      </c>
      <c r="C11052" s="62">
        <v>2.7100000000000001E-5</v>
      </c>
      <c r="D11052" s="62">
        <v>276.64</v>
      </c>
      <c r="E11052" s="173">
        <f t="shared" si="241"/>
        <v>0</v>
      </c>
    </row>
    <row r="11053" spans="1:5">
      <c r="A11053" s="410" t="s">
        <v>3085</v>
      </c>
      <c r="B11053" s="62" t="s">
        <v>123</v>
      </c>
      <c r="C11053" s="62">
        <v>1.3649999999999999E-3</v>
      </c>
      <c r="D11053" s="62">
        <v>8.1</v>
      </c>
      <c r="E11053" s="173">
        <f t="shared" si="241"/>
        <v>0.01</v>
      </c>
    </row>
    <row r="11054" spans="1:5">
      <c r="A11054" s="410" t="s">
        <v>3086</v>
      </c>
      <c r="B11054" s="62" t="s">
        <v>123</v>
      </c>
      <c r="C11054" s="62">
        <v>7.5575999999999996E-4</v>
      </c>
      <c r="D11054" s="62">
        <v>11.01</v>
      </c>
      <c r="E11054" s="173">
        <f t="shared" si="241"/>
        <v>0</v>
      </c>
    </row>
    <row r="11055" spans="1:5">
      <c r="A11055" s="410" t="s">
        <v>3087</v>
      </c>
      <c r="B11055" s="62" t="s">
        <v>123</v>
      </c>
      <c r="C11055" s="62">
        <v>7.5575999999999996E-4</v>
      </c>
      <c r="D11055" s="62">
        <v>24.42</v>
      </c>
      <c r="E11055" s="173">
        <f t="shared" si="241"/>
        <v>0.01</v>
      </c>
    </row>
    <row r="11056" spans="1:5">
      <c r="A11056" s="410" t="s">
        <v>562</v>
      </c>
      <c r="B11056" s="62" t="s">
        <v>563</v>
      </c>
      <c r="C11056" s="62" t="s">
        <v>563</v>
      </c>
      <c r="D11056" s="62" t="s">
        <v>563</v>
      </c>
      <c r="E11056" s="173">
        <f>SUM(E11030:E11055)</f>
        <v>39.61</v>
      </c>
    </row>
    <row r="11057" spans="1:5">
      <c r="A11057" s="410"/>
      <c r="B11057" s="62"/>
      <c r="C11057" s="62"/>
      <c r="D11057" s="62"/>
      <c r="E11057" s="173"/>
    </row>
    <row r="11058" spans="1:5">
      <c r="A11058" s="410" t="s">
        <v>565</v>
      </c>
      <c r="B11058" s="62" t="s">
        <v>563</v>
      </c>
      <c r="C11058" s="62" t="s">
        <v>563</v>
      </c>
      <c r="D11058" s="62" t="s">
        <v>563</v>
      </c>
      <c r="E11058" s="173">
        <f>E11022+E11027+E11056</f>
        <v>45.37</v>
      </c>
    </row>
    <row r="11059" spans="1:5">
      <c r="A11059" s="410"/>
      <c r="B11059" s="62"/>
      <c r="C11059" s="62"/>
      <c r="D11059" s="413"/>
      <c r="E11059" s="173"/>
    </row>
    <row r="11060" spans="1:5">
      <c r="A11060" s="410"/>
      <c r="B11060" s="62"/>
      <c r="C11060" s="62"/>
      <c r="D11060" s="62"/>
      <c r="E11060" s="173"/>
    </row>
    <row r="11061" spans="1:5">
      <c r="A11061" s="410"/>
      <c r="B11061" s="62"/>
      <c r="C11061" s="62"/>
      <c r="D11061" s="62"/>
      <c r="E11061" s="173"/>
    </row>
    <row r="11062" spans="1:5">
      <c r="A11062" s="410" t="s">
        <v>1535</v>
      </c>
      <c r="B11062" s="62" t="s">
        <v>3547</v>
      </c>
      <c r="C11062" s="62"/>
      <c r="D11062" s="62"/>
      <c r="E11062" s="173"/>
    </row>
    <row r="11063" spans="1:5">
      <c r="A11063" s="410" t="s">
        <v>1258</v>
      </c>
      <c r="B11063" s="62"/>
      <c r="C11063" s="62"/>
      <c r="D11063" s="62"/>
      <c r="E11063" s="173"/>
    </row>
    <row r="11064" spans="1:5">
      <c r="A11064" s="410" t="s">
        <v>570</v>
      </c>
      <c r="B11064" s="62"/>
      <c r="C11064" s="62"/>
      <c r="D11064" s="62"/>
      <c r="E11064" s="173"/>
    </row>
    <row r="11065" spans="1:5">
      <c r="A11065" s="410"/>
      <c r="B11065" s="62"/>
      <c r="C11065" s="62"/>
      <c r="D11065" s="62"/>
      <c r="E11065" s="173"/>
    </row>
    <row r="11066" spans="1:5">
      <c r="A11066" s="410" t="s">
        <v>576</v>
      </c>
      <c r="B11066" s="62" t="s">
        <v>558</v>
      </c>
      <c r="C11066" s="62" t="s">
        <v>559</v>
      </c>
      <c r="D11066" s="62" t="s">
        <v>560</v>
      </c>
      <c r="E11066" s="173" t="s">
        <v>561</v>
      </c>
    </row>
    <row r="11067" spans="1:5" ht="30">
      <c r="A11067" s="410" t="s">
        <v>3061</v>
      </c>
      <c r="B11067" s="62" t="s">
        <v>123</v>
      </c>
      <c r="C11067" s="62">
        <v>4.4679999999999999E-5</v>
      </c>
      <c r="D11067" s="62">
        <v>576</v>
      </c>
      <c r="E11067" s="173">
        <f>TRUNC((C11067*D11067),2)</f>
        <v>0.02</v>
      </c>
    </row>
    <row r="11068" spans="1:5">
      <c r="A11068" s="410" t="s">
        <v>562</v>
      </c>
      <c r="B11068" s="62" t="s">
        <v>563</v>
      </c>
      <c r="C11068" s="62" t="s">
        <v>563</v>
      </c>
      <c r="D11068" s="62" t="s">
        <v>563</v>
      </c>
      <c r="E11068" s="173">
        <f>SUM(E11067:E11067)</f>
        <v>0.02</v>
      </c>
    </row>
    <row r="11069" spans="1:5">
      <c r="A11069" s="410"/>
      <c r="B11069" s="62"/>
      <c r="C11069" s="62"/>
      <c r="D11069" s="62"/>
      <c r="E11069" s="173"/>
    </row>
    <row r="11070" spans="1:5">
      <c r="A11070" s="410" t="s">
        <v>557</v>
      </c>
      <c r="B11070" s="62" t="s">
        <v>558</v>
      </c>
      <c r="C11070" s="62" t="s">
        <v>559</v>
      </c>
      <c r="D11070" s="62" t="s">
        <v>560</v>
      </c>
      <c r="E11070" s="173" t="s">
        <v>561</v>
      </c>
    </row>
    <row r="11071" spans="1:5">
      <c r="A11071" s="410" t="s">
        <v>3104</v>
      </c>
      <c r="B11071" s="62" t="s">
        <v>122</v>
      </c>
      <c r="C11071" s="62">
        <v>0.334785</v>
      </c>
      <c r="D11071" s="62">
        <v>9.41</v>
      </c>
      <c r="E11071" s="173">
        <f>TRUNC((C11071*D11071),2)</f>
        <v>3.15</v>
      </c>
    </row>
    <row r="11072" spans="1:5">
      <c r="A11072" s="410" t="s">
        <v>3105</v>
      </c>
      <c r="B11072" s="62" t="s">
        <v>122</v>
      </c>
      <c r="C11072" s="62">
        <v>0.334785</v>
      </c>
      <c r="D11072" s="62">
        <v>13.3</v>
      </c>
      <c r="E11072" s="173">
        <f>TRUNC((C11072*D11072),2)</f>
        <v>4.45</v>
      </c>
    </row>
    <row r="11073" spans="1:5">
      <c r="A11073" s="410" t="s">
        <v>562</v>
      </c>
      <c r="B11073" s="62" t="s">
        <v>563</v>
      </c>
      <c r="C11073" s="62" t="s">
        <v>563</v>
      </c>
      <c r="D11073" s="62" t="s">
        <v>563</v>
      </c>
      <c r="E11073" s="173">
        <f>SUM(E11071:E11072)</f>
        <v>7.6</v>
      </c>
    </row>
    <row r="11074" spans="1:5">
      <c r="A11074" s="410"/>
      <c r="B11074" s="62"/>
      <c r="C11074" s="62"/>
      <c r="D11074" s="62"/>
      <c r="E11074" s="173"/>
    </row>
    <row r="11075" spans="1:5">
      <c r="A11075" s="410" t="s">
        <v>564</v>
      </c>
      <c r="B11075" s="62" t="s">
        <v>558</v>
      </c>
      <c r="C11075" s="62" t="s">
        <v>559</v>
      </c>
      <c r="D11075" s="62" t="s">
        <v>560</v>
      </c>
      <c r="E11075" s="173" t="s">
        <v>561</v>
      </c>
    </row>
    <row r="11076" spans="1:5">
      <c r="A11076" s="410" t="s">
        <v>3092</v>
      </c>
      <c r="B11076" s="62" t="s">
        <v>123</v>
      </c>
      <c r="C11076" s="62">
        <v>2.0305676899999998</v>
      </c>
      <c r="D11076" s="62">
        <v>2.29</v>
      </c>
      <c r="E11076" s="173">
        <f t="shared" ref="E11076:E11101" si="242">TRUNC((C11076*D11076),2)</f>
        <v>4.6500000000000004</v>
      </c>
    </row>
    <row r="11077" spans="1:5">
      <c r="A11077" s="410" t="s">
        <v>3066</v>
      </c>
      <c r="B11077" s="62" t="s">
        <v>123</v>
      </c>
      <c r="C11077" s="62">
        <v>5.2913600000000002E-3</v>
      </c>
      <c r="D11077" s="62">
        <v>6.92</v>
      </c>
      <c r="E11077" s="173">
        <f t="shared" si="242"/>
        <v>0.03</v>
      </c>
    </row>
    <row r="11078" spans="1:5">
      <c r="A11078" s="410" t="s">
        <v>3046</v>
      </c>
      <c r="B11078" s="62" t="s">
        <v>131</v>
      </c>
      <c r="C11078" s="62">
        <v>1.0566600000000001E-3</v>
      </c>
      <c r="D11078" s="62">
        <v>50.4</v>
      </c>
      <c r="E11078" s="173">
        <f t="shared" si="242"/>
        <v>0.05</v>
      </c>
    </row>
    <row r="11079" spans="1:5">
      <c r="A11079" s="410" t="s">
        <v>3067</v>
      </c>
      <c r="B11079" s="62" t="s">
        <v>123</v>
      </c>
      <c r="C11079" s="62">
        <v>4.3864000000000002E-4</v>
      </c>
      <c r="D11079" s="62">
        <v>108.95</v>
      </c>
      <c r="E11079" s="173">
        <f t="shared" si="242"/>
        <v>0.04</v>
      </c>
    </row>
    <row r="11080" spans="1:5">
      <c r="A11080" s="410" t="s">
        <v>3069</v>
      </c>
      <c r="B11080" s="62" t="s">
        <v>123</v>
      </c>
      <c r="C11080" s="62">
        <v>5.9855999999999998E-3</v>
      </c>
      <c r="D11080" s="62">
        <v>6.21</v>
      </c>
      <c r="E11080" s="173">
        <f t="shared" si="242"/>
        <v>0.03</v>
      </c>
    </row>
    <row r="11081" spans="1:5">
      <c r="A11081" s="410" t="s">
        <v>3344</v>
      </c>
      <c r="B11081" s="62" t="s">
        <v>123</v>
      </c>
      <c r="C11081" s="62">
        <v>1</v>
      </c>
      <c r="D11081" s="62">
        <v>13.58</v>
      </c>
      <c r="E11081" s="173">
        <f t="shared" si="242"/>
        <v>13.58</v>
      </c>
    </row>
    <row r="11082" spans="1:5">
      <c r="A11082" s="410" t="s">
        <v>3047</v>
      </c>
      <c r="B11082" s="62" t="s">
        <v>131</v>
      </c>
      <c r="C11082" s="62">
        <v>9.0648399999999994E-3</v>
      </c>
      <c r="D11082" s="62">
        <v>9.4499999999999993</v>
      </c>
      <c r="E11082" s="173">
        <f t="shared" si="242"/>
        <v>0.08</v>
      </c>
    </row>
    <row r="11083" spans="1:5" ht="30">
      <c r="A11083" s="410" t="s">
        <v>3330</v>
      </c>
      <c r="B11083" s="62" t="s">
        <v>123</v>
      </c>
      <c r="C11083" s="62">
        <v>9.1999999999999998E-2</v>
      </c>
      <c r="D11083" s="62">
        <v>20.21</v>
      </c>
      <c r="E11083" s="173">
        <f t="shared" si="242"/>
        <v>1.85</v>
      </c>
    </row>
    <row r="11084" spans="1:5">
      <c r="A11084" s="410" t="s">
        <v>3075</v>
      </c>
      <c r="B11084" s="62" t="s">
        <v>128</v>
      </c>
      <c r="C11084" s="62">
        <v>9.9759999999999996E-4</v>
      </c>
      <c r="D11084" s="62">
        <v>15.32</v>
      </c>
      <c r="E11084" s="173">
        <f t="shared" si="242"/>
        <v>0.01</v>
      </c>
    </row>
    <row r="11085" spans="1:5">
      <c r="A11085" s="410" t="s">
        <v>3076</v>
      </c>
      <c r="B11085" s="62" t="s">
        <v>122</v>
      </c>
      <c r="C11085" s="62">
        <v>0.66</v>
      </c>
      <c r="D11085" s="62">
        <v>1.87</v>
      </c>
      <c r="E11085" s="173">
        <f t="shared" si="242"/>
        <v>1.23</v>
      </c>
    </row>
    <row r="11086" spans="1:5">
      <c r="A11086" s="410" t="s">
        <v>3077</v>
      </c>
      <c r="B11086" s="62" t="s">
        <v>122</v>
      </c>
      <c r="C11086" s="62">
        <v>0.66</v>
      </c>
      <c r="D11086" s="62">
        <v>0.71</v>
      </c>
      <c r="E11086" s="173">
        <f t="shared" si="242"/>
        <v>0.46</v>
      </c>
    </row>
    <row r="11087" spans="1:5">
      <c r="A11087" s="410" t="s">
        <v>3078</v>
      </c>
      <c r="B11087" s="62" t="s">
        <v>122</v>
      </c>
      <c r="C11087" s="62">
        <v>0.66</v>
      </c>
      <c r="D11087" s="62">
        <v>0.34</v>
      </c>
      <c r="E11087" s="173">
        <f t="shared" si="242"/>
        <v>0.22</v>
      </c>
    </row>
    <row r="11088" spans="1:5">
      <c r="A11088" s="410" t="s">
        <v>3079</v>
      </c>
      <c r="B11088" s="62" t="s">
        <v>122</v>
      </c>
      <c r="C11088" s="62">
        <v>0.66</v>
      </c>
      <c r="D11088" s="62">
        <v>0.05</v>
      </c>
      <c r="E11088" s="173">
        <f t="shared" si="242"/>
        <v>0.03</v>
      </c>
    </row>
    <row r="11089" spans="1:5">
      <c r="A11089" s="410" t="s">
        <v>3048</v>
      </c>
      <c r="B11089" s="62" t="s">
        <v>123</v>
      </c>
      <c r="C11089" s="62">
        <v>1.7465600000000001E-3</v>
      </c>
      <c r="D11089" s="62">
        <v>31.18</v>
      </c>
      <c r="E11089" s="173">
        <f t="shared" si="242"/>
        <v>0.05</v>
      </c>
    </row>
    <row r="11090" spans="1:5">
      <c r="A11090" s="410" t="s">
        <v>3049</v>
      </c>
      <c r="B11090" s="62" t="s">
        <v>123</v>
      </c>
      <c r="C11090" s="62">
        <v>8.1859999999999995E-4</v>
      </c>
      <c r="D11090" s="62">
        <v>178.5</v>
      </c>
      <c r="E11090" s="173">
        <f t="shared" si="242"/>
        <v>0.14000000000000001</v>
      </c>
    </row>
    <row r="11091" spans="1:5">
      <c r="A11091" s="410" t="s">
        <v>3050</v>
      </c>
      <c r="B11091" s="62" t="s">
        <v>123</v>
      </c>
      <c r="C11091" s="62">
        <v>7.3581560000000004E-2</v>
      </c>
      <c r="D11091" s="62">
        <v>1.17</v>
      </c>
      <c r="E11091" s="173">
        <f t="shared" si="242"/>
        <v>0.08</v>
      </c>
    </row>
    <row r="11092" spans="1:5" ht="30">
      <c r="A11092" s="410" t="s">
        <v>3051</v>
      </c>
      <c r="B11092" s="62" t="s">
        <v>123</v>
      </c>
      <c r="C11092" s="62">
        <v>7.0949999999999995E-4</v>
      </c>
      <c r="D11092" s="62">
        <v>140.43</v>
      </c>
      <c r="E11092" s="173">
        <f t="shared" si="242"/>
        <v>0.09</v>
      </c>
    </row>
    <row r="11093" spans="1:5" ht="30">
      <c r="A11093" s="410" t="s">
        <v>3052</v>
      </c>
      <c r="B11093" s="62" t="s">
        <v>123</v>
      </c>
      <c r="C11093" s="62">
        <v>4.752E-4</v>
      </c>
      <c r="D11093" s="62">
        <v>123.37</v>
      </c>
      <c r="E11093" s="173">
        <f t="shared" si="242"/>
        <v>0.05</v>
      </c>
    </row>
    <row r="11094" spans="1:5" ht="30">
      <c r="A11094" s="410" t="s">
        <v>3080</v>
      </c>
      <c r="B11094" s="62" t="s">
        <v>123</v>
      </c>
      <c r="C11094" s="62">
        <v>2.9099999999999999E-5</v>
      </c>
      <c r="D11094" s="62">
        <v>593.85</v>
      </c>
      <c r="E11094" s="173">
        <f t="shared" si="242"/>
        <v>0.01</v>
      </c>
    </row>
    <row r="11095" spans="1:5">
      <c r="A11095" s="410" t="s">
        <v>3081</v>
      </c>
      <c r="B11095" s="62" t="s">
        <v>123</v>
      </c>
      <c r="C11095" s="62">
        <v>1.7872E-4</v>
      </c>
      <c r="D11095" s="62">
        <v>134.63</v>
      </c>
      <c r="E11095" s="173">
        <f t="shared" si="242"/>
        <v>0.02</v>
      </c>
    </row>
    <row r="11096" spans="1:5">
      <c r="A11096" s="410" t="s">
        <v>3082</v>
      </c>
      <c r="B11096" s="62" t="s">
        <v>123</v>
      </c>
      <c r="C11096" s="62">
        <v>1.3575999999999999E-4</v>
      </c>
      <c r="D11096" s="62">
        <v>202.84</v>
      </c>
      <c r="E11096" s="173">
        <f t="shared" si="242"/>
        <v>0.02</v>
      </c>
    </row>
    <row r="11097" spans="1:5">
      <c r="A11097" s="410" t="s">
        <v>3083</v>
      </c>
      <c r="B11097" s="62" t="s">
        <v>123</v>
      </c>
      <c r="C11097" s="62">
        <v>2.9099999999999999E-5</v>
      </c>
      <c r="D11097" s="62">
        <v>574.46</v>
      </c>
      <c r="E11097" s="173">
        <f t="shared" si="242"/>
        <v>0.01</v>
      </c>
    </row>
    <row r="11098" spans="1:5">
      <c r="A11098" s="410" t="s">
        <v>3084</v>
      </c>
      <c r="B11098" s="62" t="s">
        <v>123</v>
      </c>
      <c r="C11098" s="62">
        <v>3.578E-5</v>
      </c>
      <c r="D11098" s="62">
        <v>276.64</v>
      </c>
      <c r="E11098" s="173">
        <f t="shared" si="242"/>
        <v>0</v>
      </c>
    </row>
    <row r="11099" spans="1:5">
      <c r="A11099" s="410" t="s">
        <v>3085</v>
      </c>
      <c r="B11099" s="62" t="s">
        <v>123</v>
      </c>
      <c r="C11099" s="62">
        <v>1.8018000000000001E-3</v>
      </c>
      <c r="D11099" s="62">
        <v>8.1</v>
      </c>
      <c r="E11099" s="173">
        <f t="shared" si="242"/>
        <v>0.01</v>
      </c>
    </row>
    <row r="11100" spans="1:5">
      <c r="A11100" s="410" t="s">
        <v>3086</v>
      </c>
      <c r="B11100" s="62" t="s">
        <v>123</v>
      </c>
      <c r="C11100" s="62">
        <v>9.9759999999999996E-4</v>
      </c>
      <c r="D11100" s="62">
        <v>11.01</v>
      </c>
      <c r="E11100" s="173">
        <f t="shared" si="242"/>
        <v>0.01</v>
      </c>
    </row>
    <row r="11101" spans="1:5">
      <c r="A11101" s="410" t="s">
        <v>3087</v>
      </c>
      <c r="B11101" s="62" t="s">
        <v>123</v>
      </c>
      <c r="C11101" s="62">
        <v>9.9759999999999996E-4</v>
      </c>
      <c r="D11101" s="62">
        <v>24.42</v>
      </c>
      <c r="E11101" s="173">
        <f t="shared" si="242"/>
        <v>0.02</v>
      </c>
    </row>
    <row r="11102" spans="1:5">
      <c r="A11102" s="410" t="s">
        <v>562</v>
      </c>
      <c r="B11102" s="62" t="s">
        <v>563</v>
      </c>
      <c r="C11102" s="62" t="s">
        <v>563</v>
      </c>
      <c r="D11102" s="62" t="s">
        <v>563</v>
      </c>
      <c r="E11102" s="173">
        <f>SUM(E11076:E11101)</f>
        <v>22.77000000000001</v>
      </c>
    </row>
    <row r="11103" spans="1:5">
      <c r="A11103" s="410"/>
      <c r="B11103" s="62"/>
      <c r="C11103" s="62"/>
      <c r="D11103" s="62"/>
      <c r="E11103" s="173"/>
    </row>
    <row r="11104" spans="1:5">
      <c r="A11104" s="410" t="s">
        <v>565</v>
      </c>
      <c r="B11104" s="62" t="s">
        <v>563</v>
      </c>
      <c r="C11104" s="62" t="s">
        <v>563</v>
      </c>
      <c r="D11104" s="62" t="s">
        <v>563</v>
      </c>
      <c r="E11104" s="173">
        <f>E11068+E11073+E11102</f>
        <v>30.390000000000008</v>
      </c>
    </row>
    <row r="11105" spans="1:5">
      <c r="A11105" s="410"/>
      <c r="B11105" s="62"/>
      <c r="C11105" s="62"/>
      <c r="D11105" s="413"/>
      <c r="E11105" s="173"/>
    </row>
    <row r="11106" spans="1:5">
      <c r="A11106" s="410"/>
      <c r="B11106" s="62"/>
      <c r="C11106" s="62"/>
      <c r="D11106" s="62"/>
      <c r="E11106" s="173"/>
    </row>
    <row r="11107" spans="1:5">
      <c r="A11107" s="410"/>
      <c r="B11107" s="62"/>
      <c r="C11107" s="62"/>
      <c r="D11107" s="62"/>
      <c r="E11107" s="173"/>
    </row>
    <row r="11108" spans="1:5">
      <c r="A11108" s="410" t="s">
        <v>1536</v>
      </c>
      <c r="B11108" s="62" t="s">
        <v>3676</v>
      </c>
      <c r="C11108" s="62"/>
      <c r="D11108" s="62"/>
      <c r="E11108" s="173"/>
    </row>
    <row r="11109" spans="1:5">
      <c r="A11109" s="410" t="s">
        <v>1259</v>
      </c>
      <c r="B11109" s="62"/>
      <c r="C11109" s="62"/>
      <c r="D11109" s="62"/>
      <c r="E11109" s="173"/>
    </row>
    <row r="11110" spans="1:5">
      <c r="A11110" s="410" t="s">
        <v>570</v>
      </c>
      <c r="B11110" s="62"/>
      <c r="C11110" s="62"/>
      <c r="D11110" s="62"/>
      <c r="E11110" s="173"/>
    </row>
    <row r="11111" spans="1:5">
      <c r="A11111" s="410"/>
      <c r="B11111" s="62"/>
      <c r="C11111" s="62"/>
      <c r="D11111" s="62"/>
      <c r="E11111" s="173"/>
    </row>
    <row r="11112" spans="1:5">
      <c r="A11112" s="410" t="s">
        <v>576</v>
      </c>
      <c r="B11112" s="62" t="s">
        <v>558</v>
      </c>
      <c r="C11112" s="62" t="s">
        <v>559</v>
      </c>
      <c r="D11112" s="62" t="s">
        <v>560</v>
      </c>
      <c r="E11112" s="173" t="s">
        <v>561</v>
      </c>
    </row>
    <row r="11113" spans="1:5" ht="30">
      <c r="A11113" s="410" t="s">
        <v>3061</v>
      </c>
      <c r="B11113" s="62" t="s">
        <v>123</v>
      </c>
      <c r="C11113" s="62">
        <v>1.49E-5</v>
      </c>
      <c r="D11113" s="62">
        <v>576</v>
      </c>
      <c r="E11113" s="173">
        <f>TRUNC((C11113*D11113),2)</f>
        <v>0</v>
      </c>
    </row>
    <row r="11114" spans="1:5">
      <c r="A11114" s="410" t="s">
        <v>562</v>
      </c>
      <c r="B11114" s="62" t="s">
        <v>563</v>
      </c>
      <c r="C11114" s="62" t="s">
        <v>563</v>
      </c>
      <c r="D11114" s="62" t="s">
        <v>563</v>
      </c>
      <c r="E11114" s="173">
        <f>SUM(E11113:E11113)</f>
        <v>0</v>
      </c>
    </row>
    <row r="11115" spans="1:5">
      <c r="A11115" s="410"/>
      <c r="B11115" s="62"/>
      <c r="C11115" s="62"/>
      <c r="D11115" s="62"/>
      <c r="E11115" s="173"/>
    </row>
    <row r="11116" spans="1:5">
      <c r="A11116" s="410" t="s">
        <v>557</v>
      </c>
      <c r="B11116" s="62" t="s">
        <v>558</v>
      </c>
      <c r="C11116" s="62" t="s">
        <v>559</v>
      </c>
      <c r="D11116" s="62" t="s">
        <v>560</v>
      </c>
      <c r="E11116" s="173" t="s">
        <v>561</v>
      </c>
    </row>
    <row r="11117" spans="1:5">
      <c r="A11117" s="410" t="s">
        <v>3104</v>
      </c>
      <c r="B11117" s="62" t="s">
        <v>122</v>
      </c>
      <c r="C11117" s="62">
        <v>0.111595</v>
      </c>
      <c r="D11117" s="62">
        <v>9.41</v>
      </c>
      <c r="E11117" s="173">
        <f>TRUNC((C11117*D11117),2)</f>
        <v>1.05</v>
      </c>
    </row>
    <row r="11118" spans="1:5">
      <c r="A11118" s="410" t="s">
        <v>3105</v>
      </c>
      <c r="B11118" s="62" t="s">
        <v>122</v>
      </c>
      <c r="C11118" s="62">
        <v>0.111595</v>
      </c>
      <c r="D11118" s="62">
        <v>13.3</v>
      </c>
      <c r="E11118" s="173">
        <f>TRUNC((C11118*D11118),2)</f>
        <v>1.48</v>
      </c>
    </row>
    <row r="11119" spans="1:5">
      <c r="A11119" s="410" t="s">
        <v>562</v>
      </c>
      <c r="B11119" s="62" t="s">
        <v>563</v>
      </c>
      <c r="C11119" s="62" t="s">
        <v>563</v>
      </c>
      <c r="D11119" s="62" t="s">
        <v>563</v>
      </c>
      <c r="E11119" s="173">
        <f>SUM(E11117:E11118)</f>
        <v>2.5300000000000002</v>
      </c>
    </row>
    <row r="11120" spans="1:5">
      <c r="A11120" s="410"/>
      <c r="B11120" s="62"/>
      <c r="C11120" s="62"/>
      <c r="D11120" s="62"/>
      <c r="E11120" s="173"/>
    </row>
    <row r="11121" spans="1:5">
      <c r="A11121" s="410" t="s">
        <v>564</v>
      </c>
      <c r="B11121" s="62" t="s">
        <v>558</v>
      </c>
      <c r="C11121" s="62" t="s">
        <v>559</v>
      </c>
      <c r="D11121" s="62" t="s">
        <v>560</v>
      </c>
      <c r="E11121" s="173" t="s">
        <v>561</v>
      </c>
    </row>
    <row r="11122" spans="1:5">
      <c r="A11122" s="410" t="s">
        <v>3092</v>
      </c>
      <c r="B11122" s="62" t="s">
        <v>123</v>
      </c>
      <c r="C11122" s="62">
        <v>1.0524017400000001</v>
      </c>
      <c r="D11122" s="62">
        <v>2.29</v>
      </c>
      <c r="E11122" s="173">
        <f t="shared" ref="E11122:E11148" si="243">TRUNC((C11122*D11122),2)</f>
        <v>2.4</v>
      </c>
    </row>
    <row r="11123" spans="1:5">
      <c r="A11123" s="410" t="s">
        <v>3334</v>
      </c>
      <c r="B11123" s="62" t="s">
        <v>123</v>
      </c>
      <c r="C11123" s="62">
        <v>1</v>
      </c>
      <c r="D11123" s="62">
        <v>1.82</v>
      </c>
      <c r="E11123" s="173">
        <f t="shared" si="243"/>
        <v>1.82</v>
      </c>
    </row>
    <row r="11124" spans="1:5">
      <c r="A11124" s="410" t="s">
        <v>3066</v>
      </c>
      <c r="B11124" s="62" t="s">
        <v>123</v>
      </c>
      <c r="C11124" s="62">
        <v>1.7637799999999999E-3</v>
      </c>
      <c r="D11124" s="62">
        <v>6.92</v>
      </c>
      <c r="E11124" s="173">
        <f t="shared" si="243"/>
        <v>0.01</v>
      </c>
    </row>
    <row r="11125" spans="1:5">
      <c r="A11125" s="410" t="s">
        <v>3046</v>
      </c>
      <c r="B11125" s="62" t="s">
        <v>131</v>
      </c>
      <c r="C11125" s="62">
        <v>3.5221999999999999E-4</v>
      </c>
      <c r="D11125" s="62">
        <v>50.4</v>
      </c>
      <c r="E11125" s="173">
        <f t="shared" si="243"/>
        <v>0.01</v>
      </c>
    </row>
    <row r="11126" spans="1:5">
      <c r="A11126" s="410" t="s">
        <v>3067</v>
      </c>
      <c r="B11126" s="62" t="s">
        <v>123</v>
      </c>
      <c r="C11126" s="62">
        <v>1.4621999999999999E-4</v>
      </c>
      <c r="D11126" s="62">
        <v>108.95</v>
      </c>
      <c r="E11126" s="173">
        <f t="shared" si="243"/>
        <v>0.01</v>
      </c>
    </row>
    <row r="11127" spans="1:5">
      <c r="A11127" s="410" t="s">
        <v>3069</v>
      </c>
      <c r="B11127" s="62" t="s">
        <v>123</v>
      </c>
      <c r="C11127" s="62">
        <v>1.9951999999999999E-3</v>
      </c>
      <c r="D11127" s="62">
        <v>6.21</v>
      </c>
      <c r="E11127" s="173">
        <f t="shared" si="243"/>
        <v>0.01</v>
      </c>
    </row>
    <row r="11128" spans="1:5">
      <c r="A11128" s="410" t="s">
        <v>3345</v>
      </c>
      <c r="B11128" s="62" t="s">
        <v>123</v>
      </c>
      <c r="C11128" s="62">
        <v>1</v>
      </c>
      <c r="D11128" s="62">
        <v>10.199999999999999</v>
      </c>
      <c r="E11128" s="173">
        <f t="shared" si="243"/>
        <v>10.199999999999999</v>
      </c>
    </row>
    <row r="11129" spans="1:5">
      <c r="A11129" s="410" t="s">
        <v>3047</v>
      </c>
      <c r="B11129" s="62" t="s">
        <v>131</v>
      </c>
      <c r="C11129" s="62">
        <v>3.02162E-3</v>
      </c>
      <c r="D11129" s="62">
        <v>9.4499999999999993</v>
      </c>
      <c r="E11129" s="173">
        <f t="shared" si="243"/>
        <v>0.02</v>
      </c>
    </row>
    <row r="11130" spans="1:5" ht="30">
      <c r="A11130" s="410" t="s">
        <v>3330</v>
      </c>
      <c r="B11130" s="62" t="s">
        <v>123</v>
      </c>
      <c r="C11130" s="62">
        <v>0.06</v>
      </c>
      <c r="D11130" s="62">
        <v>20.21</v>
      </c>
      <c r="E11130" s="173">
        <f t="shared" si="243"/>
        <v>1.21</v>
      </c>
    </row>
    <row r="11131" spans="1:5">
      <c r="A11131" s="410" t="s">
        <v>3075</v>
      </c>
      <c r="B11131" s="62" t="s">
        <v>128</v>
      </c>
      <c r="C11131" s="62">
        <v>3.3253999999999998E-4</v>
      </c>
      <c r="D11131" s="62">
        <v>15.32</v>
      </c>
      <c r="E11131" s="173">
        <f t="shared" si="243"/>
        <v>0</v>
      </c>
    </row>
    <row r="11132" spans="1:5">
      <c r="A11132" s="410" t="s">
        <v>3076</v>
      </c>
      <c r="B11132" s="62" t="s">
        <v>122</v>
      </c>
      <c r="C11132" s="62">
        <v>0.22</v>
      </c>
      <c r="D11132" s="62">
        <v>1.87</v>
      </c>
      <c r="E11132" s="173">
        <f t="shared" si="243"/>
        <v>0.41</v>
      </c>
    </row>
    <row r="11133" spans="1:5">
      <c r="A11133" s="410" t="s">
        <v>3077</v>
      </c>
      <c r="B11133" s="62" t="s">
        <v>122</v>
      </c>
      <c r="C11133" s="62">
        <v>0.22</v>
      </c>
      <c r="D11133" s="62">
        <v>0.71</v>
      </c>
      <c r="E11133" s="173">
        <f t="shared" si="243"/>
        <v>0.15</v>
      </c>
    </row>
    <row r="11134" spans="1:5">
      <c r="A11134" s="410" t="s">
        <v>3078</v>
      </c>
      <c r="B11134" s="62" t="s">
        <v>122</v>
      </c>
      <c r="C11134" s="62">
        <v>0.22</v>
      </c>
      <c r="D11134" s="62">
        <v>0.34</v>
      </c>
      <c r="E11134" s="173">
        <f t="shared" si="243"/>
        <v>7.0000000000000007E-2</v>
      </c>
    </row>
    <row r="11135" spans="1:5">
      <c r="A11135" s="410" t="s">
        <v>3079</v>
      </c>
      <c r="B11135" s="62" t="s">
        <v>122</v>
      </c>
      <c r="C11135" s="62">
        <v>0.22</v>
      </c>
      <c r="D11135" s="62">
        <v>0.05</v>
      </c>
      <c r="E11135" s="173">
        <f t="shared" si="243"/>
        <v>0.01</v>
      </c>
    </row>
    <row r="11136" spans="1:5">
      <c r="A11136" s="410" t="s">
        <v>3048</v>
      </c>
      <c r="B11136" s="62" t="s">
        <v>123</v>
      </c>
      <c r="C11136" s="62">
        <v>5.8217999999999996E-4</v>
      </c>
      <c r="D11136" s="62">
        <v>31.18</v>
      </c>
      <c r="E11136" s="173">
        <f t="shared" si="243"/>
        <v>0.01</v>
      </c>
    </row>
    <row r="11137" spans="1:5">
      <c r="A11137" s="410" t="s">
        <v>3049</v>
      </c>
      <c r="B11137" s="62" t="s">
        <v>123</v>
      </c>
      <c r="C11137" s="62">
        <v>2.7285999999999999E-4</v>
      </c>
      <c r="D11137" s="62">
        <v>178.5</v>
      </c>
      <c r="E11137" s="173">
        <f t="shared" si="243"/>
        <v>0.04</v>
      </c>
    </row>
    <row r="11138" spans="1:5">
      <c r="A11138" s="410" t="s">
        <v>3050</v>
      </c>
      <c r="B11138" s="62" t="s">
        <v>123</v>
      </c>
      <c r="C11138" s="62">
        <v>2.4527179999999999E-2</v>
      </c>
      <c r="D11138" s="62">
        <v>1.17</v>
      </c>
      <c r="E11138" s="173">
        <f t="shared" si="243"/>
        <v>0.02</v>
      </c>
    </row>
    <row r="11139" spans="1:5" ht="30">
      <c r="A11139" s="410" t="s">
        <v>3051</v>
      </c>
      <c r="B11139" s="62" t="s">
        <v>123</v>
      </c>
      <c r="C11139" s="62">
        <v>2.365E-4</v>
      </c>
      <c r="D11139" s="62">
        <v>140.43</v>
      </c>
      <c r="E11139" s="173">
        <f t="shared" si="243"/>
        <v>0.03</v>
      </c>
    </row>
    <row r="11140" spans="1:5" ht="30">
      <c r="A11140" s="410" t="s">
        <v>3052</v>
      </c>
      <c r="B11140" s="62" t="s">
        <v>123</v>
      </c>
      <c r="C11140" s="62">
        <v>1.584E-4</v>
      </c>
      <c r="D11140" s="62">
        <v>123.37</v>
      </c>
      <c r="E11140" s="173">
        <f t="shared" si="243"/>
        <v>0.01</v>
      </c>
    </row>
    <row r="11141" spans="1:5" ht="30">
      <c r="A11141" s="410" t="s">
        <v>3080</v>
      </c>
      <c r="B11141" s="62" t="s">
        <v>123</v>
      </c>
      <c r="C11141" s="62">
        <v>9.7000000000000003E-6</v>
      </c>
      <c r="D11141" s="62">
        <v>593.85</v>
      </c>
      <c r="E11141" s="173">
        <f t="shared" si="243"/>
        <v>0</v>
      </c>
    </row>
    <row r="11142" spans="1:5">
      <c r="A11142" s="410" t="s">
        <v>3081</v>
      </c>
      <c r="B11142" s="62" t="s">
        <v>123</v>
      </c>
      <c r="C11142" s="62">
        <v>5.9580000000000002E-5</v>
      </c>
      <c r="D11142" s="62">
        <v>134.63</v>
      </c>
      <c r="E11142" s="173">
        <f t="shared" si="243"/>
        <v>0</v>
      </c>
    </row>
    <row r="11143" spans="1:5">
      <c r="A11143" s="410" t="s">
        <v>3082</v>
      </c>
      <c r="B11143" s="62" t="s">
        <v>123</v>
      </c>
      <c r="C11143" s="62">
        <v>4.5259999999999997E-5</v>
      </c>
      <c r="D11143" s="62">
        <v>202.84</v>
      </c>
      <c r="E11143" s="173">
        <f t="shared" si="243"/>
        <v>0</v>
      </c>
    </row>
    <row r="11144" spans="1:5">
      <c r="A11144" s="410" t="s">
        <v>3083</v>
      </c>
      <c r="B11144" s="62" t="s">
        <v>123</v>
      </c>
      <c r="C11144" s="62">
        <v>9.7000000000000003E-6</v>
      </c>
      <c r="D11144" s="62">
        <v>574.46</v>
      </c>
      <c r="E11144" s="173">
        <f t="shared" si="243"/>
        <v>0</v>
      </c>
    </row>
    <row r="11145" spans="1:5">
      <c r="A11145" s="410" t="s">
        <v>3084</v>
      </c>
      <c r="B11145" s="62" t="s">
        <v>123</v>
      </c>
      <c r="C11145" s="62">
        <v>1.1919999999999999E-5</v>
      </c>
      <c r="D11145" s="62">
        <v>276.64</v>
      </c>
      <c r="E11145" s="173">
        <f t="shared" si="243"/>
        <v>0</v>
      </c>
    </row>
    <row r="11146" spans="1:5">
      <c r="A11146" s="410" t="s">
        <v>3085</v>
      </c>
      <c r="B11146" s="62" t="s">
        <v>123</v>
      </c>
      <c r="C11146" s="62">
        <v>6.0059999999999996E-4</v>
      </c>
      <c r="D11146" s="62">
        <v>8.1</v>
      </c>
      <c r="E11146" s="173">
        <f t="shared" si="243"/>
        <v>0</v>
      </c>
    </row>
    <row r="11147" spans="1:5">
      <c r="A11147" s="410" t="s">
        <v>3086</v>
      </c>
      <c r="B11147" s="62" t="s">
        <v>123</v>
      </c>
      <c r="C11147" s="62">
        <v>3.3253999999999998E-4</v>
      </c>
      <c r="D11147" s="62">
        <v>11.01</v>
      </c>
      <c r="E11147" s="173">
        <f t="shared" si="243"/>
        <v>0</v>
      </c>
    </row>
    <row r="11148" spans="1:5">
      <c r="A11148" s="410" t="s">
        <v>3087</v>
      </c>
      <c r="B11148" s="62" t="s">
        <v>123</v>
      </c>
      <c r="C11148" s="62">
        <v>3.3253999999999998E-4</v>
      </c>
      <c r="D11148" s="62">
        <v>24.42</v>
      </c>
      <c r="E11148" s="173">
        <f t="shared" si="243"/>
        <v>0</v>
      </c>
    </row>
    <row r="11149" spans="1:5">
      <c r="A11149" s="410" t="s">
        <v>562</v>
      </c>
      <c r="B11149" s="62" t="s">
        <v>563</v>
      </c>
      <c r="C11149" s="62" t="s">
        <v>563</v>
      </c>
      <c r="D11149" s="62" t="s">
        <v>563</v>
      </c>
      <c r="E11149" s="173">
        <f>SUM(E11122:E11148)</f>
        <v>16.440000000000001</v>
      </c>
    </row>
    <row r="11150" spans="1:5">
      <c r="A11150" s="410"/>
      <c r="B11150" s="62"/>
      <c r="C11150" s="62"/>
      <c r="D11150" s="62"/>
      <c r="E11150" s="173"/>
    </row>
    <row r="11151" spans="1:5">
      <c r="A11151" s="410" t="s">
        <v>565</v>
      </c>
      <c r="B11151" s="62" t="s">
        <v>563</v>
      </c>
      <c r="C11151" s="62" t="s">
        <v>563</v>
      </c>
      <c r="D11151" s="62" t="s">
        <v>563</v>
      </c>
      <c r="E11151" s="173">
        <f>E11114+E11119+E11149</f>
        <v>18.970000000000002</v>
      </c>
    </row>
    <row r="11152" spans="1:5">
      <c r="A11152" s="410"/>
      <c r="B11152" s="62"/>
      <c r="C11152" s="62"/>
      <c r="D11152" s="413"/>
      <c r="E11152" s="173"/>
    </row>
    <row r="11153" spans="1:5">
      <c r="A11153" s="410"/>
      <c r="B11153" s="62"/>
      <c r="C11153" s="62"/>
      <c r="D11153" s="62"/>
      <c r="E11153" s="173"/>
    </row>
    <row r="11154" spans="1:5">
      <c r="A11154" s="410"/>
      <c r="B11154" s="62"/>
      <c r="C11154" s="62"/>
      <c r="D11154" s="62"/>
      <c r="E11154" s="173"/>
    </row>
    <row r="11155" spans="1:5">
      <c r="A11155" s="410" t="s">
        <v>1537</v>
      </c>
      <c r="B11155" s="62" t="s">
        <v>3679</v>
      </c>
      <c r="C11155" s="62"/>
      <c r="D11155" s="62"/>
      <c r="E11155" s="173"/>
    </row>
    <row r="11156" spans="1:5">
      <c r="A11156" s="410" t="s">
        <v>1246</v>
      </c>
      <c r="B11156" s="62"/>
      <c r="C11156" s="62"/>
      <c r="D11156" s="62"/>
      <c r="E11156" s="173"/>
    </row>
    <row r="11157" spans="1:5">
      <c r="A11157" s="410" t="s">
        <v>570</v>
      </c>
      <c r="B11157" s="62"/>
      <c r="C11157" s="62"/>
      <c r="D11157" s="62"/>
      <c r="E11157" s="173"/>
    </row>
    <row r="11158" spans="1:5">
      <c r="A11158" s="410"/>
      <c r="B11158" s="62"/>
      <c r="C11158" s="62"/>
      <c r="D11158" s="62"/>
      <c r="E11158" s="173"/>
    </row>
    <row r="11159" spans="1:5">
      <c r="A11159" s="410" t="s">
        <v>576</v>
      </c>
      <c r="B11159" s="62" t="s">
        <v>558</v>
      </c>
      <c r="C11159" s="62" t="s">
        <v>559</v>
      </c>
      <c r="D11159" s="62" t="s">
        <v>560</v>
      </c>
      <c r="E11159" s="173" t="s">
        <v>561</v>
      </c>
    </row>
    <row r="11160" spans="1:5" ht="30">
      <c r="A11160" s="410" t="s">
        <v>3061</v>
      </c>
      <c r="B11160" s="62" t="s">
        <v>123</v>
      </c>
      <c r="C11160" s="62">
        <v>2.302E-5</v>
      </c>
      <c r="D11160" s="62">
        <v>576</v>
      </c>
      <c r="E11160" s="173">
        <f>TRUNC((C11160*D11160),2)</f>
        <v>0.01</v>
      </c>
    </row>
    <row r="11161" spans="1:5">
      <c r="A11161" s="410" t="s">
        <v>562</v>
      </c>
      <c r="B11161" s="62" t="s">
        <v>563</v>
      </c>
      <c r="C11161" s="62" t="s">
        <v>563</v>
      </c>
      <c r="D11161" s="62" t="s">
        <v>563</v>
      </c>
      <c r="E11161" s="173">
        <f>SUM(E11160:E11160)</f>
        <v>0.01</v>
      </c>
    </row>
    <row r="11162" spans="1:5">
      <c r="A11162" s="410"/>
      <c r="B11162" s="62"/>
      <c r="C11162" s="62"/>
      <c r="D11162" s="62"/>
      <c r="E11162" s="173"/>
    </row>
    <row r="11163" spans="1:5">
      <c r="A11163" s="410" t="s">
        <v>557</v>
      </c>
      <c r="B11163" s="62" t="s">
        <v>558</v>
      </c>
      <c r="C11163" s="62" t="s">
        <v>559</v>
      </c>
      <c r="D11163" s="62" t="s">
        <v>560</v>
      </c>
      <c r="E11163" s="173" t="s">
        <v>561</v>
      </c>
    </row>
    <row r="11164" spans="1:5">
      <c r="A11164" s="410" t="s">
        <v>3104</v>
      </c>
      <c r="B11164" s="62" t="s">
        <v>122</v>
      </c>
      <c r="C11164" s="62">
        <v>0.17246500000000001</v>
      </c>
      <c r="D11164" s="62">
        <v>9.41</v>
      </c>
      <c r="E11164" s="173">
        <f>TRUNC((C11164*D11164),2)</f>
        <v>1.62</v>
      </c>
    </row>
    <row r="11165" spans="1:5">
      <c r="A11165" s="410" t="s">
        <v>3105</v>
      </c>
      <c r="B11165" s="62" t="s">
        <v>122</v>
      </c>
      <c r="C11165" s="62">
        <v>0.17246500000000001</v>
      </c>
      <c r="D11165" s="62">
        <v>13.3</v>
      </c>
      <c r="E11165" s="173">
        <f>TRUNC((C11165*D11165),2)</f>
        <v>2.29</v>
      </c>
    </row>
    <row r="11166" spans="1:5">
      <c r="A11166" s="410" t="s">
        <v>562</v>
      </c>
      <c r="B11166" s="62" t="s">
        <v>563</v>
      </c>
      <c r="C11166" s="62" t="s">
        <v>563</v>
      </c>
      <c r="D11166" s="62" t="s">
        <v>563</v>
      </c>
      <c r="E11166" s="173">
        <f>SUM(E11164:E11165)</f>
        <v>3.91</v>
      </c>
    </row>
    <row r="11167" spans="1:5">
      <c r="A11167" s="410"/>
      <c r="B11167" s="62"/>
      <c r="C11167" s="62"/>
      <c r="D11167" s="62"/>
      <c r="E11167" s="173"/>
    </row>
    <row r="11168" spans="1:5">
      <c r="A11168" s="410" t="s">
        <v>564</v>
      </c>
      <c r="B11168" s="62" t="s">
        <v>558</v>
      </c>
      <c r="C11168" s="62" t="s">
        <v>559</v>
      </c>
      <c r="D11168" s="62" t="s">
        <v>560</v>
      </c>
      <c r="E11168" s="173" t="s">
        <v>561</v>
      </c>
    </row>
    <row r="11169" spans="1:5">
      <c r="A11169" s="410" t="s">
        <v>3092</v>
      </c>
      <c r="B11169" s="62" t="s">
        <v>123</v>
      </c>
      <c r="C11169" s="62">
        <v>1.04803493</v>
      </c>
      <c r="D11169" s="62">
        <v>2.29</v>
      </c>
      <c r="E11169" s="173">
        <f t="shared" ref="E11169:E11194" si="244">TRUNC((C11169*D11169),2)</f>
        <v>2.39</v>
      </c>
    </row>
    <row r="11170" spans="1:5">
      <c r="A11170" s="410" t="s">
        <v>3066</v>
      </c>
      <c r="B11170" s="62" t="s">
        <v>123</v>
      </c>
      <c r="C11170" s="62">
        <v>2.7258400000000002E-3</v>
      </c>
      <c r="D11170" s="62">
        <v>6.92</v>
      </c>
      <c r="E11170" s="173">
        <f t="shared" si="244"/>
        <v>0.01</v>
      </c>
    </row>
    <row r="11171" spans="1:5">
      <c r="A11171" s="410" t="s">
        <v>3046</v>
      </c>
      <c r="B11171" s="62" t="s">
        <v>131</v>
      </c>
      <c r="C11171" s="62">
        <v>5.4434000000000004E-4</v>
      </c>
      <c r="D11171" s="62">
        <v>50.4</v>
      </c>
      <c r="E11171" s="173">
        <f t="shared" si="244"/>
        <v>0.02</v>
      </c>
    </row>
    <row r="11172" spans="1:5">
      <c r="A11172" s="410" t="s">
        <v>3067</v>
      </c>
      <c r="B11172" s="62" t="s">
        <v>123</v>
      </c>
      <c r="C11172" s="62">
        <v>2.2596000000000001E-4</v>
      </c>
      <c r="D11172" s="62">
        <v>108.95</v>
      </c>
      <c r="E11172" s="173">
        <f t="shared" si="244"/>
        <v>0.02</v>
      </c>
    </row>
    <row r="11173" spans="1:5">
      <c r="A11173" s="410" t="s">
        <v>3069</v>
      </c>
      <c r="B11173" s="62" t="s">
        <v>123</v>
      </c>
      <c r="C11173" s="62">
        <v>3.0834999999999999E-3</v>
      </c>
      <c r="D11173" s="62">
        <v>6.21</v>
      </c>
      <c r="E11173" s="173">
        <f t="shared" si="244"/>
        <v>0.01</v>
      </c>
    </row>
    <row r="11174" spans="1:5">
      <c r="A11174" s="410" t="s">
        <v>3047</v>
      </c>
      <c r="B11174" s="62" t="s">
        <v>131</v>
      </c>
      <c r="C11174" s="62">
        <v>4.6697600000000002E-3</v>
      </c>
      <c r="D11174" s="62">
        <v>9.4499999999999993</v>
      </c>
      <c r="E11174" s="173">
        <f t="shared" si="244"/>
        <v>0.04</v>
      </c>
    </row>
    <row r="11175" spans="1:5">
      <c r="A11175" s="410" t="s">
        <v>3348</v>
      </c>
      <c r="B11175" s="62" t="s">
        <v>123</v>
      </c>
      <c r="C11175" s="62">
        <v>1</v>
      </c>
      <c r="D11175" s="62">
        <v>3.98</v>
      </c>
      <c r="E11175" s="173">
        <f t="shared" si="244"/>
        <v>3.98</v>
      </c>
    </row>
    <row r="11176" spans="1:5" ht="30">
      <c r="A11176" s="410" t="s">
        <v>3330</v>
      </c>
      <c r="B11176" s="62" t="s">
        <v>123</v>
      </c>
      <c r="C11176" s="62">
        <v>4.5999999999999999E-2</v>
      </c>
      <c r="D11176" s="62">
        <v>20.21</v>
      </c>
      <c r="E11176" s="173">
        <f t="shared" si="244"/>
        <v>0.92</v>
      </c>
    </row>
    <row r="11177" spans="1:5">
      <c r="A11177" s="410" t="s">
        <v>3075</v>
      </c>
      <c r="B11177" s="62" t="s">
        <v>128</v>
      </c>
      <c r="C11177" s="62">
        <v>5.1391999999999996E-4</v>
      </c>
      <c r="D11177" s="62">
        <v>15.32</v>
      </c>
      <c r="E11177" s="173">
        <f t="shared" si="244"/>
        <v>0</v>
      </c>
    </row>
    <row r="11178" spans="1:5">
      <c r="A11178" s="410" t="s">
        <v>3076</v>
      </c>
      <c r="B11178" s="62" t="s">
        <v>122</v>
      </c>
      <c r="C11178" s="62">
        <v>0.34</v>
      </c>
      <c r="D11178" s="62">
        <v>1.87</v>
      </c>
      <c r="E11178" s="173">
        <f t="shared" si="244"/>
        <v>0.63</v>
      </c>
    </row>
    <row r="11179" spans="1:5">
      <c r="A11179" s="410" t="s">
        <v>3077</v>
      </c>
      <c r="B11179" s="62" t="s">
        <v>122</v>
      </c>
      <c r="C11179" s="62">
        <v>0.34</v>
      </c>
      <c r="D11179" s="62">
        <v>0.71</v>
      </c>
      <c r="E11179" s="173">
        <f t="shared" si="244"/>
        <v>0.24</v>
      </c>
    </row>
    <row r="11180" spans="1:5">
      <c r="A11180" s="410" t="s">
        <v>3078</v>
      </c>
      <c r="B11180" s="62" t="s">
        <v>122</v>
      </c>
      <c r="C11180" s="62">
        <v>0.34</v>
      </c>
      <c r="D11180" s="62">
        <v>0.34</v>
      </c>
      <c r="E11180" s="173">
        <f t="shared" si="244"/>
        <v>0.11</v>
      </c>
    </row>
    <row r="11181" spans="1:5">
      <c r="A11181" s="410" t="s">
        <v>3079</v>
      </c>
      <c r="B11181" s="62" t="s">
        <v>122</v>
      </c>
      <c r="C11181" s="62">
        <v>0.34</v>
      </c>
      <c r="D11181" s="62">
        <v>0.05</v>
      </c>
      <c r="E11181" s="173">
        <f t="shared" si="244"/>
        <v>0.01</v>
      </c>
    </row>
    <row r="11182" spans="1:5">
      <c r="A11182" s="410" t="s">
        <v>3048</v>
      </c>
      <c r="B11182" s="62" t="s">
        <v>123</v>
      </c>
      <c r="C11182" s="62">
        <v>8.9974E-4</v>
      </c>
      <c r="D11182" s="62">
        <v>31.18</v>
      </c>
      <c r="E11182" s="173">
        <f t="shared" si="244"/>
        <v>0.02</v>
      </c>
    </row>
    <row r="11183" spans="1:5">
      <c r="A11183" s="410" t="s">
        <v>3049</v>
      </c>
      <c r="B11183" s="62" t="s">
        <v>123</v>
      </c>
      <c r="C11183" s="62">
        <v>4.217E-4</v>
      </c>
      <c r="D11183" s="62">
        <v>178.5</v>
      </c>
      <c r="E11183" s="173">
        <f t="shared" si="244"/>
        <v>7.0000000000000007E-2</v>
      </c>
    </row>
    <row r="11184" spans="1:5">
      <c r="A11184" s="410" t="s">
        <v>3050</v>
      </c>
      <c r="B11184" s="62" t="s">
        <v>123</v>
      </c>
      <c r="C11184" s="62">
        <v>3.7905639999999997E-2</v>
      </c>
      <c r="D11184" s="62">
        <v>1.17</v>
      </c>
      <c r="E11184" s="173">
        <f t="shared" si="244"/>
        <v>0.04</v>
      </c>
    </row>
    <row r="11185" spans="1:5" ht="30">
      <c r="A11185" s="410" t="s">
        <v>3051</v>
      </c>
      <c r="B11185" s="62" t="s">
        <v>123</v>
      </c>
      <c r="C11185" s="62">
        <v>3.6549999999999999E-4</v>
      </c>
      <c r="D11185" s="62">
        <v>140.43</v>
      </c>
      <c r="E11185" s="173">
        <f t="shared" si="244"/>
        <v>0.05</v>
      </c>
    </row>
    <row r="11186" spans="1:5" ht="30">
      <c r="A11186" s="410" t="s">
        <v>3052</v>
      </c>
      <c r="B11186" s="62" t="s">
        <v>123</v>
      </c>
      <c r="C11186" s="62">
        <v>2.4479999999999999E-4</v>
      </c>
      <c r="D11186" s="62">
        <v>123.37</v>
      </c>
      <c r="E11186" s="173">
        <f t="shared" si="244"/>
        <v>0.03</v>
      </c>
    </row>
    <row r="11187" spans="1:5" ht="30">
      <c r="A11187" s="410" t="s">
        <v>3080</v>
      </c>
      <c r="B11187" s="62" t="s">
        <v>123</v>
      </c>
      <c r="C11187" s="62">
        <v>1.5E-5</v>
      </c>
      <c r="D11187" s="62">
        <v>593.85</v>
      </c>
      <c r="E11187" s="173">
        <f t="shared" si="244"/>
        <v>0</v>
      </c>
    </row>
    <row r="11188" spans="1:5">
      <c r="A11188" s="410" t="s">
        <v>3081</v>
      </c>
      <c r="B11188" s="62" t="s">
        <v>123</v>
      </c>
      <c r="C11188" s="62">
        <v>9.2079999999999999E-5</v>
      </c>
      <c r="D11188" s="62">
        <v>134.63</v>
      </c>
      <c r="E11188" s="173">
        <f t="shared" si="244"/>
        <v>0.01</v>
      </c>
    </row>
    <row r="11189" spans="1:5">
      <c r="A11189" s="410" t="s">
        <v>3082</v>
      </c>
      <c r="B11189" s="62" t="s">
        <v>123</v>
      </c>
      <c r="C11189" s="62">
        <v>6.9939999999999998E-5</v>
      </c>
      <c r="D11189" s="62">
        <v>202.84</v>
      </c>
      <c r="E11189" s="173">
        <f t="shared" si="244"/>
        <v>0.01</v>
      </c>
    </row>
    <row r="11190" spans="1:5">
      <c r="A11190" s="410" t="s">
        <v>3083</v>
      </c>
      <c r="B11190" s="62" t="s">
        <v>123</v>
      </c>
      <c r="C11190" s="62">
        <v>1.5E-5</v>
      </c>
      <c r="D11190" s="62">
        <v>574.46</v>
      </c>
      <c r="E11190" s="173">
        <f t="shared" si="244"/>
        <v>0</v>
      </c>
    </row>
    <row r="11191" spans="1:5">
      <c r="A11191" s="410" t="s">
        <v>3084</v>
      </c>
      <c r="B11191" s="62" t="s">
        <v>123</v>
      </c>
      <c r="C11191" s="62">
        <v>1.842E-5</v>
      </c>
      <c r="D11191" s="62">
        <v>276.64</v>
      </c>
      <c r="E11191" s="173">
        <f t="shared" si="244"/>
        <v>0</v>
      </c>
    </row>
    <row r="11192" spans="1:5">
      <c r="A11192" s="410" t="s">
        <v>3085</v>
      </c>
      <c r="B11192" s="62" t="s">
        <v>123</v>
      </c>
      <c r="C11192" s="62">
        <v>9.2820000000000001E-4</v>
      </c>
      <c r="D11192" s="62">
        <v>8.1</v>
      </c>
      <c r="E11192" s="173">
        <f t="shared" si="244"/>
        <v>0</v>
      </c>
    </row>
    <row r="11193" spans="1:5">
      <c r="A11193" s="410" t="s">
        <v>3086</v>
      </c>
      <c r="B11193" s="62" t="s">
        <v>123</v>
      </c>
      <c r="C11193" s="62">
        <v>5.1391999999999996E-4</v>
      </c>
      <c r="D11193" s="62">
        <v>11.01</v>
      </c>
      <c r="E11193" s="173">
        <f t="shared" si="244"/>
        <v>0</v>
      </c>
    </row>
    <row r="11194" spans="1:5">
      <c r="A11194" s="410" t="s">
        <v>3087</v>
      </c>
      <c r="B11194" s="62" t="s">
        <v>123</v>
      </c>
      <c r="C11194" s="62">
        <v>5.1391999999999996E-4</v>
      </c>
      <c r="D11194" s="62">
        <v>24.42</v>
      </c>
      <c r="E11194" s="173">
        <f t="shared" si="244"/>
        <v>0.01</v>
      </c>
    </row>
    <row r="11195" spans="1:5">
      <c r="A11195" s="410" t="s">
        <v>562</v>
      </c>
      <c r="B11195" s="62" t="s">
        <v>563</v>
      </c>
      <c r="C11195" s="62" t="s">
        <v>563</v>
      </c>
      <c r="D11195" s="62" t="s">
        <v>563</v>
      </c>
      <c r="E11195" s="173">
        <f>SUM(E11169:E11194)</f>
        <v>8.6199999999999974</v>
      </c>
    </row>
    <row r="11196" spans="1:5">
      <c r="A11196" s="410"/>
      <c r="B11196" s="62"/>
      <c r="C11196" s="62"/>
      <c r="D11196" s="62"/>
      <c r="E11196" s="173"/>
    </row>
    <row r="11197" spans="1:5">
      <c r="A11197" s="410" t="s">
        <v>565</v>
      </c>
      <c r="B11197" s="62" t="s">
        <v>563</v>
      </c>
      <c r="C11197" s="62" t="s">
        <v>563</v>
      </c>
      <c r="D11197" s="62" t="s">
        <v>563</v>
      </c>
      <c r="E11197" s="173">
        <f>E11161+E11166+E11195</f>
        <v>12.539999999999997</v>
      </c>
    </row>
    <row r="11198" spans="1:5">
      <c r="A11198" s="410"/>
      <c r="B11198" s="62"/>
      <c r="C11198" s="62"/>
      <c r="D11198" s="413"/>
      <c r="E11198" s="173"/>
    </row>
    <row r="11199" spans="1:5">
      <c r="A11199" s="410"/>
      <c r="B11199" s="62"/>
      <c r="C11199" s="62"/>
      <c r="D11199" s="62"/>
      <c r="E11199" s="173"/>
    </row>
    <row r="11200" spans="1:5">
      <c r="A11200" s="410"/>
      <c r="B11200" s="62"/>
      <c r="C11200" s="62"/>
      <c r="D11200" s="62"/>
      <c r="E11200" s="173"/>
    </row>
    <row r="11201" spans="1:5">
      <c r="A11201" s="410" t="s">
        <v>1538</v>
      </c>
      <c r="B11201" s="62" t="s">
        <v>3690</v>
      </c>
      <c r="C11201" s="62"/>
      <c r="D11201" s="62"/>
      <c r="E11201" s="173"/>
    </row>
    <row r="11202" spans="1:5">
      <c r="A11202" s="410" t="s">
        <v>1260</v>
      </c>
      <c r="B11202" s="62"/>
      <c r="C11202" s="62"/>
      <c r="D11202" s="62"/>
      <c r="E11202" s="173"/>
    </row>
    <row r="11203" spans="1:5">
      <c r="A11203" s="410" t="s">
        <v>570</v>
      </c>
      <c r="B11203" s="62"/>
      <c r="C11203" s="62"/>
      <c r="D11203" s="62"/>
      <c r="E11203" s="173"/>
    </row>
    <row r="11204" spans="1:5">
      <c r="A11204" s="410"/>
      <c r="B11204" s="62"/>
      <c r="C11204" s="62"/>
      <c r="D11204" s="62"/>
      <c r="E11204" s="173"/>
    </row>
    <row r="11205" spans="1:5">
      <c r="A11205" s="410" t="s">
        <v>576</v>
      </c>
      <c r="B11205" s="62" t="s">
        <v>558</v>
      </c>
      <c r="C11205" s="62" t="s">
        <v>559</v>
      </c>
      <c r="D11205" s="62" t="s">
        <v>560</v>
      </c>
      <c r="E11205" s="173" t="s">
        <v>561</v>
      </c>
    </row>
    <row r="11206" spans="1:5" ht="30">
      <c r="A11206" s="410" t="s">
        <v>3061</v>
      </c>
      <c r="B11206" s="62" t="s">
        <v>123</v>
      </c>
      <c r="C11206" s="62">
        <v>4.7400000000000004E-6</v>
      </c>
      <c r="D11206" s="62">
        <v>576</v>
      </c>
      <c r="E11206" s="173">
        <f>TRUNC((C11206*D11206),2)</f>
        <v>0</v>
      </c>
    </row>
    <row r="11207" spans="1:5">
      <c r="A11207" s="410" t="s">
        <v>562</v>
      </c>
      <c r="B11207" s="62" t="s">
        <v>563</v>
      </c>
      <c r="C11207" s="62" t="s">
        <v>563</v>
      </c>
      <c r="D11207" s="62" t="s">
        <v>563</v>
      </c>
      <c r="E11207" s="173">
        <f>SUM(E11206:E11206)</f>
        <v>0</v>
      </c>
    </row>
    <row r="11208" spans="1:5">
      <c r="A11208" s="410"/>
      <c r="B11208" s="62"/>
      <c r="C11208" s="62"/>
      <c r="D11208" s="62"/>
      <c r="E11208" s="173"/>
    </row>
    <row r="11209" spans="1:5">
      <c r="A11209" s="410" t="s">
        <v>557</v>
      </c>
      <c r="B11209" s="62" t="s">
        <v>558</v>
      </c>
      <c r="C11209" s="62" t="s">
        <v>559</v>
      </c>
      <c r="D11209" s="62" t="s">
        <v>560</v>
      </c>
      <c r="E11209" s="173" t="s">
        <v>561</v>
      </c>
    </row>
    <row r="11210" spans="1:5">
      <c r="A11210" s="410" t="s">
        <v>3104</v>
      </c>
      <c r="B11210" s="62" t="s">
        <v>122</v>
      </c>
      <c r="C11210" s="62">
        <v>3.5507499999999997E-2</v>
      </c>
      <c r="D11210" s="62">
        <v>9.41</v>
      </c>
      <c r="E11210" s="173">
        <f>TRUNC((C11210*D11210),2)</f>
        <v>0.33</v>
      </c>
    </row>
    <row r="11211" spans="1:5">
      <c r="A11211" s="410" t="s">
        <v>3105</v>
      </c>
      <c r="B11211" s="62" t="s">
        <v>122</v>
      </c>
      <c r="C11211" s="62">
        <v>3.5507499999999997E-2</v>
      </c>
      <c r="D11211" s="62">
        <v>13.3</v>
      </c>
      <c r="E11211" s="173">
        <f>TRUNC((C11211*D11211),2)</f>
        <v>0.47</v>
      </c>
    </row>
    <row r="11212" spans="1:5">
      <c r="A11212" s="410" t="s">
        <v>562</v>
      </c>
      <c r="B11212" s="62" t="s">
        <v>563</v>
      </c>
      <c r="C11212" s="62" t="s">
        <v>563</v>
      </c>
      <c r="D11212" s="62" t="s">
        <v>563</v>
      </c>
      <c r="E11212" s="173">
        <f>SUM(E11210:E11211)</f>
        <v>0.8</v>
      </c>
    </row>
    <row r="11213" spans="1:5">
      <c r="A11213" s="410"/>
      <c r="B11213" s="62"/>
      <c r="C11213" s="62"/>
      <c r="D11213" s="62"/>
      <c r="E11213" s="173"/>
    </row>
    <row r="11214" spans="1:5">
      <c r="A11214" s="410" t="s">
        <v>564</v>
      </c>
      <c r="B11214" s="62" t="s">
        <v>558</v>
      </c>
      <c r="C11214" s="62" t="s">
        <v>559</v>
      </c>
      <c r="D11214" s="62" t="s">
        <v>560</v>
      </c>
      <c r="E11214" s="173" t="s">
        <v>561</v>
      </c>
    </row>
    <row r="11215" spans="1:5">
      <c r="A11215" s="410" t="s">
        <v>3091</v>
      </c>
      <c r="B11215" s="62" t="s">
        <v>123</v>
      </c>
      <c r="C11215" s="62">
        <v>4.8999999999999998E-3</v>
      </c>
      <c r="D11215" s="62">
        <v>55.19</v>
      </c>
      <c r="E11215" s="173">
        <f t="shared" ref="E11215:E11241" si="245">TRUNC((C11215*D11215),2)</f>
        <v>0.27</v>
      </c>
    </row>
    <row r="11216" spans="1:5">
      <c r="A11216" s="410" t="s">
        <v>3066</v>
      </c>
      <c r="B11216" s="62" t="s">
        <v>123</v>
      </c>
      <c r="C11216" s="62">
        <v>5.6119999999999998E-4</v>
      </c>
      <c r="D11216" s="62">
        <v>6.92</v>
      </c>
      <c r="E11216" s="173">
        <f t="shared" si="245"/>
        <v>0</v>
      </c>
    </row>
    <row r="11217" spans="1:5">
      <c r="A11217" s="410" t="s">
        <v>3046</v>
      </c>
      <c r="B11217" s="62" t="s">
        <v>131</v>
      </c>
      <c r="C11217" s="62">
        <v>1.1208E-4</v>
      </c>
      <c r="D11217" s="62">
        <v>50.4</v>
      </c>
      <c r="E11217" s="173">
        <f t="shared" si="245"/>
        <v>0</v>
      </c>
    </row>
    <row r="11218" spans="1:5">
      <c r="A11218" s="410" t="s">
        <v>3067</v>
      </c>
      <c r="B11218" s="62" t="s">
        <v>123</v>
      </c>
      <c r="C11218" s="62">
        <v>4.6520000000000002E-5</v>
      </c>
      <c r="D11218" s="62">
        <v>108.95</v>
      </c>
      <c r="E11218" s="173">
        <f t="shared" si="245"/>
        <v>0</v>
      </c>
    </row>
    <row r="11219" spans="1:5">
      <c r="A11219" s="410" t="s">
        <v>3069</v>
      </c>
      <c r="B11219" s="62" t="s">
        <v>123</v>
      </c>
      <c r="C11219" s="62">
        <v>6.3484000000000001E-4</v>
      </c>
      <c r="D11219" s="62">
        <v>6.21</v>
      </c>
      <c r="E11219" s="173">
        <f t="shared" si="245"/>
        <v>0</v>
      </c>
    </row>
    <row r="11220" spans="1:5">
      <c r="A11220" s="410" t="s">
        <v>3047</v>
      </c>
      <c r="B11220" s="62" t="s">
        <v>131</v>
      </c>
      <c r="C11220" s="62">
        <v>9.6142000000000005E-4</v>
      </c>
      <c r="D11220" s="62">
        <v>9.4499999999999993</v>
      </c>
      <c r="E11220" s="173">
        <f t="shared" si="245"/>
        <v>0</v>
      </c>
    </row>
    <row r="11221" spans="1:5">
      <c r="A11221" s="410" t="s">
        <v>3366</v>
      </c>
      <c r="B11221" s="62" t="s">
        <v>123</v>
      </c>
      <c r="C11221" s="62">
        <v>1.0215517199999999</v>
      </c>
      <c r="D11221" s="62">
        <v>4.6399999999999997</v>
      </c>
      <c r="E11221" s="173">
        <f t="shared" si="245"/>
        <v>4.7300000000000004</v>
      </c>
    </row>
    <row r="11222" spans="1:5">
      <c r="A11222" s="410" t="s">
        <v>3075</v>
      </c>
      <c r="B11222" s="62" t="s">
        <v>128</v>
      </c>
      <c r="C11222" s="62">
        <v>1.058E-4</v>
      </c>
      <c r="D11222" s="62">
        <v>15.32</v>
      </c>
      <c r="E11222" s="173">
        <f t="shared" si="245"/>
        <v>0</v>
      </c>
    </row>
    <row r="11223" spans="1:5">
      <c r="A11223" s="410" t="s">
        <v>3096</v>
      </c>
      <c r="B11223" s="62" t="s">
        <v>123</v>
      </c>
      <c r="C11223" s="62">
        <v>7.4999999999999997E-3</v>
      </c>
      <c r="D11223" s="62">
        <v>47.93</v>
      </c>
      <c r="E11223" s="173">
        <f t="shared" si="245"/>
        <v>0.35</v>
      </c>
    </row>
    <row r="11224" spans="1:5">
      <c r="A11224" s="410" t="s">
        <v>3076</v>
      </c>
      <c r="B11224" s="62" t="s">
        <v>122</v>
      </c>
      <c r="C11224" s="62">
        <v>7.0000000000000007E-2</v>
      </c>
      <c r="D11224" s="62">
        <v>1.87</v>
      </c>
      <c r="E11224" s="173">
        <f t="shared" si="245"/>
        <v>0.13</v>
      </c>
    </row>
    <row r="11225" spans="1:5">
      <c r="A11225" s="410" t="s">
        <v>3077</v>
      </c>
      <c r="B11225" s="62" t="s">
        <v>122</v>
      </c>
      <c r="C11225" s="62">
        <v>7.0000000000000007E-2</v>
      </c>
      <c r="D11225" s="62">
        <v>0.71</v>
      </c>
      <c r="E11225" s="173">
        <f t="shared" si="245"/>
        <v>0.04</v>
      </c>
    </row>
    <row r="11226" spans="1:5">
      <c r="A11226" s="410" t="s">
        <v>3078</v>
      </c>
      <c r="B11226" s="62" t="s">
        <v>122</v>
      </c>
      <c r="C11226" s="62">
        <v>7.0000000000000007E-2</v>
      </c>
      <c r="D11226" s="62">
        <v>0.34</v>
      </c>
      <c r="E11226" s="173">
        <f t="shared" si="245"/>
        <v>0.02</v>
      </c>
    </row>
    <row r="11227" spans="1:5">
      <c r="A11227" s="410" t="s">
        <v>3079</v>
      </c>
      <c r="B11227" s="62" t="s">
        <v>122</v>
      </c>
      <c r="C11227" s="62">
        <v>7.0000000000000007E-2</v>
      </c>
      <c r="D11227" s="62">
        <v>0.05</v>
      </c>
      <c r="E11227" s="173">
        <f t="shared" si="245"/>
        <v>0</v>
      </c>
    </row>
    <row r="11228" spans="1:5">
      <c r="A11228" s="410" t="s">
        <v>3048</v>
      </c>
      <c r="B11228" s="62" t="s">
        <v>123</v>
      </c>
      <c r="C11228" s="62">
        <v>1.8524000000000001E-4</v>
      </c>
      <c r="D11228" s="62">
        <v>31.18</v>
      </c>
      <c r="E11228" s="173">
        <f t="shared" si="245"/>
        <v>0</v>
      </c>
    </row>
    <row r="11229" spans="1:5">
      <c r="A11229" s="410" t="s">
        <v>3049</v>
      </c>
      <c r="B11229" s="62" t="s">
        <v>123</v>
      </c>
      <c r="C11229" s="62">
        <v>8.6819999999999999E-5</v>
      </c>
      <c r="D11229" s="62">
        <v>178.5</v>
      </c>
      <c r="E11229" s="173">
        <f t="shared" si="245"/>
        <v>0.01</v>
      </c>
    </row>
    <row r="11230" spans="1:5">
      <c r="A11230" s="410" t="s">
        <v>3050</v>
      </c>
      <c r="B11230" s="62" t="s">
        <v>123</v>
      </c>
      <c r="C11230" s="62">
        <v>7.8040999999999996E-3</v>
      </c>
      <c r="D11230" s="62">
        <v>1.17</v>
      </c>
      <c r="E11230" s="173">
        <f t="shared" si="245"/>
        <v>0</v>
      </c>
    </row>
    <row r="11231" spans="1:5" ht="30">
      <c r="A11231" s="410" t="s">
        <v>3051</v>
      </c>
      <c r="B11231" s="62" t="s">
        <v>123</v>
      </c>
      <c r="C11231" s="62">
        <v>7.5259999999999994E-5</v>
      </c>
      <c r="D11231" s="62">
        <v>140.43</v>
      </c>
      <c r="E11231" s="173">
        <f t="shared" si="245"/>
        <v>0.01</v>
      </c>
    </row>
    <row r="11232" spans="1:5" ht="30">
      <c r="A11232" s="410" t="s">
        <v>3052</v>
      </c>
      <c r="B11232" s="62" t="s">
        <v>123</v>
      </c>
      <c r="C11232" s="62">
        <v>5.0399999999999999E-5</v>
      </c>
      <c r="D11232" s="62">
        <v>123.37</v>
      </c>
      <c r="E11232" s="173">
        <f t="shared" si="245"/>
        <v>0</v>
      </c>
    </row>
    <row r="11233" spans="1:5" ht="30">
      <c r="A11233" s="410" t="s">
        <v>3080</v>
      </c>
      <c r="B11233" s="62" t="s">
        <v>123</v>
      </c>
      <c r="C11233" s="62">
        <v>3.0800000000000002E-6</v>
      </c>
      <c r="D11233" s="62">
        <v>593.85</v>
      </c>
      <c r="E11233" s="173">
        <f t="shared" si="245"/>
        <v>0</v>
      </c>
    </row>
    <row r="11234" spans="1:5">
      <c r="A11234" s="410" t="s">
        <v>3081</v>
      </c>
      <c r="B11234" s="62" t="s">
        <v>123</v>
      </c>
      <c r="C11234" s="62">
        <v>1.8960000000000001E-5</v>
      </c>
      <c r="D11234" s="62">
        <v>134.63</v>
      </c>
      <c r="E11234" s="173">
        <f t="shared" si="245"/>
        <v>0</v>
      </c>
    </row>
    <row r="11235" spans="1:5">
      <c r="A11235" s="410" t="s">
        <v>3082</v>
      </c>
      <c r="B11235" s="62" t="s">
        <v>123</v>
      </c>
      <c r="C11235" s="62">
        <v>1.4399999999999999E-5</v>
      </c>
      <c r="D11235" s="62">
        <v>202.84</v>
      </c>
      <c r="E11235" s="173">
        <f t="shared" si="245"/>
        <v>0</v>
      </c>
    </row>
    <row r="11236" spans="1:5">
      <c r="A11236" s="410" t="s">
        <v>3083</v>
      </c>
      <c r="B11236" s="62" t="s">
        <v>123</v>
      </c>
      <c r="C11236" s="62">
        <v>3.0800000000000002E-6</v>
      </c>
      <c r="D11236" s="62">
        <v>574.46</v>
      </c>
      <c r="E11236" s="173">
        <f t="shared" si="245"/>
        <v>0</v>
      </c>
    </row>
    <row r="11237" spans="1:5">
      <c r="A11237" s="410" t="s">
        <v>3084</v>
      </c>
      <c r="B11237" s="62" t="s">
        <v>123</v>
      </c>
      <c r="C11237" s="62">
        <v>3.8E-6</v>
      </c>
      <c r="D11237" s="62">
        <v>276.64</v>
      </c>
      <c r="E11237" s="173">
        <f t="shared" si="245"/>
        <v>0</v>
      </c>
    </row>
    <row r="11238" spans="1:5">
      <c r="A11238" s="410" t="s">
        <v>3085</v>
      </c>
      <c r="B11238" s="62" t="s">
        <v>123</v>
      </c>
      <c r="C11238" s="62">
        <v>1.9110000000000001E-4</v>
      </c>
      <c r="D11238" s="62">
        <v>8.1</v>
      </c>
      <c r="E11238" s="173">
        <f t="shared" si="245"/>
        <v>0</v>
      </c>
    </row>
    <row r="11239" spans="1:5">
      <c r="A11239" s="410" t="s">
        <v>3310</v>
      </c>
      <c r="B11239" s="62" t="s">
        <v>123</v>
      </c>
      <c r="C11239" s="62">
        <v>1.2E-2</v>
      </c>
      <c r="D11239" s="62">
        <v>1.51</v>
      </c>
      <c r="E11239" s="173">
        <f t="shared" si="245"/>
        <v>0.01</v>
      </c>
    </row>
    <row r="11240" spans="1:5">
      <c r="A11240" s="410" t="s">
        <v>3086</v>
      </c>
      <c r="B11240" s="62" t="s">
        <v>123</v>
      </c>
      <c r="C11240" s="62">
        <v>1.058E-4</v>
      </c>
      <c r="D11240" s="62">
        <v>11.01</v>
      </c>
      <c r="E11240" s="173">
        <f t="shared" si="245"/>
        <v>0</v>
      </c>
    </row>
    <row r="11241" spans="1:5">
      <c r="A11241" s="410" t="s">
        <v>3087</v>
      </c>
      <c r="B11241" s="62" t="s">
        <v>123</v>
      </c>
      <c r="C11241" s="62">
        <v>1.058E-4</v>
      </c>
      <c r="D11241" s="62">
        <v>24.42</v>
      </c>
      <c r="E11241" s="173">
        <f t="shared" si="245"/>
        <v>0</v>
      </c>
    </row>
    <row r="11242" spans="1:5">
      <c r="A11242" s="410" t="s">
        <v>562</v>
      </c>
      <c r="B11242" s="62" t="s">
        <v>563</v>
      </c>
      <c r="C11242" s="62" t="s">
        <v>563</v>
      </c>
      <c r="D11242" s="62" t="s">
        <v>563</v>
      </c>
      <c r="E11242" s="173">
        <f>SUM(E11215:E11241)</f>
        <v>5.5699999999999985</v>
      </c>
    </row>
    <row r="11243" spans="1:5">
      <c r="A11243" s="410"/>
      <c r="B11243" s="62"/>
      <c r="C11243" s="62"/>
      <c r="D11243" s="62"/>
      <c r="E11243" s="173"/>
    </row>
    <row r="11244" spans="1:5">
      <c r="A11244" s="410" t="s">
        <v>565</v>
      </c>
      <c r="B11244" s="62" t="s">
        <v>563</v>
      </c>
      <c r="C11244" s="62" t="s">
        <v>563</v>
      </c>
      <c r="D11244" s="62" t="s">
        <v>563</v>
      </c>
      <c r="E11244" s="173">
        <f>E11207+E11212+E11242</f>
        <v>6.3699999999999983</v>
      </c>
    </row>
    <row r="11245" spans="1:5">
      <c r="A11245" s="410"/>
      <c r="B11245" s="62"/>
      <c r="C11245" s="62"/>
      <c r="D11245" s="413"/>
      <c r="E11245" s="173"/>
    </row>
    <row r="11246" spans="1:5">
      <c r="A11246" s="410"/>
      <c r="B11246" s="62"/>
      <c r="C11246" s="62"/>
      <c r="D11246" s="62"/>
      <c r="E11246" s="173"/>
    </row>
    <row r="11247" spans="1:5">
      <c r="A11247" s="410"/>
      <c r="B11247" s="62"/>
      <c r="C11247" s="62"/>
      <c r="D11247" s="62"/>
      <c r="E11247" s="173"/>
    </row>
    <row r="11248" spans="1:5">
      <c r="A11248" s="410" t="s">
        <v>1539</v>
      </c>
      <c r="B11248" s="62" t="s">
        <v>3691</v>
      </c>
      <c r="C11248" s="62"/>
      <c r="D11248" s="62"/>
      <c r="E11248" s="173"/>
    </row>
    <row r="11249" spans="1:5">
      <c r="A11249" s="410" t="s">
        <v>1261</v>
      </c>
      <c r="B11249" s="62"/>
      <c r="C11249" s="62"/>
      <c r="D11249" s="62"/>
      <c r="E11249" s="173"/>
    </row>
    <row r="11250" spans="1:5">
      <c r="A11250" s="410" t="s">
        <v>570</v>
      </c>
      <c r="B11250" s="62"/>
      <c r="C11250" s="62"/>
      <c r="D11250" s="62"/>
      <c r="E11250" s="173"/>
    </row>
    <row r="11251" spans="1:5">
      <c r="A11251" s="410"/>
      <c r="B11251" s="62"/>
      <c r="C11251" s="62"/>
      <c r="D11251" s="62"/>
      <c r="E11251" s="173"/>
    </row>
    <row r="11252" spans="1:5">
      <c r="A11252" s="410" t="s">
        <v>576</v>
      </c>
      <c r="B11252" s="62" t="s">
        <v>558</v>
      </c>
      <c r="C11252" s="62" t="s">
        <v>559</v>
      </c>
      <c r="D11252" s="62" t="s">
        <v>560</v>
      </c>
      <c r="E11252" s="173" t="s">
        <v>561</v>
      </c>
    </row>
    <row r="11253" spans="1:5" ht="30">
      <c r="A11253" s="410" t="s">
        <v>3061</v>
      </c>
      <c r="B11253" s="62" t="s">
        <v>123</v>
      </c>
      <c r="C11253" s="62">
        <v>2.1659999999999999E-5</v>
      </c>
      <c r="D11253" s="62">
        <v>576</v>
      </c>
      <c r="E11253" s="173">
        <f>TRUNC((C11253*D11253),2)</f>
        <v>0.01</v>
      </c>
    </row>
    <row r="11254" spans="1:5">
      <c r="A11254" s="410" t="s">
        <v>562</v>
      </c>
      <c r="B11254" s="62" t="s">
        <v>563</v>
      </c>
      <c r="C11254" s="62" t="s">
        <v>563</v>
      </c>
      <c r="D11254" s="62" t="s">
        <v>563</v>
      </c>
      <c r="E11254" s="173">
        <f>SUM(E11253:E11253)</f>
        <v>0.01</v>
      </c>
    </row>
    <row r="11255" spans="1:5">
      <c r="A11255" s="410"/>
      <c r="B11255" s="62"/>
      <c r="C11255" s="62"/>
      <c r="D11255" s="62"/>
      <c r="E11255" s="173"/>
    </row>
    <row r="11256" spans="1:5">
      <c r="A11256" s="410" t="s">
        <v>557</v>
      </c>
      <c r="B11256" s="62" t="s">
        <v>558</v>
      </c>
      <c r="C11256" s="62" t="s">
        <v>559</v>
      </c>
      <c r="D11256" s="62" t="s">
        <v>560</v>
      </c>
      <c r="E11256" s="173" t="s">
        <v>561</v>
      </c>
    </row>
    <row r="11257" spans="1:5">
      <c r="A11257" s="410" t="s">
        <v>3104</v>
      </c>
      <c r="B11257" s="62" t="s">
        <v>122</v>
      </c>
      <c r="C11257" s="62">
        <v>0.16231999999999999</v>
      </c>
      <c r="D11257" s="62">
        <v>9.41</v>
      </c>
      <c r="E11257" s="173">
        <f>TRUNC((C11257*D11257),2)</f>
        <v>1.52</v>
      </c>
    </row>
    <row r="11258" spans="1:5">
      <c r="A11258" s="410" t="s">
        <v>3105</v>
      </c>
      <c r="B11258" s="62" t="s">
        <v>122</v>
      </c>
      <c r="C11258" s="62">
        <v>0.16231999999999999</v>
      </c>
      <c r="D11258" s="62">
        <v>13.3</v>
      </c>
      <c r="E11258" s="173">
        <f>TRUNC((C11258*D11258),2)</f>
        <v>2.15</v>
      </c>
    </row>
    <row r="11259" spans="1:5">
      <c r="A11259" s="410" t="s">
        <v>562</v>
      </c>
      <c r="B11259" s="62" t="s">
        <v>563</v>
      </c>
      <c r="C11259" s="62" t="s">
        <v>563</v>
      </c>
      <c r="D11259" s="62" t="s">
        <v>563</v>
      </c>
      <c r="E11259" s="173">
        <f>SUM(E11257:E11258)</f>
        <v>3.67</v>
      </c>
    </row>
    <row r="11260" spans="1:5">
      <c r="A11260" s="410"/>
      <c r="B11260" s="62"/>
      <c r="C11260" s="62"/>
      <c r="D11260" s="62"/>
      <c r="E11260" s="173"/>
    </row>
    <row r="11261" spans="1:5">
      <c r="A11261" s="410" t="s">
        <v>564</v>
      </c>
      <c r="B11261" s="62" t="s">
        <v>558</v>
      </c>
      <c r="C11261" s="62" t="s">
        <v>559</v>
      </c>
      <c r="D11261" s="62" t="s">
        <v>560</v>
      </c>
      <c r="E11261" s="173" t="s">
        <v>561</v>
      </c>
    </row>
    <row r="11262" spans="1:5">
      <c r="A11262" s="410" t="s">
        <v>3092</v>
      </c>
      <c r="B11262" s="62" t="s">
        <v>123</v>
      </c>
      <c r="C11262" s="62">
        <v>2.0524017400000001</v>
      </c>
      <c r="D11262" s="62">
        <v>2.29</v>
      </c>
      <c r="E11262" s="173">
        <f t="shared" ref="E11262:E11287" si="246">TRUNC((C11262*D11262),2)</f>
        <v>4.6900000000000004</v>
      </c>
    </row>
    <row r="11263" spans="1:5">
      <c r="A11263" s="410" t="s">
        <v>3066</v>
      </c>
      <c r="B11263" s="62" t="s">
        <v>123</v>
      </c>
      <c r="C11263" s="62">
        <v>2.5655000000000001E-3</v>
      </c>
      <c r="D11263" s="62">
        <v>6.92</v>
      </c>
      <c r="E11263" s="173">
        <f t="shared" si="246"/>
        <v>0.01</v>
      </c>
    </row>
    <row r="11264" spans="1:5">
      <c r="A11264" s="410" t="s">
        <v>3046</v>
      </c>
      <c r="B11264" s="62" t="s">
        <v>131</v>
      </c>
      <c r="C11264" s="62">
        <v>5.1232000000000003E-4</v>
      </c>
      <c r="D11264" s="62">
        <v>50.4</v>
      </c>
      <c r="E11264" s="173">
        <f t="shared" si="246"/>
        <v>0.02</v>
      </c>
    </row>
    <row r="11265" spans="1:5">
      <c r="A11265" s="410" t="s">
        <v>3067</v>
      </c>
      <c r="B11265" s="62" t="s">
        <v>123</v>
      </c>
      <c r="C11265" s="62">
        <v>2.1268E-4</v>
      </c>
      <c r="D11265" s="62">
        <v>108.95</v>
      </c>
      <c r="E11265" s="173">
        <f t="shared" si="246"/>
        <v>0.02</v>
      </c>
    </row>
    <row r="11266" spans="1:5">
      <c r="A11266" s="410" t="s">
        <v>3069</v>
      </c>
      <c r="B11266" s="62" t="s">
        <v>123</v>
      </c>
      <c r="C11266" s="62">
        <v>2.9021199999999998E-3</v>
      </c>
      <c r="D11266" s="62">
        <v>6.21</v>
      </c>
      <c r="E11266" s="173">
        <f t="shared" si="246"/>
        <v>0.01</v>
      </c>
    </row>
    <row r="11267" spans="1:5">
      <c r="A11267" s="410" t="s">
        <v>3047</v>
      </c>
      <c r="B11267" s="62" t="s">
        <v>131</v>
      </c>
      <c r="C11267" s="62">
        <v>4.39508E-3</v>
      </c>
      <c r="D11267" s="62">
        <v>9.4499999999999993</v>
      </c>
      <c r="E11267" s="173">
        <f t="shared" si="246"/>
        <v>0.04</v>
      </c>
    </row>
    <row r="11268" spans="1:5" ht="30">
      <c r="A11268" s="410" t="s">
        <v>3330</v>
      </c>
      <c r="B11268" s="62" t="s">
        <v>123</v>
      </c>
      <c r="C11268" s="62">
        <v>9.1999999999999998E-2</v>
      </c>
      <c r="D11268" s="62">
        <v>20.21</v>
      </c>
      <c r="E11268" s="173">
        <f t="shared" si="246"/>
        <v>1.85</v>
      </c>
    </row>
    <row r="11269" spans="1:5">
      <c r="A11269" s="410" t="s">
        <v>3075</v>
      </c>
      <c r="B11269" s="62" t="s">
        <v>128</v>
      </c>
      <c r="C11269" s="62">
        <v>4.8368E-4</v>
      </c>
      <c r="D11269" s="62">
        <v>15.32</v>
      </c>
      <c r="E11269" s="173">
        <f t="shared" si="246"/>
        <v>0</v>
      </c>
    </row>
    <row r="11270" spans="1:5">
      <c r="A11270" s="410" t="s">
        <v>3367</v>
      </c>
      <c r="B11270" s="62" t="s">
        <v>123</v>
      </c>
      <c r="C11270" s="62">
        <v>1</v>
      </c>
      <c r="D11270" s="62">
        <v>10.02</v>
      </c>
      <c r="E11270" s="173">
        <f t="shared" si="246"/>
        <v>10.02</v>
      </c>
    </row>
    <row r="11271" spans="1:5">
      <c r="A11271" s="410" t="s">
        <v>3076</v>
      </c>
      <c r="B11271" s="62" t="s">
        <v>122</v>
      </c>
      <c r="C11271" s="62">
        <v>0.32</v>
      </c>
      <c r="D11271" s="62">
        <v>1.87</v>
      </c>
      <c r="E11271" s="173">
        <f t="shared" si="246"/>
        <v>0.59</v>
      </c>
    </row>
    <row r="11272" spans="1:5">
      <c r="A11272" s="410" t="s">
        <v>3077</v>
      </c>
      <c r="B11272" s="62" t="s">
        <v>122</v>
      </c>
      <c r="C11272" s="62">
        <v>0.32</v>
      </c>
      <c r="D11272" s="62">
        <v>0.71</v>
      </c>
      <c r="E11272" s="173">
        <f t="shared" si="246"/>
        <v>0.22</v>
      </c>
    </row>
    <row r="11273" spans="1:5">
      <c r="A11273" s="410" t="s">
        <v>3078</v>
      </c>
      <c r="B11273" s="62" t="s">
        <v>122</v>
      </c>
      <c r="C11273" s="62">
        <v>0.32</v>
      </c>
      <c r="D11273" s="62">
        <v>0.34</v>
      </c>
      <c r="E11273" s="173">
        <f t="shared" si="246"/>
        <v>0.1</v>
      </c>
    </row>
    <row r="11274" spans="1:5">
      <c r="A11274" s="410" t="s">
        <v>3079</v>
      </c>
      <c r="B11274" s="62" t="s">
        <v>122</v>
      </c>
      <c r="C11274" s="62">
        <v>0.32</v>
      </c>
      <c r="D11274" s="62">
        <v>0.05</v>
      </c>
      <c r="E11274" s="173">
        <f t="shared" si="246"/>
        <v>0.01</v>
      </c>
    </row>
    <row r="11275" spans="1:5">
      <c r="A11275" s="410" t="s">
        <v>3048</v>
      </c>
      <c r="B11275" s="62" t="s">
        <v>123</v>
      </c>
      <c r="C11275" s="62">
        <v>8.4681999999999997E-4</v>
      </c>
      <c r="D11275" s="62">
        <v>31.18</v>
      </c>
      <c r="E11275" s="173">
        <f t="shared" si="246"/>
        <v>0.02</v>
      </c>
    </row>
    <row r="11276" spans="1:5">
      <c r="A11276" s="410" t="s">
        <v>3049</v>
      </c>
      <c r="B11276" s="62" t="s">
        <v>123</v>
      </c>
      <c r="C11276" s="62">
        <v>3.969E-4</v>
      </c>
      <c r="D11276" s="62">
        <v>178.5</v>
      </c>
      <c r="E11276" s="173">
        <f t="shared" si="246"/>
        <v>7.0000000000000007E-2</v>
      </c>
    </row>
    <row r="11277" spans="1:5">
      <c r="A11277" s="410" t="s">
        <v>3050</v>
      </c>
      <c r="B11277" s="62" t="s">
        <v>123</v>
      </c>
      <c r="C11277" s="62">
        <v>3.5675900000000003E-2</v>
      </c>
      <c r="D11277" s="62">
        <v>1.17</v>
      </c>
      <c r="E11277" s="173">
        <f t="shared" si="246"/>
        <v>0.04</v>
      </c>
    </row>
    <row r="11278" spans="1:5" ht="30">
      <c r="A11278" s="410" t="s">
        <v>3051</v>
      </c>
      <c r="B11278" s="62" t="s">
        <v>123</v>
      </c>
      <c r="C11278" s="62">
        <v>3.4400000000000001E-4</v>
      </c>
      <c r="D11278" s="62">
        <v>140.43</v>
      </c>
      <c r="E11278" s="173">
        <f t="shared" si="246"/>
        <v>0.04</v>
      </c>
    </row>
    <row r="11279" spans="1:5" ht="30">
      <c r="A11279" s="410" t="s">
        <v>3052</v>
      </c>
      <c r="B11279" s="62" t="s">
        <v>123</v>
      </c>
      <c r="C11279" s="62">
        <v>2.3039999999999999E-4</v>
      </c>
      <c r="D11279" s="62">
        <v>123.37</v>
      </c>
      <c r="E11279" s="173">
        <f t="shared" si="246"/>
        <v>0.02</v>
      </c>
    </row>
    <row r="11280" spans="1:5" ht="30">
      <c r="A11280" s="410" t="s">
        <v>3080</v>
      </c>
      <c r="B11280" s="62" t="s">
        <v>123</v>
      </c>
      <c r="C11280" s="62">
        <v>1.412E-5</v>
      </c>
      <c r="D11280" s="62">
        <v>593.85</v>
      </c>
      <c r="E11280" s="173">
        <f t="shared" si="246"/>
        <v>0</v>
      </c>
    </row>
    <row r="11281" spans="1:5">
      <c r="A11281" s="410" t="s">
        <v>3081</v>
      </c>
      <c r="B11281" s="62" t="s">
        <v>123</v>
      </c>
      <c r="C11281" s="62">
        <v>8.666E-5</v>
      </c>
      <c r="D11281" s="62">
        <v>134.63</v>
      </c>
      <c r="E11281" s="173">
        <f t="shared" si="246"/>
        <v>0.01</v>
      </c>
    </row>
    <row r="11282" spans="1:5">
      <c r="A11282" s="410" t="s">
        <v>3082</v>
      </c>
      <c r="B11282" s="62" t="s">
        <v>123</v>
      </c>
      <c r="C11282" s="62">
        <v>6.5820000000000003E-5</v>
      </c>
      <c r="D11282" s="62">
        <v>202.84</v>
      </c>
      <c r="E11282" s="173">
        <f t="shared" si="246"/>
        <v>0.01</v>
      </c>
    </row>
    <row r="11283" spans="1:5">
      <c r="A11283" s="410" t="s">
        <v>3083</v>
      </c>
      <c r="B11283" s="62" t="s">
        <v>123</v>
      </c>
      <c r="C11283" s="62">
        <v>1.412E-5</v>
      </c>
      <c r="D11283" s="62">
        <v>574.46</v>
      </c>
      <c r="E11283" s="173">
        <f t="shared" si="246"/>
        <v>0</v>
      </c>
    </row>
    <row r="11284" spans="1:5">
      <c r="A11284" s="410" t="s">
        <v>3084</v>
      </c>
      <c r="B11284" s="62" t="s">
        <v>123</v>
      </c>
      <c r="C11284" s="62">
        <v>1.734E-5</v>
      </c>
      <c r="D11284" s="62">
        <v>276.64</v>
      </c>
      <c r="E11284" s="173">
        <f t="shared" si="246"/>
        <v>0</v>
      </c>
    </row>
    <row r="11285" spans="1:5">
      <c r="A11285" s="410" t="s">
        <v>3085</v>
      </c>
      <c r="B11285" s="62" t="s">
        <v>123</v>
      </c>
      <c r="C11285" s="62">
        <v>8.7359999999999998E-4</v>
      </c>
      <c r="D11285" s="62">
        <v>8.1</v>
      </c>
      <c r="E11285" s="173">
        <f t="shared" si="246"/>
        <v>0</v>
      </c>
    </row>
    <row r="11286" spans="1:5">
      <c r="A11286" s="410" t="s">
        <v>3086</v>
      </c>
      <c r="B11286" s="62" t="s">
        <v>123</v>
      </c>
      <c r="C11286" s="62">
        <v>4.8368E-4</v>
      </c>
      <c r="D11286" s="62">
        <v>11.01</v>
      </c>
      <c r="E11286" s="173">
        <f t="shared" si="246"/>
        <v>0</v>
      </c>
    </row>
    <row r="11287" spans="1:5">
      <c r="A11287" s="410" t="s">
        <v>3087</v>
      </c>
      <c r="B11287" s="62" t="s">
        <v>123</v>
      </c>
      <c r="C11287" s="62">
        <v>4.8368E-4</v>
      </c>
      <c r="D11287" s="62">
        <v>24.42</v>
      </c>
      <c r="E11287" s="173">
        <f t="shared" si="246"/>
        <v>0.01</v>
      </c>
    </row>
    <row r="11288" spans="1:5">
      <c r="A11288" s="410" t="s">
        <v>562</v>
      </c>
      <c r="B11288" s="62" t="s">
        <v>563</v>
      </c>
      <c r="C11288" s="62" t="s">
        <v>563</v>
      </c>
      <c r="D11288" s="62" t="s">
        <v>563</v>
      </c>
      <c r="E11288" s="173">
        <f>SUM(E11262:E11287)</f>
        <v>17.8</v>
      </c>
    </row>
    <row r="11289" spans="1:5">
      <c r="A11289" s="410"/>
      <c r="B11289" s="62"/>
      <c r="C11289" s="62"/>
      <c r="D11289" s="62"/>
      <c r="E11289" s="173"/>
    </row>
    <row r="11290" spans="1:5">
      <c r="A11290" s="410" t="s">
        <v>565</v>
      </c>
      <c r="B11290" s="62" t="s">
        <v>563</v>
      </c>
      <c r="C11290" s="62" t="s">
        <v>563</v>
      </c>
      <c r="D11290" s="62" t="s">
        <v>563</v>
      </c>
      <c r="E11290" s="173">
        <f>E11254+E11259+E11288</f>
        <v>21.48</v>
      </c>
    </row>
    <row r="11291" spans="1:5">
      <c r="A11291" s="410"/>
      <c r="B11291" s="62"/>
      <c r="C11291" s="62"/>
      <c r="D11291" s="413"/>
      <c r="E11291" s="173"/>
    </row>
    <row r="11292" spans="1:5">
      <c r="A11292" s="410"/>
      <c r="B11292" s="62"/>
      <c r="C11292" s="62"/>
      <c r="D11292" s="62"/>
      <c r="E11292" s="173"/>
    </row>
    <row r="11293" spans="1:5">
      <c r="A11293" s="410"/>
      <c r="B11293" s="62"/>
      <c r="C11293" s="62"/>
      <c r="D11293" s="62"/>
      <c r="E11293" s="173"/>
    </row>
    <row r="11294" spans="1:5">
      <c r="A11294" s="410" t="s">
        <v>1540</v>
      </c>
      <c r="B11294" s="62" t="s">
        <v>3692</v>
      </c>
      <c r="C11294" s="62"/>
      <c r="D11294" s="62"/>
      <c r="E11294" s="173"/>
    </row>
    <row r="11295" spans="1:5">
      <c r="A11295" s="410" t="s">
        <v>1262</v>
      </c>
      <c r="B11295" s="62"/>
      <c r="C11295" s="62"/>
      <c r="D11295" s="62"/>
      <c r="E11295" s="173"/>
    </row>
    <row r="11296" spans="1:5">
      <c r="A11296" s="410" t="s">
        <v>590</v>
      </c>
      <c r="B11296" s="62"/>
      <c r="C11296" s="62"/>
      <c r="D11296" s="62"/>
      <c r="E11296" s="173"/>
    </row>
    <row r="11297" spans="1:5">
      <c r="A11297" s="410"/>
      <c r="B11297" s="62"/>
      <c r="C11297" s="62"/>
      <c r="D11297" s="62"/>
      <c r="E11297" s="173"/>
    </row>
    <row r="11298" spans="1:5">
      <c r="A11298" s="410" t="s">
        <v>576</v>
      </c>
      <c r="B11298" s="62" t="s">
        <v>558</v>
      </c>
      <c r="C11298" s="62" t="s">
        <v>559</v>
      </c>
      <c r="D11298" s="62" t="s">
        <v>560</v>
      </c>
      <c r="E11298" s="173" t="s">
        <v>561</v>
      </c>
    </row>
    <row r="11299" spans="1:5" ht="30">
      <c r="A11299" s="410" t="s">
        <v>3061</v>
      </c>
      <c r="B11299" s="62" t="s">
        <v>123</v>
      </c>
      <c r="C11299" s="62">
        <v>1.002E-4</v>
      </c>
      <c r="D11299" s="62">
        <v>576</v>
      </c>
      <c r="E11299" s="173">
        <f>TRUNC((C11299*D11299),2)</f>
        <v>0.05</v>
      </c>
    </row>
    <row r="11300" spans="1:5">
      <c r="A11300" s="410" t="s">
        <v>562</v>
      </c>
      <c r="B11300" s="62" t="s">
        <v>563</v>
      </c>
      <c r="C11300" s="62" t="s">
        <v>563</v>
      </c>
      <c r="D11300" s="62" t="s">
        <v>563</v>
      </c>
      <c r="E11300" s="173">
        <f>SUM(E11299:E11299)</f>
        <v>0.05</v>
      </c>
    </row>
    <row r="11301" spans="1:5">
      <c r="A11301" s="410"/>
      <c r="B11301" s="62"/>
      <c r="C11301" s="62"/>
      <c r="D11301" s="62"/>
      <c r="E11301" s="173"/>
    </row>
    <row r="11302" spans="1:5">
      <c r="A11302" s="410" t="s">
        <v>557</v>
      </c>
      <c r="B11302" s="62" t="s">
        <v>558</v>
      </c>
      <c r="C11302" s="62" t="s">
        <v>559</v>
      </c>
      <c r="D11302" s="62" t="s">
        <v>560</v>
      </c>
      <c r="E11302" s="173" t="s">
        <v>561</v>
      </c>
    </row>
    <row r="11303" spans="1:5">
      <c r="A11303" s="410" t="s">
        <v>3104</v>
      </c>
      <c r="B11303" s="62" t="s">
        <v>122</v>
      </c>
      <c r="C11303" s="62">
        <v>0.75073000000000001</v>
      </c>
      <c r="D11303" s="62">
        <v>9.41</v>
      </c>
      <c r="E11303" s="173">
        <f>TRUNC((C11303*D11303),2)</f>
        <v>7.06</v>
      </c>
    </row>
    <row r="11304" spans="1:5">
      <c r="A11304" s="410" t="s">
        <v>3105</v>
      </c>
      <c r="B11304" s="62" t="s">
        <v>122</v>
      </c>
      <c r="C11304" s="62">
        <v>0.75073000000000001</v>
      </c>
      <c r="D11304" s="62">
        <v>13.3</v>
      </c>
      <c r="E11304" s="173">
        <f>TRUNC((C11304*D11304),2)</f>
        <v>9.98</v>
      </c>
    </row>
    <row r="11305" spans="1:5">
      <c r="A11305" s="410" t="s">
        <v>562</v>
      </c>
      <c r="B11305" s="62" t="s">
        <v>563</v>
      </c>
      <c r="C11305" s="62" t="s">
        <v>563</v>
      </c>
      <c r="D11305" s="62" t="s">
        <v>563</v>
      </c>
      <c r="E11305" s="173">
        <f>SUM(E11303:E11304)</f>
        <v>17.04</v>
      </c>
    </row>
    <row r="11306" spans="1:5">
      <c r="A11306" s="410"/>
      <c r="B11306" s="62"/>
      <c r="C11306" s="62"/>
      <c r="D11306" s="62"/>
      <c r="E11306" s="173"/>
    </row>
    <row r="11307" spans="1:5">
      <c r="A11307" s="410" t="s">
        <v>564</v>
      </c>
      <c r="B11307" s="62" t="s">
        <v>558</v>
      </c>
      <c r="C11307" s="62" t="s">
        <v>559</v>
      </c>
      <c r="D11307" s="62" t="s">
        <v>560</v>
      </c>
      <c r="E11307" s="173" t="s">
        <v>561</v>
      </c>
    </row>
    <row r="11308" spans="1:5">
      <c r="A11308" s="410" t="s">
        <v>3091</v>
      </c>
      <c r="B11308" s="62" t="s">
        <v>123</v>
      </c>
      <c r="C11308" s="62">
        <v>3.6299999999999999E-2</v>
      </c>
      <c r="D11308" s="62">
        <v>55.19</v>
      </c>
      <c r="E11308" s="173">
        <f t="shared" ref="E11308:E11334" si="247">TRUNC((C11308*D11308),2)</f>
        <v>2</v>
      </c>
    </row>
    <row r="11309" spans="1:5">
      <c r="A11309" s="410" t="s">
        <v>3066</v>
      </c>
      <c r="B11309" s="62" t="s">
        <v>123</v>
      </c>
      <c r="C11309" s="62">
        <v>1.186546E-2</v>
      </c>
      <c r="D11309" s="62">
        <v>6.92</v>
      </c>
      <c r="E11309" s="173">
        <f t="shared" si="247"/>
        <v>0.08</v>
      </c>
    </row>
    <row r="11310" spans="1:5">
      <c r="A11310" s="410" t="s">
        <v>3046</v>
      </c>
      <c r="B11310" s="62" t="s">
        <v>131</v>
      </c>
      <c r="C11310" s="62">
        <v>2.3694800000000002E-3</v>
      </c>
      <c r="D11310" s="62">
        <v>50.4</v>
      </c>
      <c r="E11310" s="173">
        <f t="shared" si="247"/>
        <v>0.11</v>
      </c>
    </row>
    <row r="11311" spans="1:5">
      <c r="A11311" s="410" t="s">
        <v>3067</v>
      </c>
      <c r="B11311" s="62" t="s">
        <v>123</v>
      </c>
      <c r="C11311" s="62">
        <v>9.8360000000000006E-4</v>
      </c>
      <c r="D11311" s="62">
        <v>108.95</v>
      </c>
      <c r="E11311" s="173">
        <f t="shared" si="247"/>
        <v>0.1</v>
      </c>
    </row>
    <row r="11312" spans="1:5">
      <c r="A11312" s="410" t="s">
        <v>3069</v>
      </c>
      <c r="B11312" s="62" t="s">
        <v>123</v>
      </c>
      <c r="C11312" s="62">
        <v>1.342226E-2</v>
      </c>
      <c r="D11312" s="62">
        <v>6.21</v>
      </c>
      <c r="E11312" s="173">
        <f t="shared" si="247"/>
        <v>0.08</v>
      </c>
    </row>
    <row r="11313" spans="1:5">
      <c r="A11313" s="410" t="s">
        <v>3047</v>
      </c>
      <c r="B11313" s="62" t="s">
        <v>131</v>
      </c>
      <c r="C11313" s="62">
        <v>2.03272E-2</v>
      </c>
      <c r="D11313" s="62">
        <v>9.4499999999999993</v>
      </c>
      <c r="E11313" s="173">
        <f t="shared" si="247"/>
        <v>0.19</v>
      </c>
    </row>
    <row r="11314" spans="1:5">
      <c r="A11314" s="410" t="s">
        <v>3075</v>
      </c>
      <c r="B11314" s="62" t="s">
        <v>128</v>
      </c>
      <c r="C11314" s="62">
        <v>2.2370200000000002E-3</v>
      </c>
      <c r="D11314" s="62">
        <v>15.32</v>
      </c>
      <c r="E11314" s="173">
        <f t="shared" si="247"/>
        <v>0.03</v>
      </c>
    </row>
    <row r="11315" spans="1:5">
      <c r="A11315" s="410" t="s">
        <v>3096</v>
      </c>
      <c r="B11315" s="62" t="s">
        <v>123</v>
      </c>
      <c r="C11315" s="62">
        <v>5.9299999999999999E-2</v>
      </c>
      <c r="D11315" s="62">
        <v>47.93</v>
      </c>
      <c r="E11315" s="173">
        <f t="shared" si="247"/>
        <v>2.84</v>
      </c>
    </row>
    <row r="11316" spans="1:5">
      <c r="A11316" s="410" t="s">
        <v>3097</v>
      </c>
      <c r="B11316" s="62" t="s">
        <v>126</v>
      </c>
      <c r="C11316" s="62">
        <v>1.05</v>
      </c>
      <c r="D11316" s="62">
        <v>9.18</v>
      </c>
      <c r="E11316" s="173">
        <f t="shared" si="247"/>
        <v>9.6300000000000008</v>
      </c>
    </row>
    <row r="11317" spans="1:5">
      <c r="A11317" s="410" t="s">
        <v>3076</v>
      </c>
      <c r="B11317" s="62" t="s">
        <v>122</v>
      </c>
      <c r="C11317" s="62">
        <v>1.45860963</v>
      </c>
      <c r="D11317" s="62">
        <v>1.87</v>
      </c>
      <c r="E11317" s="173">
        <f t="shared" si="247"/>
        <v>2.72</v>
      </c>
    </row>
    <row r="11318" spans="1:5">
      <c r="A11318" s="410" t="s">
        <v>3077</v>
      </c>
      <c r="B11318" s="62" t="s">
        <v>122</v>
      </c>
      <c r="C11318" s="62">
        <v>1.48</v>
      </c>
      <c r="D11318" s="62">
        <v>0.71</v>
      </c>
      <c r="E11318" s="173">
        <f t="shared" si="247"/>
        <v>1.05</v>
      </c>
    </row>
    <row r="11319" spans="1:5">
      <c r="A11319" s="410" t="s">
        <v>3078</v>
      </c>
      <c r="B11319" s="62" t="s">
        <v>122</v>
      </c>
      <c r="C11319" s="62">
        <v>1.48</v>
      </c>
      <c r="D11319" s="62">
        <v>0.34</v>
      </c>
      <c r="E11319" s="173">
        <f t="shared" si="247"/>
        <v>0.5</v>
      </c>
    </row>
    <row r="11320" spans="1:5">
      <c r="A11320" s="410" t="s">
        <v>3079</v>
      </c>
      <c r="B11320" s="62" t="s">
        <v>122</v>
      </c>
      <c r="C11320" s="62">
        <v>1.48</v>
      </c>
      <c r="D11320" s="62">
        <v>0.05</v>
      </c>
      <c r="E11320" s="173">
        <f t="shared" si="247"/>
        <v>7.0000000000000007E-2</v>
      </c>
    </row>
    <row r="11321" spans="1:5">
      <c r="A11321" s="410" t="s">
        <v>3048</v>
      </c>
      <c r="B11321" s="62" t="s">
        <v>123</v>
      </c>
      <c r="C11321" s="62">
        <v>3.9165199999999997E-3</v>
      </c>
      <c r="D11321" s="62">
        <v>31.18</v>
      </c>
      <c r="E11321" s="173">
        <f t="shared" si="247"/>
        <v>0.12</v>
      </c>
    </row>
    <row r="11322" spans="1:5">
      <c r="A11322" s="410" t="s">
        <v>3049</v>
      </c>
      <c r="B11322" s="62" t="s">
        <v>123</v>
      </c>
      <c r="C11322" s="62">
        <v>1.8356399999999999E-3</v>
      </c>
      <c r="D11322" s="62">
        <v>178.5</v>
      </c>
      <c r="E11322" s="173">
        <f t="shared" si="247"/>
        <v>0.32</v>
      </c>
    </row>
    <row r="11323" spans="1:5">
      <c r="A11323" s="410" t="s">
        <v>3050</v>
      </c>
      <c r="B11323" s="62" t="s">
        <v>123</v>
      </c>
      <c r="C11323" s="62">
        <v>0.16500106</v>
      </c>
      <c r="D11323" s="62">
        <v>1.17</v>
      </c>
      <c r="E11323" s="173">
        <f t="shared" si="247"/>
        <v>0.19</v>
      </c>
    </row>
    <row r="11324" spans="1:5" ht="30">
      <c r="A11324" s="410" t="s">
        <v>3051</v>
      </c>
      <c r="B11324" s="62" t="s">
        <v>123</v>
      </c>
      <c r="C11324" s="62">
        <v>1.591E-3</v>
      </c>
      <c r="D11324" s="62">
        <v>140.43</v>
      </c>
      <c r="E11324" s="173">
        <f t="shared" si="247"/>
        <v>0.22</v>
      </c>
    </row>
    <row r="11325" spans="1:5" ht="30">
      <c r="A11325" s="410" t="s">
        <v>3052</v>
      </c>
      <c r="B11325" s="62" t="s">
        <v>123</v>
      </c>
      <c r="C11325" s="62">
        <v>1.0656000000000001E-3</v>
      </c>
      <c r="D11325" s="62">
        <v>123.37</v>
      </c>
      <c r="E11325" s="173">
        <f t="shared" si="247"/>
        <v>0.13</v>
      </c>
    </row>
    <row r="11326" spans="1:5" ht="30">
      <c r="A11326" s="410" t="s">
        <v>3080</v>
      </c>
      <c r="B11326" s="62" t="s">
        <v>123</v>
      </c>
      <c r="C11326" s="62">
        <v>6.5259999999999995E-5</v>
      </c>
      <c r="D11326" s="62">
        <v>593.85</v>
      </c>
      <c r="E11326" s="173">
        <f t="shared" si="247"/>
        <v>0.03</v>
      </c>
    </row>
    <row r="11327" spans="1:5">
      <c r="A11327" s="410" t="s">
        <v>3081</v>
      </c>
      <c r="B11327" s="62" t="s">
        <v>123</v>
      </c>
      <c r="C11327" s="62">
        <v>4.0077999999999999E-4</v>
      </c>
      <c r="D11327" s="62">
        <v>134.63</v>
      </c>
      <c r="E11327" s="173">
        <f t="shared" si="247"/>
        <v>0.05</v>
      </c>
    </row>
    <row r="11328" spans="1:5">
      <c r="A11328" s="410" t="s">
        <v>3082</v>
      </c>
      <c r="B11328" s="62" t="s">
        <v>123</v>
      </c>
      <c r="C11328" s="62">
        <v>3.0444000000000001E-4</v>
      </c>
      <c r="D11328" s="62">
        <v>202.84</v>
      </c>
      <c r="E11328" s="173">
        <f t="shared" si="247"/>
        <v>0.06</v>
      </c>
    </row>
    <row r="11329" spans="1:5">
      <c r="A11329" s="410" t="s">
        <v>3083</v>
      </c>
      <c r="B11329" s="62" t="s">
        <v>123</v>
      </c>
      <c r="C11329" s="62">
        <v>6.5259999999999995E-5</v>
      </c>
      <c r="D11329" s="62">
        <v>574.46</v>
      </c>
      <c r="E11329" s="173">
        <f t="shared" si="247"/>
        <v>0.03</v>
      </c>
    </row>
    <row r="11330" spans="1:5">
      <c r="A11330" s="410" t="s">
        <v>3084</v>
      </c>
      <c r="B11330" s="62" t="s">
        <v>123</v>
      </c>
      <c r="C11330" s="62">
        <v>8.0220000000000001E-5</v>
      </c>
      <c r="D11330" s="62">
        <v>276.64</v>
      </c>
      <c r="E11330" s="173">
        <f t="shared" si="247"/>
        <v>0.02</v>
      </c>
    </row>
    <row r="11331" spans="1:5">
      <c r="A11331" s="410" t="s">
        <v>3085</v>
      </c>
      <c r="B11331" s="62" t="s">
        <v>123</v>
      </c>
      <c r="C11331" s="62">
        <v>4.0404000000000004E-3</v>
      </c>
      <c r="D11331" s="62">
        <v>8.1</v>
      </c>
      <c r="E11331" s="173">
        <f t="shared" si="247"/>
        <v>0.03</v>
      </c>
    </row>
    <row r="11332" spans="1:5">
      <c r="A11332" s="410" t="s">
        <v>3310</v>
      </c>
      <c r="B11332" s="62" t="s">
        <v>123</v>
      </c>
      <c r="C11332" s="62">
        <v>0.247</v>
      </c>
      <c r="D11332" s="62">
        <v>1.51</v>
      </c>
      <c r="E11332" s="173">
        <f t="shared" si="247"/>
        <v>0.37</v>
      </c>
    </row>
    <row r="11333" spans="1:5">
      <c r="A11333" s="410" t="s">
        <v>3086</v>
      </c>
      <c r="B11333" s="62" t="s">
        <v>123</v>
      </c>
      <c r="C11333" s="62">
        <v>2.2370200000000002E-3</v>
      </c>
      <c r="D11333" s="62">
        <v>11.01</v>
      </c>
      <c r="E11333" s="173">
        <f t="shared" si="247"/>
        <v>0.02</v>
      </c>
    </row>
    <row r="11334" spans="1:5">
      <c r="A11334" s="410" t="s">
        <v>3087</v>
      </c>
      <c r="B11334" s="62" t="s">
        <v>123</v>
      </c>
      <c r="C11334" s="62">
        <v>2.2370200000000002E-3</v>
      </c>
      <c r="D11334" s="62">
        <v>24.42</v>
      </c>
      <c r="E11334" s="173">
        <f t="shared" si="247"/>
        <v>0.05</v>
      </c>
    </row>
    <row r="11335" spans="1:5">
      <c r="A11335" s="410" t="s">
        <v>562</v>
      </c>
      <c r="B11335" s="62" t="s">
        <v>563</v>
      </c>
      <c r="C11335" s="62" t="s">
        <v>563</v>
      </c>
      <c r="D11335" s="62" t="s">
        <v>563</v>
      </c>
      <c r="E11335" s="173">
        <f>SUM(E11308:E11334)</f>
        <v>21.040000000000006</v>
      </c>
    </row>
    <row r="11336" spans="1:5">
      <c r="A11336" s="410"/>
      <c r="B11336" s="62"/>
      <c r="C11336" s="62"/>
      <c r="D11336" s="62"/>
      <c r="E11336" s="173"/>
    </row>
    <row r="11337" spans="1:5">
      <c r="A11337" s="410" t="s">
        <v>565</v>
      </c>
      <c r="B11337" s="62" t="s">
        <v>563</v>
      </c>
      <c r="C11337" s="62" t="s">
        <v>563</v>
      </c>
      <c r="D11337" s="62" t="s">
        <v>563</v>
      </c>
      <c r="E11337" s="173">
        <f>E11300+E11305+E11335</f>
        <v>38.13000000000001</v>
      </c>
    </row>
    <row r="11338" spans="1:5">
      <c r="A11338" s="410"/>
      <c r="B11338" s="62"/>
      <c r="C11338" s="62"/>
      <c r="D11338" s="413"/>
      <c r="E11338" s="173"/>
    </row>
    <row r="11339" spans="1:5">
      <c r="A11339" s="410"/>
      <c r="B11339" s="62"/>
      <c r="C11339" s="62"/>
      <c r="D11339" s="62"/>
      <c r="E11339" s="173"/>
    </row>
    <row r="11340" spans="1:5">
      <c r="A11340" s="410"/>
      <c r="B11340" s="62"/>
      <c r="C11340" s="62"/>
      <c r="D11340" s="62"/>
      <c r="E11340" s="173"/>
    </row>
    <row r="11341" spans="1:5">
      <c r="A11341" s="410" t="s">
        <v>1541</v>
      </c>
      <c r="B11341" s="62" t="s">
        <v>3693</v>
      </c>
      <c r="C11341" s="62"/>
      <c r="D11341" s="62"/>
      <c r="E11341" s="173"/>
    </row>
    <row r="11342" spans="1:5">
      <c r="A11342" s="410" t="s">
        <v>1263</v>
      </c>
      <c r="B11342" s="62"/>
      <c r="C11342" s="62"/>
      <c r="D11342" s="62"/>
      <c r="E11342" s="173"/>
    </row>
    <row r="11343" spans="1:5">
      <c r="A11343" s="410" t="s">
        <v>590</v>
      </c>
      <c r="B11343" s="62"/>
      <c r="C11343" s="62"/>
      <c r="D11343" s="62"/>
      <c r="E11343" s="173"/>
    </row>
    <row r="11344" spans="1:5">
      <c r="A11344" s="410"/>
      <c r="B11344" s="62"/>
      <c r="C11344" s="62"/>
      <c r="D11344" s="62"/>
      <c r="E11344" s="173"/>
    </row>
    <row r="11345" spans="1:5">
      <c r="A11345" s="410" t="s">
        <v>576</v>
      </c>
      <c r="B11345" s="62" t="s">
        <v>558</v>
      </c>
      <c r="C11345" s="62" t="s">
        <v>559</v>
      </c>
      <c r="D11345" s="62" t="s">
        <v>560</v>
      </c>
      <c r="E11345" s="173" t="s">
        <v>561</v>
      </c>
    </row>
    <row r="11346" spans="1:5" ht="30">
      <c r="A11346" s="410" t="s">
        <v>3061</v>
      </c>
      <c r="B11346" s="62" t="s">
        <v>123</v>
      </c>
      <c r="C11346" s="62">
        <v>5.1459999999999999E-5</v>
      </c>
      <c r="D11346" s="62">
        <v>576</v>
      </c>
      <c r="E11346" s="173">
        <f>TRUNC((C11346*D11346),2)</f>
        <v>0.02</v>
      </c>
    </row>
    <row r="11347" spans="1:5">
      <c r="A11347" s="410" t="s">
        <v>562</v>
      </c>
      <c r="B11347" s="62" t="s">
        <v>563</v>
      </c>
      <c r="C11347" s="62" t="s">
        <v>563</v>
      </c>
      <c r="D11347" s="62" t="s">
        <v>563</v>
      </c>
      <c r="E11347" s="173">
        <f>SUM(E11346:E11346)</f>
        <v>0.02</v>
      </c>
    </row>
    <row r="11348" spans="1:5">
      <c r="A11348" s="410"/>
      <c r="B11348" s="62"/>
      <c r="C11348" s="62"/>
      <c r="D11348" s="62"/>
      <c r="E11348" s="173"/>
    </row>
    <row r="11349" spans="1:5">
      <c r="A11349" s="410" t="s">
        <v>557</v>
      </c>
      <c r="B11349" s="62" t="s">
        <v>558</v>
      </c>
      <c r="C11349" s="62" t="s">
        <v>559</v>
      </c>
      <c r="D11349" s="62" t="s">
        <v>560</v>
      </c>
      <c r="E11349" s="173" t="s">
        <v>561</v>
      </c>
    </row>
    <row r="11350" spans="1:5">
      <c r="A11350" s="410" t="s">
        <v>3104</v>
      </c>
      <c r="B11350" s="62" t="s">
        <v>122</v>
      </c>
      <c r="C11350" s="62">
        <v>0.38551000000000002</v>
      </c>
      <c r="D11350" s="62">
        <v>9.41</v>
      </c>
      <c r="E11350" s="173">
        <f>TRUNC((C11350*D11350),2)</f>
        <v>3.62</v>
      </c>
    </row>
    <row r="11351" spans="1:5">
      <c r="A11351" s="410" t="s">
        <v>3105</v>
      </c>
      <c r="B11351" s="62" t="s">
        <v>122</v>
      </c>
      <c r="C11351" s="62">
        <v>0.38551000000000002</v>
      </c>
      <c r="D11351" s="62">
        <v>13.3</v>
      </c>
      <c r="E11351" s="173">
        <f>TRUNC((C11351*D11351),2)</f>
        <v>5.12</v>
      </c>
    </row>
    <row r="11352" spans="1:5">
      <c r="A11352" s="410" t="s">
        <v>562</v>
      </c>
      <c r="B11352" s="62" t="s">
        <v>563</v>
      </c>
      <c r="C11352" s="62" t="s">
        <v>563</v>
      </c>
      <c r="D11352" s="62" t="s">
        <v>563</v>
      </c>
      <c r="E11352" s="173">
        <f>SUM(E11350:E11351)</f>
        <v>8.74</v>
      </c>
    </row>
    <row r="11353" spans="1:5">
      <c r="A11353" s="410"/>
      <c r="B11353" s="62"/>
      <c r="C11353" s="62"/>
      <c r="D11353" s="62"/>
      <c r="E11353" s="173"/>
    </row>
    <row r="11354" spans="1:5">
      <c r="A11354" s="410" t="s">
        <v>564</v>
      </c>
      <c r="B11354" s="62" t="s">
        <v>558</v>
      </c>
      <c r="C11354" s="62" t="s">
        <v>559</v>
      </c>
      <c r="D11354" s="62" t="s">
        <v>560</v>
      </c>
      <c r="E11354" s="173" t="s">
        <v>561</v>
      </c>
    </row>
    <row r="11355" spans="1:5">
      <c r="A11355" s="410" t="s">
        <v>3091</v>
      </c>
      <c r="B11355" s="62" t="s">
        <v>123</v>
      </c>
      <c r="C11355" s="62">
        <v>1.0800000000000001E-2</v>
      </c>
      <c r="D11355" s="62">
        <v>55.19</v>
      </c>
      <c r="E11355" s="173">
        <f t="shared" ref="E11355:E11381" si="248">TRUNC((C11355*D11355),2)</f>
        <v>0.59</v>
      </c>
    </row>
    <row r="11356" spans="1:5">
      <c r="A11356" s="410" t="s">
        <v>3066</v>
      </c>
      <c r="B11356" s="62" t="s">
        <v>123</v>
      </c>
      <c r="C11356" s="62">
        <v>6.0930799999999999E-3</v>
      </c>
      <c r="D11356" s="62">
        <v>6.92</v>
      </c>
      <c r="E11356" s="173">
        <f t="shared" si="248"/>
        <v>0.04</v>
      </c>
    </row>
    <row r="11357" spans="1:5">
      <c r="A11357" s="410" t="s">
        <v>3046</v>
      </c>
      <c r="B11357" s="62" t="s">
        <v>131</v>
      </c>
      <c r="C11357" s="62">
        <v>1.2167600000000001E-3</v>
      </c>
      <c r="D11357" s="62">
        <v>50.4</v>
      </c>
      <c r="E11357" s="173">
        <f t="shared" si="248"/>
        <v>0.06</v>
      </c>
    </row>
    <row r="11358" spans="1:5">
      <c r="A11358" s="410" t="s">
        <v>3067</v>
      </c>
      <c r="B11358" s="62" t="s">
        <v>123</v>
      </c>
      <c r="C11358" s="62">
        <v>5.0509999999999997E-4</v>
      </c>
      <c r="D11358" s="62">
        <v>108.95</v>
      </c>
      <c r="E11358" s="173">
        <f t="shared" si="248"/>
        <v>0.05</v>
      </c>
    </row>
    <row r="11359" spans="1:5">
      <c r="A11359" s="410" t="s">
        <v>3069</v>
      </c>
      <c r="B11359" s="62" t="s">
        <v>123</v>
      </c>
      <c r="C11359" s="62">
        <v>6.8925200000000001E-3</v>
      </c>
      <c r="D11359" s="62">
        <v>6.21</v>
      </c>
      <c r="E11359" s="173">
        <f t="shared" si="248"/>
        <v>0.04</v>
      </c>
    </row>
    <row r="11360" spans="1:5">
      <c r="A11360" s="410" t="s">
        <v>3047</v>
      </c>
      <c r="B11360" s="62" t="s">
        <v>131</v>
      </c>
      <c r="C11360" s="62">
        <v>1.0438299999999999E-2</v>
      </c>
      <c r="D11360" s="62">
        <v>9.4499999999999993</v>
      </c>
      <c r="E11360" s="173">
        <f t="shared" si="248"/>
        <v>0.09</v>
      </c>
    </row>
    <row r="11361" spans="1:5">
      <c r="A11361" s="410" t="s">
        <v>3075</v>
      </c>
      <c r="B11361" s="62" t="s">
        <v>128</v>
      </c>
      <c r="C11361" s="62">
        <v>1.1487400000000001E-3</v>
      </c>
      <c r="D11361" s="62">
        <v>15.32</v>
      </c>
      <c r="E11361" s="173">
        <f t="shared" si="248"/>
        <v>0.01</v>
      </c>
    </row>
    <row r="11362" spans="1:5">
      <c r="A11362" s="410" t="s">
        <v>3096</v>
      </c>
      <c r="B11362" s="62" t="s">
        <v>123</v>
      </c>
      <c r="C11362" s="62">
        <v>1.6299999999999999E-2</v>
      </c>
      <c r="D11362" s="62">
        <v>47.93</v>
      </c>
      <c r="E11362" s="173">
        <f t="shared" si="248"/>
        <v>0.78</v>
      </c>
    </row>
    <row r="11363" spans="1:5">
      <c r="A11363" s="410" t="s">
        <v>3098</v>
      </c>
      <c r="B11363" s="62" t="s">
        <v>126</v>
      </c>
      <c r="C11363" s="62">
        <v>1.0642095899999999</v>
      </c>
      <c r="D11363" s="62">
        <v>5.63</v>
      </c>
      <c r="E11363" s="173">
        <f t="shared" si="248"/>
        <v>5.99</v>
      </c>
    </row>
    <row r="11364" spans="1:5">
      <c r="A11364" s="410" t="s">
        <v>3076</v>
      </c>
      <c r="B11364" s="62" t="s">
        <v>122</v>
      </c>
      <c r="C11364" s="62">
        <v>0.76</v>
      </c>
      <c r="D11364" s="62">
        <v>1.87</v>
      </c>
      <c r="E11364" s="173">
        <f t="shared" si="248"/>
        <v>1.42</v>
      </c>
    </row>
    <row r="11365" spans="1:5">
      <c r="A11365" s="410" t="s">
        <v>3077</v>
      </c>
      <c r="B11365" s="62" t="s">
        <v>122</v>
      </c>
      <c r="C11365" s="62">
        <v>0.76</v>
      </c>
      <c r="D11365" s="62">
        <v>0.71</v>
      </c>
      <c r="E11365" s="173">
        <f t="shared" si="248"/>
        <v>0.53</v>
      </c>
    </row>
    <row r="11366" spans="1:5">
      <c r="A11366" s="410" t="s">
        <v>3078</v>
      </c>
      <c r="B11366" s="62" t="s">
        <v>122</v>
      </c>
      <c r="C11366" s="62">
        <v>0.76</v>
      </c>
      <c r="D11366" s="62">
        <v>0.34</v>
      </c>
      <c r="E11366" s="173">
        <f t="shared" si="248"/>
        <v>0.25</v>
      </c>
    </row>
    <row r="11367" spans="1:5">
      <c r="A11367" s="410" t="s">
        <v>3079</v>
      </c>
      <c r="B11367" s="62" t="s">
        <v>122</v>
      </c>
      <c r="C11367" s="62">
        <v>0.76</v>
      </c>
      <c r="D11367" s="62">
        <v>0.05</v>
      </c>
      <c r="E11367" s="173">
        <f t="shared" si="248"/>
        <v>0.03</v>
      </c>
    </row>
    <row r="11368" spans="1:5">
      <c r="A11368" s="410" t="s">
        <v>3048</v>
      </c>
      <c r="B11368" s="62" t="s">
        <v>123</v>
      </c>
      <c r="C11368" s="62">
        <v>2.01118E-3</v>
      </c>
      <c r="D11368" s="62">
        <v>31.18</v>
      </c>
      <c r="E11368" s="173">
        <f t="shared" si="248"/>
        <v>0.06</v>
      </c>
    </row>
    <row r="11369" spans="1:5">
      <c r="A11369" s="410" t="s">
        <v>3049</v>
      </c>
      <c r="B11369" s="62" t="s">
        <v>123</v>
      </c>
      <c r="C11369" s="62">
        <v>9.4262000000000002E-4</v>
      </c>
      <c r="D11369" s="62">
        <v>178.5</v>
      </c>
      <c r="E11369" s="173">
        <f t="shared" si="248"/>
        <v>0.16</v>
      </c>
    </row>
    <row r="11370" spans="1:5">
      <c r="A11370" s="410" t="s">
        <v>3050</v>
      </c>
      <c r="B11370" s="62" t="s">
        <v>123</v>
      </c>
      <c r="C11370" s="62">
        <v>8.4730280000000005E-2</v>
      </c>
      <c r="D11370" s="62">
        <v>1.17</v>
      </c>
      <c r="E11370" s="173">
        <f t="shared" si="248"/>
        <v>0.09</v>
      </c>
    </row>
    <row r="11371" spans="1:5" ht="30">
      <c r="A11371" s="410" t="s">
        <v>3051</v>
      </c>
      <c r="B11371" s="62" t="s">
        <v>123</v>
      </c>
      <c r="C11371" s="62">
        <v>8.1700000000000002E-4</v>
      </c>
      <c r="D11371" s="62">
        <v>140.43</v>
      </c>
      <c r="E11371" s="173">
        <f t="shared" si="248"/>
        <v>0.11</v>
      </c>
    </row>
    <row r="11372" spans="1:5" ht="30">
      <c r="A11372" s="410" t="s">
        <v>3052</v>
      </c>
      <c r="B11372" s="62" t="s">
        <v>123</v>
      </c>
      <c r="C11372" s="62">
        <v>5.4719999999999997E-4</v>
      </c>
      <c r="D11372" s="62">
        <v>123.37</v>
      </c>
      <c r="E11372" s="173">
        <f t="shared" si="248"/>
        <v>0.06</v>
      </c>
    </row>
    <row r="11373" spans="1:5" ht="30">
      <c r="A11373" s="410" t="s">
        <v>3080</v>
      </c>
      <c r="B11373" s="62" t="s">
        <v>123</v>
      </c>
      <c r="C11373" s="62">
        <v>3.3519999999999998E-5</v>
      </c>
      <c r="D11373" s="62">
        <v>593.85</v>
      </c>
      <c r="E11373" s="173">
        <f t="shared" si="248"/>
        <v>0.01</v>
      </c>
    </row>
    <row r="11374" spans="1:5">
      <c r="A11374" s="410" t="s">
        <v>3081</v>
      </c>
      <c r="B11374" s="62" t="s">
        <v>123</v>
      </c>
      <c r="C11374" s="62">
        <v>2.0579999999999999E-4</v>
      </c>
      <c r="D11374" s="62">
        <v>134.63</v>
      </c>
      <c r="E11374" s="173">
        <f t="shared" si="248"/>
        <v>0.02</v>
      </c>
    </row>
    <row r="11375" spans="1:5">
      <c r="A11375" s="410" t="s">
        <v>3082</v>
      </c>
      <c r="B11375" s="62" t="s">
        <v>123</v>
      </c>
      <c r="C11375" s="62">
        <v>1.5634000000000001E-4</v>
      </c>
      <c r="D11375" s="62">
        <v>202.84</v>
      </c>
      <c r="E11375" s="173">
        <f t="shared" si="248"/>
        <v>0.03</v>
      </c>
    </row>
    <row r="11376" spans="1:5">
      <c r="A11376" s="410" t="s">
        <v>3083</v>
      </c>
      <c r="B11376" s="62" t="s">
        <v>123</v>
      </c>
      <c r="C11376" s="62">
        <v>3.3519999999999998E-5</v>
      </c>
      <c r="D11376" s="62">
        <v>574.46</v>
      </c>
      <c r="E11376" s="173">
        <f t="shared" si="248"/>
        <v>0.01</v>
      </c>
    </row>
    <row r="11377" spans="1:5">
      <c r="A11377" s="410" t="s">
        <v>3084</v>
      </c>
      <c r="B11377" s="62" t="s">
        <v>123</v>
      </c>
      <c r="C11377" s="62">
        <v>4.1199999999999999E-5</v>
      </c>
      <c r="D11377" s="62">
        <v>276.64</v>
      </c>
      <c r="E11377" s="173">
        <f t="shared" si="248"/>
        <v>0.01</v>
      </c>
    </row>
    <row r="11378" spans="1:5">
      <c r="A11378" s="410" t="s">
        <v>3085</v>
      </c>
      <c r="B11378" s="62" t="s">
        <v>123</v>
      </c>
      <c r="C11378" s="62">
        <v>2.0747999999999999E-3</v>
      </c>
      <c r="D11378" s="62">
        <v>8.1</v>
      </c>
      <c r="E11378" s="173">
        <f t="shared" si="248"/>
        <v>0.01</v>
      </c>
    </row>
    <row r="11379" spans="1:5">
      <c r="A11379" s="410" t="s">
        <v>3310</v>
      </c>
      <c r="B11379" s="62" t="s">
        <v>123</v>
      </c>
      <c r="C11379" s="62">
        <v>0.127</v>
      </c>
      <c r="D11379" s="62">
        <v>1.51</v>
      </c>
      <c r="E11379" s="173">
        <f t="shared" si="248"/>
        <v>0.19</v>
      </c>
    </row>
    <row r="11380" spans="1:5">
      <c r="A11380" s="410" t="s">
        <v>3086</v>
      </c>
      <c r="B11380" s="62" t="s">
        <v>123</v>
      </c>
      <c r="C11380" s="62">
        <v>1.1487400000000001E-3</v>
      </c>
      <c r="D11380" s="62">
        <v>11.01</v>
      </c>
      <c r="E11380" s="173">
        <f t="shared" si="248"/>
        <v>0.01</v>
      </c>
    </row>
    <row r="11381" spans="1:5">
      <c r="A11381" s="410" t="s">
        <v>3087</v>
      </c>
      <c r="B11381" s="62" t="s">
        <v>123</v>
      </c>
      <c r="C11381" s="62">
        <v>1.1487400000000001E-3</v>
      </c>
      <c r="D11381" s="62">
        <v>24.42</v>
      </c>
      <c r="E11381" s="173">
        <f t="shared" si="248"/>
        <v>0.02</v>
      </c>
    </row>
    <row r="11382" spans="1:5">
      <c r="A11382" s="410" t="s">
        <v>562</v>
      </c>
      <c r="B11382" s="62" t="s">
        <v>563</v>
      </c>
      <c r="C11382" s="62" t="s">
        <v>563</v>
      </c>
      <c r="D11382" s="62" t="s">
        <v>563</v>
      </c>
      <c r="E11382" s="173">
        <f>SUM(E11355:E11381)</f>
        <v>10.669999999999996</v>
      </c>
    </row>
    <row r="11383" spans="1:5">
      <c r="A11383" s="410"/>
      <c r="B11383" s="62"/>
      <c r="C11383" s="62"/>
      <c r="D11383" s="62"/>
      <c r="E11383" s="173"/>
    </row>
    <row r="11384" spans="1:5">
      <c r="A11384" s="410" t="s">
        <v>565</v>
      </c>
      <c r="B11384" s="62" t="s">
        <v>563</v>
      </c>
      <c r="C11384" s="62" t="s">
        <v>563</v>
      </c>
      <c r="D11384" s="62" t="s">
        <v>563</v>
      </c>
      <c r="E11384" s="173">
        <f>E11347+E11352+E11382</f>
        <v>19.429999999999996</v>
      </c>
    </row>
    <row r="11385" spans="1:5">
      <c r="A11385" s="410"/>
      <c r="B11385" s="62"/>
      <c r="C11385" s="62"/>
      <c r="D11385" s="413"/>
      <c r="E11385" s="173"/>
    </row>
    <row r="11386" spans="1:5">
      <c r="A11386" s="410"/>
      <c r="B11386" s="62"/>
      <c r="C11386" s="62"/>
      <c r="D11386" s="62"/>
      <c r="E11386" s="173"/>
    </row>
    <row r="11387" spans="1:5">
      <c r="A11387" s="410"/>
      <c r="B11387" s="62"/>
      <c r="C11387" s="62"/>
      <c r="D11387" s="62"/>
      <c r="E11387" s="173"/>
    </row>
    <row r="11388" spans="1:5">
      <c r="A11388" s="410" t="s">
        <v>2579</v>
      </c>
      <c r="B11388" s="62" t="s">
        <v>3694</v>
      </c>
      <c r="C11388" s="62"/>
      <c r="D11388" s="62"/>
      <c r="E11388" s="173"/>
    </row>
    <row r="11389" spans="1:5">
      <c r="A11389" s="410" t="s">
        <v>1264</v>
      </c>
      <c r="B11389" s="62"/>
      <c r="C11389" s="62"/>
      <c r="D11389" s="62"/>
      <c r="E11389" s="173"/>
    </row>
    <row r="11390" spans="1:5">
      <c r="A11390" s="410" t="s">
        <v>590</v>
      </c>
      <c r="B11390" s="62"/>
      <c r="C11390" s="62"/>
      <c r="D11390" s="62"/>
      <c r="E11390" s="173"/>
    </row>
    <row r="11391" spans="1:5">
      <c r="A11391" s="410"/>
      <c r="B11391" s="62"/>
      <c r="C11391" s="62"/>
      <c r="D11391" s="62"/>
      <c r="E11391" s="173"/>
    </row>
    <row r="11392" spans="1:5">
      <c r="A11392" s="410" t="s">
        <v>576</v>
      </c>
      <c r="B11392" s="62" t="s">
        <v>558</v>
      </c>
      <c r="C11392" s="62" t="s">
        <v>559</v>
      </c>
      <c r="D11392" s="62" t="s">
        <v>560</v>
      </c>
      <c r="E11392" s="173" t="s">
        <v>561</v>
      </c>
    </row>
    <row r="11393" spans="1:5" ht="30">
      <c r="A11393" s="410" t="s">
        <v>3061</v>
      </c>
      <c r="B11393" s="62" t="s">
        <v>123</v>
      </c>
      <c r="C11393" s="62">
        <v>4.0620000000000001E-5</v>
      </c>
      <c r="D11393" s="62">
        <v>576</v>
      </c>
      <c r="E11393" s="173">
        <f>TRUNC((C11393*D11393),2)</f>
        <v>0.02</v>
      </c>
    </row>
    <row r="11394" spans="1:5">
      <c r="A11394" s="410" t="s">
        <v>562</v>
      </c>
      <c r="B11394" s="62" t="s">
        <v>563</v>
      </c>
      <c r="C11394" s="62" t="s">
        <v>563</v>
      </c>
      <c r="D11394" s="62" t="s">
        <v>563</v>
      </c>
      <c r="E11394" s="173">
        <f>SUM(E11393:E11393)</f>
        <v>0.02</v>
      </c>
    </row>
    <row r="11395" spans="1:5">
      <c r="A11395" s="410"/>
      <c r="B11395" s="62"/>
      <c r="C11395" s="62"/>
      <c r="D11395" s="62"/>
      <c r="E11395" s="173"/>
    </row>
    <row r="11396" spans="1:5">
      <c r="A11396" s="410" t="s">
        <v>557</v>
      </c>
      <c r="B11396" s="62" t="s">
        <v>558</v>
      </c>
      <c r="C11396" s="62" t="s">
        <v>559</v>
      </c>
      <c r="D11396" s="62" t="s">
        <v>560</v>
      </c>
      <c r="E11396" s="173" t="s">
        <v>561</v>
      </c>
    </row>
    <row r="11397" spans="1:5">
      <c r="A11397" s="410" t="s">
        <v>3104</v>
      </c>
      <c r="B11397" s="62" t="s">
        <v>122</v>
      </c>
      <c r="C11397" s="62">
        <v>0.30435000000000001</v>
      </c>
      <c r="D11397" s="62">
        <v>9.41</v>
      </c>
      <c r="E11397" s="173">
        <f>TRUNC((C11397*D11397),2)</f>
        <v>2.86</v>
      </c>
    </row>
    <row r="11398" spans="1:5">
      <c r="A11398" s="410" t="s">
        <v>3105</v>
      </c>
      <c r="B11398" s="62" t="s">
        <v>122</v>
      </c>
      <c r="C11398" s="62">
        <v>0.30435000000000001</v>
      </c>
      <c r="D11398" s="62">
        <v>13.3</v>
      </c>
      <c r="E11398" s="173">
        <f>TRUNC((C11398*D11398),2)</f>
        <v>4.04</v>
      </c>
    </row>
    <row r="11399" spans="1:5">
      <c r="A11399" s="410" t="s">
        <v>562</v>
      </c>
      <c r="B11399" s="62" t="s">
        <v>563</v>
      </c>
      <c r="C11399" s="62" t="s">
        <v>563</v>
      </c>
      <c r="D11399" s="62" t="s">
        <v>563</v>
      </c>
      <c r="E11399" s="173">
        <f>SUM(E11397:E11398)</f>
        <v>6.9</v>
      </c>
    </row>
    <row r="11400" spans="1:5">
      <c r="A11400" s="410"/>
      <c r="B11400" s="62"/>
      <c r="C11400" s="62"/>
      <c r="D11400" s="62"/>
      <c r="E11400" s="173"/>
    </row>
    <row r="11401" spans="1:5">
      <c r="A11401" s="410" t="s">
        <v>564</v>
      </c>
      <c r="B11401" s="62" t="s">
        <v>558</v>
      </c>
      <c r="C11401" s="62" t="s">
        <v>559</v>
      </c>
      <c r="D11401" s="62" t="s">
        <v>560</v>
      </c>
      <c r="E11401" s="173" t="s">
        <v>561</v>
      </c>
    </row>
    <row r="11402" spans="1:5">
      <c r="A11402" s="410" t="s">
        <v>3066</v>
      </c>
      <c r="B11402" s="62" t="s">
        <v>123</v>
      </c>
      <c r="C11402" s="62">
        <v>4.8103199999999999E-3</v>
      </c>
      <c r="D11402" s="62">
        <v>6.92</v>
      </c>
      <c r="E11402" s="173">
        <f t="shared" ref="E11402:E11426" si="249">TRUNC((C11402*D11402),2)</f>
        <v>0.03</v>
      </c>
    </row>
    <row r="11403" spans="1:5">
      <c r="A11403" s="410" t="s">
        <v>3046</v>
      </c>
      <c r="B11403" s="62" t="s">
        <v>131</v>
      </c>
      <c r="C11403" s="62">
        <v>9.6060000000000004E-4</v>
      </c>
      <c r="D11403" s="62">
        <v>50.4</v>
      </c>
      <c r="E11403" s="173">
        <f t="shared" si="249"/>
        <v>0.04</v>
      </c>
    </row>
    <row r="11404" spans="1:5">
      <c r="A11404" s="410" t="s">
        <v>3067</v>
      </c>
      <c r="B11404" s="62" t="s">
        <v>123</v>
      </c>
      <c r="C11404" s="62">
        <v>3.9876000000000001E-4</v>
      </c>
      <c r="D11404" s="62">
        <v>108.95</v>
      </c>
      <c r="E11404" s="173">
        <f t="shared" si="249"/>
        <v>0.04</v>
      </c>
    </row>
    <row r="11405" spans="1:5">
      <c r="A11405" s="410" t="s">
        <v>3069</v>
      </c>
      <c r="B11405" s="62" t="s">
        <v>123</v>
      </c>
      <c r="C11405" s="62">
        <v>5.4414600000000004E-3</v>
      </c>
      <c r="D11405" s="62">
        <v>6.21</v>
      </c>
      <c r="E11405" s="173">
        <f t="shared" si="249"/>
        <v>0.03</v>
      </c>
    </row>
    <row r="11406" spans="1:5">
      <c r="A11406" s="410" t="s">
        <v>3047</v>
      </c>
      <c r="B11406" s="62" t="s">
        <v>131</v>
      </c>
      <c r="C11406" s="62">
        <v>8.2407599999999998E-3</v>
      </c>
      <c r="D11406" s="62">
        <v>9.4499999999999993</v>
      </c>
      <c r="E11406" s="173">
        <f t="shared" si="249"/>
        <v>7.0000000000000007E-2</v>
      </c>
    </row>
    <row r="11407" spans="1:5">
      <c r="A11407" s="410" t="s">
        <v>3075</v>
      </c>
      <c r="B11407" s="62" t="s">
        <v>128</v>
      </c>
      <c r="C11407" s="62">
        <v>9.0689999999999998E-4</v>
      </c>
      <c r="D11407" s="62">
        <v>15.32</v>
      </c>
      <c r="E11407" s="173">
        <f t="shared" si="249"/>
        <v>0.01</v>
      </c>
    </row>
    <row r="11408" spans="1:5">
      <c r="A11408" s="410" t="s">
        <v>3368</v>
      </c>
      <c r="B11408" s="62" t="s">
        <v>126</v>
      </c>
      <c r="C11408" s="62">
        <v>1.0681268900000001</v>
      </c>
      <c r="D11408" s="62">
        <v>3.31</v>
      </c>
      <c r="E11408" s="173">
        <f t="shared" si="249"/>
        <v>3.53</v>
      </c>
    </row>
    <row r="11409" spans="1:5">
      <c r="A11409" s="410" t="s">
        <v>3076</v>
      </c>
      <c r="B11409" s="62" t="s">
        <v>122</v>
      </c>
      <c r="C11409" s="62">
        <v>0.6</v>
      </c>
      <c r="D11409" s="62">
        <v>1.87</v>
      </c>
      <c r="E11409" s="173">
        <f t="shared" si="249"/>
        <v>1.1200000000000001</v>
      </c>
    </row>
    <row r="11410" spans="1:5">
      <c r="A11410" s="410" t="s">
        <v>3077</v>
      </c>
      <c r="B11410" s="62" t="s">
        <v>122</v>
      </c>
      <c r="C11410" s="62">
        <v>0.6</v>
      </c>
      <c r="D11410" s="62">
        <v>0.71</v>
      </c>
      <c r="E11410" s="173">
        <f t="shared" si="249"/>
        <v>0.42</v>
      </c>
    </row>
    <row r="11411" spans="1:5">
      <c r="A11411" s="410" t="s">
        <v>3078</v>
      </c>
      <c r="B11411" s="62" t="s">
        <v>122</v>
      </c>
      <c r="C11411" s="62">
        <v>0.6</v>
      </c>
      <c r="D11411" s="62">
        <v>0.34</v>
      </c>
      <c r="E11411" s="173">
        <f t="shared" si="249"/>
        <v>0.2</v>
      </c>
    </row>
    <row r="11412" spans="1:5">
      <c r="A11412" s="410" t="s">
        <v>3079</v>
      </c>
      <c r="B11412" s="62" t="s">
        <v>122</v>
      </c>
      <c r="C11412" s="62">
        <v>0.6</v>
      </c>
      <c r="D11412" s="62">
        <v>0.05</v>
      </c>
      <c r="E11412" s="173">
        <f t="shared" si="249"/>
        <v>0.03</v>
      </c>
    </row>
    <row r="11413" spans="1:5">
      <c r="A11413" s="410" t="s">
        <v>3048</v>
      </c>
      <c r="B11413" s="62" t="s">
        <v>123</v>
      </c>
      <c r="C11413" s="62">
        <v>1.58778E-3</v>
      </c>
      <c r="D11413" s="62">
        <v>31.18</v>
      </c>
      <c r="E11413" s="173">
        <f t="shared" si="249"/>
        <v>0.04</v>
      </c>
    </row>
    <row r="11414" spans="1:5">
      <c r="A11414" s="410" t="s">
        <v>3049</v>
      </c>
      <c r="B11414" s="62" t="s">
        <v>123</v>
      </c>
      <c r="C11414" s="62">
        <v>7.4417999999999999E-4</v>
      </c>
      <c r="D11414" s="62">
        <v>178.5</v>
      </c>
      <c r="E11414" s="173">
        <f t="shared" si="249"/>
        <v>0.13</v>
      </c>
    </row>
    <row r="11415" spans="1:5">
      <c r="A11415" s="410" t="s">
        <v>3050</v>
      </c>
      <c r="B11415" s="62" t="s">
        <v>123</v>
      </c>
      <c r="C11415" s="62">
        <v>6.6892320000000005E-2</v>
      </c>
      <c r="D11415" s="62">
        <v>1.17</v>
      </c>
      <c r="E11415" s="173">
        <f t="shared" si="249"/>
        <v>7.0000000000000007E-2</v>
      </c>
    </row>
    <row r="11416" spans="1:5" ht="30">
      <c r="A11416" s="410" t="s">
        <v>3051</v>
      </c>
      <c r="B11416" s="62" t="s">
        <v>123</v>
      </c>
      <c r="C11416" s="62">
        <v>6.4499999999999996E-4</v>
      </c>
      <c r="D11416" s="62">
        <v>140.43</v>
      </c>
      <c r="E11416" s="173">
        <f t="shared" si="249"/>
        <v>0.09</v>
      </c>
    </row>
    <row r="11417" spans="1:5" ht="30">
      <c r="A11417" s="410" t="s">
        <v>3052</v>
      </c>
      <c r="B11417" s="62" t="s">
        <v>123</v>
      </c>
      <c r="C11417" s="62">
        <v>4.3199999999999998E-4</v>
      </c>
      <c r="D11417" s="62">
        <v>123.37</v>
      </c>
      <c r="E11417" s="173">
        <f t="shared" si="249"/>
        <v>0.05</v>
      </c>
    </row>
    <row r="11418" spans="1:5" ht="30">
      <c r="A11418" s="410" t="s">
        <v>3080</v>
      </c>
      <c r="B11418" s="62" t="s">
        <v>123</v>
      </c>
      <c r="C11418" s="62">
        <v>2.6460000000000001E-5</v>
      </c>
      <c r="D11418" s="62">
        <v>593.85</v>
      </c>
      <c r="E11418" s="173">
        <f t="shared" si="249"/>
        <v>0.01</v>
      </c>
    </row>
    <row r="11419" spans="1:5">
      <c r="A11419" s="410" t="s">
        <v>3081</v>
      </c>
      <c r="B11419" s="62" t="s">
        <v>123</v>
      </c>
      <c r="C11419" s="62">
        <v>1.6248E-4</v>
      </c>
      <c r="D11419" s="62">
        <v>134.63</v>
      </c>
      <c r="E11419" s="173">
        <f t="shared" si="249"/>
        <v>0.02</v>
      </c>
    </row>
    <row r="11420" spans="1:5">
      <c r="A11420" s="410" t="s">
        <v>3082</v>
      </c>
      <c r="B11420" s="62" t="s">
        <v>123</v>
      </c>
      <c r="C11420" s="62">
        <v>1.2342000000000001E-4</v>
      </c>
      <c r="D11420" s="62">
        <v>202.84</v>
      </c>
      <c r="E11420" s="173">
        <f t="shared" si="249"/>
        <v>0.02</v>
      </c>
    </row>
    <row r="11421" spans="1:5">
      <c r="A11421" s="410" t="s">
        <v>3083</v>
      </c>
      <c r="B11421" s="62" t="s">
        <v>123</v>
      </c>
      <c r="C11421" s="62">
        <v>2.6460000000000001E-5</v>
      </c>
      <c r="D11421" s="62">
        <v>574.46</v>
      </c>
      <c r="E11421" s="173">
        <f t="shared" si="249"/>
        <v>0.01</v>
      </c>
    </row>
    <row r="11422" spans="1:5">
      <c r="A11422" s="410" t="s">
        <v>3084</v>
      </c>
      <c r="B11422" s="62" t="s">
        <v>123</v>
      </c>
      <c r="C11422" s="62">
        <v>3.252E-5</v>
      </c>
      <c r="D11422" s="62">
        <v>276.64</v>
      </c>
      <c r="E11422" s="173">
        <f t="shared" si="249"/>
        <v>0</v>
      </c>
    </row>
    <row r="11423" spans="1:5">
      <c r="A11423" s="410" t="s">
        <v>3085</v>
      </c>
      <c r="B11423" s="62" t="s">
        <v>123</v>
      </c>
      <c r="C11423" s="62">
        <v>1.6379999999999999E-3</v>
      </c>
      <c r="D11423" s="62">
        <v>8.1</v>
      </c>
      <c r="E11423" s="173">
        <f t="shared" si="249"/>
        <v>0.01</v>
      </c>
    </row>
    <row r="11424" spans="1:5">
      <c r="A11424" s="410" t="s">
        <v>3310</v>
      </c>
      <c r="B11424" s="62" t="s">
        <v>123</v>
      </c>
      <c r="C11424" s="62">
        <v>0.1</v>
      </c>
      <c r="D11424" s="62">
        <v>1.51</v>
      </c>
      <c r="E11424" s="173">
        <f t="shared" si="249"/>
        <v>0.15</v>
      </c>
    </row>
    <row r="11425" spans="1:5">
      <c r="A11425" s="410" t="s">
        <v>3086</v>
      </c>
      <c r="B11425" s="62" t="s">
        <v>123</v>
      </c>
      <c r="C11425" s="62">
        <v>9.0689999999999998E-4</v>
      </c>
      <c r="D11425" s="62">
        <v>11.01</v>
      </c>
      <c r="E11425" s="173">
        <f t="shared" si="249"/>
        <v>0</v>
      </c>
    </row>
    <row r="11426" spans="1:5">
      <c r="A11426" s="410" t="s">
        <v>3087</v>
      </c>
      <c r="B11426" s="62" t="s">
        <v>123</v>
      </c>
      <c r="C11426" s="62">
        <v>9.0689999999999998E-4</v>
      </c>
      <c r="D11426" s="62">
        <v>24.42</v>
      </c>
      <c r="E11426" s="173">
        <f t="shared" si="249"/>
        <v>0.02</v>
      </c>
    </row>
    <row r="11427" spans="1:5">
      <c r="A11427" s="410" t="s">
        <v>562</v>
      </c>
      <c r="B11427" s="62" t="s">
        <v>563</v>
      </c>
      <c r="C11427" s="62" t="s">
        <v>563</v>
      </c>
      <c r="D11427" s="62" t="s">
        <v>563</v>
      </c>
      <c r="E11427" s="173">
        <f>SUM(E11402:E11426)</f>
        <v>6.1399999999999988</v>
      </c>
    </row>
    <row r="11428" spans="1:5">
      <c r="A11428" s="410"/>
      <c r="B11428" s="62"/>
      <c r="C11428" s="62"/>
      <c r="D11428" s="62"/>
      <c r="E11428" s="173"/>
    </row>
    <row r="11429" spans="1:5">
      <c r="A11429" s="410" t="s">
        <v>565</v>
      </c>
      <c r="B11429" s="62" t="s">
        <v>563</v>
      </c>
      <c r="C11429" s="62" t="s">
        <v>563</v>
      </c>
      <c r="D11429" s="62" t="s">
        <v>563</v>
      </c>
      <c r="E11429" s="173">
        <f>E11394+E11399+E11427</f>
        <v>13.059999999999999</v>
      </c>
    </row>
    <row r="11430" spans="1:5">
      <c r="A11430" s="410"/>
      <c r="B11430" s="62"/>
      <c r="C11430" s="62"/>
      <c r="D11430" s="413"/>
      <c r="E11430" s="173"/>
    </row>
    <row r="11431" spans="1:5">
      <c r="A11431" s="410"/>
      <c r="B11431" s="62"/>
      <c r="C11431" s="62"/>
      <c r="D11431" s="62"/>
      <c r="E11431" s="173"/>
    </row>
    <row r="11432" spans="1:5">
      <c r="A11432" s="410"/>
      <c r="B11432" s="62"/>
      <c r="C11432" s="62"/>
      <c r="D11432" s="62"/>
      <c r="E11432" s="173"/>
    </row>
    <row r="11433" spans="1:5">
      <c r="A11433" s="410" t="s">
        <v>688</v>
      </c>
      <c r="B11433" s="62" t="s">
        <v>3547</v>
      </c>
      <c r="C11433" s="62"/>
      <c r="D11433" s="62"/>
      <c r="E11433" s="173"/>
    </row>
    <row r="11434" spans="1:5">
      <c r="A11434" s="410" t="s">
        <v>687</v>
      </c>
      <c r="B11434" s="62"/>
      <c r="C11434" s="62"/>
      <c r="D11434" s="62"/>
      <c r="E11434" s="173"/>
    </row>
    <row r="11435" spans="1:5">
      <c r="A11435" s="410" t="s">
        <v>590</v>
      </c>
      <c r="B11435" s="62"/>
      <c r="C11435" s="62"/>
      <c r="D11435" s="62"/>
      <c r="E11435" s="173"/>
    </row>
    <row r="11436" spans="1:5">
      <c r="A11436" s="410"/>
      <c r="B11436" s="62"/>
      <c r="C11436" s="62"/>
      <c r="D11436" s="62"/>
      <c r="E11436" s="173"/>
    </row>
    <row r="11437" spans="1:5">
      <c r="A11437" s="410" t="s">
        <v>576</v>
      </c>
      <c r="B11437" s="62" t="s">
        <v>558</v>
      </c>
      <c r="C11437" s="62" t="s">
        <v>559</v>
      </c>
      <c r="D11437" s="62" t="s">
        <v>560</v>
      </c>
      <c r="E11437" s="173" t="s">
        <v>561</v>
      </c>
    </row>
    <row r="11438" spans="1:5" ht="30">
      <c r="A11438" s="410" t="s">
        <v>3061</v>
      </c>
      <c r="B11438" s="62" t="s">
        <v>123</v>
      </c>
      <c r="C11438" s="62">
        <v>6.9599999999999998E-5</v>
      </c>
      <c r="D11438" s="62">
        <v>576</v>
      </c>
      <c r="E11438" s="173">
        <f>TRUNC((C11438*D11438),2)</f>
        <v>0.04</v>
      </c>
    </row>
    <row r="11439" spans="1:5">
      <c r="A11439" s="410" t="s">
        <v>562</v>
      </c>
      <c r="B11439" s="62" t="s">
        <v>563</v>
      </c>
      <c r="C11439" s="62" t="s">
        <v>563</v>
      </c>
      <c r="D11439" s="62" t="s">
        <v>563</v>
      </c>
      <c r="E11439" s="173">
        <f>SUM(E11438:E11438)</f>
        <v>0.04</v>
      </c>
    </row>
    <row r="11440" spans="1:5">
      <c r="A11440" s="410"/>
      <c r="B11440" s="62"/>
      <c r="C11440" s="62"/>
      <c r="D11440" s="62"/>
      <c r="E11440" s="173"/>
    </row>
    <row r="11441" spans="1:5">
      <c r="A11441" s="410" t="s">
        <v>557</v>
      </c>
      <c r="B11441" s="62" t="s">
        <v>558</v>
      </c>
      <c r="C11441" s="62" t="s">
        <v>559</v>
      </c>
      <c r="D11441" s="62" t="s">
        <v>560</v>
      </c>
      <c r="E11441" s="173" t="s">
        <v>561</v>
      </c>
    </row>
    <row r="11442" spans="1:5">
      <c r="A11442" s="410" t="s">
        <v>3063</v>
      </c>
      <c r="B11442" s="62" t="s">
        <v>122</v>
      </c>
      <c r="C11442" s="62">
        <v>1.0469613799999999</v>
      </c>
      <c r="D11442" s="62">
        <v>8.51</v>
      </c>
      <c r="E11442" s="173">
        <f>TRUNC((C11442*D11442),2)</f>
        <v>8.9</v>
      </c>
    </row>
    <row r="11443" spans="1:5">
      <c r="A11443" s="410" t="s">
        <v>562</v>
      </c>
      <c r="B11443" s="62" t="s">
        <v>563</v>
      </c>
      <c r="C11443" s="62" t="s">
        <v>563</v>
      </c>
      <c r="D11443" s="62" t="s">
        <v>563</v>
      </c>
      <c r="E11443" s="173">
        <f>SUM(E11442:E11442)</f>
        <v>8.9</v>
      </c>
    </row>
    <row r="11444" spans="1:5">
      <c r="A11444" s="410"/>
      <c r="B11444" s="62"/>
      <c r="C11444" s="62"/>
      <c r="D11444" s="62"/>
      <c r="E11444" s="173"/>
    </row>
    <row r="11445" spans="1:5">
      <c r="A11445" s="410" t="s">
        <v>564</v>
      </c>
      <c r="B11445" s="62" t="s">
        <v>558</v>
      </c>
      <c r="C11445" s="62" t="s">
        <v>559</v>
      </c>
      <c r="D11445" s="62" t="s">
        <v>560</v>
      </c>
      <c r="E11445" s="173" t="s">
        <v>561</v>
      </c>
    </row>
    <row r="11446" spans="1:5">
      <c r="A11446" s="410" t="s">
        <v>3066</v>
      </c>
      <c r="B11446" s="62" t="s">
        <v>123</v>
      </c>
      <c r="C11446" s="62">
        <v>8.2433200000000002E-3</v>
      </c>
      <c r="D11446" s="62">
        <v>6.92</v>
      </c>
      <c r="E11446" s="173">
        <f t="shared" ref="E11446:E11468" si="250">TRUNC((C11446*D11446),2)</f>
        <v>0.05</v>
      </c>
    </row>
    <row r="11447" spans="1:5">
      <c r="A11447" s="410" t="s">
        <v>3046</v>
      </c>
      <c r="B11447" s="62" t="s">
        <v>131</v>
      </c>
      <c r="C11447" s="62">
        <v>1.6461500000000001E-3</v>
      </c>
      <c r="D11447" s="62">
        <v>50.4</v>
      </c>
      <c r="E11447" s="173">
        <f t="shared" si="250"/>
        <v>0.08</v>
      </c>
    </row>
    <row r="11448" spans="1:5">
      <c r="A11448" s="410" t="s">
        <v>3067</v>
      </c>
      <c r="B11448" s="62" t="s">
        <v>123</v>
      </c>
      <c r="C11448" s="62">
        <v>6.8334999999999999E-4</v>
      </c>
      <c r="D11448" s="62">
        <v>108.95</v>
      </c>
      <c r="E11448" s="173">
        <f t="shared" si="250"/>
        <v>7.0000000000000007E-2</v>
      </c>
    </row>
    <row r="11449" spans="1:5">
      <c r="A11449" s="410" t="s">
        <v>3069</v>
      </c>
      <c r="B11449" s="62" t="s">
        <v>123</v>
      </c>
      <c r="C11449" s="62">
        <v>9.3248800000000007E-3</v>
      </c>
      <c r="D11449" s="62">
        <v>6.21</v>
      </c>
      <c r="E11449" s="173">
        <f t="shared" si="250"/>
        <v>0.05</v>
      </c>
    </row>
    <row r="11450" spans="1:5">
      <c r="A11450" s="410" t="s">
        <v>3047</v>
      </c>
      <c r="B11450" s="62" t="s">
        <v>131</v>
      </c>
      <c r="C11450" s="62">
        <v>1.4121969999999999E-2</v>
      </c>
      <c r="D11450" s="62">
        <v>9.4499999999999993</v>
      </c>
      <c r="E11450" s="173">
        <f t="shared" si="250"/>
        <v>0.13</v>
      </c>
    </row>
    <row r="11451" spans="1:5">
      <c r="A11451" s="410" t="s">
        <v>3075</v>
      </c>
      <c r="B11451" s="62" t="s">
        <v>128</v>
      </c>
      <c r="C11451" s="62">
        <v>1.5541299999999999E-3</v>
      </c>
      <c r="D11451" s="62">
        <v>15.32</v>
      </c>
      <c r="E11451" s="173">
        <f t="shared" si="250"/>
        <v>0.02</v>
      </c>
    </row>
    <row r="11452" spans="1:5">
      <c r="A11452" s="410" t="s">
        <v>3076</v>
      </c>
      <c r="B11452" s="62" t="s">
        <v>122</v>
      </c>
      <c r="C11452" s="62">
        <v>1.0282039999999999</v>
      </c>
      <c r="D11452" s="62">
        <v>1.87</v>
      </c>
      <c r="E11452" s="173">
        <f t="shared" si="250"/>
        <v>1.92</v>
      </c>
    </row>
    <row r="11453" spans="1:5">
      <c r="A11453" s="410" t="s">
        <v>3077</v>
      </c>
      <c r="B11453" s="62" t="s">
        <v>122</v>
      </c>
      <c r="C11453" s="62">
        <v>1.0282039999999999</v>
      </c>
      <c r="D11453" s="62">
        <v>0.71</v>
      </c>
      <c r="E11453" s="173">
        <f t="shared" si="250"/>
        <v>0.73</v>
      </c>
    </row>
    <row r="11454" spans="1:5">
      <c r="A11454" s="410" t="s">
        <v>3078</v>
      </c>
      <c r="B11454" s="62" t="s">
        <v>122</v>
      </c>
      <c r="C11454" s="62">
        <v>1.0282039999999999</v>
      </c>
      <c r="D11454" s="62">
        <v>0.34</v>
      </c>
      <c r="E11454" s="173">
        <f t="shared" si="250"/>
        <v>0.34</v>
      </c>
    </row>
    <row r="11455" spans="1:5">
      <c r="A11455" s="410" t="s">
        <v>3079</v>
      </c>
      <c r="B11455" s="62" t="s">
        <v>122</v>
      </c>
      <c r="C11455" s="62">
        <v>1.0282039999999999</v>
      </c>
      <c r="D11455" s="62">
        <v>0.05</v>
      </c>
      <c r="E11455" s="173">
        <f t="shared" si="250"/>
        <v>0.05</v>
      </c>
    </row>
    <row r="11456" spans="1:5">
      <c r="A11456" s="410" t="s">
        <v>3048</v>
      </c>
      <c r="B11456" s="62" t="s">
        <v>123</v>
      </c>
      <c r="C11456" s="62">
        <v>2.7209299999999999E-3</v>
      </c>
      <c r="D11456" s="62">
        <v>31.18</v>
      </c>
      <c r="E11456" s="173">
        <f t="shared" si="250"/>
        <v>0.08</v>
      </c>
    </row>
    <row r="11457" spans="1:5">
      <c r="A11457" s="410" t="s">
        <v>3049</v>
      </c>
      <c r="B11457" s="62" t="s">
        <v>123</v>
      </c>
      <c r="C11457" s="62">
        <v>1.2752799999999999E-3</v>
      </c>
      <c r="D11457" s="62">
        <v>178.5</v>
      </c>
      <c r="E11457" s="173">
        <f t="shared" si="250"/>
        <v>0.22</v>
      </c>
    </row>
    <row r="11458" spans="1:5">
      <c r="A11458" s="410" t="s">
        <v>3050</v>
      </c>
      <c r="B11458" s="62" t="s">
        <v>123</v>
      </c>
      <c r="C11458" s="62">
        <v>0.11463158</v>
      </c>
      <c r="D11458" s="62">
        <v>1.17</v>
      </c>
      <c r="E11458" s="173">
        <f t="shared" si="250"/>
        <v>0.13</v>
      </c>
    </row>
    <row r="11459" spans="1:5" ht="30">
      <c r="A11459" s="410" t="s">
        <v>3051</v>
      </c>
      <c r="B11459" s="62" t="s">
        <v>123</v>
      </c>
      <c r="C11459" s="62">
        <v>1.1053300000000001E-3</v>
      </c>
      <c r="D11459" s="62">
        <v>140.43</v>
      </c>
      <c r="E11459" s="173">
        <f t="shared" si="250"/>
        <v>0.15</v>
      </c>
    </row>
    <row r="11460" spans="1:5" ht="30">
      <c r="A11460" s="410" t="s">
        <v>3052</v>
      </c>
      <c r="B11460" s="62" t="s">
        <v>123</v>
      </c>
      <c r="C11460" s="62">
        <v>7.4030999999999999E-4</v>
      </c>
      <c r="D11460" s="62">
        <v>123.37</v>
      </c>
      <c r="E11460" s="173">
        <f t="shared" si="250"/>
        <v>0.09</v>
      </c>
    </row>
    <row r="11461" spans="1:5" ht="30">
      <c r="A11461" s="410" t="s">
        <v>3080</v>
      </c>
      <c r="B11461" s="62" t="s">
        <v>123</v>
      </c>
      <c r="C11461" s="62">
        <v>4.5349999999999998E-5</v>
      </c>
      <c r="D11461" s="62">
        <v>593.85</v>
      </c>
      <c r="E11461" s="173">
        <f t="shared" si="250"/>
        <v>0.02</v>
      </c>
    </row>
    <row r="11462" spans="1:5">
      <c r="A11462" s="410" t="s">
        <v>3081</v>
      </c>
      <c r="B11462" s="62" t="s">
        <v>123</v>
      </c>
      <c r="C11462" s="62">
        <v>2.7844000000000002E-4</v>
      </c>
      <c r="D11462" s="62">
        <v>134.63</v>
      </c>
      <c r="E11462" s="173">
        <f t="shared" si="250"/>
        <v>0.03</v>
      </c>
    </row>
    <row r="11463" spans="1:5">
      <c r="A11463" s="410" t="s">
        <v>3082</v>
      </c>
      <c r="B11463" s="62" t="s">
        <v>123</v>
      </c>
      <c r="C11463" s="62">
        <v>2.1149E-4</v>
      </c>
      <c r="D11463" s="62">
        <v>202.84</v>
      </c>
      <c r="E11463" s="173">
        <f t="shared" si="250"/>
        <v>0.04</v>
      </c>
    </row>
    <row r="11464" spans="1:5">
      <c r="A11464" s="410" t="s">
        <v>3083</v>
      </c>
      <c r="B11464" s="62" t="s">
        <v>123</v>
      </c>
      <c r="C11464" s="62">
        <v>4.5349999999999998E-5</v>
      </c>
      <c r="D11464" s="62">
        <v>574.46</v>
      </c>
      <c r="E11464" s="173">
        <f t="shared" si="250"/>
        <v>0.02</v>
      </c>
    </row>
    <row r="11465" spans="1:5">
      <c r="A11465" s="410" t="s">
        <v>3084</v>
      </c>
      <c r="B11465" s="62" t="s">
        <v>123</v>
      </c>
      <c r="C11465" s="62">
        <v>5.5729999999999997E-5</v>
      </c>
      <c r="D11465" s="62">
        <v>276.64</v>
      </c>
      <c r="E11465" s="173">
        <f t="shared" si="250"/>
        <v>0.01</v>
      </c>
    </row>
    <row r="11466" spans="1:5">
      <c r="A11466" s="410" t="s">
        <v>3085</v>
      </c>
      <c r="B11466" s="62" t="s">
        <v>123</v>
      </c>
      <c r="C11466" s="62">
        <v>2.8069900000000001E-3</v>
      </c>
      <c r="D11466" s="62">
        <v>8.1</v>
      </c>
      <c r="E11466" s="173">
        <f t="shared" si="250"/>
        <v>0.02</v>
      </c>
    </row>
    <row r="11467" spans="1:5">
      <c r="A11467" s="410" t="s">
        <v>3086</v>
      </c>
      <c r="B11467" s="62" t="s">
        <v>123</v>
      </c>
      <c r="C11467" s="62">
        <v>1.5541299999999999E-3</v>
      </c>
      <c r="D11467" s="62">
        <v>11.01</v>
      </c>
      <c r="E11467" s="173">
        <f t="shared" si="250"/>
        <v>0.01</v>
      </c>
    </row>
    <row r="11468" spans="1:5">
      <c r="A11468" s="410" t="s">
        <v>3087</v>
      </c>
      <c r="B11468" s="62" t="s">
        <v>123</v>
      </c>
      <c r="C11468" s="62">
        <v>1.5541299999999999E-3</v>
      </c>
      <c r="D11468" s="62">
        <v>24.42</v>
      </c>
      <c r="E11468" s="173">
        <f t="shared" si="250"/>
        <v>0.03</v>
      </c>
    </row>
    <row r="11469" spans="1:5">
      <c r="A11469" s="410" t="s">
        <v>562</v>
      </c>
      <c r="B11469" s="62" t="s">
        <v>563</v>
      </c>
      <c r="C11469" s="62" t="s">
        <v>563</v>
      </c>
      <c r="D11469" s="62" t="s">
        <v>563</v>
      </c>
      <c r="E11469" s="173">
        <f>SUM(E11446:E11468)</f>
        <v>4.2899999999999983</v>
      </c>
    </row>
    <row r="11470" spans="1:5">
      <c r="A11470" s="410"/>
      <c r="B11470" s="62"/>
      <c r="C11470" s="62"/>
      <c r="D11470" s="62"/>
      <c r="E11470" s="173"/>
    </row>
    <row r="11471" spans="1:5">
      <c r="A11471" s="410" t="s">
        <v>565</v>
      </c>
      <c r="B11471" s="62" t="s">
        <v>563</v>
      </c>
      <c r="C11471" s="62" t="s">
        <v>563</v>
      </c>
      <c r="D11471" s="62" t="s">
        <v>563</v>
      </c>
      <c r="E11471" s="173">
        <f>E11439+E11443+E11469</f>
        <v>13.229999999999997</v>
      </c>
    </row>
    <row r="11472" spans="1:5">
      <c r="A11472" s="410"/>
      <c r="B11472" s="62"/>
      <c r="C11472" s="62"/>
      <c r="D11472" s="413"/>
      <c r="E11472" s="173"/>
    </row>
    <row r="11473" spans="1:5">
      <c r="A11473" s="410"/>
      <c r="B11473" s="62"/>
      <c r="C11473" s="62"/>
      <c r="D11473" s="62"/>
      <c r="E11473" s="173"/>
    </row>
    <row r="11474" spans="1:5">
      <c r="A11474" s="410"/>
      <c r="B11474" s="62"/>
      <c r="C11474" s="62"/>
      <c r="D11474" s="62"/>
      <c r="E11474" s="173"/>
    </row>
    <row r="11475" spans="1:5">
      <c r="A11475" s="410" t="s">
        <v>2580</v>
      </c>
      <c r="B11475" s="62" t="s">
        <v>3695</v>
      </c>
      <c r="C11475" s="62"/>
      <c r="D11475" s="62"/>
      <c r="E11475" s="173"/>
    </row>
    <row r="11476" spans="1:5">
      <c r="A11476" s="410" t="s">
        <v>2581</v>
      </c>
      <c r="B11476" s="62"/>
      <c r="C11476" s="62"/>
      <c r="D11476" s="62"/>
      <c r="E11476" s="173"/>
    </row>
    <row r="11477" spans="1:5">
      <c r="A11477" s="410" t="s">
        <v>590</v>
      </c>
      <c r="B11477" s="62"/>
      <c r="C11477" s="62"/>
      <c r="D11477" s="62"/>
      <c r="E11477" s="173"/>
    </row>
    <row r="11478" spans="1:5">
      <c r="A11478" s="410"/>
      <c r="B11478" s="62"/>
      <c r="C11478" s="62"/>
      <c r="D11478" s="62"/>
      <c r="E11478" s="173"/>
    </row>
    <row r="11479" spans="1:5">
      <c r="A11479" s="410" t="s">
        <v>576</v>
      </c>
      <c r="B11479" s="62" t="s">
        <v>558</v>
      </c>
      <c r="C11479" s="62" t="s">
        <v>559</v>
      </c>
      <c r="D11479" s="62" t="s">
        <v>560</v>
      </c>
      <c r="E11479" s="173" t="s">
        <v>561</v>
      </c>
    </row>
    <row r="11480" spans="1:5" ht="30">
      <c r="A11480" s="410" t="s">
        <v>3061</v>
      </c>
      <c r="B11480" s="62" t="s">
        <v>123</v>
      </c>
      <c r="C11480" s="62">
        <v>2.3419999999999999E-5</v>
      </c>
      <c r="D11480" s="62">
        <v>576</v>
      </c>
      <c r="E11480" s="173">
        <f>TRUNC((C11480*D11480),2)</f>
        <v>0.01</v>
      </c>
    </row>
    <row r="11481" spans="1:5">
      <c r="A11481" s="410" t="s">
        <v>562</v>
      </c>
      <c r="B11481" s="62" t="s">
        <v>563</v>
      </c>
      <c r="C11481" s="62" t="s">
        <v>563</v>
      </c>
      <c r="D11481" s="62" t="s">
        <v>563</v>
      </c>
      <c r="E11481" s="173">
        <f>SUM(E11480:E11480)</f>
        <v>0.01</v>
      </c>
    </row>
    <row r="11482" spans="1:5">
      <c r="A11482" s="410"/>
      <c r="B11482" s="62"/>
      <c r="C11482" s="62"/>
      <c r="D11482" s="62"/>
      <c r="E11482" s="173"/>
    </row>
    <row r="11483" spans="1:5">
      <c r="A11483" s="410" t="s">
        <v>557</v>
      </c>
      <c r="B11483" s="62" t="s">
        <v>558</v>
      </c>
      <c r="C11483" s="62" t="s">
        <v>559</v>
      </c>
      <c r="D11483" s="62" t="s">
        <v>560</v>
      </c>
      <c r="E11483" s="173" t="s">
        <v>561</v>
      </c>
    </row>
    <row r="11484" spans="1:5">
      <c r="A11484" s="410" t="s">
        <v>3104</v>
      </c>
      <c r="B11484" s="62" t="s">
        <v>122</v>
      </c>
      <c r="C11484" s="62">
        <v>0.17550850000000001</v>
      </c>
      <c r="D11484" s="62">
        <v>9.41</v>
      </c>
      <c r="E11484" s="173">
        <f>TRUNC((C11484*D11484),2)</f>
        <v>1.65</v>
      </c>
    </row>
    <row r="11485" spans="1:5">
      <c r="A11485" s="410" t="s">
        <v>3105</v>
      </c>
      <c r="B11485" s="62" t="s">
        <v>122</v>
      </c>
      <c r="C11485" s="62">
        <v>0.17550850000000001</v>
      </c>
      <c r="D11485" s="62">
        <v>13.3</v>
      </c>
      <c r="E11485" s="173">
        <f>TRUNC((C11485*D11485),2)</f>
        <v>2.33</v>
      </c>
    </row>
    <row r="11486" spans="1:5">
      <c r="A11486" s="410" t="s">
        <v>562</v>
      </c>
      <c r="B11486" s="62" t="s">
        <v>563</v>
      </c>
      <c r="C11486" s="62" t="s">
        <v>563</v>
      </c>
      <c r="D11486" s="62" t="s">
        <v>563</v>
      </c>
      <c r="E11486" s="173">
        <f>SUM(E11484:E11485)</f>
        <v>3.98</v>
      </c>
    </row>
    <row r="11487" spans="1:5">
      <c r="A11487" s="410"/>
      <c r="B11487" s="62"/>
      <c r="C11487" s="62"/>
      <c r="D11487" s="62"/>
      <c r="E11487" s="173"/>
    </row>
    <row r="11488" spans="1:5">
      <c r="A11488" s="410" t="s">
        <v>564</v>
      </c>
      <c r="B11488" s="62" t="s">
        <v>558</v>
      </c>
      <c r="C11488" s="62" t="s">
        <v>559</v>
      </c>
      <c r="D11488" s="62" t="s">
        <v>560</v>
      </c>
      <c r="E11488" s="173" t="s">
        <v>561</v>
      </c>
    </row>
    <row r="11489" spans="1:5">
      <c r="A11489" s="410" t="s">
        <v>3066</v>
      </c>
      <c r="B11489" s="62" t="s">
        <v>123</v>
      </c>
      <c r="C11489" s="62">
        <v>2.7739599999999998E-3</v>
      </c>
      <c r="D11489" s="62">
        <v>6.92</v>
      </c>
      <c r="E11489" s="173">
        <f t="shared" ref="E11489:E11512" si="251">TRUNC((C11489*D11489),2)</f>
        <v>0.01</v>
      </c>
    </row>
    <row r="11490" spans="1:5">
      <c r="A11490" s="410" t="s">
        <v>3046</v>
      </c>
      <c r="B11490" s="62" t="s">
        <v>131</v>
      </c>
      <c r="C11490" s="62">
        <v>5.5394000000000005E-4</v>
      </c>
      <c r="D11490" s="62">
        <v>50.4</v>
      </c>
      <c r="E11490" s="173">
        <f t="shared" si="251"/>
        <v>0.02</v>
      </c>
    </row>
    <row r="11491" spans="1:5">
      <c r="A11491" s="410" t="s">
        <v>3067</v>
      </c>
      <c r="B11491" s="62" t="s">
        <v>123</v>
      </c>
      <c r="C11491" s="62">
        <v>2.2996E-4</v>
      </c>
      <c r="D11491" s="62">
        <v>108.95</v>
      </c>
      <c r="E11491" s="173">
        <f t="shared" si="251"/>
        <v>0.02</v>
      </c>
    </row>
    <row r="11492" spans="1:5">
      <c r="A11492" s="410" t="s">
        <v>3069</v>
      </c>
      <c r="B11492" s="62" t="s">
        <v>123</v>
      </c>
      <c r="C11492" s="62">
        <v>3.1378999999999999E-3</v>
      </c>
      <c r="D11492" s="62">
        <v>6.21</v>
      </c>
      <c r="E11492" s="173">
        <f t="shared" si="251"/>
        <v>0.01</v>
      </c>
    </row>
    <row r="11493" spans="1:5">
      <c r="A11493" s="410" t="s">
        <v>3047</v>
      </c>
      <c r="B11493" s="62" t="s">
        <v>131</v>
      </c>
      <c r="C11493" s="62">
        <v>4.7521799999999999E-3</v>
      </c>
      <c r="D11493" s="62">
        <v>9.4499999999999993</v>
      </c>
      <c r="E11493" s="173">
        <f t="shared" si="251"/>
        <v>0.04</v>
      </c>
    </row>
    <row r="11494" spans="1:5">
      <c r="A11494" s="410" t="s">
        <v>3075</v>
      </c>
      <c r="B11494" s="62" t="s">
        <v>128</v>
      </c>
      <c r="C11494" s="62">
        <v>5.2298000000000004E-4</v>
      </c>
      <c r="D11494" s="62">
        <v>15.32</v>
      </c>
      <c r="E11494" s="173">
        <f t="shared" si="251"/>
        <v>0</v>
      </c>
    </row>
    <row r="11495" spans="1:5" ht="30">
      <c r="A11495" s="410" t="s">
        <v>3257</v>
      </c>
      <c r="B11495" s="62" t="s">
        <v>126</v>
      </c>
      <c r="C11495" s="62">
        <v>1.0497632100000001</v>
      </c>
      <c r="D11495" s="62">
        <v>10.220000000000001</v>
      </c>
      <c r="E11495" s="173">
        <f t="shared" si="251"/>
        <v>10.72</v>
      </c>
    </row>
    <row r="11496" spans="1:5">
      <c r="A11496" s="410" t="s">
        <v>3076</v>
      </c>
      <c r="B11496" s="62" t="s">
        <v>122</v>
      </c>
      <c r="C11496" s="62">
        <v>0.34599999999999997</v>
      </c>
      <c r="D11496" s="62">
        <v>1.87</v>
      </c>
      <c r="E11496" s="173">
        <f t="shared" si="251"/>
        <v>0.64</v>
      </c>
    </row>
    <row r="11497" spans="1:5">
      <c r="A11497" s="410" t="s">
        <v>3077</v>
      </c>
      <c r="B11497" s="62" t="s">
        <v>122</v>
      </c>
      <c r="C11497" s="62">
        <v>0.34599999999999997</v>
      </c>
      <c r="D11497" s="62">
        <v>0.71</v>
      </c>
      <c r="E11497" s="173">
        <f t="shared" si="251"/>
        <v>0.24</v>
      </c>
    </row>
    <row r="11498" spans="1:5">
      <c r="A11498" s="410" t="s">
        <v>3078</v>
      </c>
      <c r="B11498" s="62" t="s">
        <v>122</v>
      </c>
      <c r="C11498" s="62">
        <v>0.34599999999999997</v>
      </c>
      <c r="D11498" s="62">
        <v>0.34</v>
      </c>
      <c r="E11498" s="173">
        <f t="shared" si="251"/>
        <v>0.11</v>
      </c>
    </row>
    <row r="11499" spans="1:5">
      <c r="A11499" s="410" t="s">
        <v>3079</v>
      </c>
      <c r="B11499" s="62" t="s">
        <v>122</v>
      </c>
      <c r="C11499" s="62">
        <v>0.34599999999999997</v>
      </c>
      <c r="D11499" s="62">
        <v>0.05</v>
      </c>
      <c r="E11499" s="173">
        <f t="shared" si="251"/>
        <v>0.01</v>
      </c>
    </row>
    <row r="11500" spans="1:5">
      <c r="A11500" s="410" t="s">
        <v>3048</v>
      </c>
      <c r="B11500" s="62" t="s">
        <v>123</v>
      </c>
      <c r="C11500" s="62">
        <v>9.1562000000000002E-4</v>
      </c>
      <c r="D11500" s="62">
        <v>31.18</v>
      </c>
      <c r="E11500" s="173">
        <f t="shared" si="251"/>
        <v>0.02</v>
      </c>
    </row>
    <row r="11501" spans="1:5">
      <c r="A11501" s="410" t="s">
        <v>3049</v>
      </c>
      <c r="B11501" s="62" t="s">
        <v>123</v>
      </c>
      <c r="C11501" s="62">
        <v>4.2914E-4</v>
      </c>
      <c r="D11501" s="62">
        <v>178.5</v>
      </c>
      <c r="E11501" s="173">
        <f t="shared" si="251"/>
        <v>7.0000000000000007E-2</v>
      </c>
    </row>
    <row r="11502" spans="1:5">
      <c r="A11502" s="410" t="s">
        <v>3050</v>
      </c>
      <c r="B11502" s="62" t="s">
        <v>123</v>
      </c>
      <c r="C11502" s="62">
        <v>3.8574579999999997E-2</v>
      </c>
      <c r="D11502" s="62">
        <v>1.17</v>
      </c>
      <c r="E11502" s="173">
        <f t="shared" si="251"/>
        <v>0.04</v>
      </c>
    </row>
    <row r="11503" spans="1:5" ht="30">
      <c r="A11503" s="410" t="s">
        <v>3051</v>
      </c>
      <c r="B11503" s="62" t="s">
        <v>123</v>
      </c>
      <c r="C11503" s="62">
        <v>3.7196000000000001E-4</v>
      </c>
      <c r="D11503" s="62">
        <v>140.43</v>
      </c>
      <c r="E11503" s="173">
        <f t="shared" si="251"/>
        <v>0.05</v>
      </c>
    </row>
    <row r="11504" spans="1:5" ht="30">
      <c r="A11504" s="410" t="s">
        <v>3052</v>
      </c>
      <c r="B11504" s="62" t="s">
        <v>123</v>
      </c>
      <c r="C11504" s="62">
        <v>2.4911999999999997E-4</v>
      </c>
      <c r="D11504" s="62">
        <v>123.37</v>
      </c>
      <c r="E11504" s="173">
        <f t="shared" si="251"/>
        <v>0.03</v>
      </c>
    </row>
    <row r="11505" spans="1:5" ht="30">
      <c r="A11505" s="410" t="s">
        <v>3080</v>
      </c>
      <c r="B11505" s="62" t="s">
        <v>123</v>
      </c>
      <c r="C11505" s="62">
        <v>1.526E-5</v>
      </c>
      <c r="D11505" s="62">
        <v>593.85</v>
      </c>
      <c r="E11505" s="173">
        <f t="shared" si="251"/>
        <v>0</v>
      </c>
    </row>
    <row r="11506" spans="1:5">
      <c r="A11506" s="410" t="s">
        <v>3081</v>
      </c>
      <c r="B11506" s="62" t="s">
        <v>123</v>
      </c>
      <c r="C11506" s="62">
        <v>9.3700000000000001E-5</v>
      </c>
      <c r="D11506" s="62">
        <v>134.63</v>
      </c>
      <c r="E11506" s="173">
        <f t="shared" si="251"/>
        <v>0.01</v>
      </c>
    </row>
    <row r="11507" spans="1:5">
      <c r="A11507" s="410" t="s">
        <v>3082</v>
      </c>
      <c r="B11507" s="62" t="s">
        <v>123</v>
      </c>
      <c r="C11507" s="62">
        <v>7.1180000000000006E-5</v>
      </c>
      <c r="D11507" s="62">
        <v>202.84</v>
      </c>
      <c r="E11507" s="173">
        <f t="shared" si="251"/>
        <v>0.01</v>
      </c>
    </row>
    <row r="11508" spans="1:5">
      <c r="A11508" s="410" t="s">
        <v>3083</v>
      </c>
      <c r="B11508" s="62" t="s">
        <v>123</v>
      </c>
      <c r="C11508" s="62">
        <v>1.526E-5</v>
      </c>
      <c r="D11508" s="62">
        <v>574.46</v>
      </c>
      <c r="E11508" s="173">
        <f t="shared" si="251"/>
        <v>0</v>
      </c>
    </row>
    <row r="11509" spans="1:5">
      <c r="A11509" s="410" t="s">
        <v>3084</v>
      </c>
      <c r="B11509" s="62" t="s">
        <v>123</v>
      </c>
      <c r="C11509" s="62">
        <v>1.876E-5</v>
      </c>
      <c r="D11509" s="62">
        <v>276.64</v>
      </c>
      <c r="E11509" s="173">
        <f t="shared" si="251"/>
        <v>0</v>
      </c>
    </row>
    <row r="11510" spans="1:5">
      <c r="A11510" s="410" t="s">
        <v>3085</v>
      </c>
      <c r="B11510" s="62" t="s">
        <v>123</v>
      </c>
      <c r="C11510" s="62">
        <v>9.4457999999999999E-4</v>
      </c>
      <c r="D11510" s="62">
        <v>8.1</v>
      </c>
      <c r="E11510" s="173">
        <f t="shared" si="251"/>
        <v>0</v>
      </c>
    </row>
    <row r="11511" spans="1:5">
      <c r="A11511" s="410" t="s">
        <v>3086</v>
      </c>
      <c r="B11511" s="62" t="s">
        <v>123</v>
      </c>
      <c r="C11511" s="62">
        <v>5.2298000000000004E-4</v>
      </c>
      <c r="D11511" s="62">
        <v>11.01</v>
      </c>
      <c r="E11511" s="173">
        <f t="shared" si="251"/>
        <v>0</v>
      </c>
    </row>
    <row r="11512" spans="1:5">
      <c r="A11512" s="410" t="s">
        <v>3087</v>
      </c>
      <c r="B11512" s="62" t="s">
        <v>123</v>
      </c>
      <c r="C11512" s="62">
        <v>5.2298000000000004E-4</v>
      </c>
      <c r="D11512" s="62">
        <v>24.42</v>
      </c>
      <c r="E11512" s="173">
        <f t="shared" si="251"/>
        <v>0.01</v>
      </c>
    </row>
    <row r="11513" spans="1:5">
      <c r="A11513" s="410" t="s">
        <v>562</v>
      </c>
      <c r="B11513" s="62" t="s">
        <v>563</v>
      </c>
      <c r="C11513" s="62" t="s">
        <v>563</v>
      </c>
      <c r="D11513" s="62" t="s">
        <v>563</v>
      </c>
      <c r="E11513" s="173">
        <f>SUM(E11489:E11512)</f>
        <v>12.059999999999999</v>
      </c>
    </row>
    <row r="11514" spans="1:5">
      <c r="A11514" s="410"/>
      <c r="B11514" s="62"/>
      <c r="C11514" s="62"/>
      <c r="D11514" s="62"/>
      <c r="E11514" s="173"/>
    </row>
    <row r="11515" spans="1:5">
      <c r="A11515" s="410" t="s">
        <v>565</v>
      </c>
      <c r="B11515" s="62" t="s">
        <v>563</v>
      </c>
      <c r="C11515" s="62" t="s">
        <v>563</v>
      </c>
      <c r="D11515" s="62" t="s">
        <v>563</v>
      </c>
      <c r="E11515" s="173">
        <f>E11481+E11486+E11513</f>
        <v>16.049999999999997</v>
      </c>
    </row>
    <row r="11516" spans="1:5">
      <c r="A11516" s="410"/>
      <c r="B11516" s="62"/>
      <c r="C11516" s="62"/>
      <c r="D11516" s="413"/>
      <c r="E11516" s="173"/>
    </row>
    <row r="11517" spans="1:5">
      <c r="A11517" s="410"/>
      <c r="B11517" s="62"/>
      <c r="C11517" s="62"/>
      <c r="D11517" s="62"/>
      <c r="E11517" s="173"/>
    </row>
    <row r="11518" spans="1:5">
      <c r="A11518" s="410"/>
      <c r="B11518" s="62"/>
      <c r="C11518" s="62"/>
      <c r="D11518" s="62"/>
      <c r="E11518" s="173"/>
    </row>
    <row r="11519" spans="1:5">
      <c r="A11519" s="410" t="s">
        <v>2582</v>
      </c>
      <c r="B11519" s="62" t="s">
        <v>3547</v>
      </c>
      <c r="C11519" s="62"/>
      <c r="D11519" s="62"/>
      <c r="E11519" s="173"/>
    </row>
    <row r="11520" spans="1:5">
      <c r="A11520" s="410" t="s">
        <v>2583</v>
      </c>
      <c r="B11520" s="62"/>
      <c r="C11520" s="62"/>
      <c r="D11520" s="62"/>
      <c r="E11520" s="173"/>
    </row>
    <row r="11521" spans="1:5">
      <c r="A11521" s="410" t="s">
        <v>570</v>
      </c>
      <c r="B11521" s="62"/>
      <c r="C11521" s="62"/>
      <c r="D11521" s="62"/>
      <c r="E11521" s="173"/>
    </row>
    <row r="11522" spans="1:5">
      <c r="A11522" s="410"/>
      <c r="B11522" s="62"/>
      <c r="C11522" s="62"/>
      <c r="D11522" s="62"/>
      <c r="E11522" s="173"/>
    </row>
    <row r="11523" spans="1:5">
      <c r="A11523" s="410" t="s">
        <v>576</v>
      </c>
      <c r="B11523" s="62" t="s">
        <v>558</v>
      </c>
      <c r="C11523" s="62" t="s">
        <v>559</v>
      </c>
      <c r="D11523" s="62" t="s">
        <v>560</v>
      </c>
      <c r="E11523" s="173" t="s">
        <v>561</v>
      </c>
    </row>
    <row r="11524" spans="1:5" ht="30">
      <c r="A11524" s="410" t="s">
        <v>3061</v>
      </c>
      <c r="B11524" s="62" t="s">
        <v>123</v>
      </c>
      <c r="C11524" s="62">
        <v>3.046E-5</v>
      </c>
      <c r="D11524" s="62">
        <v>576</v>
      </c>
      <c r="E11524" s="173">
        <f>TRUNC((C11524*D11524),2)</f>
        <v>0.01</v>
      </c>
    </row>
    <row r="11525" spans="1:5">
      <c r="A11525" s="410" t="s">
        <v>562</v>
      </c>
      <c r="B11525" s="62" t="s">
        <v>563</v>
      </c>
      <c r="C11525" s="62" t="s">
        <v>563</v>
      </c>
      <c r="D11525" s="62" t="s">
        <v>563</v>
      </c>
      <c r="E11525" s="173">
        <f>SUM(E11524:E11524)</f>
        <v>0.01</v>
      </c>
    </row>
    <row r="11526" spans="1:5">
      <c r="A11526" s="410"/>
      <c r="B11526" s="62"/>
      <c r="C11526" s="62"/>
      <c r="D11526" s="62"/>
      <c r="E11526" s="173"/>
    </row>
    <row r="11527" spans="1:5">
      <c r="A11527" s="410" t="s">
        <v>557</v>
      </c>
      <c r="B11527" s="62" t="s">
        <v>558</v>
      </c>
      <c r="C11527" s="62" t="s">
        <v>559</v>
      </c>
      <c r="D11527" s="62" t="s">
        <v>560</v>
      </c>
      <c r="E11527" s="173" t="s">
        <v>561</v>
      </c>
    </row>
    <row r="11528" spans="1:5">
      <c r="A11528" s="410" t="s">
        <v>3104</v>
      </c>
      <c r="B11528" s="62" t="s">
        <v>122</v>
      </c>
      <c r="C11528" s="62">
        <v>0.22826250000000001</v>
      </c>
      <c r="D11528" s="62">
        <v>9.41</v>
      </c>
      <c r="E11528" s="173">
        <f>TRUNC((C11528*D11528),2)</f>
        <v>2.14</v>
      </c>
    </row>
    <row r="11529" spans="1:5">
      <c r="A11529" s="410" t="s">
        <v>3105</v>
      </c>
      <c r="B11529" s="62" t="s">
        <v>122</v>
      </c>
      <c r="C11529" s="62">
        <v>0.22826250000000001</v>
      </c>
      <c r="D11529" s="62">
        <v>13.3</v>
      </c>
      <c r="E11529" s="173">
        <f>TRUNC((C11529*D11529),2)</f>
        <v>3.03</v>
      </c>
    </row>
    <row r="11530" spans="1:5">
      <c r="A11530" s="410" t="s">
        <v>562</v>
      </c>
      <c r="B11530" s="62" t="s">
        <v>563</v>
      </c>
      <c r="C11530" s="62" t="s">
        <v>563</v>
      </c>
      <c r="D11530" s="62" t="s">
        <v>563</v>
      </c>
      <c r="E11530" s="173">
        <f>SUM(E11528:E11529)</f>
        <v>5.17</v>
      </c>
    </row>
    <row r="11531" spans="1:5">
      <c r="A11531" s="410"/>
      <c r="B11531" s="62"/>
      <c r="C11531" s="62"/>
      <c r="D11531" s="62"/>
      <c r="E11531" s="173"/>
    </row>
    <row r="11532" spans="1:5">
      <c r="A11532" s="410" t="s">
        <v>564</v>
      </c>
      <c r="B11532" s="62" t="s">
        <v>558</v>
      </c>
      <c r="C11532" s="62" t="s">
        <v>559</v>
      </c>
      <c r="D11532" s="62" t="s">
        <v>560</v>
      </c>
      <c r="E11532" s="173" t="s">
        <v>561</v>
      </c>
    </row>
    <row r="11533" spans="1:5">
      <c r="A11533" s="410" t="s">
        <v>3066</v>
      </c>
      <c r="B11533" s="62" t="s">
        <v>123</v>
      </c>
      <c r="C11533" s="62">
        <v>3.6077399999999999E-3</v>
      </c>
      <c r="D11533" s="62">
        <v>6.92</v>
      </c>
      <c r="E11533" s="173">
        <f t="shared" ref="E11533:E11556" si="252">TRUNC((C11533*D11533),2)</f>
        <v>0.02</v>
      </c>
    </row>
    <row r="11534" spans="1:5">
      <c r="A11534" s="410" t="s">
        <v>3046</v>
      </c>
      <c r="B11534" s="62" t="s">
        <v>131</v>
      </c>
      <c r="C11534" s="62">
        <v>7.2046000000000002E-4</v>
      </c>
      <c r="D11534" s="62">
        <v>50.4</v>
      </c>
      <c r="E11534" s="173">
        <f t="shared" si="252"/>
        <v>0.03</v>
      </c>
    </row>
    <row r="11535" spans="1:5">
      <c r="A11535" s="410" t="s">
        <v>3067</v>
      </c>
      <c r="B11535" s="62" t="s">
        <v>123</v>
      </c>
      <c r="C11535" s="62">
        <v>2.9908000000000002E-4</v>
      </c>
      <c r="D11535" s="62">
        <v>108.95</v>
      </c>
      <c r="E11535" s="173">
        <f t="shared" si="252"/>
        <v>0.03</v>
      </c>
    </row>
    <row r="11536" spans="1:5">
      <c r="A11536" s="410" t="s">
        <v>3369</v>
      </c>
      <c r="B11536" s="62" t="s">
        <v>123</v>
      </c>
      <c r="C11536" s="62">
        <v>1.0118624000000001</v>
      </c>
      <c r="D11536" s="62">
        <v>8.43</v>
      </c>
      <c r="E11536" s="173">
        <f t="shared" si="252"/>
        <v>8.5299999999999994</v>
      </c>
    </row>
    <row r="11537" spans="1:5">
      <c r="A11537" s="410" t="s">
        <v>3069</v>
      </c>
      <c r="B11537" s="62" t="s">
        <v>123</v>
      </c>
      <c r="C11537" s="62">
        <v>4.0810999999999998E-3</v>
      </c>
      <c r="D11537" s="62">
        <v>6.21</v>
      </c>
      <c r="E11537" s="173">
        <f t="shared" si="252"/>
        <v>0.02</v>
      </c>
    </row>
    <row r="11538" spans="1:5">
      <c r="A11538" s="410" t="s">
        <v>3047</v>
      </c>
      <c r="B11538" s="62" t="s">
        <v>131</v>
      </c>
      <c r="C11538" s="62">
        <v>6.1805799999999998E-3</v>
      </c>
      <c r="D11538" s="62">
        <v>9.4499999999999993</v>
      </c>
      <c r="E11538" s="173">
        <f t="shared" si="252"/>
        <v>0.05</v>
      </c>
    </row>
    <row r="11539" spans="1:5">
      <c r="A11539" s="410" t="s">
        <v>3075</v>
      </c>
      <c r="B11539" s="62" t="s">
        <v>128</v>
      </c>
      <c r="C11539" s="62">
        <v>6.8017999999999996E-4</v>
      </c>
      <c r="D11539" s="62">
        <v>15.32</v>
      </c>
      <c r="E11539" s="173">
        <f t="shared" si="252"/>
        <v>0.01</v>
      </c>
    </row>
    <row r="11540" spans="1:5">
      <c r="A11540" s="410" t="s">
        <v>3076</v>
      </c>
      <c r="B11540" s="62" t="s">
        <v>122</v>
      </c>
      <c r="C11540" s="62">
        <v>0.45</v>
      </c>
      <c r="D11540" s="62">
        <v>1.87</v>
      </c>
      <c r="E11540" s="173">
        <f t="shared" si="252"/>
        <v>0.84</v>
      </c>
    </row>
    <row r="11541" spans="1:5">
      <c r="A11541" s="410" t="s">
        <v>3077</v>
      </c>
      <c r="B11541" s="62" t="s">
        <v>122</v>
      </c>
      <c r="C11541" s="62">
        <v>0.45</v>
      </c>
      <c r="D11541" s="62">
        <v>0.71</v>
      </c>
      <c r="E11541" s="173">
        <f t="shared" si="252"/>
        <v>0.31</v>
      </c>
    </row>
    <row r="11542" spans="1:5">
      <c r="A11542" s="410" t="s">
        <v>3078</v>
      </c>
      <c r="B11542" s="62" t="s">
        <v>122</v>
      </c>
      <c r="C11542" s="62">
        <v>0.45</v>
      </c>
      <c r="D11542" s="62">
        <v>0.34</v>
      </c>
      <c r="E11542" s="173">
        <f t="shared" si="252"/>
        <v>0.15</v>
      </c>
    </row>
    <row r="11543" spans="1:5">
      <c r="A11543" s="410" t="s">
        <v>3079</v>
      </c>
      <c r="B11543" s="62" t="s">
        <v>122</v>
      </c>
      <c r="C11543" s="62">
        <v>0.45</v>
      </c>
      <c r="D11543" s="62">
        <v>0.05</v>
      </c>
      <c r="E11543" s="173">
        <f t="shared" si="252"/>
        <v>0.02</v>
      </c>
    </row>
    <row r="11544" spans="1:5">
      <c r="A11544" s="410" t="s">
        <v>3048</v>
      </c>
      <c r="B11544" s="62" t="s">
        <v>123</v>
      </c>
      <c r="C11544" s="62">
        <v>1.1908400000000001E-3</v>
      </c>
      <c r="D11544" s="62">
        <v>31.18</v>
      </c>
      <c r="E11544" s="173">
        <f t="shared" si="252"/>
        <v>0.03</v>
      </c>
    </row>
    <row r="11545" spans="1:5">
      <c r="A11545" s="410" t="s">
        <v>3049</v>
      </c>
      <c r="B11545" s="62" t="s">
        <v>123</v>
      </c>
      <c r="C11545" s="62">
        <v>5.5814000000000005E-4</v>
      </c>
      <c r="D11545" s="62">
        <v>178.5</v>
      </c>
      <c r="E11545" s="173">
        <f t="shared" si="252"/>
        <v>0.09</v>
      </c>
    </row>
    <row r="11546" spans="1:5">
      <c r="A11546" s="410" t="s">
        <v>3050</v>
      </c>
      <c r="B11546" s="62" t="s">
        <v>123</v>
      </c>
      <c r="C11546" s="62">
        <v>5.0169239999999997E-2</v>
      </c>
      <c r="D11546" s="62">
        <v>1.17</v>
      </c>
      <c r="E11546" s="173">
        <f t="shared" si="252"/>
        <v>0.05</v>
      </c>
    </row>
    <row r="11547" spans="1:5" ht="30">
      <c r="A11547" s="410" t="s">
        <v>3051</v>
      </c>
      <c r="B11547" s="62" t="s">
        <v>123</v>
      </c>
      <c r="C11547" s="62">
        <v>4.8376000000000002E-4</v>
      </c>
      <c r="D11547" s="62">
        <v>140.43</v>
      </c>
      <c r="E11547" s="173">
        <f t="shared" si="252"/>
        <v>0.06</v>
      </c>
    </row>
    <row r="11548" spans="1:5" ht="30">
      <c r="A11548" s="410" t="s">
        <v>3052</v>
      </c>
      <c r="B11548" s="62" t="s">
        <v>123</v>
      </c>
      <c r="C11548" s="62">
        <v>3.2400000000000001E-4</v>
      </c>
      <c r="D11548" s="62">
        <v>123.37</v>
      </c>
      <c r="E11548" s="173">
        <f t="shared" si="252"/>
        <v>0.03</v>
      </c>
    </row>
    <row r="11549" spans="1:5" ht="30">
      <c r="A11549" s="410" t="s">
        <v>3080</v>
      </c>
      <c r="B11549" s="62" t="s">
        <v>123</v>
      </c>
      <c r="C11549" s="62">
        <v>1.984E-5</v>
      </c>
      <c r="D11549" s="62">
        <v>593.85</v>
      </c>
      <c r="E11549" s="173">
        <f t="shared" si="252"/>
        <v>0.01</v>
      </c>
    </row>
    <row r="11550" spans="1:5">
      <c r="A11550" s="410" t="s">
        <v>3081</v>
      </c>
      <c r="B11550" s="62" t="s">
        <v>123</v>
      </c>
      <c r="C11550" s="62">
        <v>1.2186E-4</v>
      </c>
      <c r="D11550" s="62">
        <v>134.63</v>
      </c>
      <c r="E11550" s="173">
        <f t="shared" si="252"/>
        <v>0.01</v>
      </c>
    </row>
    <row r="11551" spans="1:5">
      <c r="A11551" s="410" t="s">
        <v>3082</v>
      </c>
      <c r="B11551" s="62" t="s">
        <v>123</v>
      </c>
      <c r="C11551" s="62">
        <v>9.2559999999999995E-5</v>
      </c>
      <c r="D11551" s="62">
        <v>202.84</v>
      </c>
      <c r="E11551" s="173">
        <f t="shared" si="252"/>
        <v>0.01</v>
      </c>
    </row>
    <row r="11552" spans="1:5">
      <c r="A11552" s="410" t="s">
        <v>3083</v>
      </c>
      <c r="B11552" s="62" t="s">
        <v>123</v>
      </c>
      <c r="C11552" s="62">
        <v>1.984E-5</v>
      </c>
      <c r="D11552" s="62">
        <v>574.46</v>
      </c>
      <c r="E11552" s="173">
        <f t="shared" si="252"/>
        <v>0.01</v>
      </c>
    </row>
    <row r="11553" spans="1:5">
      <c r="A11553" s="410" t="s">
        <v>3084</v>
      </c>
      <c r="B11553" s="62" t="s">
        <v>123</v>
      </c>
      <c r="C11553" s="62">
        <v>2.44E-5</v>
      </c>
      <c r="D11553" s="62">
        <v>276.64</v>
      </c>
      <c r="E11553" s="173">
        <f t="shared" si="252"/>
        <v>0</v>
      </c>
    </row>
    <row r="11554" spans="1:5">
      <c r="A11554" s="410" t="s">
        <v>3085</v>
      </c>
      <c r="B11554" s="62" t="s">
        <v>123</v>
      </c>
      <c r="C11554" s="62">
        <v>1.2285E-3</v>
      </c>
      <c r="D11554" s="62">
        <v>8.1</v>
      </c>
      <c r="E11554" s="173">
        <f t="shared" si="252"/>
        <v>0</v>
      </c>
    </row>
    <row r="11555" spans="1:5">
      <c r="A11555" s="410" t="s">
        <v>3086</v>
      </c>
      <c r="B11555" s="62" t="s">
        <v>123</v>
      </c>
      <c r="C11555" s="62">
        <v>6.8017999999999996E-4</v>
      </c>
      <c r="D11555" s="62">
        <v>11.01</v>
      </c>
      <c r="E11555" s="173">
        <f t="shared" si="252"/>
        <v>0</v>
      </c>
    </row>
    <row r="11556" spans="1:5">
      <c r="A11556" s="410" t="s">
        <v>3087</v>
      </c>
      <c r="B11556" s="62" t="s">
        <v>123</v>
      </c>
      <c r="C11556" s="62">
        <v>6.8017999999999996E-4</v>
      </c>
      <c r="D11556" s="62">
        <v>24.42</v>
      </c>
      <c r="E11556" s="173">
        <f t="shared" si="252"/>
        <v>0.01</v>
      </c>
    </row>
    <row r="11557" spans="1:5">
      <c r="A11557" s="410" t="s">
        <v>562</v>
      </c>
      <c r="B11557" s="62" t="s">
        <v>563</v>
      </c>
      <c r="C11557" s="62" t="s">
        <v>563</v>
      </c>
      <c r="D11557" s="62" t="s">
        <v>563</v>
      </c>
      <c r="E11557" s="173">
        <f>SUM(E11533:E11556)</f>
        <v>10.319999999999999</v>
      </c>
    </row>
    <row r="11558" spans="1:5">
      <c r="A11558" s="410"/>
      <c r="B11558" s="62"/>
      <c r="C11558" s="62"/>
      <c r="D11558" s="62"/>
      <c r="E11558" s="173"/>
    </row>
    <row r="11559" spans="1:5">
      <c r="A11559" s="410" t="s">
        <v>565</v>
      </c>
      <c r="B11559" s="62" t="s">
        <v>563</v>
      </c>
      <c r="C11559" s="62" t="s">
        <v>563</v>
      </c>
      <c r="D11559" s="62" t="s">
        <v>563</v>
      </c>
      <c r="E11559" s="173">
        <f>E11525+E11530+E11557</f>
        <v>15.499999999999998</v>
      </c>
    </row>
    <row r="11560" spans="1:5">
      <c r="A11560" s="410"/>
      <c r="B11560" s="62"/>
      <c r="C11560" s="62"/>
      <c r="D11560" s="413"/>
      <c r="E11560" s="173"/>
    </row>
    <row r="11561" spans="1:5">
      <c r="A11561" s="410"/>
      <c r="B11561" s="62"/>
      <c r="C11561" s="62"/>
      <c r="D11561" s="62"/>
      <c r="E11561" s="173"/>
    </row>
    <row r="11562" spans="1:5">
      <c r="A11562" s="410"/>
      <c r="B11562" s="62"/>
      <c r="C11562" s="62"/>
      <c r="D11562" s="62"/>
      <c r="E11562" s="173"/>
    </row>
    <row r="11563" spans="1:5">
      <c r="A11563" s="410" t="s">
        <v>2584</v>
      </c>
      <c r="B11563" s="62" t="s">
        <v>3547</v>
      </c>
      <c r="C11563" s="62"/>
      <c r="D11563" s="62"/>
      <c r="E11563" s="173"/>
    </row>
    <row r="11564" spans="1:5">
      <c r="A11564" s="410" t="s">
        <v>2585</v>
      </c>
      <c r="B11564" s="62"/>
      <c r="C11564" s="62"/>
      <c r="D11564" s="62"/>
      <c r="E11564" s="173"/>
    </row>
    <row r="11565" spans="1:5">
      <c r="A11565" s="410" t="s">
        <v>590</v>
      </c>
      <c r="B11565" s="62"/>
      <c r="C11565" s="62"/>
      <c r="D11565" s="62"/>
      <c r="E11565" s="173"/>
    </row>
    <row r="11566" spans="1:5">
      <c r="A11566" s="410"/>
      <c r="B11566" s="62"/>
      <c r="C11566" s="62"/>
      <c r="D11566" s="62"/>
      <c r="E11566" s="173"/>
    </row>
    <row r="11567" spans="1:5">
      <c r="A11567" s="410" t="s">
        <v>576</v>
      </c>
      <c r="B11567" s="62" t="s">
        <v>558</v>
      </c>
      <c r="C11567" s="62" t="s">
        <v>559</v>
      </c>
      <c r="D11567" s="62" t="s">
        <v>560</v>
      </c>
      <c r="E11567" s="173" t="s">
        <v>561</v>
      </c>
    </row>
    <row r="11568" spans="1:5" ht="30">
      <c r="A11568" s="410" t="s">
        <v>3061</v>
      </c>
      <c r="B11568" s="62" t="s">
        <v>123</v>
      </c>
      <c r="C11568" s="62">
        <v>1.483E-5</v>
      </c>
      <c r="D11568" s="62">
        <v>576</v>
      </c>
      <c r="E11568" s="173">
        <f>TRUNC((C11568*D11568),2)</f>
        <v>0</v>
      </c>
    </row>
    <row r="11569" spans="1:5">
      <c r="A11569" s="410" t="s">
        <v>562</v>
      </c>
      <c r="B11569" s="62" t="s">
        <v>563</v>
      </c>
      <c r="C11569" s="62" t="s">
        <v>563</v>
      </c>
      <c r="D11569" s="62" t="s">
        <v>563</v>
      </c>
      <c r="E11569" s="173">
        <f>SUM(E11568:E11568)</f>
        <v>0</v>
      </c>
    </row>
    <row r="11570" spans="1:5">
      <c r="A11570" s="410"/>
      <c r="B11570" s="62"/>
      <c r="C11570" s="62"/>
      <c r="D11570" s="62"/>
      <c r="E11570" s="173"/>
    </row>
    <row r="11571" spans="1:5">
      <c r="A11571" s="410" t="s">
        <v>557</v>
      </c>
      <c r="B11571" s="62" t="s">
        <v>558</v>
      </c>
      <c r="C11571" s="62" t="s">
        <v>559</v>
      </c>
      <c r="D11571" s="62" t="s">
        <v>560</v>
      </c>
      <c r="E11571" s="173" t="s">
        <v>561</v>
      </c>
    </row>
    <row r="11572" spans="1:5">
      <c r="A11572" s="410" t="s">
        <v>3124</v>
      </c>
      <c r="B11572" s="62" t="s">
        <v>122</v>
      </c>
      <c r="C11572" s="62">
        <v>7.2107000000000004E-2</v>
      </c>
      <c r="D11572" s="62">
        <v>9.34</v>
      </c>
      <c r="E11572" s="173">
        <f>TRUNC((C11572*D11572),2)</f>
        <v>0.67</v>
      </c>
    </row>
    <row r="11573" spans="1:5">
      <c r="A11573" s="410" t="s">
        <v>3104</v>
      </c>
      <c r="B11573" s="62" t="s">
        <v>122</v>
      </c>
      <c r="C11573" s="62">
        <v>1.0145E-2</v>
      </c>
      <c r="D11573" s="62">
        <v>9.41</v>
      </c>
      <c r="E11573" s="173">
        <f>TRUNC((C11573*D11573),2)</f>
        <v>0.09</v>
      </c>
    </row>
    <row r="11574" spans="1:5">
      <c r="A11574" s="410" t="s">
        <v>3125</v>
      </c>
      <c r="B11574" s="62" t="s">
        <v>122</v>
      </c>
      <c r="C11574" s="62">
        <v>7.2107000000000004E-2</v>
      </c>
      <c r="D11574" s="62">
        <v>13.3</v>
      </c>
      <c r="E11574" s="173">
        <f>TRUNC((C11574*D11574),2)</f>
        <v>0.95</v>
      </c>
    </row>
    <row r="11575" spans="1:5">
      <c r="A11575" s="410" t="s">
        <v>3105</v>
      </c>
      <c r="B11575" s="62" t="s">
        <v>122</v>
      </c>
      <c r="C11575" s="62">
        <v>7.0000499999999993E-2</v>
      </c>
      <c r="D11575" s="62">
        <v>13.3</v>
      </c>
      <c r="E11575" s="173">
        <f>TRUNC((C11575*D11575),2)</f>
        <v>0.93</v>
      </c>
    </row>
    <row r="11576" spans="1:5">
      <c r="A11576" s="410" t="s">
        <v>562</v>
      </c>
      <c r="B11576" s="62" t="s">
        <v>563</v>
      </c>
      <c r="C11576" s="62" t="s">
        <v>563</v>
      </c>
      <c r="D11576" s="62" t="s">
        <v>563</v>
      </c>
      <c r="E11576" s="173">
        <f>SUM(E11572:E11575)</f>
        <v>2.64</v>
      </c>
    </row>
    <row r="11577" spans="1:5">
      <c r="A11577" s="410"/>
      <c r="B11577" s="62"/>
      <c r="C11577" s="62"/>
      <c r="D11577" s="62"/>
      <c r="E11577" s="173"/>
    </row>
    <row r="11578" spans="1:5">
      <c r="A11578" s="410" t="s">
        <v>564</v>
      </c>
      <c r="B11578" s="62" t="s">
        <v>558</v>
      </c>
      <c r="C11578" s="62" t="s">
        <v>559</v>
      </c>
      <c r="D11578" s="62" t="s">
        <v>560</v>
      </c>
      <c r="E11578" s="173" t="s">
        <v>561</v>
      </c>
    </row>
    <row r="11579" spans="1:5" ht="30">
      <c r="A11579" s="410" t="s">
        <v>3370</v>
      </c>
      <c r="B11579" s="62" t="s">
        <v>123</v>
      </c>
      <c r="C11579" s="62">
        <v>0.65</v>
      </c>
      <c r="D11579" s="62">
        <v>0.66</v>
      </c>
      <c r="E11579" s="173">
        <f t="shared" ref="E11579:E11603" si="253">TRUNC((C11579*D11579),2)</f>
        <v>0.42</v>
      </c>
    </row>
    <row r="11580" spans="1:5">
      <c r="A11580" s="410" t="s">
        <v>3066</v>
      </c>
      <c r="B11580" s="62" t="s">
        <v>123</v>
      </c>
      <c r="C11580" s="62">
        <v>1.7557600000000001E-3</v>
      </c>
      <c r="D11580" s="62">
        <v>6.92</v>
      </c>
      <c r="E11580" s="173">
        <f t="shared" si="253"/>
        <v>0.01</v>
      </c>
    </row>
    <row r="11581" spans="1:5">
      <c r="A11581" s="410" t="s">
        <v>3046</v>
      </c>
      <c r="B11581" s="62" t="s">
        <v>131</v>
      </c>
      <c r="C11581" s="62">
        <v>3.5062E-4</v>
      </c>
      <c r="D11581" s="62">
        <v>50.4</v>
      </c>
      <c r="E11581" s="173">
        <f t="shared" si="253"/>
        <v>0.01</v>
      </c>
    </row>
    <row r="11582" spans="1:5">
      <c r="A11582" s="410" t="s">
        <v>3067</v>
      </c>
      <c r="B11582" s="62" t="s">
        <v>123</v>
      </c>
      <c r="C11582" s="62">
        <v>1.4554999999999999E-4</v>
      </c>
      <c r="D11582" s="62">
        <v>108.95</v>
      </c>
      <c r="E11582" s="173">
        <f t="shared" si="253"/>
        <v>0.01</v>
      </c>
    </row>
    <row r="11583" spans="1:5">
      <c r="A11583" s="410" t="s">
        <v>3371</v>
      </c>
      <c r="B11583" s="62" t="s">
        <v>126</v>
      </c>
      <c r="C11583" s="62">
        <v>1.20169492</v>
      </c>
      <c r="D11583" s="62">
        <v>1.18</v>
      </c>
      <c r="E11583" s="173">
        <f t="shared" si="253"/>
        <v>1.41</v>
      </c>
    </row>
    <row r="11584" spans="1:5">
      <c r="A11584" s="410" t="s">
        <v>3069</v>
      </c>
      <c r="B11584" s="62" t="s">
        <v>123</v>
      </c>
      <c r="C11584" s="62">
        <v>1.98614E-3</v>
      </c>
      <c r="D11584" s="62">
        <v>6.21</v>
      </c>
      <c r="E11584" s="173">
        <f t="shared" si="253"/>
        <v>0.01</v>
      </c>
    </row>
    <row r="11585" spans="1:5">
      <c r="A11585" s="410" t="s">
        <v>3047</v>
      </c>
      <c r="B11585" s="62" t="s">
        <v>131</v>
      </c>
      <c r="C11585" s="62">
        <v>3.0078800000000001E-3</v>
      </c>
      <c r="D11585" s="62">
        <v>9.4499999999999993</v>
      </c>
      <c r="E11585" s="173">
        <f t="shared" si="253"/>
        <v>0.02</v>
      </c>
    </row>
    <row r="11586" spans="1:5">
      <c r="A11586" s="410" t="s">
        <v>3075</v>
      </c>
      <c r="B11586" s="62" t="s">
        <v>128</v>
      </c>
      <c r="C11586" s="62">
        <v>3.3103000000000001E-4</v>
      </c>
      <c r="D11586" s="62">
        <v>15.32</v>
      </c>
      <c r="E11586" s="173">
        <f t="shared" si="253"/>
        <v>0</v>
      </c>
    </row>
    <row r="11587" spans="1:5">
      <c r="A11587" s="410" t="s">
        <v>3076</v>
      </c>
      <c r="B11587" s="62" t="s">
        <v>122</v>
      </c>
      <c r="C11587" s="62">
        <v>0.219</v>
      </c>
      <c r="D11587" s="62">
        <v>1.87</v>
      </c>
      <c r="E11587" s="173">
        <f t="shared" si="253"/>
        <v>0.4</v>
      </c>
    </row>
    <row r="11588" spans="1:5">
      <c r="A11588" s="410" t="s">
        <v>3077</v>
      </c>
      <c r="B11588" s="62" t="s">
        <v>122</v>
      </c>
      <c r="C11588" s="62">
        <v>0.219</v>
      </c>
      <c r="D11588" s="62">
        <v>0.71</v>
      </c>
      <c r="E11588" s="173">
        <f t="shared" si="253"/>
        <v>0.15</v>
      </c>
    </row>
    <row r="11589" spans="1:5">
      <c r="A11589" s="410" t="s">
        <v>3078</v>
      </c>
      <c r="B11589" s="62" t="s">
        <v>122</v>
      </c>
      <c r="C11589" s="62">
        <v>0.219</v>
      </c>
      <c r="D11589" s="62">
        <v>0.34</v>
      </c>
      <c r="E11589" s="173">
        <f t="shared" si="253"/>
        <v>7.0000000000000007E-2</v>
      </c>
    </row>
    <row r="11590" spans="1:5">
      <c r="A11590" s="410" t="s">
        <v>3079</v>
      </c>
      <c r="B11590" s="62" t="s">
        <v>122</v>
      </c>
      <c r="C11590" s="62">
        <v>0.219</v>
      </c>
      <c r="D11590" s="62">
        <v>0.05</v>
      </c>
      <c r="E11590" s="173">
        <f t="shared" si="253"/>
        <v>0.01</v>
      </c>
    </row>
    <row r="11591" spans="1:5">
      <c r="A11591" s="410" t="s">
        <v>3048</v>
      </c>
      <c r="B11591" s="62" t="s">
        <v>123</v>
      </c>
      <c r="C11591" s="62">
        <v>5.7952999999999998E-4</v>
      </c>
      <c r="D11591" s="62">
        <v>31.18</v>
      </c>
      <c r="E11591" s="173">
        <f t="shared" si="253"/>
        <v>0.01</v>
      </c>
    </row>
    <row r="11592" spans="1:5">
      <c r="A11592" s="410" t="s">
        <v>3049</v>
      </c>
      <c r="B11592" s="62" t="s">
        <v>123</v>
      </c>
      <c r="C11592" s="62">
        <v>2.7161999999999998E-4</v>
      </c>
      <c r="D11592" s="62">
        <v>178.5</v>
      </c>
      <c r="E11592" s="173">
        <f t="shared" si="253"/>
        <v>0.04</v>
      </c>
    </row>
    <row r="11593" spans="1:5">
      <c r="A11593" s="410" t="s">
        <v>3050</v>
      </c>
      <c r="B11593" s="62" t="s">
        <v>123</v>
      </c>
      <c r="C11593" s="62">
        <v>2.441569E-2</v>
      </c>
      <c r="D11593" s="62">
        <v>1.17</v>
      </c>
      <c r="E11593" s="173">
        <f t="shared" si="253"/>
        <v>0.02</v>
      </c>
    </row>
    <row r="11594" spans="1:5" ht="30">
      <c r="A11594" s="410" t="s">
        <v>3051</v>
      </c>
      <c r="B11594" s="62" t="s">
        <v>123</v>
      </c>
      <c r="C11594" s="62">
        <v>2.3542999999999999E-4</v>
      </c>
      <c r="D11594" s="62">
        <v>140.43</v>
      </c>
      <c r="E11594" s="173">
        <f t="shared" si="253"/>
        <v>0.03</v>
      </c>
    </row>
    <row r="11595" spans="1:5" ht="30">
      <c r="A11595" s="410" t="s">
        <v>3052</v>
      </c>
      <c r="B11595" s="62" t="s">
        <v>123</v>
      </c>
      <c r="C11595" s="62">
        <v>1.5767999999999999E-4</v>
      </c>
      <c r="D11595" s="62">
        <v>123.37</v>
      </c>
      <c r="E11595" s="173">
        <f t="shared" si="253"/>
        <v>0.01</v>
      </c>
    </row>
    <row r="11596" spans="1:5" ht="30">
      <c r="A11596" s="410" t="s">
        <v>3080</v>
      </c>
      <c r="B11596" s="62" t="s">
        <v>123</v>
      </c>
      <c r="C11596" s="62">
        <v>9.6600000000000007E-6</v>
      </c>
      <c r="D11596" s="62">
        <v>593.85</v>
      </c>
      <c r="E11596" s="173">
        <f t="shared" si="253"/>
        <v>0</v>
      </c>
    </row>
    <row r="11597" spans="1:5">
      <c r="A11597" s="410" t="s">
        <v>3081</v>
      </c>
      <c r="B11597" s="62" t="s">
        <v>123</v>
      </c>
      <c r="C11597" s="62">
        <v>5.9320000000000001E-5</v>
      </c>
      <c r="D11597" s="62">
        <v>134.63</v>
      </c>
      <c r="E11597" s="173">
        <f t="shared" si="253"/>
        <v>0</v>
      </c>
    </row>
    <row r="11598" spans="1:5">
      <c r="A11598" s="410" t="s">
        <v>3082</v>
      </c>
      <c r="B11598" s="62" t="s">
        <v>123</v>
      </c>
      <c r="C11598" s="62">
        <v>4.5049999999999997E-5</v>
      </c>
      <c r="D11598" s="62">
        <v>202.84</v>
      </c>
      <c r="E11598" s="173">
        <f t="shared" si="253"/>
        <v>0</v>
      </c>
    </row>
    <row r="11599" spans="1:5">
      <c r="A11599" s="410" t="s">
        <v>3083</v>
      </c>
      <c r="B11599" s="62" t="s">
        <v>123</v>
      </c>
      <c r="C11599" s="62">
        <v>9.6600000000000007E-6</v>
      </c>
      <c r="D11599" s="62">
        <v>574.46</v>
      </c>
      <c r="E11599" s="173">
        <f t="shared" si="253"/>
        <v>0</v>
      </c>
    </row>
    <row r="11600" spans="1:5">
      <c r="A11600" s="410" t="s">
        <v>3084</v>
      </c>
      <c r="B11600" s="62" t="s">
        <v>123</v>
      </c>
      <c r="C11600" s="62">
        <v>1.186E-5</v>
      </c>
      <c r="D11600" s="62">
        <v>276.64</v>
      </c>
      <c r="E11600" s="173">
        <f t="shared" si="253"/>
        <v>0</v>
      </c>
    </row>
    <row r="11601" spans="1:5">
      <c r="A11601" s="410" t="s">
        <v>3085</v>
      </c>
      <c r="B11601" s="62" t="s">
        <v>123</v>
      </c>
      <c r="C11601" s="62">
        <v>5.9787000000000002E-4</v>
      </c>
      <c r="D11601" s="62">
        <v>8.1</v>
      </c>
      <c r="E11601" s="173">
        <f t="shared" si="253"/>
        <v>0</v>
      </c>
    </row>
    <row r="11602" spans="1:5">
      <c r="A11602" s="410" t="s">
        <v>3086</v>
      </c>
      <c r="B11602" s="62" t="s">
        <v>123</v>
      </c>
      <c r="C11602" s="62">
        <v>3.3103000000000001E-4</v>
      </c>
      <c r="D11602" s="62">
        <v>11.01</v>
      </c>
      <c r="E11602" s="173">
        <f t="shared" si="253"/>
        <v>0</v>
      </c>
    </row>
    <row r="11603" spans="1:5">
      <c r="A11603" s="410" t="s">
        <v>3087</v>
      </c>
      <c r="B11603" s="62" t="s">
        <v>123</v>
      </c>
      <c r="C11603" s="62">
        <v>3.3103000000000001E-4</v>
      </c>
      <c r="D11603" s="62">
        <v>24.42</v>
      </c>
      <c r="E11603" s="173">
        <f t="shared" si="253"/>
        <v>0</v>
      </c>
    </row>
    <row r="11604" spans="1:5">
      <c r="A11604" s="410" t="s">
        <v>562</v>
      </c>
      <c r="B11604" s="62" t="s">
        <v>563</v>
      </c>
      <c r="C11604" s="62" t="s">
        <v>563</v>
      </c>
      <c r="D11604" s="62" t="s">
        <v>563</v>
      </c>
      <c r="E11604" s="173">
        <f>SUM(E11579:E11603)</f>
        <v>2.629999999999999</v>
      </c>
    </row>
    <row r="11605" spans="1:5">
      <c r="A11605" s="410"/>
      <c r="B11605" s="62"/>
      <c r="C11605" s="62"/>
      <c r="D11605" s="62"/>
      <c r="E11605" s="173"/>
    </row>
    <row r="11606" spans="1:5">
      <c r="A11606" s="410" t="s">
        <v>565</v>
      </c>
      <c r="B11606" s="62" t="s">
        <v>563</v>
      </c>
      <c r="C11606" s="62" t="s">
        <v>563</v>
      </c>
      <c r="D11606" s="62" t="s">
        <v>563</v>
      </c>
      <c r="E11606" s="173">
        <f>E11569+E11576+E11604</f>
        <v>5.27</v>
      </c>
    </row>
    <row r="11607" spans="1:5">
      <c r="A11607" s="410"/>
      <c r="B11607" s="62"/>
      <c r="C11607" s="62"/>
      <c r="D11607" s="413"/>
      <c r="E11607" s="173"/>
    </row>
    <row r="11608" spans="1:5">
      <c r="A11608" s="410"/>
      <c r="B11608" s="62"/>
      <c r="C11608" s="62"/>
      <c r="D11608" s="62"/>
      <c r="E11608" s="173"/>
    </row>
    <row r="11609" spans="1:5">
      <c r="A11609" s="410"/>
      <c r="B11609" s="62"/>
      <c r="C11609" s="62"/>
      <c r="D11609" s="62"/>
      <c r="E11609" s="173"/>
    </row>
    <row r="11610" spans="1:5">
      <c r="A11610" s="410" t="s">
        <v>2586</v>
      </c>
      <c r="B11610" s="62" t="s">
        <v>3547</v>
      </c>
      <c r="C11610" s="62"/>
      <c r="D11610" s="62"/>
      <c r="E11610" s="173"/>
    </row>
    <row r="11611" spans="1:5">
      <c r="A11611" s="410" t="s">
        <v>2587</v>
      </c>
      <c r="B11611" s="62"/>
      <c r="C11611" s="62"/>
      <c r="D11611" s="62"/>
      <c r="E11611" s="173"/>
    </row>
    <row r="11612" spans="1:5">
      <c r="A11612" s="410" t="s">
        <v>570</v>
      </c>
      <c r="B11612" s="62"/>
      <c r="C11612" s="62"/>
      <c r="D11612" s="62"/>
      <c r="E11612" s="173"/>
    </row>
    <row r="11613" spans="1:5">
      <c r="A11613" s="410"/>
      <c r="B11613" s="62"/>
      <c r="C11613" s="62"/>
      <c r="D11613" s="62"/>
      <c r="E11613" s="173"/>
    </row>
    <row r="11614" spans="1:5">
      <c r="A11614" s="410" t="s">
        <v>576</v>
      </c>
      <c r="B11614" s="62" t="s">
        <v>558</v>
      </c>
      <c r="C11614" s="62" t="s">
        <v>559</v>
      </c>
      <c r="D11614" s="62" t="s">
        <v>560</v>
      </c>
      <c r="E11614" s="173" t="s">
        <v>561</v>
      </c>
    </row>
    <row r="11615" spans="1:5" ht="30">
      <c r="A11615" s="410" t="s">
        <v>3061</v>
      </c>
      <c r="B11615" s="62" t="s">
        <v>123</v>
      </c>
      <c r="C11615" s="62">
        <v>2.7080000000000002E-5</v>
      </c>
      <c r="D11615" s="62">
        <v>576</v>
      </c>
      <c r="E11615" s="173">
        <f>TRUNC((C11615*D11615),2)</f>
        <v>0.01</v>
      </c>
    </row>
    <row r="11616" spans="1:5">
      <c r="A11616" s="410" t="s">
        <v>562</v>
      </c>
      <c r="B11616" s="62" t="s">
        <v>563</v>
      </c>
      <c r="C11616" s="62" t="s">
        <v>563</v>
      </c>
      <c r="D11616" s="62" t="s">
        <v>563</v>
      </c>
      <c r="E11616" s="173">
        <f>SUM(E11615:E11615)</f>
        <v>0.01</v>
      </c>
    </row>
    <row r="11617" spans="1:5">
      <c r="A11617" s="410"/>
      <c r="B11617" s="62"/>
      <c r="C11617" s="62"/>
      <c r="D11617" s="62"/>
      <c r="E11617" s="173"/>
    </row>
    <row r="11618" spans="1:5">
      <c r="A11618" s="410" t="s">
        <v>557</v>
      </c>
      <c r="B11618" s="62" t="s">
        <v>558</v>
      </c>
      <c r="C11618" s="62" t="s">
        <v>559</v>
      </c>
      <c r="D11618" s="62" t="s">
        <v>560</v>
      </c>
      <c r="E11618" s="173" t="s">
        <v>561</v>
      </c>
    </row>
    <row r="11619" spans="1:5">
      <c r="A11619" s="410" t="s">
        <v>3105</v>
      </c>
      <c r="B11619" s="62" t="s">
        <v>122</v>
      </c>
      <c r="C11619" s="62">
        <v>0.40579999999999999</v>
      </c>
      <c r="D11619" s="62">
        <v>13.3</v>
      </c>
      <c r="E11619" s="173">
        <f>TRUNC((C11619*D11619),2)</f>
        <v>5.39</v>
      </c>
    </row>
    <row r="11620" spans="1:5">
      <c r="A11620" s="410" t="s">
        <v>562</v>
      </c>
      <c r="B11620" s="62" t="s">
        <v>563</v>
      </c>
      <c r="C11620" s="62" t="s">
        <v>563</v>
      </c>
      <c r="D11620" s="62" t="s">
        <v>563</v>
      </c>
      <c r="E11620" s="173">
        <f>SUM(E11619:E11619)</f>
        <v>5.39</v>
      </c>
    </row>
    <row r="11621" spans="1:5">
      <c r="A11621" s="410"/>
      <c r="B11621" s="62"/>
      <c r="C11621" s="62"/>
      <c r="D11621" s="62"/>
      <c r="E11621" s="173"/>
    </row>
    <row r="11622" spans="1:5">
      <c r="A11622" s="410" t="s">
        <v>564</v>
      </c>
      <c r="B11622" s="62" t="s">
        <v>558</v>
      </c>
      <c r="C11622" s="62" t="s">
        <v>559</v>
      </c>
      <c r="D11622" s="62" t="s">
        <v>560</v>
      </c>
      <c r="E11622" s="173" t="s">
        <v>561</v>
      </c>
    </row>
    <row r="11623" spans="1:5">
      <c r="A11623" s="410" t="s">
        <v>3066</v>
      </c>
      <c r="B11623" s="62" t="s">
        <v>123</v>
      </c>
      <c r="C11623" s="62">
        <v>3.2068800000000001E-3</v>
      </c>
      <c r="D11623" s="62">
        <v>6.92</v>
      </c>
      <c r="E11623" s="173">
        <f t="shared" ref="E11623:E11646" si="254">TRUNC((C11623*D11623),2)</f>
        <v>0.02</v>
      </c>
    </row>
    <row r="11624" spans="1:5">
      <c r="A11624" s="410" t="s">
        <v>3046</v>
      </c>
      <c r="B11624" s="62" t="s">
        <v>131</v>
      </c>
      <c r="C11624" s="62">
        <v>6.4039999999999995E-4</v>
      </c>
      <c r="D11624" s="62">
        <v>50.4</v>
      </c>
      <c r="E11624" s="173">
        <f t="shared" si="254"/>
        <v>0.03</v>
      </c>
    </row>
    <row r="11625" spans="1:5">
      <c r="A11625" s="410" t="s">
        <v>3067</v>
      </c>
      <c r="B11625" s="62" t="s">
        <v>123</v>
      </c>
      <c r="C11625" s="62">
        <v>2.6583999999999999E-4</v>
      </c>
      <c r="D11625" s="62">
        <v>108.95</v>
      </c>
      <c r="E11625" s="173">
        <f t="shared" si="254"/>
        <v>0.02</v>
      </c>
    </row>
    <row r="11626" spans="1:5">
      <c r="A11626" s="410" t="s">
        <v>3069</v>
      </c>
      <c r="B11626" s="62" t="s">
        <v>123</v>
      </c>
      <c r="C11626" s="62">
        <v>3.6276400000000001E-3</v>
      </c>
      <c r="D11626" s="62">
        <v>6.21</v>
      </c>
      <c r="E11626" s="173">
        <f t="shared" si="254"/>
        <v>0.02</v>
      </c>
    </row>
    <row r="11627" spans="1:5">
      <c r="A11627" s="410" t="s">
        <v>3047</v>
      </c>
      <c r="B11627" s="62" t="s">
        <v>131</v>
      </c>
      <c r="C11627" s="62">
        <v>5.4938399999999998E-3</v>
      </c>
      <c r="D11627" s="62">
        <v>9.4499999999999993</v>
      </c>
      <c r="E11627" s="173">
        <f t="shared" si="254"/>
        <v>0.05</v>
      </c>
    </row>
    <row r="11628" spans="1:5">
      <c r="A11628" s="410" t="s">
        <v>3075</v>
      </c>
      <c r="B11628" s="62" t="s">
        <v>128</v>
      </c>
      <c r="C11628" s="62">
        <v>6.0459999999999995E-4</v>
      </c>
      <c r="D11628" s="62">
        <v>15.32</v>
      </c>
      <c r="E11628" s="173">
        <f t="shared" si="254"/>
        <v>0</v>
      </c>
    </row>
    <row r="11629" spans="1:5">
      <c r="A11629" s="410" t="s">
        <v>3076</v>
      </c>
      <c r="B11629" s="62" t="s">
        <v>122</v>
      </c>
      <c r="C11629" s="62">
        <v>0.4</v>
      </c>
      <c r="D11629" s="62">
        <v>1.87</v>
      </c>
      <c r="E11629" s="173">
        <f t="shared" si="254"/>
        <v>0.74</v>
      </c>
    </row>
    <row r="11630" spans="1:5">
      <c r="A11630" s="410" t="s">
        <v>3077</v>
      </c>
      <c r="B11630" s="62" t="s">
        <v>122</v>
      </c>
      <c r="C11630" s="62">
        <v>0.4</v>
      </c>
      <c r="D11630" s="62">
        <v>0.71</v>
      </c>
      <c r="E11630" s="173">
        <f t="shared" si="254"/>
        <v>0.28000000000000003</v>
      </c>
    </row>
    <row r="11631" spans="1:5">
      <c r="A11631" s="410" t="s">
        <v>3078</v>
      </c>
      <c r="B11631" s="62" t="s">
        <v>122</v>
      </c>
      <c r="C11631" s="62">
        <v>0.4</v>
      </c>
      <c r="D11631" s="62">
        <v>0.34</v>
      </c>
      <c r="E11631" s="173">
        <f t="shared" si="254"/>
        <v>0.13</v>
      </c>
    </row>
    <row r="11632" spans="1:5">
      <c r="A11632" s="410" t="s">
        <v>3079</v>
      </c>
      <c r="B11632" s="62" t="s">
        <v>122</v>
      </c>
      <c r="C11632" s="62">
        <v>0.4</v>
      </c>
      <c r="D11632" s="62">
        <v>0.05</v>
      </c>
      <c r="E11632" s="173">
        <f t="shared" si="254"/>
        <v>0.02</v>
      </c>
    </row>
    <row r="11633" spans="1:5">
      <c r="A11633" s="410" t="s">
        <v>3048</v>
      </c>
      <c r="B11633" s="62" t="s">
        <v>123</v>
      </c>
      <c r="C11633" s="62">
        <v>1.0585200000000001E-3</v>
      </c>
      <c r="D11633" s="62">
        <v>31.18</v>
      </c>
      <c r="E11633" s="173">
        <f t="shared" si="254"/>
        <v>0.03</v>
      </c>
    </row>
    <row r="11634" spans="1:5">
      <c r="A11634" s="410" t="s">
        <v>3049</v>
      </c>
      <c r="B11634" s="62" t="s">
        <v>123</v>
      </c>
      <c r="C11634" s="62">
        <v>4.9611999999999996E-4</v>
      </c>
      <c r="D11634" s="62">
        <v>178.5</v>
      </c>
      <c r="E11634" s="173">
        <f t="shared" si="254"/>
        <v>0.08</v>
      </c>
    </row>
    <row r="11635" spans="1:5">
      <c r="A11635" s="410" t="s">
        <v>3050</v>
      </c>
      <c r="B11635" s="62" t="s">
        <v>123</v>
      </c>
      <c r="C11635" s="62">
        <v>4.4594880000000003E-2</v>
      </c>
      <c r="D11635" s="62">
        <v>1.17</v>
      </c>
      <c r="E11635" s="173">
        <f t="shared" si="254"/>
        <v>0.05</v>
      </c>
    </row>
    <row r="11636" spans="1:5" ht="30">
      <c r="A11636" s="410" t="s">
        <v>3051</v>
      </c>
      <c r="B11636" s="62" t="s">
        <v>123</v>
      </c>
      <c r="C11636" s="62">
        <v>4.2999999999999999E-4</v>
      </c>
      <c r="D11636" s="62">
        <v>140.43</v>
      </c>
      <c r="E11636" s="173">
        <f t="shared" si="254"/>
        <v>0.06</v>
      </c>
    </row>
    <row r="11637" spans="1:5" ht="30">
      <c r="A11637" s="410" t="s">
        <v>3052</v>
      </c>
      <c r="B11637" s="62" t="s">
        <v>123</v>
      </c>
      <c r="C11637" s="62">
        <v>2.8800000000000001E-4</v>
      </c>
      <c r="D11637" s="62">
        <v>123.37</v>
      </c>
      <c r="E11637" s="173">
        <f t="shared" si="254"/>
        <v>0.03</v>
      </c>
    </row>
    <row r="11638" spans="1:5" ht="30">
      <c r="A11638" s="410" t="s">
        <v>3080</v>
      </c>
      <c r="B11638" s="62" t="s">
        <v>123</v>
      </c>
      <c r="C11638" s="62">
        <v>1.7640000000000001E-5</v>
      </c>
      <c r="D11638" s="62">
        <v>593.85</v>
      </c>
      <c r="E11638" s="173">
        <f t="shared" si="254"/>
        <v>0.01</v>
      </c>
    </row>
    <row r="11639" spans="1:5">
      <c r="A11639" s="410" t="s">
        <v>3081</v>
      </c>
      <c r="B11639" s="62" t="s">
        <v>123</v>
      </c>
      <c r="C11639" s="62">
        <v>1.0832000000000001E-4</v>
      </c>
      <c r="D11639" s="62">
        <v>134.63</v>
      </c>
      <c r="E11639" s="173">
        <f t="shared" si="254"/>
        <v>0.01</v>
      </c>
    </row>
    <row r="11640" spans="1:5">
      <c r="A11640" s="410" t="s">
        <v>3082</v>
      </c>
      <c r="B11640" s="62" t="s">
        <v>123</v>
      </c>
      <c r="C11640" s="62">
        <v>8.2280000000000005E-5</v>
      </c>
      <c r="D11640" s="62">
        <v>202.84</v>
      </c>
      <c r="E11640" s="173">
        <f t="shared" si="254"/>
        <v>0.01</v>
      </c>
    </row>
    <row r="11641" spans="1:5">
      <c r="A11641" s="410" t="s">
        <v>3083</v>
      </c>
      <c r="B11641" s="62" t="s">
        <v>123</v>
      </c>
      <c r="C11641" s="62">
        <v>1.7640000000000001E-5</v>
      </c>
      <c r="D11641" s="62">
        <v>574.46</v>
      </c>
      <c r="E11641" s="173">
        <f t="shared" si="254"/>
        <v>0.01</v>
      </c>
    </row>
    <row r="11642" spans="1:5">
      <c r="A11642" s="410" t="s">
        <v>3084</v>
      </c>
      <c r="B11642" s="62" t="s">
        <v>123</v>
      </c>
      <c r="C11642" s="62">
        <v>2.1679999999999999E-5</v>
      </c>
      <c r="D11642" s="62">
        <v>276.64</v>
      </c>
      <c r="E11642" s="173">
        <f t="shared" si="254"/>
        <v>0</v>
      </c>
    </row>
    <row r="11643" spans="1:5">
      <c r="A11643" s="410" t="s">
        <v>3085</v>
      </c>
      <c r="B11643" s="62" t="s">
        <v>123</v>
      </c>
      <c r="C11643" s="62">
        <v>1.0920000000000001E-3</v>
      </c>
      <c r="D11643" s="62">
        <v>8.1</v>
      </c>
      <c r="E11643" s="173">
        <f t="shared" si="254"/>
        <v>0</v>
      </c>
    </row>
    <row r="11644" spans="1:5">
      <c r="A11644" s="410" t="s">
        <v>3086</v>
      </c>
      <c r="B11644" s="62" t="s">
        <v>123</v>
      </c>
      <c r="C11644" s="62">
        <v>6.0459999999999995E-4</v>
      </c>
      <c r="D11644" s="62">
        <v>11.01</v>
      </c>
      <c r="E11644" s="173">
        <f t="shared" si="254"/>
        <v>0</v>
      </c>
    </row>
    <row r="11645" spans="1:5">
      <c r="A11645" s="410" t="s">
        <v>3087</v>
      </c>
      <c r="B11645" s="62" t="s">
        <v>123</v>
      </c>
      <c r="C11645" s="62">
        <v>6.0459999999999995E-4</v>
      </c>
      <c r="D11645" s="62">
        <v>24.42</v>
      </c>
      <c r="E11645" s="173">
        <f t="shared" si="254"/>
        <v>0.01</v>
      </c>
    </row>
    <row r="11646" spans="1:5">
      <c r="A11646" s="410" t="s">
        <v>3372</v>
      </c>
      <c r="B11646" s="62" t="s">
        <v>123</v>
      </c>
      <c r="C11646" s="62">
        <v>1.0013071899999999</v>
      </c>
      <c r="D11646" s="62">
        <v>53.55</v>
      </c>
      <c r="E11646" s="173">
        <f t="shared" si="254"/>
        <v>53.62</v>
      </c>
    </row>
    <row r="11647" spans="1:5">
      <c r="A11647" s="410" t="s">
        <v>562</v>
      </c>
      <c r="B11647" s="62" t="s">
        <v>563</v>
      </c>
      <c r="C11647" s="62" t="s">
        <v>563</v>
      </c>
      <c r="D11647" s="62" t="s">
        <v>563</v>
      </c>
      <c r="E11647" s="173">
        <f>SUM(E11623:E11646)</f>
        <v>55.23</v>
      </c>
    </row>
    <row r="11648" spans="1:5">
      <c r="A11648" s="410"/>
      <c r="B11648" s="62"/>
      <c r="C11648" s="62"/>
      <c r="D11648" s="62"/>
      <c r="E11648" s="173"/>
    </row>
    <row r="11649" spans="1:5">
      <c r="A11649" s="410" t="s">
        <v>565</v>
      </c>
      <c r="B11649" s="62" t="s">
        <v>563</v>
      </c>
      <c r="C11649" s="62" t="s">
        <v>563</v>
      </c>
      <c r="D11649" s="62" t="s">
        <v>563</v>
      </c>
      <c r="E11649" s="173">
        <f>E11616+E11620+E11647</f>
        <v>60.629999999999995</v>
      </c>
    </row>
    <row r="11650" spans="1:5">
      <c r="A11650" s="410"/>
      <c r="B11650" s="62"/>
      <c r="C11650" s="62"/>
      <c r="D11650" s="413"/>
      <c r="E11650" s="173"/>
    </row>
    <row r="11651" spans="1:5">
      <c r="A11651" s="410"/>
      <c r="B11651" s="62"/>
      <c r="C11651" s="62"/>
      <c r="D11651" s="62"/>
      <c r="E11651" s="173"/>
    </row>
    <row r="11652" spans="1:5">
      <c r="A11652" s="410"/>
      <c r="B11652" s="62"/>
      <c r="C11652" s="62"/>
      <c r="D11652" s="62"/>
      <c r="E11652" s="173"/>
    </row>
    <row r="11653" spans="1:5">
      <c r="A11653" s="410" t="s">
        <v>2588</v>
      </c>
      <c r="B11653" s="62" t="s">
        <v>3547</v>
      </c>
      <c r="C11653" s="62"/>
      <c r="D11653" s="62"/>
      <c r="E11653" s="173"/>
    </row>
    <row r="11654" spans="1:5">
      <c r="A11654" s="410" t="s">
        <v>2589</v>
      </c>
      <c r="B11654" s="62"/>
      <c r="C11654" s="62"/>
      <c r="D11654" s="62"/>
      <c r="E11654" s="173"/>
    </row>
    <row r="11655" spans="1:5">
      <c r="A11655" s="410" t="s">
        <v>570</v>
      </c>
      <c r="B11655" s="62"/>
      <c r="C11655" s="62"/>
      <c r="D11655" s="62"/>
      <c r="E11655" s="173"/>
    </row>
    <row r="11656" spans="1:5">
      <c r="A11656" s="410"/>
      <c r="B11656" s="62"/>
      <c r="C11656" s="62"/>
      <c r="D11656" s="62"/>
      <c r="E11656" s="173"/>
    </row>
    <row r="11657" spans="1:5">
      <c r="A11657" s="410" t="s">
        <v>576</v>
      </c>
      <c r="B11657" s="62" t="s">
        <v>558</v>
      </c>
      <c r="C11657" s="62" t="s">
        <v>559</v>
      </c>
      <c r="D11657" s="62" t="s">
        <v>560</v>
      </c>
      <c r="E11657" s="173" t="s">
        <v>561</v>
      </c>
    </row>
    <row r="11658" spans="1:5" ht="30">
      <c r="A11658" s="410" t="s">
        <v>3061</v>
      </c>
      <c r="B11658" s="62" t="s">
        <v>123</v>
      </c>
      <c r="C11658" s="62">
        <v>2.03E-6</v>
      </c>
      <c r="D11658" s="62">
        <v>576</v>
      </c>
      <c r="E11658" s="173">
        <f>TRUNC((C11658*D11658),2)</f>
        <v>0</v>
      </c>
    </row>
    <row r="11659" spans="1:5">
      <c r="A11659" s="410" t="s">
        <v>562</v>
      </c>
      <c r="B11659" s="62" t="s">
        <v>563</v>
      </c>
      <c r="C11659" s="62" t="s">
        <v>563</v>
      </c>
      <c r="D11659" s="62" t="s">
        <v>563</v>
      </c>
      <c r="E11659" s="173">
        <f>SUM(E11658:E11658)</f>
        <v>0</v>
      </c>
    </row>
    <row r="11660" spans="1:5">
      <c r="A11660" s="410"/>
      <c r="B11660" s="62"/>
      <c r="C11660" s="62"/>
      <c r="D11660" s="62"/>
      <c r="E11660" s="173"/>
    </row>
    <row r="11661" spans="1:5">
      <c r="A11661" s="410" t="s">
        <v>557</v>
      </c>
      <c r="B11661" s="62" t="s">
        <v>558</v>
      </c>
      <c r="C11661" s="62" t="s">
        <v>559</v>
      </c>
      <c r="D11661" s="62" t="s">
        <v>560</v>
      </c>
      <c r="E11661" s="173" t="s">
        <v>561</v>
      </c>
    </row>
    <row r="11662" spans="1:5">
      <c r="A11662" s="410" t="s">
        <v>3124</v>
      </c>
      <c r="B11662" s="62" t="s">
        <v>122</v>
      </c>
      <c r="C11662" s="62">
        <v>3.0903E-2</v>
      </c>
      <c r="D11662" s="62">
        <v>9.34</v>
      </c>
      <c r="E11662" s="173">
        <f>TRUNC((C11662*D11662),2)</f>
        <v>0.28000000000000003</v>
      </c>
    </row>
    <row r="11663" spans="1:5">
      <c r="A11663" s="410" t="s">
        <v>562</v>
      </c>
      <c r="B11663" s="62" t="s">
        <v>563</v>
      </c>
      <c r="C11663" s="62" t="s">
        <v>563</v>
      </c>
      <c r="D11663" s="62" t="s">
        <v>563</v>
      </c>
      <c r="E11663" s="173">
        <f>SUM(E11662:E11662)</f>
        <v>0.28000000000000003</v>
      </c>
    </row>
    <row r="11664" spans="1:5">
      <c r="A11664" s="410"/>
      <c r="B11664" s="62"/>
      <c r="C11664" s="62"/>
      <c r="D11664" s="62"/>
      <c r="E11664" s="173"/>
    </row>
    <row r="11665" spans="1:5">
      <c r="A11665" s="410" t="s">
        <v>564</v>
      </c>
      <c r="B11665" s="62" t="s">
        <v>558</v>
      </c>
      <c r="C11665" s="62" t="s">
        <v>559</v>
      </c>
      <c r="D11665" s="62" t="s">
        <v>560</v>
      </c>
      <c r="E11665" s="173" t="s">
        <v>561</v>
      </c>
    </row>
    <row r="11666" spans="1:5">
      <c r="A11666" s="410" t="s">
        <v>3066</v>
      </c>
      <c r="B11666" s="62" t="s">
        <v>123</v>
      </c>
      <c r="C11666" s="62">
        <v>2.4052000000000001E-4</v>
      </c>
      <c r="D11666" s="62">
        <v>6.92</v>
      </c>
      <c r="E11666" s="173">
        <f t="shared" ref="E11666:E11689" si="255">TRUNC((C11666*D11666),2)</f>
        <v>0</v>
      </c>
    </row>
    <row r="11667" spans="1:5">
      <c r="A11667" s="410" t="s">
        <v>3046</v>
      </c>
      <c r="B11667" s="62" t="s">
        <v>131</v>
      </c>
      <c r="C11667" s="62">
        <v>4.8029999999999999E-5</v>
      </c>
      <c r="D11667" s="62">
        <v>50.4</v>
      </c>
      <c r="E11667" s="173">
        <f t="shared" si="255"/>
        <v>0</v>
      </c>
    </row>
    <row r="11668" spans="1:5">
      <c r="A11668" s="410" t="s">
        <v>3067</v>
      </c>
      <c r="B11668" s="62" t="s">
        <v>123</v>
      </c>
      <c r="C11668" s="62">
        <v>1.9939999999999999E-5</v>
      </c>
      <c r="D11668" s="62">
        <v>108.95</v>
      </c>
      <c r="E11668" s="173">
        <f t="shared" si="255"/>
        <v>0</v>
      </c>
    </row>
    <row r="11669" spans="1:5">
      <c r="A11669" s="410" t="s">
        <v>3069</v>
      </c>
      <c r="B11669" s="62" t="s">
        <v>123</v>
      </c>
      <c r="C11669" s="62">
        <v>2.7207000000000002E-4</v>
      </c>
      <c r="D11669" s="62">
        <v>6.21</v>
      </c>
      <c r="E11669" s="173">
        <f t="shared" si="255"/>
        <v>0</v>
      </c>
    </row>
    <row r="11670" spans="1:5">
      <c r="A11670" s="410" t="s">
        <v>3047</v>
      </c>
      <c r="B11670" s="62" t="s">
        <v>131</v>
      </c>
      <c r="C11670" s="62">
        <v>4.1204000000000002E-4</v>
      </c>
      <c r="D11670" s="62">
        <v>9.4499999999999993</v>
      </c>
      <c r="E11670" s="173">
        <f t="shared" si="255"/>
        <v>0</v>
      </c>
    </row>
    <row r="11671" spans="1:5">
      <c r="A11671" s="410" t="s">
        <v>3075</v>
      </c>
      <c r="B11671" s="62" t="s">
        <v>128</v>
      </c>
      <c r="C11671" s="62">
        <v>4.5349999999999998E-5</v>
      </c>
      <c r="D11671" s="62">
        <v>15.32</v>
      </c>
      <c r="E11671" s="173">
        <f t="shared" si="255"/>
        <v>0</v>
      </c>
    </row>
    <row r="11672" spans="1:5">
      <c r="A11672" s="410" t="s">
        <v>3076</v>
      </c>
      <c r="B11672" s="62" t="s">
        <v>122</v>
      </c>
      <c r="C11672" s="62">
        <v>0.03</v>
      </c>
      <c r="D11672" s="62">
        <v>1.87</v>
      </c>
      <c r="E11672" s="173">
        <f t="shared" si="255"/>
        <v>0.05</v>
      </c>
    </row>
    <row r="11673" spans="1:5">
      <c r="A11673" s="410" t="s">
        <v>3077</v>
      </c>
      <c r="B11673" s="62" t="s">
        <v>122</v>
      </c>
      <c r="C11673" s="62">
        <v>0.03</v>
      </c>
      <c r="D11673" s="62">
        <v>0.71</v>
      </c>
      <c r="E11673" s="173">
        <f t="shared" si="255"/>
        <v>0.02</v>
      </c>
    </row>
    <row r="11674" spans="1:5">
      <c r="A11674" s="410" t="s">
        <v>3078</v>
      </c>
      <c r="B11674" s="62" t="s">
        <v>122</v>
      </c>
      <c r="C11674" s="62">
        <v>0.03</v>
      </c>
      <c r="D11674" s="62">
        <v>0.34</v>
      </c>
      <c r="E11674" s="173">
        <f t="shared" si="255"/>
        <v>0.01</v>
      </c>
    </row>
    <row r="11675" spans="1:5">
      <c r="A11675" s="410" t="s">
        <v>3079</v>
      </c>
      <c r="B11675" s="62" t="s">
        <v>122</v>
      </c>
      <c r="C11675" s="62">
        <v>0.03</v>
      </c>
      <c r="D11675" s="62">
        <v>0.05</v>
      </c>
      <c r="E11675" s="173">
        <f t="shared" si="255"/>
        <v>0</v>
      </c>
    </row>
    <row r="11676" spans="1:5">
      <c r="A11676" s="410" t="s">
        <v>3048</v>
      </c>
      <c r="B11676" s="62" t="s">
        <v>123</v>
      </c>
      <c r="C11676" s="62">
        <v>7.9389999999999997E-5</v>
      </c>
      <c r="D11676" s="62">
        <v>31.18</v>
      </c>
      <c r="E11676" s="173">
        <f t="shared" si="255"/>
        <v>0</v>
      </c>
    </row>
    <row r="11677" spans="1:5">
      <c r="A11677" s="410" t="s">
        <v>3049</v>
      </c>
      <c r="B11677" s="62" t="s">
        <v>123</v>
      </c>
      <c r="C11677" s="62">
        <v>3.7209999999999998E-5</v>
      </c>
      <c r="D11677" s="62">
        <v>178.5</v>
      </c>
      <c r="E11677" s="173">
        <f t="shared" si="255"/>
        <v>0</v>
      </c>
    </row>
    <row r="11678" spans="1:5">
      <c r="A11678" s="410" t="s">
        <v>3050</v>
      </c>
      <c r="B11678" s="62" t="s">
        <v>123</v>
      </c>
      <c r="C11678" s="62">
        <v>3.34462E-3</v>
      </c>
      <c r="D11678" s="62">
        <v>1.17</v>
      </c>
      <c r="E11678" s="173">
        <f t="shared" si="255"/>
        <v>0</v>
      </c>
    </row>
    <row r="11679" spans="1:5" ht="30">
      <c r="A11679" s="410" t="s">
        <v>3051</v>
      </c>
      <c r="B11679" s="62" t="s">
        <v>123</v>
      </c>
      <c r="C11679" s="62">
        <v>3.2249999999999998E-5</v>
      </c>
      <c r="D11679" s="62">
        <v>140.43</v>
      </c>
      <c r="E11679" s="173">
        <f t="shared" si="255"/>
        <v>0</v>
      </c>
    </row>
    <row r="11680" spans="1:5" ht="30">
      <c r="A11680" s="410" t="s">
        <v>3052</v>
      </c>
      <c r="B11680" s="62" t="s">
        <v>123</v>
      </c>
      <c r="C11680" s="62">
        <v>2.16E-5</v>
      </c>
      <c r="D11680" s="62">
        <v>123.37</v>
      </c>
      <c r="E11680" s="173">
        <f t="shared" si="255"/>
        <v>0</v>
      </c>
    </row>
    <row r="11681" spans="1:5" ht="30">
      <c r="A11681" s="410" t="s">
        <v>3080</v>
      </c>
      <c r="B11681" s="62" t="s">
        <v>123</v>
      </c>
      <c r="C11681" s="62">
        <v>1.3200000000000001E-6</v>
      </c>
      <c r="D11681" s="62">
        <v>593.85</v>
      </c>
      <c r="E11681" s="173">
        <f t="shared" si="255"/>
        <v>0</v>
      </c>
    </row>
    <row r="11682" spans="1:5" ht="30">
      <c r="A11682" s="410" t="s">
        <v>3373</v>
      </c>
      <c r="B11682" s="62" t="s">
        <v>123</v>
      </c>
      <c r="C11682" s="62">
        <v>1.11111111</v>
      </c>
      <c r="D11682" s="62">
        <v>0.54</v>
      </c>
      <c r="E11682" s="173">
        <f t="shared" si="255"/>
        <v>0.59</v>
      </c>
    </row>
    <row r="11683" spans="1:5">
      <c r="A11683" s="410" t="s">
        <v>3081</v>
      </c>
      <c r="B11683" s="62" t="s">
        <v>123</v>
      </c>
      <c r="C11683" s="62">
        <v>8.1200000000000002E-6</v>
      </c>
      <c r="D11683" s="62">
        <v>134.63</v>
      </c>
      <c r="E11683" s="173">
        <f t="shared" si="255"/>
        <v>0</v>
      </c>
    </row>
    <row r="11684" spans="1:5">
      <c r="A11684" s="410" t="s">
        <v>3082</v>
      </c>
      <c r="B11684" s="62" t="s">
        <v>123</v>
      </c>
      <c r="C11684" s="62">
        <v>6.1700000000000002E-6</v>
      </c>
      <c r="D11684" s="62">
        <v>202.84</v>
      </c>
      <c r="E11684" s="173">
        <f t="shared" si="255"/>
        <v>0</v>
      </c>
    </row>
    <row r="11685" spans="1:5">
      <c r="A11685" s="410" t="s">
        <v>3083</v>
      </c>
      <c r="B11685" s="62" t="s">
        <v>123</v>
      </c>
      <c r="C11685" s="62">
        <v>1.3200000000000001E-6</v>
      </c>
      <c r="D11685" s="62">
        <v>574.46</v>
      </c>
      <c r="E11685" s="173">
        <f t="shared" si="255"/>
        <v>0</v>
      </c>
    </row>
    <row r="11686" spans="1:5">
      <c r="A11686" s="410" t="s">
        <v>3084</v>
      </c>
      <c r="B11686" s="62" t="s">
        <v>123</v>
      </c>
      <c r="C11686" s="62">
        <v>1.6300000000000001E-6</v>
      </c>
      <c r="D11686" s="62">
        <v>276.64</v>
      </c>
      <c r="E11686" s="173">
        <f t="shared" si="255"/>
        <v>0</v>
      </c>
    </row>
    <row r="11687" spans="1:5">
      <c r="A11687" s="410" t="s">
        <v>3085</v>
      </c>
      <c r="B11687" s="62" t="s">
        <v>123</v>
      </c>
      <c r="C11687" s="62">
        <v>8.1899999999999999E-5</v>
      </c>
      <c r="D11687" s="62">
        <v>8.1</v>
      </c>
      <c r="E11687" s="173">
        <f t="shared" si="255"/>
        <v>0</v>
      </c>
    </row>
    <row r="11688" spans="1:5">
      <c r="A11688" s="410" t="s">
        <v>3086</v>
      </c>
      <c r="B11688" s="62" t="s">
        <v>123</v>
      </c>
      <c r="C11688" s="62">
        <v>4.5349999999999998E-5</v>
      </c>
      <c r="D11688" s="62">
        <v>11.01</v>
      </c>
      <c r="E11688" s="173">
        <f t="shared" si="255"/>
        <v>0</v>
      </c>
    </row>
    <row r="11689" spans="1:5">
      <c r="A11689" s="410" t="s">
        <v>3087</v>
      </c>
      <c r="B11689" s="62" t="s">
        <v>123</v>
      </c>
      <c r="C11689" s="62">
        <v>4.5349999999999998E-5</v>
      </c>
      <c r="D11689" s="62">
        <v>24.42</v>
      </c>
      <c r="E11689" s="173">
        <f t="shared" si="255"/>
        <v>0</v>
      </c>
    </row>
    <row r="11690" spans="1:5">
      <c r="A11690" s="410" t="s">
        <v>562</v>
      </c>
      <c r="B11690" s="62" t="s">
        <v>563</v>
      </c>
      <c r="C11690" s="62" t="s">
        <v>563</v>
      </c>
      <c r="D11690" s="62" t="s">
        <v>563</v>
      </c>
      <c r="E11690" s="173">
        <f>SUM(E11666:E11689)</f>
        <v>0.66999999999999993</v>
      </c>
    </row>
    <row r="11691" spans="1:5">
      <c r="A11691" s="410"/>
      <c r="B11691" s="62"/>
      <c r="C11691" s="62"/>
      <c r="D11691" s="62"/>
      <c r="E11691" s="173"/>
    </row>
    <row r="11692" spans="1:5">
      <c r="A11692" s="410" t="s">
        <v>565</v>
      </c>
      <c r="B11692" s="62" t="s">
        <v>563</v>
      </c>
      <c r="C11692" s="62" t="s">
        <v>563</v>
      </c>
      <c r="D11692" s="62" t="s">
        <v>563</v>
      </c>
      <c r="E11692" s="173">
        <f>E11659+E11663+E11690</f>
        <v>0.95</v>
      </c>
    </row>
    <row r="11693" spans="1:5">
      <c r="A11693" s="410"/>
      <c r="B11693" s="62"/>
      <c r="C11693" s="62"/>
      <c r="D11693" s="413"/>
      <c r="E11693" s="173"/>
    </row>
    <row r="11694" spans="1:5">
      <c r="A11694" s="410"/>
      <c r="B11694" s="62"/>
      <c r="C11694" s="62"/>
      <c r="D11694" s="62"/>
      <c r="E11694" s="173"/>
    </row>
    <row r="11695" spans="1:5">
      <c r="A11695" s="410"/>
      <c r="B11695" s="62"/>
      <c r="C11695" s="62"/>
      <c r="D11695" s="62"/>
      <c r="E11695" s="173"/>
    </row>
    <row r="11696" spans="1:5">
      <c r="A11696" s="410" t="s">
        <v>2590</v>
      </c>
      <c r="B11696" s="62" t="s">
        <v>3547</v>
      </c>
      <c r="C11696" s="62"/>
      <c r="D11696" s="62"/>
      <c r="E11696" s="173"/>
    </row>
    <row r="11697" spans="1:5">
      <c r="A11697" s="410" t="s">
        <v>2591</v>
      </c>
      <c r="B11697" s="62"/>
      <c r="C11697" s="62"/>
      <c r="D11697" s="62"/>
      <c r="E11697" s="173"/>
    </row>
    <row r="11698" spans="1:5">
      <c r="A11698" s="410" t="s">
        <v>570</v>
      </c>
      <c r="B11698" s="62"/>
      <c r="C11698" s="62"/>
      <c r="D11698" s="62"/>
      <c r="E11698" s="173"/>
    </row>
    <row r="11699" spans="1:5">
      <c r="A11699" s="410"/>
      <c r="B11699" s="62"/>
      <c r="C11699" s="62"/>
      <c r="D11699" s="62"/>
      <c r="E11699" s="173"/>
    </row>
    <row r="11700" spans="1:5">
      <c r="A11700" s="410" t="s">
        <v>576</v>
      </c>
      <c r="B11700" s="62" t="s">
        <v>558</v>
      </c>
      <c r="C11700" s="62" t="s">
        <v>559</v>
      </c>
      <c r="D11700" s="62" t="s">
        <v>560</v>
      </c>
      <c r="E11700" s="173" t="s">
        <v>561</v>
      </c>
    </row>
    <row r="11701" spans="1:5" ht="30">
      <c r="A11701" s="410" t="s">
        <v>3061</v>
      </c>
      <c r="B11701" s="62" t="s">
        <v>123</v>
      </c>
      <c r="C11701" s="62">
        <v>4.0620000000000001E-5</v>
      </c>
      <c r="D11701" s="62">
        <v>576</v>
      </c>
      <c r="E11701" s="173">
        <f>TRUNC((C11701*D11701),2)</f>
        <v>0.02</v>
      </c>
    </row>
    <row r="11702" spans="1:5">
      <c r="A11702" s="410" t="s">
        <v>562</v>
      </c>
      <c r="B11702" s="62" t="s">
        <v>563</v>
      </c>
      <c r="C11702" s="62" t="s">
        <v>563</v>
      </c>
      <c r="D11702" s="62" t="s">
        <v>563</v>
      </c>
      <c r="E11702" s="173">
        <f>SUM(E11701:E11701)</f>
        <v>0.02</v>
      </c>
    </row>
    <row r="11703" spans="1:5">
      <c r="A11703" s="410"/>
      <c r="B11703" s="62"/>
      <c r="C11703" s="62"/>
      <c r="D11703" s="62"/>
      <c r="E11703" s="173"/>
    </row>
    <row r="11704" spans="1:5">
      <c r="A11704" s="410" t="s">
        <v>557</v>
      </c>
      <c r="B11704" s="62" t="s">
        <v>558</v>
      </c>
      <c r="C11704" s="62" t="s">
        <v>559</v>
      </c>
      <c r="D11704" s="62" t="s">
        <v>560</v>
      </c>
      <c r="E11704" s="173" t="s">
        <v>561</v>
      </c>
    </row>
    <row r="11705" spans="1:5">
      <c r="A11705" s="410" t="s">
        <v>3105</v>
      </c>
      <c r="B11705" s="62" t="s">
        <v>122</v>
      </c>
      <c r="C11705" s="62">
        <v>0.60794811999999998</v>
      </c>
      <c r="D11705" s="62">
        <v>13.3</v>
      </c>
      <c r="E11705" s="173">
        <f>TRUNC((C11705*D11705),2)</f>
        <v>8.08</v>
      </c>
    </row>
    <row r="11706" spans="1:5">
      <c r="A11706" s="410" t="s">
        <v>562</v>
      </c>
      <c r="B11706" s="62" t="s">
        <v>563</v>
      </c>
      <c r="C11706" s="62" t="s">
        <v>563</v>
      </c>
      <c r="D11706" s="62" t="s">
        <v>563</v>
      </c>
      <c r="E11706" s="173">
        <f>SUM(E11705:E11705)</f>
        <v>8.08</v>
      </c>
    </row>
    <row r="11707" spans="1:5">
      <c r="A11707" s="410"/>
      <c r="B11707" s="62"/>
      <c r="C11707" s="62"/>
      <c r="D11707" s="62"/>
      <c r="E11707" s="173"/>
    </row>
    <row r="11708" spans="1:5">
      <c r="A11708" s="410" t="s">
        <v>564</v>
      </c>
      <c r="B11708" s="62" t="s">
        <v>558</v>
      </c>
      <c r="C11708" s="62" t="s">
        <v>559</v>
      </c>
      <c r="D11708" s="62" t="s">
        <v>560</v>
      </c>
      <c r="E11708" s="173" t="s">
        <v>561</v>
      </c>
    </row>
    <row r="11709" spans="1:5">
      <c r="A11709" s="410" t="s">
        <v>3066</v>
      </c>
      <c r="B11709" s="62" t="s">
        <v>123</v>
      </c>
      <c r="C11709" s="62">
        <v>4.8103199999999999E-3</v>
      </c>
      <c r="D11709" s="62">
        <v>6.92</v>
      </c>
      <c r="E11709" s="173">
        <f t="shared" ref="E11709:E11732" si="256">TRUNC((C11709*D11709),2)</f>
        <v>0.03</v>
      </c>
    </row>
    <row r="11710" spans="1:5">
      <c r="A11710" s="410" t="s">
        <v>3046</v>
      </c>
      <c r="B11710" s="62" t="s">
        <v>131</v>
      </c>
      <c r="C11710" s="62">
        <v>9.6060000000000004E-4</v>
      </c>
      <c r="D11710" s="62">
        <v>50.4</v>
      </c>
      <c r="E11710" s="173">
        <f t="shared" si="256"/>
        <v>0.04</v>
      </c>
    </row>
    <row r="11711" spans="1:5">
      <c r="A11711" s="410" t="s">
        <v>3067</v>
      </c>
      <c r="B11711" s="62" t="s">
        <v>123</v>
      </c>
      <c r="C11711" s="62">
        <v>3.9876000000000001E-4</v>
      </c>
      <c r="D11711" s="62">
        <v>108.95</v>
      </c>
      <c r="E11711" s="173">
        <f t="shared" si="256"/>
        <v>0.04</v>
      </c>
    </row>
    <row r="11712" spans="1:5">
      <c r="A11712" s="410" t="s">
        <v>3069</v>
      </c>
      <c r="B11712" s="62" t="s">
        <v>123</v>
      </c>
      <c r="C11712" s="62">
        <v>5.4414600000000004E-3</v>
      </c>
      <c r="D11712" s="62">
        <v>6.21</v>
      </c>
      <c r="E11712" s="173">
        <f t="shared" si="256"/>
        <v>0.03</v>
      </c>
    </row>
    <row r="11713" spans="1:5">
      <c r="A11713" s="410" t="s">
        <v>3047</v>
      </c>
      <c r="B11713" s="62" t="s">
        <v>131</v>
      </c>
      <c r="C11713" s="62">
        <v>8.2407599999999998E-3</v>
      </c>
      <c r="D11713" s="62">
        <v>9.4499999999999993</v>
      </c>
      <c r="E11713" s="173">
        <f t="shared" si="256"/>
        <v>7.0000000000000007E-2</v>
      </c>
    </row>
    <row r="11714" spans="1:5">
      <c r="A11714" s="410" t="s">
        <v>3075</v>
      </c>
      <c r="B11714" s="62" t="s">
        <v>128</v>
      </c>
      <c r="C11714" s="62">
        <v>9.0689999999999998E-4</v>
      </c>
      <c r="D11714" s="62">
        <v>15.32</v>
      </c>
      <c r="E11714" s="173">
        <f t="shared" si="256"/>
        <v>0.01</v>
      </c>
    </row>
    <row r="11715" spans="1:5">
      <c r="A11715" s="410" t="s">
        <v>3076</v>
      </c>
      <c r="B11715" s="62" t="s">
        <v>122</v>
      </c>
      <c r="C11715" s="62">
        <v>0.6</v>
      </c>
      <c r="D11715" s="62">
        <v>1.87</v>
      </c>
      <c r="E11715" s="173">
        <f t="shared" si="256"/>
        <v>1.1200000000000001</v>
      </c>
    </row>
    <row r="11716" spans="1:5">
      <c r="A11716" s="410" t="s">
        <v>3077</v>
      </c>
      <c r="B11716" s="62" t="s">
        <v>122</v>
      </c>
      <c r="C11716" s="62">
        <v>0.6</v>
      </c>
      <c r="D11716" s="62">
        <v>0.71</v>
      </c>
      <c r="E11716" s="173">
        <f t="shared" si="256"/>
        <v>0.42</v>
      </c>
    </row>
    <row r="11717" spans="1:5">
      <c r="A11717" s="410" t="s">
        <v>3078</v>
      </c>
      <c r="B11717" s="62" t="s">
        <v>122</v>
      </c>
      <c r="C11717" s="62">
        <v>0.6</v>
      </c>
      <c r="D11717" s="62">
        <v>0.34</v>
      </c>
      <c r="E11717" s="173">
        <f t="shared" si="256"/>
        <v>0.2</v>
      </c>
    </row>
    <row r="11718" spans="1:5">
      <c r="A11718" s="410" t="s">
        <v>3079</v>
      </c>
      <c r="B11718" s="62" t="s">
        <v>122</v>
      </c>
      <c r="C11718" s="62">
        <v>0.6</v>
      </c>
      <c r="D11718" s="62">
        <v>0.05</v>
      </c>
      <c r="E11718" s="173">
        <f t="shared" si="256"/>
        <v>0.03</v>
      </c>
    </row>
    <row r="11719" spans="1:5">
      <c r="A11719" s="410" t="s">
        <v>3048</v>
      </c>
      <c r="B11719" s="62" t="s">
        <v>123</v>
      </c>
      <c r="C11719" s="62">
        <v>1.58778E-3</v>
      </c>
      <c r="D11719" s="62">
        <v>31.18</v>
      </c>
      <c r="E11719" s="173">
        <f t="shared" si="256"/>
        <v>0.04</v>
      </c>
    </row>
    <row r="11720" spans="1:5">
      <c r="A11720" s="410" t="s">
        <v>3049</v>
      </c>
      <c r="B11720" s="62" t="s">
        <v>123</v>
      </c>
      <c r="C11720" s="62">
        <v>7.4417999999999999E-4</v>
      </c>
      <c r="D11720" s="62">
        <v>178.5</v>
      </c>
      <c r="E11720" s="173">
        <f t="shared" si="256"/>
        <v>0.13</v>
      </c>
    </row>
    <row r="11721" spans="1:5">
      <c r="A11721" s="410" t="s">
        <v>3050</v>
      </c>
      <c r="B11721" s="62" t="s">
        <v>123</v>
      </c>
      <c r="C11721" s="62">
        <v>6.6892320000000005E-2</v>
      </c>
      <c r="D11721" s="62">
        <v>1.17</v>
      </c>
      <c r="E11721" s="173">
        <f t="shared" si="256"/>
        <v>7.0000000000000007E-2</v>
      </c>
    </row>
    <row r="11722" spans="1:5" ht="30">
      <c r="A11722" s="410" t="s">
        <v>3051</v>
      </c>
      <c r="B11722" s="62" t="s">
        <v>123</v>
      </c>
      <c r="C11722" s="62">
        <v>6.4499999999999996E-4</v>
      </c>
      <c r="D11722" s="62">
        <v>140.43</v>
      </c>
      <c r="E11722" s="173">
        <f t="shared" si="256"/>
        <v>0.09</v>
      </c>
    </row>
    <row r="11723" spans="1:5" ht="30">
      <c r="A11723" s="410" t="s">
        <v>3052</v>
      </c>
      <c r="B11723" s="62" t="s">
        <v>123</v>
      </c>
      <c r="C11723" s="62">
        <v>4.3199999999999998E-4</v>
      </c>
      <c r="D11723" s="62">
        <v>123.37</v>
      </c>
      <c r="E11723" s="173">
        <f t="shared" si="256"/>
        <v>0.05</v>
      </c>
    </row>
    <row r="11724" spans="1:5" ht="30">
      <c r="A11724" s="410" t="s">
        <v>3080</v>
      </c>
      <c r="B11724" s="62" t="s">
        <v>123</v>
      </c>
      <c r="C11724" s="62">
        <v>2.6460000000000001E-5</v>
      </c>
      <c r="D11724" s="62">
        <v>593.85</v>
      </c>
      <c r="E11724" s="173">
        <f t="shared" si="256"/>
        <v>0.01</v>
      </c>
    </row>
    <row r="11725" spans="1:5">
      <c r="A11725" s="410" t="s">
        <v>3081</v>
      </c>
      <c r="B11725" s="62" t="s">
        <v>123</v>
      </c>
      <c r="C11725" s="62">
        <v>1.6248E-4</v>
      </c>
      <c r="D11725" s="62">
        <v>134.63</v>
      </c>
      <c r="E11725" s="173">
        <f t="shared" si="256"/>
        <v>0.02</v>
      </c>
    </row>
    <row r="11726" spans="1:5">
      <c r="A11726" s="410" t="s">
        <v>3082</v>
      </c>
      <c r="B11726" s="62" t="s">
        <v>123</v>
      </c>
      <c r="C11726" s="62">
        <v>1.2342000000000001E-4</v>
      </c>
      <c r="D11726" s="62">
        <v>202.84</v>
      </c>
      <c r="E11726" s="173">
        <f t="shared" si="256"/>
        <v>0.02</v>
      </c>
    </row>
    <row r="11727" spans="1:5">
      <c r="A11727" s="410" t="s">
        <v>3083</v>
      </c>
      <c r="B11727" s="62" t="s">
        <v>123</v>
      </c>
      <c r="C11727" s="62">
        <v>2.6460000000000001E-5</v>
      </c>
      <c r="D11727" s="62">
        <v>574.46</v>
      </c>
      <c r="E11727" s="173">
        <f t="shared" si="256"/>
        <v>0.01</v>
      </c>
    </row>
    <row r="11728" spans="1:5">
      <c r="A11728" s="410" t="s">
        <v>3084</v>
      </c>
      <c r="B11728" s="62" t="s">
        <v>123</v>
      </c>
      <c r="C11728" s="62">
        <v>3.252E-5</v>
      </c>
      <c r="D11728" s="62">
        <v>276.64</v>
      </c>
      <c r="E11728" s="173">
        <f t="shared" si="256"/>
        <v>0</v>
      </c>
    </row>
    <row r="11729" spans="1:5">
      <c r="A11729" s="410" t="s">
        <v>3085</v>
      </c>
      <c r="B11729" s="62" t="s">
        <v>123</v>
      </c>
      <c r="C11729" s="62">
        <v>1.6379999999999999E-3</v>
      </c>
      <c r="D11729" s="62">
        <v>8.1</v>
      </c>
      <c r="E11729" s="173">
        <f t="shared" si="256"/>
        <v>0.01</v>
      </c>
    </row>
    <row r="11730" spans="1:5">
      <c r="A11730" s="410" t="s">
        <v>3086</v>
      </c>
      <c r="B11730" s="62" t="s">
        <v>123</v>
      </c>
      <c r="C11730" s="62">
        <v>9.0689999999999998E-4</v>
      </c>
      <c r="D11730" s="62">
        <v>11.01</v>
      </c>
      <c r="E11730" s="173">
        <f t="shared" si="256"/>
        <v>0</v>
      </c>
    </row>
    <row r="11731" spans="1:5">
      <c r="A11731" s="410" t="s">
        <v>3087</v>
      </c>
      <c r="B11731" s="62" t="s">
        <v>123</v>
      </c>
      <c r="C11731" s="62">
        <v>9.0689999999999998E-4</v>
      </c>
      <c r="D11731" s="62">
        <v>24.42</v>
      </c>
      <c r="E11731" s="173">
        <f t="shared" si="256"/>
        <v>0.02</v>
      </c>
    </row>
    <row r="11732" spans="1:5">
      <c r="A11732" s="410" t="s">
        <v>3374</v>
      </c>
      <c r="B11732" s="62" t="s">
        <v>123</v>
      </c>
      <c r="C11732" s="62">
        <v>1.00038889</v>
      </c>
      <c r="D11732" s="62">
        <v>180</v>
      </c>
      <c r="E11732" s="173">
        <f t="shared" si="256"/>
        <v>180.07</v>
      </c>
    </row>
    <row r="11733" spans="1:5">
      <c r="A11733" s="410" t="s">
        <v>562</v>
      </c>
      <c r="B11733" s="62" t="s">
        <v>563</v>
      </c>
      <c r="C11733" s="62" t="s">
        <v>563</v>
      </c>
      <c r="D11733" s="62" t="s">
        <v>563</v>
      </c>
      <c r="E11733" s="173">
        <f>SUM(E11709:E11732)</f>
        <v>182.53</v>
      </c>
    </row>
    <row r="11734" spans="1:5">
      <c r="A11734" s="410"/>
      <c r="B11734" s="62"/>
      <c r="C11734" s="62"/>
      <c r="D11734" s="62"/>
      <c r="E11734" s="173"/>
    </row>
    <row r="11735" spans="1:5">
      <c r="A11735" s="410" t="s">
        <v>565</v>
      </c>
      <c r="B11735" s="62" t="s">
        <v>563</v>
      </c>
      <c r="C11735" s="62" t="s">
        <v>563</v>
      </c>
      <c r="D11735" s="62" t="s">
        <v>563</v>
      </c>
      <c r="E11735" s="173">
        <f>E11702+E11706+E11733</f>
        <v>190.63</v>
      </c>
    </row>
    <row r="11736" spans="1:5">
      <c r="A11736" s="410"/>
      <c r="B11736" s="62"/>
      <c r="C11736" s="62"/>
      <c r="D11736" s="413"/>
      <c r="E11736" s="173"/>
    </row>
    <row r="11737" spans="1:5">
      <c r="A11737" s="410"/>
      <c r="B11737" s="62"/>
      <c r="C11737" s="62"/>
      <c r="D11737" s="62"/>
      <c r="E11737" s="173"/>
    </row>
    <row r="11738" spans="1:5">
      <c r="A11738" s="410"/>
      <c r="B11738" s="62"/>
      <c r="C11738" s="62"/>
      <c r="D11738" s="62"/>
      <c r="E11738" s="173"/>
    </row>
    <row r="11739" spans="1:5">
      <c r="A11739" s="410" t="s">
        <v>2592</v>
      </c>
      <c r="B11739" s="62" t="s">
        <v>3547</v>
      </c>
      <c r="C11739" s="62"/>
      <c r="D11739" s="62"/>
      <c r="E11739" s="173"/>
    </row>
    <row r="11740" spans="1:5">
      <c r="A11740" s="410" t="s">
        <v>2593</v>
      </c>
      <c r="B11740" s="62"/>
      <c r="C11740" s="62"/>
      <c r="D11740" s="62"/>
      <c r="E11740" s="173"/>
    </row>
    <row r="11741" spans="1:5">
      <c r="A11741" s="410" t="s">
        <v>570</v>
      </c>
      <c r="B11741" s="62"/>
      <c r="C11741" s="62"/>
      <c r="D11741" s="62"/>
      <c r="E11741" s="173"/>
    </row>
    <row r="11742" spans="1:5">
      <c r="A11742" s="410"/>
      <c r="B11742" s="62"/>
      <c r="C11742" s="62"/>
      <c r="D11742" s="62"/>
      <c r="E11742" s="173"/>
    </row>
    <row r="11743" spans="1:5">
      <c r="A11743" s="410" t="s">
        <v>576</v>
      </c>
      <c r="B11743" s="62" t="s">
        <v>558</v>
      </c>
      <c r="C11743" s="62" t="s">
        <v>559</v>
      </c>
      <c r="D11743" s="62" t="s">
        <v>560</v>
      </c>
      <c r="E11743" s="173" t="s">
        <v>561</v>
      </c>
    </row>
    <row r="11744" spans="1:5" ht="30">
      <c r="A11744" s="410" t="s">
        <v>3061</v>
      </c>
      <c r="B11744" s="62" t="s">
        <v>123</v>
      </c>
      <c r="C11744" s="62">
        <v>2.7080000000000002E-5</v>
      </c>
      <c r="D11744" s="62">
        <v>576</v>
      </c>
      <c r="E11744" s="173">
        <f>TRUNC((C11744*D11744),2)</f>
        <v>0.01</v>
      </c>
    </row>
    <row r="11745" spans="1:5">
      <c r="A11745" s="410" t="s">
        <v>562</v>
      </c>
      <c r="B11745" s="62" t="s">
        <v>563</v>
      </c>
      <c r="C11745" s="62" t="s">
        <v>563</v>
      </c>
      <c r="D11745" s="62" t="s">
        <v>563</v>
      </c>
      <c r="E11745" s="173">
        <f>SUM(E11744:E11744)</f>
        <v>0.01</v>
      </c>
    </row>
    <row r="11746" spans="1:5">
      <c r="A11746" s="410"/>
      <c r="B11746" s="62"/>
      <c r="C11746" s="62"/>
      <c r="D11746" s="62"/>
      <c r="E11746" s="173"/>
    </row>
    <row r="11747" spans="1:5">
      <c r="A11747" s="410" t="s">
        <v>557</v>
      </c>
      <c r="B11747" s="62" t="s">
        <v>558</v>
      </c>
      <c r="C11747" s="62" t="s">
        <v>559</v>
      </c>
      <c r="D11747" s="62" t="s">
        <v>560</v>
      </c>
      <c r="E11747" s="173" t="s">
        <v>561</v>
      </c>
    </row>
    <row r="11748" spans="1:5">
      <c r="A11748" s="410" t="s">
        <v>3090</v>
      </c>
      <c r="B11748" s="62" t="s">
        <v>122</v>
      </c>
      <c r="C11748" s="62">
        <v>0.20341999999999999</v>
      </c>
      <c r="D11748" s="62">
        <v>13.3</v>
      </c>
      <c r="E11748" s="173">
        <f>TRUNC((C11748*D11748),2)</f>
        <v>2.7</v>
      </c>
    </row>
    <row r="11749" spans="1:5">
      <c r="A11749" s="410" t="s">
        <v>3063</v>
      </c>
      <c r="B11749" s="62" t="s">
        <v>122</v>
      </c>
      <c r="C11749" s="62">
        <v>0.20341999999999999</v>
      </c>
      <c r="D11749" s="62">
        <v>8.51</v>
      </c>
      <c r="E11749" s="173">
        <f>TRUNC((C11749*D11749),2)</f>
        <v>1.73</v>
      </c>
    </row>
    <row r="11750" spans="1:5">
      <c r="A11750" s="410" t="s">
        <v>562</v>
      </c>
      <c r="B11750" s="62" t="s">
        <v>563</v>
      </c>
      <c r="C11750" s="62" t="s">
        <v>563</v>
      </c>
      <c r="D11750" s="62" t="s">
        <v>563</v>
      </c>
      <c r="E11750" s="173">
        <f>SUM(E11748:E11749)</f>
        <v>4.43</v>
      </c>
    </row>
    <row r="11751" spans="1:5">
      <c r="A11751" s="410"/>
      <c r="B11751" s="62"/>
      <c r="C11751" s="62"/>
      <c r="D11751" s="62"/>
      <c r="E11751" s="173"/>
    </row>
    <row r="11752" spans="1:5">
      <c r="A11752" s="410" t="s">
        <v>564</v>
      </c>
      <c r="B11752" s="62" t="s">
        <v>558</v>
      </c>
      <c r="C11752" s="62" t="s">
        <v>559</v>
      </c>
      <c r="D11752" s="62" t="s">
        <v>560</v>
      </c>
      <c r="E11752" s="173" t="s">
        <v>561</v>
      </c>
    </row>
    <row r="11753" spans="1:5">
      <c r="A11753" s="410" t="s">
        <v>3066</v>
      </c>
      <c r="B11753" s="62" t="s">
        <v>123</v>
      </c>
      <c r="C11753" s="62">
        <v>3.2068800000000001E-3</v>
      </c>
      <c r="D11753" s="62">
        <v>6.92</v>
      </c>
      <c r="E11753" s="173">
        <f t="shared" ref="E11753:E11776" si="257">TRUNC((C11753*D11753),2)</f>
        <v>0.02</v>
      </c>
    </row>
    <row r="11754" spans="1:5">
      <c r="A11754" s="410" t="s">
        <v>3046</v>
      </c>
      <c r="B11754" s="62" t="s">
        <v>131</v>
      </c>
      <c r="C11754" s="62">
        <v>6.4039999999999995E-4</v>
      </c>
      <c r="D11754" s="62">
        <v>50.4</v>
      </c>
      <c r="E11754" s="173">
        <f t="shared" si="257"/>
        <v>0.03</v>
      </c>
    </row>
    <row r="11755" spans="1:5">
      <c r="A11755" s="410" t="s">
        <v>3067</v>
      </c>
      <c r="B11755" s="62" t="s">
        <v>123</v>
      </c>
      <c r="C11755" s="62">
        <v>2.6583999999999999E-4</v>
      </c>
      <c r="D11755" s="62">
        <v>108.95</v>
      </c>
      <c r="E11755" s="173">
        <f t="shared" si="257"/>
        <v>0.02</v>
      </c>
    </row>
    <row r="11756" spans="1:5">
      <c r="A11756" s="410" t="s">
        <v>3069</v>
      </c>
      <c r="B11756" s="62" t="s">
        <v>123</v>
      </c>
      <c r="C11756" s="62">
        <v>3.6276400000000001E-3</v>
      </c>
      <c r="D11756" s="62">
        <v>6.21</v>
      </c>
      <c r="E11756" s="173">
        <f t="shared" si="257"/>
        <v>0.02</v>
      </c>
    </row>
    <row r="11757" spans="1:5">
      <c r="A11757" s="410" t="s">
        <v>3047</v>
      </c>
      <c r="B11757" s="62" t="s">
        <v>131</v>
      </c>
      <c r="C11757" s="62">
        <v>5.4938399999999998E-3</v>
      </c>
      <c r="D11757" s="62">
        <v>9.4499999999999993</v>
      </c>
      <c r="E11757" s="173">
        <f t="shared" si="257"/>
        <v>0.05</v>
      </c>
    </row>
    <row r="11758" spans="1:5">
      <c r="A11758" s="410" t="s">
        <v>3075</v>
      </c>
      <c r="B11758" s="62" t="s">
        <v>128</v>
      </c>
      <c r="C11758" s="62">
        <v>6.0459999999999995E-4</v>
      </c>
      <c r="D11758" s="62">
        <v>15.32</v>
      </c>
      <c r="E11758" s="173">
        <f t="shared" si="257"/>
        <v>0</v>
      </c>
    </row>
    <row r="11759" spans="1:5">
      <c r="A11759" s="410" t="s">
        <v>3076</v>
      </c>
      <c r="B11759" s="62" t="s">
        <v>122</v>
      </c>
      <c r="C11759" s="62">
        <v>0.4</v>
      </c>
      <c r="D11759" s="62">
        <v>1.87</v>
      </c>
      <c r="E11759" s="173">
        <f t="shared" si="257"/>
        <v>0.74</v>
      </c>
    </row>
    <row r="11760" spans="1:5">
      <c r="A11760" s="410" t="s">
        <v>3077</v>
      </c>
      <c r="B11760" s="62" t="s">
        <v>122</v>
      </c>
      <c r="C11760" s="62">
        <v>0.4</v>
      </c>
      <c r="D11760" s="62">
        <v>0.71</v>
      </c>
      <c r="E11760" s="173">
        <f t="shared" si="257"/>
        <v>0.28000000000000003</v>
      </c>
    </row>
    <row r="11761" spans="1:5">
      <c r="A11761" s="410" t="s">
        <v>3078</v>
      </c>
      <c r="B11761" s="62" t="s">
        <v>122</v>
      </c>
      <c r="C11761" s="62">
        <v>0.4</v>
      </c>
      <c r="D11761" s="62">
        <v>0.34</v>
      </c>
      <c r="E11761" s="173">
        <f t="shared" si="257"/>
        <v>0.13</v>
      </c>
    </row>
    <row r="11762" spans="1:5">
      <c r="A11762" s="410" t="s">
        <v>3079</v>
      </c>
      <c r="B11762" s="62" t="s">
        <v>122</v>
      </c>
      <c r="C11762" s="62">
        <v>0.4</v>
      </c>
      <c r="D11762" s="62">
        <v>0.05</v>
      </c>
      <c r="E11762" s="173">
        <f t="shared" si="257"/>
        <v>0.02</v>
      </c>
    </row>
    <row r="11763" spans="1:5">
      <c r="A11763" s="410" t="s">
        <v>3048</v>
      </c>
      <c r="B11763" s="62" t="s">
        <v>123</v>
      </c>
      <c r="C11763" s="62">
        <v>1.0585200000000001E-3</v>
      </c>
      <c r="D11763" s="62">
        <v>31.18</v>
      </c>
      <c r="E11763" s="173">
        <f t="shared" si="257"/>
        <v>0.03</v>
      </c>
    </row>
    <row r="11764" spans="1:5">
      <c r="A11764" s="410" t="s">
        <v>3049</v>
      </c>
      <c r="B11764" s="62" t="s">
        <v>123</v>
      </c>
      <c r="C11764" s="62">
        <v>4.9611999999999996E-4</v>
      </c>
      <c r="D11764" s="62">
        <v>178.5</v>
      </c>
      <c r="E11764" s="173">
        <f t="shared" si="257"/>
        <v>0.08</v>
      </c>
    </row>
    <row r="11765" spans="1:5">
      <c r="A11765" s="410" t="s">
        <v>3050</v>
      </c>
      <c r="B11765" s="62" t="s">
        <v>123</v>
      </c>
      <c r="C11765" s="62">
        <v>4.4594880000000003E-2</v>
      </c>
      <c r="D11765" s="62">
        <v>1.17</v>
      </c>
      <c r="E11765" s="173">
        <f t="shared" si="257"/>
        <v>0.05</v>
      </c>
    </row>
    <row r="11766" spans="1:5" ht="30">
      <c r="A11766" s="410" t="s">
        <v>3051</v>
      </c>
      <c r="B11766" s="62" t="s">
        <v>123</v>
      </c>
      <c r="C11766" s="62">
        <v>4.2999999999999999E-4</v>
      </c>
      <c r="D11766" s="62">
        <v>140.43</v>
      </c>
      <c r="E11766" s="173">
        <f t="shared" si="257"/>
        <v>0.06</v>
      </c>
    </row>
    <row r="11767" spans="1:5" ht="30">
      <c r="A11767" s="410" t="s">
        <v>3052</v>
      </c>
      <c r="B11767" s="62" t="s">
        <v>123</v>
      </c>
      <c r="C11767" s="62">
        <v>2.8800000000000001E-4</v>
      </c>
      <c r="D11767" s="62">
        <v>123.37</v>
      </c>
      <c r="E11767" s="173">
        <f t="shared" si="257"/>
        <v>0.03</v>
      </c>
    </row>
    <row r="11768" spans="1:5" ht="30">
      <c r="A11768" s="410" t="s">
        <v>3080</v>
      </c>
      <c r="B11768" s="62" t="s">
        <v>123</v>
      </c>
      <c r="C11768" s="62">
        <v>1.7640000000000001E-5</v>
      </c>
      <c r="D11768" s="62">
        <v>593.85</v>
      </c>
      <c r="E11768" s="173">
        <f t="shared" si="257"/>
        <v>0.01</v>
      </c>
    </row>
    <row r="11769" spans="1:5" ht="45">
      <c r="A11769" s="410" t="s">
        <v>3375</v>
      </c>
      <c r="B11769" s="62" t="s">
        <v>123</v>
      </c>
      <c r="C11769" s="62">
        <v>1.0026854599999999</v>
      </c>
      <c r="D11769" s="62">
        <v>29.79</v>
      </c>
      <c r="E11769" s="173">
        <f t="shared" si="257"/>
        <v>29.86</v>
      </c>
    </row>
    <row r="11770" spans="1:5">
      <c r="A11770" s="410" t="s">
        <v>3081</v>
      </c>
      <c r="B11770" s="62" t="s">
        <v>123</v>
      </c>
      <c r="C11770" s="62">
        <v>1.0832000000000001E-4</v>
      </c>
      <c r="D11770" s="62">
        <v>134.63</v>
      </c>
      <c r="E11770" s="173">
        <f t="shared" si="257"/>
        <v>0.01</v>
      </c>
    </row>
    <row r="11771" spans="1:5">
      <c r="A11771" s="410" t="s">
        <v>3082</v>
      </c>
      <c r="B11771" s="62" t="s">
        <v>123</v>
      </c>
      <c r="C11771" s="62">
        <v>8.2280000000000005E-5</v>
      </c>
      <c r="D11771" s="62">
        <v>202.84</v>
      </c>
      <c r="E11771" s="173">
        <f t="shared" si="257"/>
        <v>0.01</v>
      </c>
    </row>
    <row r="11772" spans="1:5">
      <c r="A11772" s="410" t="s">
        <v>3083</v>
      </c>
      <c r="B11772" s="62" t="s">
        <v>123</v>
      </c>
      <c r="C11772" s="62">
        <v>1.7640000000000001E-5</v>
      </c>
      <c r="D11772" s="62">
        <v>574.46</v>
      </c>
      <c r="E11772" s="173">
        <f t="shared" si="257"/>
        <v>0.01</v>
      </c>
    </row>
    <row r="11773" spans="1:5">
      <c r="A11773" s="410" t="s">
        <v>3084</v>
      </c>
      <c r="B11773" s="62" t="s">
        <v>123</v>
      </c>
      <c r="C11773" s="62">
        <v>2.1679999999999999E-5</v>
      </c>
      <c r="D11773" s="62">
        <v>276.64</v>
      </c>
      <c r="E11773" s="173">
        <f t="shared" si="257"/>
        <v>0</v>
      </c>
    </row>
    <row r="11774" spans="1:5">
      <c r="A11774" s="410" t="s">
        <v>3085</v>
      </c>
      <c r="B11774" s="62" t="s">
        <v>123</v>
      </c>
      <c r="C11774" s="62">
        <v>1.0920000000000001E-3</v>
      </c>
      <c r="D11774" s="62">
        <v>8.1</v>
      </c>
      <c r="E11774" s="173">
        <f t="shared" si="257"/>
        <v>0</v>
      </c>
    </row>
    <row r="11775" spans="1:5">
      <c r="A11775" s="410" t="s">
        <v>3086</v>
      </c>
      <c r="B11775" s="62" t="s">
        <v>123</v>
      </c>
      <c r="C11775" s="62">
        <v>6.0459999999999995E-4</v>
      </c>
      <c r="D11775" s="62">
        <v>11.01</v>
      </c>
      <c r="E11775" s="173">
        <f t="shared" si="257"/>
        <v>0</v>
      </c>
    </row>
    <row r="11776" spans="1:5">
      <c r="A11776" s="410" t="s">
        <v>3087</v>
      </c>
      <c r="B11776" s="62" t="s">
        <v>123</v>
      </c>
      <c r="C11776" s="62">
        <v>6.0459999999999995E-4</v>
      </c>
      <c r="D11776" s="62">
        <v>24.42</v>
      </c>
      <c r="E11776" s="173">
        <f t="shared" si="257"/>
        <v>0.01</v>
      </c>
    </row>
    <row r="11777" spans="1:5">
      <c r="A11777" s="410" t="s">
        <v>562</v>
      </c>
      <c r="B11777" s="62" t="s">
        <v>563</v>
      </c>
      <c r="C11777" s="62" t="s">
        <v>563</v>
      </c>
      <c r="D11777" s="62" t="s">
        <v>563</v>
      </c>
      <c r="E11777" s="173">
        <f>SUM(E11753:E11776)</f>
        <v>31.470000000000006</v>
      </c>
    </row>
    <row r="11778" spans="1:5">
      <c r="A11778" s="410"/>
      <c r="B11778" s="62"/>
      <c r="C11778" s="62"/>
      <c r="D11778" s="62"/>
      <c r="E11778" s="173"/>
    </row>
    <row r="11779" spans="1:5">
      <c r="A11779" s="410" t="s">
        <v>565</v>
      </c>
      <c r="B11779" s="62" t="s">
        <v>563</v>
      </c>
      <c r="C11779" s="62" t="s">
        <v>563</v>
      </c>
      <c r="D11779" s="62" t="s">
        <v>563</v>
      </c>
      <c r="E11779" s="173">
        <f>E11745+E11750+E11777</f>
        <v>35.910000000000004</v>
      </c>
    </row>
    <row r="11780" spans="1:5">
      <c r="A11780" s="410"/>
      <c r="B11780" s="62"/>
      <c r="C11780" s="62"/>
      <c r="D11780" s="413"/>
      <c r="E11780" s="173"/>
    </row>
    <row r="11781" spans="1:5">
      <c r="A11781" s="410"/>
      <c r="B11781" s="62"/>
      <c r="C11781" s="62"/>
      <c r="D11781" s="62"/>
      <c r="E11781" s="173"/>
    </row>
    <row r="11782" spans="1:5">
      <c r="A11782" s="410"/>
      <c r="B11782" s="62"/>
      <c r="C11782" s="62"/>
      <c r="D11782" s="62"/>
      <c r="E11782" s="173"/>
    </row>
    <row r="11783" spans="1:5">
      <c r="A11783" s="410" t="s">
        <v>1542</v>
      </c>
      <c r="B11783" s="62" t="s">
        <v>3547</v>
      </c>
      <c r="C11783" s="62"/>
      <c r="D11783" s="62"/>
      <c r="E11783" s="173"/>
    </row>
    <row r="11784" spans="1:5" ht="45">
      <c r="A11784" s="410" t="s">
        <v>2816</v>
      </c>
      <c r="B11784" s="62"/>
      <c r="C11784" s="62"/>
      <c r="D11784" s="62"/>
      <c r="E11784" s="173"/>
    </row>
    <row r="11785" spans="1:5">
      <c r="A11785" s="410" t="s">
        <v>570</v>
      </c>
      <c r="B11785" s="62"/>
      <c r="C11785" s="62"/>
      <c r="D11785" s="62"/>
      <c r="E11785" s="173"/>
    </row>
    <row r="11786" spans="1:5">
      <c r="A11786" s="410"/>
      <c r="B11786" s="62"/>
      <c r="C11786" s="62"/>
      <c r="D11786" s="62"/>
      <c r="E11786" s="173"/>
    </row>
    <row r="11787" spans="1:5">
      <c r="A11787" s="410" t="s">
        <v>576</v>
      </c>
      <c r="B11787" s="62" t="s">
        <v>558</v>
      </c>
      <c r="C11787" s="62" t="s">
        <v>559</v>
      </c>
      <c r="D11787" s="62" t="s">
        <v>560</v>
      </c>
      <c r="E11787" s="173" t="s">
        <v>561</v>
      </c>
    </row>
    <row r="11788" spans="1:5" ht="30">
      <c r="A11788" s="410" t="s">
        <v>3061</v>
      </c>
      <c r="B11788" s="62" t="s">
        <v>123</v>
      </c>
      <c r="C11788" s="62">
        <v>8.1240000000000001E-5</v>
      </c>
      <c r="D11788" s="62">
        <v>576</v>
      </c>
      <c r="E11788" s="173">
        <f>TRUNC((C11788*D11788),2)</f>
        <v>0.04</v>
      </c>
    </row>
    <row r="11789" spans="1:5">
      <c r="A11789" s="410" t="s">
        <v>562</v>
      </c>
      <c r="B11789" s="62" t="s">
        <v>563</v>
      </c>
      <c r="C11789" s="62" t="s">
        <v>563</v>
      </c>
      <c r="D11789" s="62" t="s">
        <v>563</v>
      </c>
      <c r="E11789" s="173">
        <f>SUM(E11788:E11788)</f>
        <v>0.04</v>
      </c>
    </row>
    <row r="11790" spans="1:5">
      <c r="A11790" s="410"/>
      <c r="B11790" s="62"/>
      <c r="C11790" s="62"/>
      <c r="D11790" s="62"/>
      <c r="E11790" s="173"/>
    </row>
    <row r="11791" spans="1:5">
      <c r="A11791" s="410" t="s">
        <v>557</v>
      </c>
      <c r="B11791" s="62" t="s">
        <v>558</v>
      </c>
      <c r="C11791" s="62" t="s">
        <v>559</v>
      </c>
      <c r="D11791" s="62" t="s">
        <v>560</v>
      </c>
      <c r="E11791" s="173" t="s">
        <v>561</v>
      </c>
    </row>
    <row r="11792" spans="1:5">
      <c r="A11792" s="410" t="s">
        <v>3124</v>
      </c>
      <c r="B11792" s="62" t="s">
        <v>122</v>
      </c>
      <c r="C11792" s="62">
        <v>0.61806000000000005</v>
      </c>
      <c r="D11792" s="62">
        <v>9.34</v>
      </c>
      <c r="E11792" s="173">
        <f>TRUNC((C11792*D11792),2)</f>
        <v>5.77</v>
      </c>
    </row>
    <row r="11793" spans="1:5">
      <c r="A11793" s="410" t="s">
        <v>3125</v>
      </c>
      <c r="B11793" s="62" t="s">
        <v>122</v>
      </c>
      <c r="C11793" s="62">
        <v>0.61806000000000005</v>
      </c>
      <c r="D11793" s="62">
        <v>13.3</v>
      </c>
      <c r="E11793" s="173">
        <f>TRUNC((C11793*D11793),2)</f>
        <v>8.2200000000000006</v>
      </c>
    </row>
    <row r="11794" spans="1:5">
      <c r="A11794" s="410" t="s">
        <v>562</v>
      </c>
      <c r="B11794" s="62" t="s">
        <v>563</v>
      </c>
      <c r="C11794" s="62" t="s">
        <v>563</v>
      </c>
      <c r="D11794" s="62" t="s">
        <v>563</v>
      </c>
      <c r="E11794" s="173">
        <f>SUM(E11792:E11793)</f>
        <v>13.99</v>
      </c>
    </row>
    <row r="11795" spans="1:5">
      <c r="A11795" s="410"/>
      <c r="B11795" s="62"/>
      <c r="C11795" s="62"/>
      <c r="D11795" s="62"/>
      <c r="E11795" s="173"/>
    </row>
    <row r="11796" spans="1:5">
      <c r="A11796" s="410" t="s">
        <v>564</v>
      </c>
      <c r="B11796" s="62" t="s">
        <v>558</v>
      </c>
      <c r="C11796" s="62" t="s">
        <v>559</v>
      </c>
      <c r="D11796" s="62" t="s">
        <v>560</v>
      </c>
      <c r="E11796" s="173" t="s">
        <v>561</v>
      </c>
    </row>
    <row r="11797" spans="1:5">
      <c r="A11797" s="410" t="s">
        <v>3066</v>
      </c>
      <c r="B11797" s="62" t="s">
        <v>123</v>
      </c>
      <c r="C11797" s="62">
        <v>9.6206399999999997E-3</v>
      </c>
      <c r="D11797" s="62">
        <v>6.92</v>
      </c>
      <c r="E11797" s="173">
        <f t="shared" ref="E11797:E11820" si="258">TRUNC((C11797*D11797),2)</f>
        <v>0.06</v>
      </c>
    </row>
    <row r="11798" spans="1:5">
      <c r="A11798" s="410" t="s">
        <v>3046</v>
      </c>
      <c r="B11798" s="62" t="s">
        <v>131</v>
      </c>
      <c r="C11798" s="62">
        <v>1.9212000000000001E-3</v>
      </c>
      <c r="D11798" s="62">
        <v>50.4</v>
      </c>
      <c r="E11798" s="173">
        <f t="shared" si="258"/>
        <v>0.09</v>
      </c>
    </row>
    <row r="11799" spans="1:5">
      <c r="A11799" s="410" t="s">
        <v>3067</v>
      </c>
      <c r="B11799" s="62" t="s">
        <v>123</v>
      </c>
      <c r="C11799" s="62">
        <v>7.9752000000000002E-4</v>
      </c>
      <c r="D11799" s="62">
        <v>108.95</v>
      </c>
      <c r="E11799" s="173">
        <f t="shared" si="258"/>
        <v>0.08</v>
      </c>
    </row>
    <row r="11800" spans="1:5">
      <c r="A11800" s="410" t="s">
        <v>3069</v>
      </c>
      <c r="B11800" s="62" t="s">
        <v>123</v>
      </c>
      <c r="C11800" s="62">
        <v>1.0882920000000001E-2</v>
      </c>
      <c r="D11800" s="62">
        <v>6.21</v>
      </c>
      <c r="E11800" s="173">
        <f t="shared" si="258"/>
        <v>0.06</v>
      </c>
    </row>
    <row r="11801" spans="1:5">
      <c r="A11801" s="410" t="s">
        <v>3047</v>
      </c>
      <c r="B11801" s="62" t="s">
        <v>131</v>
      </c>
      <c r="C11801" s="62">
        <v>1.648152E-2</v>
      </c>
      <c r="D11801" s="62">
        <v>9.4499999999999993</v>
      </c>
      <c r="E11801" s="173">
        <f t="shared" si="258"/>
        <v>0.15</v>
      </c>
    </row>
    <row r="11802" spans="1:5">
      <c r="A11802" s="410" t="s">
        <v>3075</v>
      </c>
      <c r="B11802" s="62" t="s">
        <v>128</v>
      </c>
      <c r="C11802" s="62">
        <v>1.8138E-3</v>
      </c>
      <c r="D11802" s="62">
        <v>15.32</v>
      </c>
      <c r="E11802" s="173">
        <f t="shared" si="258"/>
        <v>0.02</v>
      </c>
    </row>
    <row r="11803" spans="1:5">
      <c r="A11803" s="410" t="s">
        <v>3076</v>
      </c>
      <c r="B11803" s="62" t="s">
        <v>122</v>
      </c>
      <c r="C11803" s="62">
        <v>1.2053475899999999</v>
      </c>
      <c r="D11803" s="62">
        <v>1.87</v>
      </c>
      <c r="E11803" s="173">
        <f t="shared" si="258"/>
        <v>2.25</v>
      </c>
    </row>
    <row r="11804" spans="1:5">
      <c r="A11804" s="410" t="s">
        <v>3077</v>
      </c>
      <c r="B11804" s="62" t="s">
        <v>122</v>
      </c>
      <c r="C11804" s="62">
        <v>1.2</v>
      </c>
      <c r="D11804" s="62">
        <v>0.71</v>
      </c>
      <c r="E11804" s="173">
        <f t="shared" si="258"/>
        <v>0.85</v>
      </c>
    </row>
    <row r="11805" spans="1:5">
      <c r="A11805" s="410" t="s">
        <v>3078</v>
      </c>
      <c r="B11805" s="62" t="s">
        <v>122</v>
      </c>
      <c r="C11805" s="62">
        <v>1.2</v>
      </c>
      <c r="D11805" s="62">
        <v>0.34</v>
      </c>
      <c r="E11805" s="173">
        <f t="shared" si="258"/>
        <v>0.4</v>
      </c>
    </row>
    <row r="11806" spans="1:5">
      <c r="A11806" s="410" t="s">
        <v>3079</v>
      </c>
      <c r="B11806" s="62" t="s">
        <v>122</v>
      </c>
      <c r="C11806" s="62">
        <v>1.2</v>
      </c>
      <c r="D11806" s="62">
        <v>0.05</v>
      </c>
      <c r="E11806" s="173">
        <f t="shared" si="258"/>
        <v>0.06</v>
      </c>
    </row>
    <row r="11807" spans="1:5">
      <c r="A11807" s="410" t="s">
        <v>3048</v>
      </c>
      <c r="B11807" s="62" t="s">
        <v>123</v>
      </c>
      <c r="C11807" s="62">
        <v>3.17556E-3</v>
      </c>
      <c r="D11807" s="62">
        <v>31.18</v>
      </c>
      <c r="E11807" s="173">
        <f t="shared" si="258"/>
        <v>0.09</v>
      </c>
    </row>
    <row r="11808" spans="1:5">
      <c r="A11808" s="410" t="s">
        <v>3049</v>
      </c>
      <c r="B11808" s="62" t="s">
        <v>123</v>
      </c>
      <c r="C11808" s="62">
        <v>1.48836E-3</v>
      </c>
      <c r="D11808" s="62">
        <v>178.5</v>
      </c>
      <c r="E11808" s="173">
        <f t="shared" si="258"/>
        <v>0.26</v>
      </c>
    </row>
    <row r="11809" spans="1:5">
      <c r="A11809" s="410" t="s">
        <v>3050</v>
      </c>
      <c r="B11809" s="62" t="s">
        <v>123</v>
      </c>
      <c r="C11809" s="62">
        <v>0.13378464000000001</v>
      </c>
      <c r="D11809" s="62">
        <v>1.17</v>
      </c>
      <c r="E11809" s="173">
        <f t="shared" si="258"/>
        <v>0.15</v>
      </c>
    </row>
    <row r="11810" spans="1:5" ht="30">
      <c r="A11810" s="410" t="s">
        <v>3051</v>
      </c>
      <c r="B11810" s="62" t="s">
        <v>123</v>
      </c>
      <c r="C11810" s="62">
        <v>1.2899999999999999E-3</v>
      </c>
      <c r="D11810" s="62">
        <v>140.43</v>
      </c>
      <c r="E11810" s="173">
        <f t="shared" si="258"/>
        <v>0.18</v>
      </c>
    </row>
    <row r="11811" spans="1:5" ht="30">
      <c r="A11811" s="410" t="s">
        <v>3052</v>
      </c>
      <c r="B11811" s="62" t="s">
        <v>123</v>
      </c>
      <c r="C11811" s="62">
        <v>8.6399999999999997E-4</v>
      </c>
      <c r="D11811" s="62">
        <v>123.37</v>
      </c>
      <c r="E11811" s="173">
        <f t="shared" si="258"/>
        <v>0.1</v>
      </c>
    </row>
    <row r="11812" spans="1:5" ht="30">
      <c r="A11812" s="410" t="s">
        <v>3080</v>
      </c>
      <c r="B11812" s="62" t="s">
        <v>123</v>
      </c>
      <c r="C11812" s="62">
        <v>5.2920000000000002E-5</v>
      </c>
      <c r="D11812" s="62">
        <v>593.85</v>
      </c>
      <c r="E11812" s="173">
        <f t="shared" si="258"/>
        <v>0.03</v>
      </c>
    </row>
    <row r="11813" spans="1:5">
      <c r="A11813" s="410" t="s">
        <v>3081</v>
      </c>
      <c r="B11813" s="62" t="s">
        <v>123</v>
      </c>
      <c r="C11813" s="62">
        <v>3.2496000000000001E-4</v>
      </c>
      <c r="D11813" s="62">
        <v>134.63</v>
      </c>
      <c r="E11813" s="173">
        <f t="shared" si="258"/>
        <v>0.04</v>
      </c>
    </row>
    <row r="11814" spans="1:5">
      <c r="A11814" s="410" t="s">
        <v>3082</v>
      </c>
      <c r="B11814" s="62" t="s">
        <v>123</v>
      </c>
      <c r="C11814" s="62">
        <v>2.4684000000000002E-4</v>
      </c>
      <c r="D11814" s="62">
        <v>202.84</v>
      </c>
      <c r="E11814" s="173">
        <f t="shared" si="258"/>
        <v>0.05</v>
      </c>
    </row>
    <row r="11815" spans="1:5">
      <c r="A11815" s="410" t="s">
        <v>3083</v>
      </c>
      <c r="B11815" s="62" t="s">
        <v>123</v>
      </c>
      <c r="C11815" s="62">
        <v>5.2920000000000002E-5</v>
      </c>
      <c r="D11815" s="62">
        <v>574.46</v>
      </c>
      <c r="E11815" s="173">
        <f t="shared" si="258"/>
        <v>0.03</v>
      </c>
    </row>
    <row r="11816" spans="1:5">
      <c r="A11816" s="410" t="s">
        <v>3084</v>
      </c>
      <c r="B11816" s="62" t="s">
        <v>123</v>
      </c>
      <c r="C11816" s="62">
        <v>6.5040000000000001E-5</v>
      </c>
      <c r="D11816" s="62">
        <v>276.64</v>
      </c>
      <c r="E11816" s="173">
        <f t="shared" si="258"/>
        <v>0.01</v>
      </c>
    </row>
    <row r="11817" spans="1:5">
      <c r="A11817" s="410" t="s">
        <v>3085</v>
      </c>
      <c r="B11817" s="62" t="s">
        <v>123</v>
      </c>
      <c r="C11817" s="62">
        <v>3.2759999999999998E-3</v>
      </c>
      <c r="D11817" s="62">
        <v>8.1</v>
      </c>
      <c r="E11817" s="173">
        <f t="shared" si="258"/>
        <v>0.02</v>
      </c>
    </row>
    <row r="11818" spans="1:5">
      <c r="A11818" s="410" t="s">
        <v>3086</v>
      </c>
      <c r="B11818" s="62" t="s">
        <v>123</v>
      </c>
      <c r="C11818" s="62">
        <v>1.8138E-3</v>
      </c>
      <c r="D11818" s="62">
        <v>11.01</v>
      </c>
      <c r="E11818" s="173">
        <f t="shared" si="258"/>
        <v>0.01</v>
      </c>
    </row>
    <row r="11819" spans="1:5">
      <c r="A11819" s="410" t="s">
        <v>3087</v>
      </c>
      <c r="B11819" s="62" t="s">
        <v>123</v>
      </c>
      <c r="C11819" s="62">
        <v>1.8138E-3</v>
      </c>
      <c r="D11819" s="62">
        <v>24.42</v>
      </c>
      <c r="E11819" s="173">
        <f t="shared" si="258"/>
        <v>0.04</v>
      </c>
    </row>
    <row r="11820" spans="1:5" ht="45">
      <c r="A11820" s="410" t="s">
        <v>3376</v>
      </c>
      <c r="B11820" s="62" t="s">
        <v>123</v>
      </c>
      <c r="C11820" s="62">
        <v>1</v>
      </c>
      <c r="D11820" s="62">
        <v>200.33</v>
      </c>
      <c r="E11820" s="173">
        <f t="shared" si="258"/>
        <v>200.33</v>
      </c>
    </row>
    <row r="11821" spans="1:5">
      <c r="A11821" s="410" t="s">
        <v>562</v>
      </c>
      <c r="B11821" s="62" t="s">
        <v>563</v>
      </c>
      <c r="C11821" s="62" t="s">
        <v>563</v>
      </c>
      <c r="D11821" s="62" t="s">
        <v>563</v>
      </c>
      <c r="E11821" s="173">
        <f>SUM(E11797:E11820)</f>
        <v>205.36</v>
      </c>
    </row>
    <row r="11822" spans="1:5">
      <c r="A11822" s="410"/>
      <c r="B11822" s="62"/>
      <c r="C11822" s="62"/>
      <c r="D11822" s="62"/>
      <c r="E11822" s="173"/>
    </row>
    <row r="11823" spans="1:5">
      <c r="A11823" s="410" t="s">
        <v>565</v>
      </c>
      <c r="B11823" s="62" t="s">
        <v>563</v>
      </c>
      <c r="C11823" s="62" t="s">
        <v>563</v>
      </c>
      <c r="D11823" s="62" t="s">
        <v>563</v>
      </c>
      <c r="E11823" s="173">
        <f>E11789+E11794+E11821</f>
        <v>219.39000000000001</v>
      </c>
    </row>
    <row r="11824" spans="1:5">
      <c r="A11824" s="410"/>
      <c r="B11824" s="62"/>
      <c r="C11824" s="62"/>
      <c r="D11824" s="413"/>
      <c r="E11824" s="173"/>
    </row>
    <row r="11825" spans="1:5">
      <c r="A11825" s="410"/>
      <c r="B11825" s="62"/>
      <c r="C11825" s="62"/>
      <c r="D11825" s="62"/>
      <c r="E11825" s="173"/>
    </row>
    <row r="11826" spans="1:5">
      <c r="A11826" s="410"/>
      <c r="B11826" s="62"/>
      <c r="C11826" s="62"/>
      <c r="D11826" s="62"/>
      <c r="E11826" s="173"/>
    </row>
    <row r="11827" spans="1:5">
      <c r="A11827" s="410" t="s">
        <v>1543</v>
      </c>
      <c r="B11827" s="62" t="s">
        <v>3547</v>
      </c>
      <c r="C11827" s="62"/>
      <c r="D11827" s="62"/>
      <c r="E11827" s="173"/>
    </row>
    <row r="11828" spans="1:5" ht="30">
      <c r="A11828" s="410" t="s">
        <v>2817</v>
      </c>
      <c r="B11828" s="62"/>
      <c r="C11828" s="62"/>
      <c r="D11828" s="62"/>
      <c r="E11828" s="173"/>
    </row>
    <row r="11829" spans="1:5">
      <c r="A11829" s="410" t="s">
        <v>570</v>
      </c>
      <c r="B11829" s="62"/>
      <c r="C11829" s="62"/>
      <c r="D11829" s="62"/>
      <c r="E11829" s="173"/>
    </row>
    <row r="11830" spans="1:5">
      <c r="A11830" s="410"/>
      <c r="B11830" s="62"/>
      <c r="C11830" s="62"/>
      <c r="D11830" s="62"/>
      <c r="E11830" s="173"/>
    </row>
    <row r="11831" spans="1:5">
      <c r="A11831" s="410" t="s">
        <v>576</v>
      </c>
      <c r="B11831" s="62" t="s">
        <v>558</v>
      </c>
      <c r="C11831" s="62" t="s">
        <v>559</v>
      </c>
      <c r="D11831" s="62" t="s">
        <v>560</v>
      </c>
      <c r="E11831" s="173" t="s">
        <v>561</v>
      </c>
    </row>
    <row r="11832" spans="1:5" ht="30">
      <c r="A11832" s="410" t="s">
        <v>3061</v>
      </c>
      <c r="B11832" s="62" t="s">
        <v>123</v>
      </c>
      <c r="C11832" s="62">
        <v>8.1240000000000001E-5</v>
      </c>
      <c r="D11832" s="62">
        <v>576</v>
      </c>
      <c r="E11832" s="173">
        <f>TRUNC((C11832*D11832),2)</f>
        <v>0.04</v>
      </c>
    </row>
    <row r="11833" spans="1:5">
      <c r="A11833" s="410" t="s">
        <v>562</v>
      </c>
      <c r="B11833" s="62" t="s">
        <v>563</v>
      </c>
      <c r="C11833" s="62" t="s">
        <v>563</v>
      </c>
      <c r="D11833" s="62" t="s">
        <v>563</v>
      </c>
      <c r="E11833" s="173">
        <f>SUM(E11832:E11832)</f>
        <v>0.04</v>
      </c>
    </row>
    <row r="11834" spans="1:5">
      <c r="A11834" s="410"/>
      <c r="B11834" s="62"/>
      <c r="C11834" s="62"/>
      <c r="D11834" s="62"/>
      <c r="E11834" s="173"/>
    </row>
    <row r="11835" spans="1:5">
      <c r="A11835" s="410" t="s">
        <v>557</v>
      </c>
      <c r="B11835" s="62" t="s">
        <v>558</v>
      </c>
      <c r="C11835" s="62" t="s">
        <v>559</v>
      </c>
      <c r="D11835" s="62" t="s">
        <v>560</v>
      </c>
      <c r="E11835" s="173" t="s">
        <v>561</v>
      </c>
    </row>
    <row r="11836" spans="1:5">
      <c r="A11836" s="410" t="s">
        <v>3124</v>
      </c>
      <c r="B11836" s="62" t="s">
        <v>122</v>
      </c>
      <c r="C11836" s="62">
        <v>0.61806000000000005</v>
      </c>
      <c r="D11836" s="62">
        <v>9.34</v>
      </c>
      <c r="E11836" s="173">
        <f>TRUNC((C11836*D11836),2)</f>
        <v>5.77</v>
      </c>
    </row>
    <row r="11837" spans="1:5">
      <c r="A11837" s="410" t="s">
        <v>3125</v>
      </c>
      <c r="B11837" s="62" t="s">
        <v>122</v>
      </c>
      <c r="C11837" s="62">
        <v>0.61806000000000005</v>
      </c>
      <c r="D11837" s="62">
        <v>13.3</v>
      </c>
      <c r="E11837" s="173">
        <f>TRUNC((C11837*D11837),2)</f>
        <v>8.2200000000000006</v>
      </c>
    </row>
    <row r="11838" spans="1:5">
      <c r="A11838" s="410" t="s">
        <v>562</v>
      </c>
      <c r="B11838" s="62" t="s">
        <v>563</v>
      </c>
      <c r="C11838" s="62" t="s">
        <v>563</v>
      </c>
      <c r="D11838" s="62" t="s">
        <v>563</v>
      </c>
      <c r="E11838" s="173">
        <f>SUM(E11836:E11837)</f>
        <v>13.99</v>
      </c>
    </row>
    <row r="11839" spans="1:5">
      <c r="A11839" s="410"/>
      <c r="B11839" s="62"/>
      <c r="C11839" s="62"/>
      <c r="D11839" s="62"/>
      <c r="E11839" s="173"/>
    </row>
    <row r="11840" spans="1:5">
      <c r="A11840" s="410" t="s">
        <v>564</v>
      </c>
      <c r="B11840" s="62" t="s">
        <v>558</v>
      </c>
      <c r="C11840" s="62" t="s">
        <v>559</v>
      </c>
      <c r="D11840" s="62" t="s">
        <v>560</v>
      </c>
      <c r="E11840" s="173" t="s">
        <v>561</v>
      </c>
    </row>
    <row r="11841" spans="1:5">
      <c r="A11841" s="410" t="s">
        <v>3066</v>
      </c>
      <c r="B11841" s="62" t="s">
        <v>123</v>
      </c>
      <c r="C11841" s="62">
        <v>9.6206399999999997E-3</v>
      </c>
      <c r="D11841" s="62">
        <v>6.92</v>
      </c>
      <c r="E11841" s="173">
        <f t="shared" ref="E11841:E11864" si="259">TRUNC((C11841*D11841),2)</f>
        <v>0.06</v>
      </c>
    </row>
    <row r="11842" spans="1:5">
      <c r="A11842" s="410" t="s">
        <v>3046</v>
      </c>
      <c r="B11842" s="62" t="s">
        <v>131</v>
      </c>
      <c r="C11842" s="62">
        <v>1.9212000000000001E-3</v>
      </c>
      <c r="D11842" s="62">
        <v>50.4</v>
      </c>
      <c r="E11842" s="173">
        <f t="shared" si="259"/>
        <v>0.09</v>
      </c>
    </row>
    <row r="11843" spans="1:5">
      <c r="A11843" s="410" t="s">
        <v>3067</v>
      </c>
      <c r="B11843" s="62" t="s">
        <v>123</v>
      </c>
      <c r="C11843" s="62">
        <v>7.9752000000000002E-4</v>
      </c>
      <c r="D11843" s="62">
        <v>108.95</v>
      </c>
      <c r="E11843" s="173">
        <f t="shared" si="259"/>
        <v>0.08</v>
      </c>
    </row>
    <row r="11844" spans="1:5">
      <c r="A11844" s="410" t="s">
        <v>3069</v>
      </c>
      <c r="B11844" s="62" t="s">
        <v>123</v>
      </c>
      <c r="C11844" s="62">
        <v>1.0882920000000001E-2</v>
      </c>
      <c r="D11844" s="62">
        <v>6.21</v>
      </c>
      <c r="E11844" s="173">
        <f t="shared" si="259"/>
        <v>0.06</v>
      </c>
    </row>
    <row r="11845" spans="1:5">
      <c r="A11845" s="410" t="s">
        <v>3047</v>
      </c>
      <c r="B11845" s="62" t="s">
        <v>131</v>
      </c>
      <c r="C11845" s="62">
        <v>1.648152E-2</v>
      </c>
      <c r="D11845" s="62">
        <v>9.4499999999999993</v>
      </c>
      <c r="E11845" s="173">
        <f t="shared" si="259"/>
        <v>0.15</v>
      </c>
    </row>
    <row r="11846" spans="1:5">
      <c r="A11846" s="410" t="s">
        <v>3075</v>
      </c>
      <c r="B11846" s="62" t="s">
        <v>128</v>
      </c>
      <c r="C11846" s="62">
        <v>1.8138E-3</v>
      </c>
      <c r="D11846" s="62">
        <v>15.32</v>
      </c>
      <c r="E11846" s="173">
        <f t="shared" si="259"/>
        <v>0.02</v>
      </c>
    </row>
    <row r="11847" spans="1:5">
      <c r="A11847" s="410" t="s">
        <v>3076</v>
      </c>
      <c r="B11847" s="62" t="s">
        <v>122</v>
      </c>
      <c r="C11847" s="62">
        <v>1.2053475899999999</v>
      </c>
      <c r="D11847" s="62">
        <v>1.87</v>
      </c>
      <c r="E11847" s="173">
        <f t="shared" si="259"/>
        <v>2.25</v>
      </c>
    </row>
    <row r="11848" spans="1:5">
      <c r="A11848" s="410" t="s">
        <v>3077</v>
      </c>
      <c r="B11848" s="62" t="s">
        <v>122</v>
      </c>
      <c r="C11848" s="62">
        <v>1.2</v>
      </c>
      <c r="D11848" s="62">
        <v>0.71</v>
      </c>
      <c r="E11848" s="173">
        <f t="shared" si="259"/>
        <v>0.85</v>
      </c>
    </row>
    <row r="11849" spans="1:5">
      <c r="A11849" s="410" t="s">
        <v>3078</v>
      </c>
      <c r="B11849" s="62" t="s">
        <v>122</v>
      </c>
      <c r="C11849" s="62">
        <v>1.2</v>
      </c>
      <c r="D11849" s="62">
        <v>0.34</v>
      </c>
      <c r="E11849" s="173">
        <f t="shared" si="259"/>
        <v>0.4</v>
      </c>
    </row>
    <row r="11850" spans="1:5">
      <c r="A11850" s="410" t="s">
        <v>3079</v>
      </c>
      <c r="B11850" s="62" t="s">
        <v>122</v>
      </c>
      <c r="C11850" s="62">
        <v>1.2</v>
      </c>
      <c r="D11850" s="62">
        <v>0.05</v>
      </c>
      <c r="E11850" s="173">
        <f t="shared" si="259"/>
        <v>0.06</v>
      </c>
    </row>
    <row r="11851" spans="1:5">
      <c r="A11851" s="410" t="s">
        <v>3048</v>
      </c>
      <c r="B11851" s="62" t="s">
        <v>123</v>
      </c>
      <c r="C11851" s="62">
        <v>3.17556E-3</v>
      </c>
      <c r="D11851" s="62">
        <v>31.18</v>
      </c>
      <c r="E11851" s="173">
        <f t="shared" si="259"/>
        <v>0.09</v>
      </c>
    </row>
    <row r="11852" spans="1:5">
      <c r="A11852" s="410" t="s">
        <v>3049</v>
      </c>
      <c r="B11852" s="62" t="s">
        <v>123</v>
      </c>
      <c r="C11852" s="62">
        <v>1.48836E-3</v>
      </c>
      <c r="D11852" s="62">
        <v>178.5</v>
      </c>
      <c r="E11852" s="173">
        <f t="shared" si="259"/>
        <v>0.26</v>
      </c>
    </row>
    <row r="11853" spans="1:5">
      <c r="A11853" s="410" t="s">
        <v>3050</v>
      </c>
      <c r="B11853" s="62" t="s">
        <v>123</v>
      </c>
      <c r="C11853" s="62">
        <v>0.13378464000000001</v>
      </c>
      <c r="D11853" s="62">
        <v>1.17</v>
      </c>
      <c r="E11853" s="173">
        <f t="shared" si="259"/>
        <v>0.15</v>
      </c>
    </row>
    <row r="11854" spans="1:5" ht="30">
      <c r="A11854" s="410" t="s">
        <v>3051</v>
      </c>
      <c r="B11854" s="62" t="s">
        <v>123</v>
      </c>
      <c r="C11854" s="62">
        <v>1.2899999999999999E-3</v>
      </c>
      <c r="D11854" s="62">
        <v>140.43</v>
      </c>
      <c r="E11854" s="173">
        <f t="shared" si="259"/>
        <v>0.18</v>
      </c>
    </row>
    <row r="11855" spans="1:5" ht="30">
      <c r="A11855" s="410" t="s">
        <v>3052</v>
      </c>
      <c r="B11855" s="62" t="s">
        <v>123</v>
      </c>
      <c r="C11855" s="62">
        <v>8.6399999999999997E-4</v>
      </c>
      <c r="D11855" s="62">
        <v>123.37</v>
      </c>
      <c r="E11855" s="173">
        <f t="shared" si="259"/>
        <v>0.1</v>
      </c>
    </row>
    <row r="11856" spans="1:5" ht="30">
      <c r="A11856" s="410" t="s">
        <v>3080</v>
      </c>
      <c r="B11856" s="62" t="s">
        <v>123</v>
      </c>
      <c r="C11856" s="62">
        <v>5.2920000000000002E-5</v>
      </c>
      <c r="D11856" s="62">
        <v>593.85</v>
      </c>
      <c r="E11856" s="173">
        <f t="shared" si="259"/>
        <v>0.03</v>
      </c>
    </row>
    <row r="11857" spans="1:5">
      <c r="A11857" s="410" t="s">
        <v>3081</v>
      </c>
      <c r="B11857" s="62" t="s">
        <v>123</v>
      </c>
      <c r="C11857" s="62">
        <v>3.2496000000000001E-4</v>
      </c>
      <c r="D11857" s="62">
        <v>134.63</v>
      </c>
      <c r="E11857" s="173">
        <f t="shared" si="259"/>
        <v>0.04</v>
      </c>
    </row>
    <row r="11858" spans="1:5">
      <c r="A11858" s="410" t="s">
        <v>3082</v>
      </c>
      <c r="B11858" s="62" t="s">
        <v>123</v>
      </c>
      <c r="C11858" s="62">
        <v>2.4684000000000002E-4</v>
      </c>
      <c r="D11858" s="62">
        <v>202.84</v>
      </c>
      <c r="E11858" s="173">
        <f t="shared" si="259"/>
        <v>0.05</v>
      </c>
    </row>
    <row r="11859" spans="1:5">
      <c r="A11859" s="410" t="s">
        <v>3083</v>
      </c>
      <c r="B11859" s="62" t="s">
        <v>123</v>
      </c>
      <c r="C11859" s="62">
        <v>5.2920000000000002E-5</v>
      </c>
      <c r="D11859" s="62">
        <v>574.46</v>
      </c>
      <c r="E11859" s="173">
        <f t="shared" si="259"/>
        <v>0.03</v>
      </c>
    </row>
    <row r="11860" spans="1:5">
      <c r="A11860" s="410" t="s">
        <v>3084</v>
      </c>
      <c r="B11860" s="62" t="s">
        <v>123</v>
      </c>
      <c r="C11860" s="62">
        <v>6.5040000000000001E-5</v>
      </c>
      <c r="D11860" s="62">
        <v>276.64</v>
      </c>
      <c r="E11860" s="173">
        <f t="shared" si="259"/>
        <v>0.01</v>
      </c>
    </row>
    <row r="11861" spans="1:5">
      <c r="A11861" s="410" t="s">
        <v>3085</v>
      </c>
      <c r="B11861" s="62" t="s">
        <v>123</v>
      </c>
      <c r="C11861" s="62">
        <v>3.2759999999999998E-3</v>
      </c>
      <c r="D11861" s="62">
        <v>8.1</v>
      </c>
      <c r="E11861" s="173">
        <f t="shared" si="259"/>
        <v>0.02</v>
      </c>
    </row>
    <row r="11862" spans="1:5">
      <c r="A11862" s="410" t="s">
        <v>3086</v>
      </c>
      <c r="B11862" s="62" t="s">
        <v>123</v>
      </c>
      <c r="C11862" s="62">
        <v>1.8138E-3</v>
      </c>
      <c r="D11862" s="62">
        <v>11.01</v>
      </c>
      <c r="E11862" s="173">
        <f t="shared" si="259"/>
        <v>0.01</v>
      </c>
    </row>
    <row r="11863" spans="1:5">
      <c r="A11863" s="410" t="s">
        <v>3087</v>
      </c>
      <c r="B11863" s="62" t="s">
        <v>123</v>
      </c>
      <c r="C11863" s="62">
        <v>1.8138E-3</v>
      </c>
      <c r="D11863" s="62">
        <v>24.42</v>
      </c>
      <c r="E11863" s="173">
        <f t="shared" si="259"/>
        <v>0.04</v>
      </c>
    </row>
    <row r="11864" spans="1:5" ht="30">
      <c r="A11864" s="410" t="s">
        <v>3377</v>
      </c>
      <c r="B11864" s="62" t="s">
        <v>123</v>
      </c>
      <c r="C11864" s="62">
        <v>1</v>
      </c>
      <c r="D11864" s="62">
        <v>263.5</v>
      </c>
      <c r="E11864" s="173">
        <f t="shared" si="259"/>
        <v>263.5</v>
      </c>
    </row>
    <row r="11865" spans="1:5">
      <c r="A11865" s="410" t="s">
        <v>562</v>
      </c>
      <c r="B11865" s="62" t="s">
        <v>563</v>
      </c>
      <c r="C11865" s="62" t="s">
        <v>563</v>
      </c>
      <c r="D11865" s="62" t="s">
        <v>563</v>
      </c>
      <c r="E11865" s="173">
        <f>SUM(E11841:E11864)</f>
        <v>268.52999999999997</v>
      </c>
    </row>
    <row r="11866" spans="1:5">
      <c r="A11866" s="410"/>
      <c r="B11866" s="62"/>
      <c r="C11866" s="62"/>
      <c r="D11866" s="62"/>
      <c r="E11866" s="173"/>
    </row>
    <row r="11867" spans="1:5">
      <c r="A11867" s="410" t="s">
        <v>565</v>
      </c>
      <c r="B11867" s="62" t="s">
        <v>563</v>
      </c>
      <c r="C11867" s="62" t="s">
        <v>563</v>
      </c>
      <c r="D11867" s="62" t="s">
        <v>563</v>
      </c>
      <c r="E11867" s="173">
        <f>E11833+E11838+E11865</f>
        <v>282.55999999999995</v>
      </c>
    </row>
    <row r="11868" spans="1:5">
      <c r="A11868" s="410"/>
      <c r="B11868" s="62"/>
      <c r="C11868" s="62"/>
      <c r="D11868" s="413"/>
      <c r="E11868" s="173"/>
    </row>
    <row r="11869" spans="1:5">
      <c r="A11869" s="410"/>
      <c r="B11869" s="62"/>
      <c r="C11869" s="62"/>
      <c r="D11869" s="62"/>
      <c r="E11869" s="173"/>
    </row>
    <row r="11870" spans="1:5">
      <c r="A11870" s="410"/>
      <c r="B11870" s="62"/>
      <c r="C11870" s="62"/>
      <c r="D11870" s="62"/>
      <c r="E11870" s="173"/>
    </row>
    <row r="11871" spans="1:5">
      <c r="A11871" s="410" t="s">
        <v>1544</v>
      </c>
      <c r="B11871" s="62" t="s">
        <v>3696</v>
      </c>
      <c r="C11871" s="62"/>
      <c r="D11871" s="62"/>
      <c r="E11871" s="173"/>
    </row>
    <row r="11872" spans="1:5" ht="30">
      <c r="A11872" s="410" t="s">
        <v>2818</v>
      </c>
      <c r="B11872" s="62"/>
      <c r="C11872" s="62"/>
      <c r="D11872" s="62"/>
      <c r="E11872" s="173"/>
    </row>
    <row r="11873" spans="1:5">
      <c r="A11873" s="410" t="s">
        <v>570</v>
      </c>
      <c r="B11873" s="62"/>
      <c r="C11873" s="62"/>
      <c r="D11873" s="62"/>
      <c r="E11873" s="173"/>
    </row>
    <row r="11874" spans="1:5">
      <c r="A11874" s="410"/>
      <c r="B11874" s="62"/>
      <c r="C11874" s="62"/>
      <c r="D11874" s="62"/>
      <c r="E11874" s="173"/>
    </row>
    <row r="11875" spans="1:5">
      <c r="A11875" s="410" t="s">
        <v>576</v>
      </c>
      <c r="B11875" s="62" t="s">
        <v>558</v>
      </c>
      <c r="C11875" s="62" t="s">
        <v>559</v>
      </c>
      <c r="D11875" s="62" t="s">
        <v>560</v>
      </c>
      <c r="E11875" s="173" t="s">
        <v>561</v>
      </c>
    </row>
    <row r="11876" spans="1:5" ht="30">
      <c r="A11876" s="410" t="s">
        <v>3061</v>
      </c>
      <c r="B11876" s="62" t="s">
        <v>123</v>
      </c>
      <c r="C11876" s="62">
        <v>3.4959999999999997E-5</v>
      </c>
      <c r="D11876" s="62">
        <v>576</v>
      </c>
      <c r="E11876" s="173">
        <f>TRUNC((C11876*D11876),2)</f>
        <v>0.02</v>
      </c>
    </row>
    <row r="11877" spans="1:5">
      <c r="A11877" s="410" t="s">
        <v>562</v>
      </c>
      <c r="B11877" s="62" t="s">
        <v>563</v>
      </c>
      <c r="C11877" s="62" t="s">
        <v>563</v>
      </c>
      <c r="D11877" s="62" t="s">
        <v>563</v>
      </c>
      <c r="E11877" s="173">
        <f>SUM(E11876:E11876)</f>
        <v>0.02</v>
      </c>
    </row>
    <row r="11878" spans="1:5">
      <c r="A11878" s="410"/>
      <c r="B11878" s="62"/>
      <c r="C11878" s="62"/>
      <c r="D11878" s="62"/>
      <c r="E11878" s="173"/>
    </row>
    <row r="11879" spans="1:5">
      <c r="A11879" s="410" t="s">
        <v>557</v>
      </c>
      <c r="B11879" s="62" t="s">
        <v>558</v>
      </c>
      <c r="C11879" s="62" t="s">
        <v>559</v>
      </c>
      <c r="D11879" s="62" t="s">
        <v>560</v>
      </c>
      <c r="E11879" s="173" t="s">
        <v>561</v>
      </c>
    </row>
    <row r="11880" spans="1:5">
      <c r="A11880" s="410" t="s">
        <v>3124</v>
      </c>
      <c r="B11880" s="62" t="s">
        <v>122</v>
      </c>
      <c r="C11880" s="62">
        <v>0.15647219000000001</v>
      </c>
      <c r="D11880" s="62">
        <v>9.34</v>
      </c>
      <c r="E11880" s="173">
        <f>TRUNC((C11880*D11880),2)</f>
        <v>1.46</v>
      </c>
    </row>
    <row r="11881" spans="1:5">
      <c r="A11881" s="410" t="s">
        <v>3125</v>
      </c>
      <c r="B11881" s="62" t="s">
        <v>122</v>
      </c>
      <c r="C11881" s="62">
        <v>0.37547144999999998</v>
      </c>
      <c r="D11881" s="62">
        <v>13.3</v>
      </c>
      <c r="E11881" s="173">
        <f>TRUNC((C11881*D11881),2)</f>
        <v>4.99</v>
      </c>
    </row>
    <row r="11882" spans="1:5">
      <c r="A11882" s="410" t="s">
        <v>562</v>
      </c>
      <c r="B11882" s="62" t="s">
        <v>563</v>
      </c>
      <c r="C11882" s="62" t="s">
        <v>563</v>
      </c>
      <c r="D11882" s="62" t="s">
        <v>563</v>
      </c>
      <c r="E11882" s="173">
        <f>SUM(E11880:E11881)</f>
        <v>6.45</v>
      </c>
    </row>
    <row r="11883" spans="1:5">
      <c r="A11883" s="410"/>
      <c r="B11883" s="62"/>
      <c r="C11883" s="62"/>
      <c r="D11883" s="62"/>
      <c r="E11883" s="173"/>
    </row>
    <row r="11884" spans="1:5">
      <c r="A11884" s="410" t="s">
        <v>564</v>
      </c>
      <c r="B11884" s="62" t="s">
        <v>558</v>
      </c>
      <c r="C11884" s="62" t="s">
        <v>559</v>
      </c>
      <c r="D11884" s="62" t="s">
        <v>560</v>
      </c>
      <c r="E11884" s="173" t="s">
        <v>561</v>
      </c>
    </row>
    <row r="11885" spans="1:5">
      <c r="A11885" s="410" t="s">
        <v>3066</v>
      </c>
      <c r="B11885" s="62" t="s">
        <v>123</v>
      </c>
      <c r="C11885" s="62">
        <v>4.14008E-3</v>
      </c>
      <c r="D11885" s="62">
        <v>6.92</v>
      </c>
      <c r="E11885" s="173">
        <f t="shared" ref="E11885:E11908" si="260">TRUNC((C11885*D11885),2)</f>
        <v>0.02</v>
      </c>
    </row>
    <row r="11886" spans="1:5">
      <c r="A11886" s="410" t="s">
        <v>3046</v>
      </c>
      <c r="B11886" s="62" t="s">
        <v>131</v>
      </c>
      <c r="C11886" s="62">
        <v>8.2675000000000001E-4</v>
      </c>
      <c r="D11886" s="62">
        <v>50.4</v>
      </c>
      <c r="E11886" s="173">
        <f t="shared" si="260"/>
        <v>0.04</v>
      </c>
    </row>
    <row r="11887" spans="1:5">
      <c r="A11887" s="410" t="s">
        <v>3067</v>
      </c>
      <c r="B11887" s="62" t="s">
        <v>123</v>
      </c>
      <c r="C11887" s="62">
        <v>3.4319999999999999E-4</v>
      </c>
      <c r="D11887" s="62">
        <v>108.95</v>
      </c>
      <c r="E11887" s="173">
        <f t="shared" si="260"/>
        <v>0.03</v>
      </c>
    </row>
    <row r="11888" spans="1:5">
      <c r="A11888" s="410" t="s">
        <v>3069</v>
      </c>
      <c r="B11888" s="62" t="s">
        <v>123</v>
      </c>
      <c r="C11888" s="62">
        <v>4.6832899999999997E-3</v>
      </c>
      <c r="D11888" s="62">
        <v>6.21</v>
      </c>
      <c r="E11888" s="173">
        <f t="shared" si="260"/>
        <v>0.02</v>
      </c>
    </row>
    <row r="11889" spans="1:5" ht="30">
      <c r="A11889" s="410" t="s">
        <v>3378</v>
      </c>
      <c r="B11889" s="62" t="s">
        <v>123</v>
      </c>
      <c r="C11889" s="62">
        <v>1.0027472500000001</v>
      </c>
      <c r="D11889" s="62">
        <v>32.76</v>
      </c>
      <c r="E11889" s="173">
        <f t="shared" si="260"/>
        <v>32.840000000000003</v>
      </c>
    </row>
    <row r="11890" spans="1:5">
      <c r="A11890" s="410" t="s">
        <v>3047</v>
      </c>
      <c r="B11890" s="62" t="s">
        <v>131</v>
      </c>
      <c r="C11890" s="62">
        <v>7.0925500000000004E-3</v>
      </c>
      <c r="D11890" s="62">
        <v>9.4499999999999993</v>
      </c>
      <c r="E11890" s="173">
        <f t="shared" si="260"/>
        <v>0.06</v>
      </c>
    </row>
    <row r="11891" spans="1:5">
      <c r="A11891" s="410" t="s">
        <v>3075</v>
      </c>
      <c r="B11891" s="62" t="s">
        <v>128</v>
      </c>
      <c r="C11891" s="62">
        <v>7.8054000000000003E-4</v>
      </c>
      <c r="D11891" s="62">
        <v>15.32</v>
      </c>
      <c r="E11891" s="173">
        <f t="shared" si="260"/>
        <v>0.01</v>
      </c>
    </row>
    <row r="11892" spans="1:5">
      <c r="A11892" s="410" t="s">
        <v>3076</v>
      </c>
      <c r="B11892" s="62" t="s">
        <v>122</v>
      </c>
      <c r="C11892" s="62">
        <v>0.51639999999999997</v>
      </c>
      <c r="D11892" s="62">
        <v>1.87</v>
      </c>
      <c r="E11892" s="173">
        <f t="shared" si="260"/>
        <v>0.96</v>
      </c>
    </row>
    <row r="11893" spans="1:5">
      <c r="A11893" s="410" t="s">
        <v>3077</v>
      </c>
      <c r="B11893" s="62" t="s">
        <v>122</v>
      </c>
      <c r="C11893" s="62">
        <v>0.51639999999999997</v>
      </c>
      <c r="D11893" s="62">
        <v>0.71</v>
      </c>
      <c r="E11893" s="173">
        <f t="shared" si="260"/>
        <v>0.36</v>
      </c>
    </row>
    <row r="11894" spans="1:5">
      <c r="A11894" s="410" t="s">
        <v>3078</v>
      </c>
      <c r="B11894" s="62" t="s">
        <v>122</v>
      </c>
      <c r="C11894" s="62">
        <v>0.51639999999999997</v>
      </c>
      <c r="D11894" s="62">
        <v>0.34</v>
      </c>
      <c r="E11894" s="173">
        <f t="shared" si="260"/>
        <v>0.17</v>
      </c>
    </row>
    <row r="11895" spans="1:5">
      <c r="A11895" s="410" t="s">
        <v>3079</v>
      </c>
      <c r="B11895" s="62" t="s">
        <v>122</v>
      </c>
      <c r="C11895" s="62">
        <v>0.51639999999999997</v>
      </c>
      <c r="D11895" s="62">
        <v>0.05</v>
      </c>
      <c r="E11895" s="173">
        <f t="shared" si="260"/>
        <v>0.02</v>
      </c>
    </row>
    <row r="11896" spans="1:5">
      <c r="A11896" s="410" t="s">
        <v>3048</v>
      </c>
      <c r="B11896" s="62" t="s">
        <v>123</v>
      </c>
      <c r="C11896" s="62">
        <v>1.36655E-3</v>
      </c>
      <c r="D11896" s="62">
        <v>31.18</v>
      </c>
      <c r="E11896" s="173">
        <f t="shared" si="260"/>
        <v>0.04</v>
      </c>
    </row>
    <row r="11897" spans="1:5">
      <c r="A11897" s="410" t="s">
        <v>3049</v>
      </c>
      <c r="B11897" s="62" t="s">
        <v>123</v>
      </c>
      <c r="C11897" s="62">
        <v>6.4048999999999996E-4</v>
      </c>
      <c r="D11897" s="62">
        <v>178.5</v>
      </c>
      <c r="E11897" s="173">
        <f t="shared" si="260"/>
        <v>0.11</v>
      </c>
    </row>
    <row r="11898" spans="1:5">
      <c r="A11898" s="410" t="s">
        <v>3050</v>
      </c>
      <c r="B11898" s="62" t="s">
        <v>123</v>
      </c>
      <c r="C11898" s="62">
        <v>5.7571990000000003E-2</v>
      </c>
      <c r="D11898" s="62">
        <v>1.17</v>
      </c>
      <c r="E11898" s="173">
        <f t="shared" si="260"/>
        <v>0.06</v>
      </c>
    </row>
    <row r="11899" spans="1:5" ht="30">
      <c r="A11899" s="410" t="s">
        <v>3051</v>
      </c>
      <c r="B11899" s="62" t="s">
        <v>123</v>
      </c>
      <c r="C11899" s="62">
        <v>5.5513000000000003E-4</v>
      </c>
      <c r="D11899" s="62">
        <v>140.43</v>
      </c>
      <c r="E11899" s="173">
        <f t="shared" si="260"/>
        <v>7.0000000000000007E-2</v>
      </c>
    </row>
    <row r="11900" spans="1:5" ht="30">
      <c r="A11900" s="410" t="s">
        <v>3052</v>
      </c>
      <c r="B11900" s="62" t="s">
        <v>123</v>
      </c>
      <c r="C11900" s="62">
        <v>3.7180999999999998E-4</v>
      </c>
      <c r="D11900" s="62">
        <v>123.37</v>
      </c>
      <c r="E11900" s="173">
        <f t="shared" si="260"/>
        <v>0.04</v>
      </c>
    </row>
    <row r="11901" spans="1:5" ht="30">
      <c r="A11901" s="410" t="s">
        <v>3080</v>
      </c>
      <c r="B11901" s="62" t="s">
        <v>123</v>
      </c>
      <c r="C11901" s="62">
        <v>2.2770000000000001E-5</v>
      </c>
      <c r="D11901" s="62">
        <v>593.85</v>
      </c>
      <c r="E11901" s="173">
        <f t="shared" si="260"/>
        <v>0.01</v>
      </c>
    </row>
    <row r="11902" spans="1:5">
      <c r="A11902" s="410" t="s">
        <v>3081</v>
      </c>
      <c r="B11902" s="62" t="s">
        <v>123</v>
      </c>
      <c r="C11902" s="62">
        <v>1.3983999999999999E-4</v>
      </c>
      <c r="D11902" s="62">
        <v>134.63</v>
      </c>
      <c r="E11902" s="173">
        <f t="shared" si="260"/>
        <v>0.01</v>
      </c>
    </row>
    <row r="11903" spans="1:5">
      <c r="A11903" s="410" t="s">
        <v>3082</v>
      </c>
      <c r="B11903" s="62" t="s">
        <v>123</v>
      </c>
      <c r="C11903" s="62">
        <v>1.0623E-4</v>
      </c>
      <c r="D11903" s="62">
        <v>202.84</v>
      </c>
      <c r="E11903" s="173">
        <f t="shared" si="260"/>
        <v>0.02</v>
      </c>
    </row>
    <row r="11904" spans="1:5">
      <c r="A11904" s="410" t="s">
        <v>3083</v>
      </c>
      <c r="B11904" s="62" t="s">
        <v>123</v>
      </c>
      <c r="C11904" s="62">
        <v>2.2770000000000001E-5</v>
      </c>
      <c r="D11904" s="62">
        <v>574.46</v>
      </c>
      <c r="E11904" s="173">
        <f t="shared" si="260"/>
        <v>0.01</v>
      </c>
    </row>
    <row r="11905" spans="1:5">
      <c r="A11905" s="410" t="s">
        <v>3084</v>
      </c>
      <c r="B11905" s="62" t="s">
        <v>123</v>
      </c>
      <c r="C11905" s="62">
        <v>2.7990000000000001E-5</v>
      </c>
      <c r="D11905" s="62">
        <v>276.64</v>
      </c>
      <c r="E11905" s="173">
        <f t="shared" si="260"/>
        <v>0</v>
      </c>
    </row>
    <row r="11906" spans="1:5">
      <c r="A11906" s="410" t="s">
        <v>3085</v>
      </c>
      <c r="B11906" s="62" t="s">
        <v>123</v>
      </c>
      <c r="C11906" s="62">
        <v>1.40978E-3</v>
      </c>
      <c r="D11906" s="62">
        <v>8.1</v>
      </c>
      <c r="E11906" s="173">
        <f t="shared" si="260"/>
        <v>0.01</v>
      </c>
    </row>
    <row r="11907" spans="1:5">
      <c r="A11907" s="410" t="s">
        <v>3086</v>
      </c>
      <c r="B11907" s="62" t="s">
        <v>123</v>
      </c>
      <c r="C11907" s="62">
        <v>7.8054000000000003E-4</v>
      </c>
      <c r="D11907" s="62">
        <v>11.01</v>
      </c>
      <c r="E11907" s="173">
        <f t="shared" si="260"/>
        <v>0</v>
      </c>
    </row>
    <row r="11908" spans="1:5">
      <c r="A11908" s="410" t="s">
        <v>3087</v>
      </c>
      <c r="B11908" s="62" t="s">
        <v>123</v>
      </c>
      <c r="C11908" s="62">
        <v>7.8054000000000003E-4</v>
      </c>
      <c r="D11908" s="62">
        <v>24.42</v>
      </c>
      <c r="E11908" s="173">
        <f t="shared" si="260"/>
        <v>0.01</v>
      </c>
    </row>
    <row r="11909" spans="1:5">
      <c r="A11909" s="410" t="s">
        <v>562</v>
      </c>
      <c r="B11909" s="62" t="s">
        <v>563</v>
      </c>
      <c r="C11909" s="62" t="s">
        <v>563</v>
      </c>
      <c r="D11909" s="62" t="s">
        <v>563</v>
      </c>
      <c r="E11909" s="173">
        <f>SUM(E11885:E11908)</f>
        <v>34.92</v>
      </c>
    </row>
    <row r="11910" spans="1:5">
      <c r="A11910" s="410"/>
      <c r="B11910" s="62"/>
      <c r="C11910" s="62"/>
      <c r="D11910" s="62"/>
      <c r="E11910" s="173"/>
    </row>
    <row r="11911" spans="1:5">
      <c r="A11911" s="410" t="s">
        <v>565</v>
      </c>
      <c r="B11911" s="62" t="s">
        <v>563</v>
      </c>
      <c r="C11911" s="62" t="s">
        <v>563</v>
      </c>
      <c r="D11911" s="62" t="s">
        <v>563</v>
      </c>
      <c r="E11911" s="173">
        <f>E11877+E11882+E11909</f>
        <v>41.39</v>
      </c>
    </row>
    <row r="11912" spans="1:5">
      <c r="A11912" s="410"/>
      <c r="B11912" s="62"/>
      <c r="C11912" s="62"/>
      <c r="D11912" s="413"/>
      <c r="E11912" s="173"/>
    </row>
    <row r="11913" spans="1:5">
      <c r="A11913" s="410"/>
      <c r="B11913" s="62"/>
      <c r="C11913" s="62"/>
      <c r="D11913" s="62"/>
      <c r="E11913" s="173"/>
    </row>
    <row r="11914" spans="1:5">
      <c r="A11914" s="410"/>
      <c r="B11914" s="62"/>
      <c r="C11914" s="62"/>
      <c r="D11914" s="62"/>
      <c r="E11914" s="173"/>
    </row>
    <row r="11915" spans="1:5">
      <c r="A11915" s="410" t="s">
        <v>1545</v>
      </c>
      <c r="B11915" s="62" t="s">
        <v>3697</v>
      </c>
      <c r="C11915" s="62"/>
      <c r="D11915" s="62"/>
      <c r="E11915" s="173"/>
    </row>
    <row r="11916" spans="1:5" ht="30">
      <c r="A11916" s="410" t="s">
        <v>2819</v>
      </c>
      <c r="B11916" s="62"/>
      <c r="C11916" s="62"/>
      <c r="D11916" s="62"/>
      <c r="E11916" s="173"/>
    </row>
    <row r="11917" spans="1:5">
      <c r="A11917" s="410" t="s">
        <v>570</v>
      </c>
      <c r="B11917" s="62"/>
      <c r="C11917" s="62"/>
      <c r="D11917" s="62"/>
      <c r="E11917" s="173"/>
    </row>
    <row r="11918" spans="1:5">
      <c r="A11918" s="410"/>
      <c r="B11918" s="62"/>
      <c r="C11918" s="62"/>
      <c r="D11918" s="62"/>
      <c r="E11918" s="173"/>
    </row>
    <row r="11919" spans="1:5">
      <c r="A11919" s="410" t="s">
        <v>576</v>
      </c>
      <c r="B11919" s="62" t="s">
        <v>558</v>
      </c>
      <c r="C11919" s="62" t="s">
        <v>559</v>
      </c>
      <c r="D11919" s="62" t="s">
        <v>560</v>
      </c>
      <c r="E11919" s="173" t="s">
        <v>561</v>
      </c>
    </row>
    <row r="11920" spans="1:5" ht="30">
      <c r="A11920" s="410" t="s">
        <v>3061</v>
      </c>
      <c r="B11920" s="62" t="s">
        <v>123</v>
      </c>
      <c r="C11920" s="62">
        <v>4.5389999999999997E-5</v>
      </c>
      <c r="D11920" s="62">
        <v>576</v>
      </c>
      <c r="E11920" s="173">
        <f>TRUNC((C11920*D11920),2)</f>
        <v>0.02</v>
      </c>
    </row>
    <row r="11921" spans="1:5">
      <c r="A11921" s="410" t="s">
        <v>562</v>
      </c>
      <c r="B11921" s="62" t="s">
        <v>563</v>
      </c>
      <c r="C11921" s="62" t="s">
        <v>563</v>
      </c>
      <c r="D11921" s="62" t="s">
        <v>563</v>
      </c>
      <c r="E11921" s="173">
        <f>SUM(E11920:E11920)</f>
        <v>0.02</v>
      </c>
    </row>
    <row r="11922" spans="1:5">
      <c r="A11922" s="410"/>
      <c r="B11922" s="62"/>
      <c r="C11922" s="62"/>
      <c r="D11922" s="62"/>
      <c r="E11922" s="173"/>
    </row>
    <row r="11923" spans="1:5">
      <c r="A11923" s="410" t="s">
        <v>557</v>
      </c>
      <c r="B11923" s="62" t="s">
        <v>558</v>
      </c>
      <c r="C11923" s="62" t="s">
        <v>559</v>
      </c>
      <c r="D11923" s="62" t="s">
        <v>560</v>
      </c>
      <c r="E11923" s="173" t="s">
        <v>561</v>
      </c>
    </row>
    <row r="11924" spans="1:5">
      <c r="A11924" s="410" t="s">
        <v>3124</v>
      </c>
      <c r="B11924" s="62" t="s">
        <v>122</v>
      </c>
      <c r="C11924" s="62">
        <v>0.20313571999999999</v>
      </c>
      <c r="D11924" s="62">
        <v>9.34</v>
      </c>
      <c r="E11924" s="173">
        <f>TRUNC((C11924*D11924),2)</f>
        <v>1.89</v>
      </c>
    </row>
    <row r="11925" spans="1:5">
      <c r="A11925" s="410" t="s">
        <v>3125</v>
      </c>
      <c r="B11925" s="62" t="s">
        <v>122</v>
      </c>
      <c r="C11925" s="62">
        <v>0.48744332000000001</v>
      </c>
      <c r="D11925" s="62">
        <v>13.3</v>
      </c>
      <c r="E11925" s="173">
        <f>TRUNC((C11925*D11925),2)</f>
        <v>6.48</v>
      </c>
    </row>
    <row r="11926" spans="1:5">
      <c r="A11926" s="410" t="s">
        <v>562</v>
      </c>
      <c r="B11926" s="62" t="s">
        <v>563</v>
      </c>
      <c r="C11926" s="62" t="s">
        <v>563</v>
      </c>
      <c r="D11926" s="62" t="s">
        <v>563</v>
      </c>
      <c r="E11926" s="173">
        <f>SUM(E11924:E11925)</f>
        <v>8.370000000000001</v>
      </c>
    </row>
    <row r="11927" spans="1:5">
      <c r="A11927" s="410"/>
      <c r="B11927" s="62"/>
      <c r="C11927" s="62"/>
      <c r="D11927" s="62"/>
      <c r="E11927" s="173"/>
    </row>
    <row r="11928" spans="1:5">
      <c r="A11928" s="410" t="s">
        <v>564</v>
      </c>
      <c r="B11928" s="62" t="s">
        <v>558</v>
      </c>
      <c r="C11928" s="62" t="s">
        <v>559</v>
      </c>
      <c r="D11928" s="62" t="s">
        <v>560</v>
      </c>
      <c r="E11928" s="173" t="s">
        <v>561</v>
      </c>
    </row>
    <row r="11929" spans="1:5">
      <c r="A11929" s="410" t="s">
        <v>3066</v>
      </c>
      <c r="B11929" s="62" t="s">
        <v>123</v>
      </c>
      <c r="C11929" s="62">
        <v>5.3747300000000003E-3</v>
      </c>
      <c r="D11929" s="62">
        <v>6.92</v>
      </c>
      <c r="E11929" s="173">
        <f t="shared" ref="E11929:E11953" si="261">TRUNC((C11929*D11929),2)</f>
        <v>0.03</v>
      </c>
    </row>
    <row r="11930" spans="1:5">
      <c r="A11930" s="410" t="s">
        <v>3046</v>
      </c>
      <c r="B11930" s="62" t="s">
        <v>131</v>
      </c>
      <c r="C11930" s="62">
        <v>1.0733100000000001E-3</v>
      </c>
      <c r="D11930" s="62">
        <v>50.4</v>
      </c>
      <c r="E11930" s="173">
        <f t="shared" si="261"/>
        <v>0.05</v>
      </c>
    </row>
    <row r="11931" spans="1:5">
      <c r="A11931" s="410" t="s">
        <v>3067</v>
      </c>
      <c r="B11931" s="62" t="s">
        <v>123</v>
      </c>
      <c r="C11931" s="62">
        <v>4.4555000000000002E-4</v>
      </c>
      <c r="D11931" s="62">
        <v>108.95</v>
      </c>
      <c r="E11931" s="173">
        <f t="shared" si="261"/>
        <v>0.04</v>
      </c>
    </row>
    <row r="11932" spans="1:5">
      <c r="A11932" s="410" t="s">
        <v>3069</v>
      </c>
      <c r="B11932" s="62" t="s">
        <v>123</v>
      </c>
      <c r="C11932" s="62">
        <v>6.0799299999999999E-3</v>
      </c>
      <c r="D11932" s="62">
        <v>6.21</v>
      </c>
      <c r="E11932" s="173">
        <f t="shared" si="261"/>
        <v>0.03</v>
      </c>
    </row>
    <row r="11933" spans="1:5">
      <c r="A11933" s="410" t="s">
        <v>3047</v>
      </c>
      <c r="B11933" s="62" t="s">
        <v>131</v>
      </c>
      <c r="C11933" s="62">
        <v>9.2076699999999994E-3</v>
      </c>
      <c r="D11933" s="62">
        <v>9.4499999999999993</v>
      </c>
      <c r="E11933" s="173">
        <f t="shared" si="261"/>
        <v>0.08</v>
      </c>
    </row>
    <row r="11934" spans="1:5">
      <c r="A11934" s="410" t="s">
        <v>3075</v>
      </c>
      <c r="B11934" s="62" t="s">
        <v>128</v>
      </c>
      <c r="C11934" s="62">
        <v>1.0133099999999999E-3</v>
      </c>
      <c r="D11934" s="62">
        <v>15.32</v>
      </c>
      <c r="E11934" s="173">
        <f t="shared" si="261"/>
        <v>0.01</v>
      </c>
    </row>
    <row r="11935" spans="1:5">
      <c r="A11935" s="410" t="s">
        <v>3076</v>
      </c>
      <c r="B11935" s="62" t="s">
        <v>122</v>
      </c>
      <c r="C11935" s="62">
        <v>0.6704</v>
      </c>
      <c r="D11935" s="62">
        <v>1.87</v>
      </c>
      <c r="E11935" s="173">
        <f t="shared" si="261"/>
        <v>1.25</v>
      </c>
    </row>
    <row r="11936" spans="1:5">
      <c r="A11936" s="410" t="s">
        <v>3077</v>
      </c>
      <c r="B11936" s="62" t="s">
        <v>122</v>
      </c>
      <c r="C11936" s="62">
        <v>0.6704</v>
      </c>
      <c r="D11936" s="62">
        <v>0.71</v>
      </c>
      <c r="E11936" s="173">
        <f t="shared" si="261"/>
        <v>0.47</v>
      </c>
    </row>
    <row r="11937" spans="1:5">
      <c r="A11937" s="410" t="s">
        <v>3078</v>
      </c>
      <c r="B11937" s="62" t="s">
        <v>122</v>
      </c>
      <c r="C11937" s="62">
        <v>0.6704</v>
      </c>
      <c r="D11937" s="62">
        <v>0.34</v>
      </c>
      <c r="E11937" s="173">
        <f t="shared" si="261"/>
        <v>0.22</v>
      </c>
    </row>
    <row r="11938" spans="1:5">
      <c r="A11938" s="410" t="s">
        <v>3079</v>
      </c>
      <c r="B11938" s="62" t="s">
        <v>122</v>
      </c>
      <c r="C11938" s="62">
        <v>0.6704</v>
      </c>
      <c r="D11938" s="62">
        <v>0.05</v>
      </c>
      <c r="E11938" s="173">
        <f t="shared" si="261"/>
        <v>0.03</v>
      </c>
    </row>
    <row r="11939" spans="1:5">
      <c r="A11939" s="410" t="s">
        <v>3048</v>
      </c>
      <c r="B11939" s="62" t="s">
        <v>123</v>
      </c>
      <c r="C11939" s="62">
        <v>1.7740799999999999E-3</v>
      </c>
      <c r="D11939" s="62">
        <v>31.18</v>
      </c>
      <c r="E11939" s="173">
        <f t="shared" si="261"/>
        <v>0.05</v>
      </c>
    </row>
    <row r="11940" spans="1:5">
      <c r="A11940" s="410" t="s">
        <v>3049</v>
      </c>
      <c r="B11940" s="62" t="s">
        <v>123</v>
      </c>
      <c r="C11940" s="62">
        <v>8.3149999999999999E-4</v>
      </c>
      <c r="D11940" s="62">
        <v>178.5</v>
      </c>
      <c r="E11940" s="173">
        <f t="shared" si="261"/>
        <v>0.14000000000000001</v>
      </c>
    </row>
    <row r="11941" spans="1:5">
      <c r="A11941" s="410" t="s">
        <v>3050</v>
      </c>
      <c r="B11941" s="62" t="s">
        <v>123</v>
      </c>
      <c r="C11941" s="62">
        <v>7.4741020000000005E-2</v>
      </c>
      <c r="D11941" s="62">
        <v>1.17</v>
      </c>
      <c r="E11941" s="173">
        <f t="shared" si="261"/>
        <v>0.08</v>
      </c>
    </row>
    <row r="11942" spans="1:5" ht="30">
      <c r="A11942" s="410" t="s">
        <v>3051</v>
      </c>
      <c r="B11942" s="62" t="s">
        <v>123</v>
      </c>
      <c r="C11942" s="62">
        <v>7.2068000000000002E-4</v>
      </c>
      <c r="D11942" s="62">
        <v>140.43</v>
      </c>
      <c r="E11942" s="173">
        <f t="shared" si="261"/>
        <v>0.1</v>
      </c>
    </row>
    <row r="11943" spans="1:5" ht="30">
      <c r="A11943" s="410" t="s">
        <v>3052</v>
      </c>
      <c r="B11943" s="62" t="s">
        <v>123</v>
      </c>
      <c r="C11943" s="62">
        <v>4.8267999999999998E-4</v>
      </c>
      <c r="D11943" s="62">
        <v>123.37</v>
      </c>
      <c r="E11943" s="173">
        <f t="shared" si="261"/>
        <v>0.05</v>
      </c>
    </row>
    <row r="11944" spans="1:5" ht="30">
      <c r="A11944" s="410" t="s">
        <v>3080</v>
      </c>
      <c r="B11944" s="62" t="s">
        <v>123</v>
      </c>
      <c r="C11944" s="62">
        <v>2.957E-5</v>
      </c>
      <c r="D11944" s="62">
        <v>593.85</v>
      </c>
      <c r="E11944" s="173">
        <f t="shared" si="261"/>
        <v>0.01</v>
      </c>
    </row>
    <row r="11945" spans="1:5">
      <c r="A11945" s="410" t="s">
        <v>3379</v>
      </c>
      <c r="B11945" s="62" t="s">
        <v>123</v>
      </c>
      <c r="C11945" s="62">
        <v>1.00271555</v>
      </c>
      <c r="D11945" s="62">
        <v>29.46</v>
      </c>
      <c r="E11945" s="173">
        <f t="shared" si="261"/>
        <v>29.54</v>
      </c>
    </row>
    <row r="11946" spans="1:5">
      <c r="A11946" s="410" t="s">
        <v>3081</v>
      </c>
      <c r="B11946" s="62" t="s">
        <v>123</v>
      </c>
      <c r="C11946" s="62">
        <v>1.8154E-4</v>
      </c>
      <c r="D11946" s="62">
        <v>134.63</v>
      </c>
      <c r="E11946" s="173">
        <f t="shared" si="261"/>
        <v>0.02</v>
      </c>
    </row>
    <row r="11947" spans="1:5">
      <c r="A11947" s="410" t="s">
        <v>3082</v>
      </c>
      <c r="B11947" s="62" t="s">
        <v>123</v>
      </c>
      <c r="C11947" s="62">
        <v>1.3789999999999999E-4</v>
      </c>
      <c r="D11947" s="62">
        <v>202.84</v>
      </c>
      <c r="E11947" s="173">
        <f t="shared" si="261"/>
        <v>0.02</v>
      </c>
    </row>
    <row r="11948" spans="1:5">
      <c r="A11948" s="410" t="s">
        <v>3083</v>
      </c>
      <c r="B11948" s="62" t="s">
        <v>123</v>
      </c>
      <c r="C11948" s="62">
        <v>2.957E-5</v>
      </c>
      <c r="D11948" s="62">
        <v>574.46</v>
      </c>
      <c r="E11948" s="173">
        <f t="shared" si="261"/>
        <v>0.01</v>
      </c>
    </row>
    <row r="11949" spans="1:5">
      <c r="A11949" s="410" t="s">
        <v>3084</v>
      </c>
      <c r="B11949" s="62" t="s">
        <v>123</v>
      </c>
      <c r="C11949" s="62">
        <v>3.6340000000000001E-5</v>
      </c>
      <c r="D11949" s="62">
        <v>276.64</v>
      </c>
      <c r="E11949" s="173">
        <f t="shared" si="261"/>
        <v>0.01</v>
      </c>
    </row>
    <row r="11950" spans="1:5">
      <c r="A11950" s="410" t="s">
        <v>3085</v>
      </c>
      <c r="B11950" s="62" t="s">
        <v>123</v>
      </c>
      <c r="C11950" s="62">
        <v>1.8301999999999999E-3</v>
      </c>
      <c r="D11950" s="62">
        <v>8.1</v>
      </c>
      <c r="E11950" s="173">
        <f t="shared" si="261"/>
        <v>0.01</v>
      </c>
    </row>
    <row r="11951" spans="1:5">
      <c r="A11951" s="410" t="s">
        <v>3086</v>
      </c>
      <c r="B11951" s="62" t="s">
        <v>123</v>
      </c>
      <c r="C11951" s="62">
        <v>1.0133099999999999E-3</v>
      </c>
      <c r="D11951" s="62">
        <v>11.01</v>
      </c>
      <c r="E11951" s="173">
        <f t="shared" si="261"/>
        <v>0.01</v>
      </c>
    </row>
    <row r="11952" spans="1:5">
      <c r="A11952" s="410" t="s">
        <v>3087</v>
      </c>
      <c r="B11952" s="62" t="s">
        <v>123</v>
      </c>
      <c r="C11952" s="62">
        <v>1.0133099999999999E-3</v>
      </c>
      <c r="D11952" s="62">
        <v>24.42</v>
      </c>
      <c r="E11952" s="173">
        <f t="shared" si="261"/>
        <v>0.02</v>
      </c>
    </row>
    <row r="11953" spans="1:5" ht="30">
      <c r="A11953" s="410" t="s">
        <v>3380</v>
      </c>
      <c r="B11953" s="62" t="s">
        <v>123</v>
      </c>
      <c r="C11953" s="62">
        <v>1</v>
      </c>
      <c r="D11953" s="62">
        <v>30.66</v>
      </c>
      <c r="E11953" s="173">
        <f t="shared" si="261"/>
        <v>30.66</v>
      </c>
    </row>
    <row r="11954" spans="1:5">
      <c r="A11954" s="410" t="s">
        <v>562</v>
      </c>
      <c r="B11954" s="62" t="s">
        <v>563</v>
      </c>
      <c r="C11954" s="62" t="s">
        <v>563</v>
      </c>
      <c r="D11954" s="62" t="s">
        <v>563</v>
      </c>
      <c r="E11954" s="173">
        <f>SUM(E11929:E11953)</f>
        <v>62.94</v>
      </c>
    </row>
    <row r="11955" spans="1:5">
      <c r="A11955" s="410"/>
      <c r="B11955" s="62"/>
      <c r="C11955" s="62"/>
      <c r="D11955" s="62"/>
      <c r="E11955" s="173"/>
    </row>
    <row r="11956" spans="1:5">
      <c r="A11956" s="410" t="s">
        <v>565</v>
      </c>
      <c r="B11956" s="62" t="s">
        <v>563</v>
      </c>
      <c r="C11956" s="62" t="s">
        <v>563</v>
      </c>
      <c r="D11956" s="62" t="s">
        <v>563</v>
      </c>
      <c r="E11956" s="173">
        <f>E11921+E11926+E11954</f>
        <v>71.33</v>
      </c>
    </row>
    <row r="11957" spans="1:5">
      <c r="A11957" s="410"/>
      <c r="B11957" s="62"/>
      <c r="C11957" s="62"/>
      <c r="D11957" s="413"/>
      <c r="E11957" s="173"/>
    </row>
    <row r="11958" spans="1:5">
      <c r="A11958" s="410"/>
      <c r="B11958" s="62"/>
      <c r="C11958" s="62"/>
      <c r="D11958" s="62"/>
      <c r="E11958" s="173"/>
    </row>
    <row r="11959" spans="1:5">
      <c r="A11959" s="410"/>
      <c r="B11959" s="62"/>
      <c r="C11959" s="62"/>
      <c r="D11959" s="62"/>
      <c r="E11959" s="173"/>
    </row>
    <row r="11960" spans="1:5">
      <c r="A11960" s="410" t="s">
        <v>1546</v>
      </c>
      <c r="B11960" s="62" t="s">
        <v>3698</v>
      </c>
      <c r="C11960" s="62"/>
      <c r="D11960" s="62"/>
      <c r="E11960" s="173"/>
    </row>
    <row r="11961" spans="1:5" ht="45">
      <c r="A11961" s="410" t="s">
        <v>2820</v>
      </c>
      <c r="B11961" s="62"/>
      <c r="C11961" s="62"/>
      <c r="D11961" s="62"/>
      <c r="E11961" s="173"/>
    </row>
    <row r="11962" spans="1:5">
      <c r="A11962" s="410" t="s">
        <v>570</v>
      </c>
      <c r="B11962" s="62"/>
      <c r="C11962" s="62"/>
      <c r="D11962" s="62"/>
      <c r="E11962" s="173"/>
    </row>
    <row r="11963" spans="1:5">
      <c r="A11963" s="410"/>
      <c r="B11963" s="62"/>
      <c r="C11963" s="62"/>
      <c r="D11963" s="62"/>
      <c r="E11963" s="173"/>
    </row>
    <row r="11964" spans="1:5">
      <c r="A11964" s="410" t="s">
        <v>576</v>
      </c>
      <c r="B11964" s="62" t="s">
        <v>558</v>
      </c>
      <c r="C11964" s="62" t="s">
        <v>559</v>
      </c>
      <c r="D11964" s="62" t="s">
        <v>560</v>
      </c>
      <c r="E11964" s="173" t="s">
        <v>561</v>
      </c>
    </row>
    <row r="11965" spans="1:5" ht="30">
      <c r="A11965" s="410" t="s">
        <v>3061</v>
      </c>
      <c r="B11965" s="62" t="s">
        <v>123</v>
      </c>
      <c r="C11965" s="62">
        <v>2.7080000000000002E-4</v>
      </c>
      <c r="D11965" s="62">
        <v>576</v>
      </c>
      <c r="E11965" s="173">
        <f>TRUNC((C11965*D11965),2)</f>
        <v>0.15</v>
      </c>
    </row>
    <row r="11966" spans="1:5">
      <c r="A11966" s="410" t="s">
        <v>562</v>
      </c>
      <c r="B11966" s="62" t="s">
        <v>563</v>
      </c>
      <c r="C11966" s="62" t="s">
        <v>563</v>
      </c>
      <c r="D11966" s="62" t="s">
        <v>563</v>
      </c>
      <c r="E11966" s="173">
        <f>SUM(E11965:E11965)</f>
        <v>0.15</v>
      </c>
    </row>
    <row r="11967" spans="1:5">
      <c r="A11967" s="410"/>
      <c r="B11967" s="62"/>
      <c r="C11967" s="62"/>
      <c r="D11967" s="62"/>
      <c r="E11967" s="173"/>
    </row>
    <row r="11968" spans="1:5">
      <c r="A11968" s="410" t="s">
        <v>557</v>
      </c>
      <c r="B11968" s="62" t="s">
        <v>558</v>
      </c>
      <c r="C11968" s="62" t="s">
        <v>559</v>
      </c>
      <c r="D11968" s="62" t="s">
        <v>560</v>
      </c>
      <c r="E11968" s="173" t="s">
        <v>561</v>
      </c>
    </row>
    <row r="11969" spans="1:5">
      <c r="A11969" s="410" t="s">
        <v>3124</v>
      </c>
      <c r="B11969" s="62" t="s">
        <v>122</v>
      </c>
      <c r="C11969" s="62">
        <v>2.0602</v>
      </c>
      <c r="D11969" s="62">
        <v>9.34</v>
      </c>
      <c r="E11969" s="173">
        <f>TRUNC((C11969*D11969),2)</f>
        <v>19.239999999999998</v>
      </c>
    </row>
    <row r="11970" spans="1:5">
      <c r="A11970" s="410" t="s">
        <v>3125</v>
      </c>
      <c r="B11970" s="62" t="s">
        <v>122</v>
      </c>
      <c r="C11970" s="62">
        <v>2.0602</v>
      </c>
      <c r="D11970" s="62">
        <v>13.3</v>
      </c>
      <c r="E11970" s="173">
        <f>TRUNC((C11970*D11970),2)</f>
        <v>27.4</v>
      </c>
    </row>
    <row r="11971" spans="1:5">
      <c r="A11971" s="410" t="s">
        <v>562</v>
      </c>
      <c r="B11971" s="62" t="s">
        <v>563</v>
      </c>
      <c r="C11971" s="62" t="s">
        <v>563</v>
      </c>
      <c r="D11971" s="62" t="s">
        <v>563</v>
      </c>
      <c r="E11971" s="173">
        <f>SUM(E11969:E11970)</f>
        <v>46.64</v>
      </c>
    </row>
    <row r="11972" spans="1:5">
      <c r="A11972" s="410"/>
      <c r="B11972" s="62"/>
      <c r="C11972" s="62"/>
      <c r="D11972" s="62"/>
      <c r="E11972" s="173"/>
    </row>
    <row r="11973" spans="1:5">
      <c r="A11973" s="410" t="s">
        <v>564</v>
      </c>
      <c r="B11973" s="62" t="s">
        <v>558</v>
      </c>
      <c r="C11973" s="62" t="s">
        <v>559</v>
      </c>
      <c r="D11973" s="62" t="s">
        <v>560</v>
      </c>
      <c r="E11973" s="173" t="s">
        <v>561</v>
      </c>
    </row>
    <row r="11974" spans="1:5">
      <c r="A11974" s="410" t="s">
        <v>3066</v>
      </c>
      <c r="B11974" s="62" t="s">
        <v>123</v>
      </c>
      <c r="C11974" s="62">
        <v>3.2068800000000001E-2</v>
      </c>
      <c r="D11974" s="62">
        <v>6.92</v>
      </c>
      <c r="E11974" s="173">
        <f t="shared" ref="E11974:E11999" si="262">TRUNC((C11974*D11974),2)</f>
        <v>0.22</v>
      </c>
    </row>
    <row r="11975" spans="1:5">
      <c r="A11975" s="410" t="s">
        <v>3046</v>
      </c>
      <c r="B11975" s="62" t="s">
        <v>131</v>
      </c>
      <c r="C11975" s="62">
        <v>6.404E-3</v>
      </c>
      <c r="D11975" s="62">
        <v>50.4</v>
      </c>
      <c r="E11975" s="173">
        <f t="shared" si="262"/>
        <v>0.32</v>
      </c>
    </row>
    <row r="11976" spans="1:5">
      <c r="A11976" s="410" t="s">
        <v>3067</v>
      </c>
      <c r="B11976" s="62" t="s">
        <v>123</v>
      </c>
      <c r="C11976" s="62">
        <v>2.6584E-3</v>
      </c>
      <c r="D11976" s="62">
        <v>108.95</v>
      </c>
      <c r="E11976" s="173">
        <f t="shared" si="262"/>
        <v>0.28000000000000003</v>
      </c>
    </row>
    <row r="11977" spans="1:5">
      <c r="A11977" s="410" t="s">
        <v>3069</v>
      </c>
      <c r="B11977" s="62" t="s">
        <v>123</v>
      </c>
      <c r="C11977" s="62">
        <v>3.62764E-2</v>
      </c>
      <c r="D11977" s="62">
        <v>6.21</v>
      </c>
      <c r="E11977" s="173">
        <f t="shared" si="262"/>
        <v>0.22</v>
      </c>
    </row>
    <row r="11978" spans="1:5">
      <c r="A11978" s="410" t="s">
        <v>3381</v>
      </c>
      <c r="B11978" s="62" t="s">
        <v>123</v>
      </c>
      <c r="C11978" s="62">
        <v>1</v>
      </c>
      <c r="D11978" s="62">
        <v>87.82</v>
      </c>
      <c r="E11978" s="173">
        <f t="shared" si="262"/>
        <v>87.82</v>
      </c>
    </row>
    <row r="11979" spans="1:5">
      <c r="A11979" s="410" t="s">
        <v>3047</v>
      </c>
      <c r="B11979" s="62" t="s">
        <v>131</v>
      </c>
      <c r="C11979" s="62">
        <v>5.4938399999999998E-2</v>
      </c>
      <c r="D11979" s="62">
        <v>9.4499999999999993</v>
      </c>
      <c r="E11979" s="173">
        <f t="shared" si="262"/>
        <v>0.51</v>
      </c>
    </row>
    <row r="11980" spans="1:5" ht="45">
      <c r="A11980" s="410" t="s">
        <v>3382</v>
      </c>
      <c r="B11980" s="62" t="s">
        <v>123</v>
      </c>
      <c r="C11980" s="62">
        <v>1</v>
      </c>
      <c r="D11980" s="62">
        <v>50.73</v>
      </c>
      <c r="E11980" s="173">
        <f t="shared" si="262"/>
        <v>50.73</v>
      </c>
    </row>
    <row r="11981" spans="1:5">
      <c r="A11981" s="410" t="s">
        <v>3383</v>
      </c>
      <c r="B11981" s="62" t="s">
        <v>123</v>
      </c>
      <c r="C11981" s="62">
        <v>1</v>
      </c>
      <c r="D11981" s="62">
        <v>72.41</v>
      </c>
      <c r="E11981" s="173">
        <f t="shared" si="262"/>
        <v>72.41</v>
      </c>
    </row>
    <row r="11982" spans="1:5">
      <c r="A11982" s="410" t="s">
        <v>3075</v>
      </c>
      <c r="B11982" s="62" t="s">
        <v>128</v>
      </c>
      <c r="C11982" s="62">
        <v>6.0460000000000002E-3</v>
      </c>
      <c r="D11982" s="62">
        <v>15.32</v>
      </c>
      <c r="E11982" s="173">
        <f t="shared" si="262"/>
        <v>0.09</v>
      </c>
    </row>
    <row r="11983" spans="1:5">
      <c r="A11983" s="410" t="s">
        <v>3076</v>
      </c>
      <c r="B11983" s="62" t="s">
        <v>122</v>
      </c>
      <c r="C11983" s="62">
        <v>3.8609625699999999</v>
      </c>
      <c r="D11983" s="62">
        <v>1.87</v>
      </c>
      <c r="E11983" s="173">
        <f t="shared" si="262"/>
        <v>7.22</v>
      </c>
    </row>
    <row r="11984" spans="1:5">
      <c r="A11984" s="410" t="s">
        <v>3077</v>
      </c>
      <c r="B11984" s="62" t="s">
        <v>122</v>
      </c>
      <c r="C11984" s="62">
        <v>4</v>
      </c>
      <c r="D11984" s="62">
        <v>0.71</v>
      </c>
      <c r="E11984" s="173">
        <f t="shared" si="262"/>
        <v>2.84</v>
      </c>
    </row>
    <row r="11985" spans="1:5">
      <c r="A11985" s="410" t="s">
        <v>3078</v>
      </c>
      <c r="B11985" s="62" t="s">
        <v>122</v>
      </c>
      <c r="C11985" s="62">
        <v>4</v>
      </c>
      <c r="D11985" s="62">
        <v>0.34</v>
      </c>
      <c r="E11985" s="173">
        <f t="shared" si="262"/>
        <v>1.36</v>
      </c>
    </row>
    <row r="11986" spans="1:5">
      <c r="A11986" s="410" t="s">
        <v>3079</v>
      </c>
      <c r="B11986" s="62" t="s">
        <v>122</v>
      </c>
      <c r="C11986" s="62">
        <v>4</v>
      </c>
      <c r="D11986" s="62">
        <v>0.05</v>
      </c>
      <c r="E11986" s="173">
        <f t="shared" si="262"/>
        <v>0.2</v>
      </c>
    </row>
    <row r="11987" spans="1:5">
      <c r="A11987" s="410" t="s">
        <v>3048</v>
      </c>
      <c r="B11987" s="62" t="s">
        <v>123</v>
      </c>
      <c r="C11987" s="62">
        <v>1.0585199999999999E-2</v>
      </c>
      <c r="D11987" s="62">
        <v>31.18</v>
      </c>
      <c r="E11987" s="173">
        <f t="shared" si="262"/>
        <v>0.33</v>
      </c>
    </row>
    <row r="11988" spans="1:5">
      <c r="A11988" s="410" t="s">
        <v>3049</v>
      </c>
      <c r="B11988" s="62" t="s">
        <v>123</v>
      </c>
      <c r="C11988" s="62">
        <v>4.9611999999999998E-3</v>
      </c>
      <c r="D11988" s="62">
        <v>178.5</v>
      </c>
      <c r="E11988" s="173">
        <f t="shared" si="262"/>
        <v>0.88</v>
      </c>
    </row>
    <row r="11989" spans="1:5">
      <c r="A11989" s="410" t="s">
        <v>3050</v>
      </c>
      <c r="B11989" s="62" t="s">
        <v>123</v>
      </c>
      <c r="C11989" s="62">
        <v>0.44594879999999998</v>
      </c>
      <c r="D11989" s="62">
        <v>1.17</v>
      </c>
      <c r="E11989" s="173">
        <f t="shared" si="262"/>
        <v>0.52</v>
      </c>
    </row>
    <row r="11990" spans="1:5" ht="30">
      <c r="A11990" s="410" t="s">
        <v>3051</v>
      </c>
      <c r="B11990" s="62" t="s">
        <v>123</v>
      </c>
      <c r="C11990" s="62">
        <v>4.3E-3</v>
      </c>
      <c r="D11990" s="62">
        <v>140.43</v>
      </c>
      <c r="E11990" s="173">
        <f t="shared" si="262"/>
        <v>0.6</v>
      </c>
    </row>
    <row r="11991" spans="1:5" ht="30">
      <c r="A11991" s="410" t="s">
        <v>3052</v>
      </c>
      <c r="B11991" s="62" t="s">
        <v>123</v>
      </c>
      <c r="C11991" s="62">
        <v>2.8800000000000002E-3</v>
      </c>
      <c r="D11991" s="62">
        <v>123.37</v>
      </c>
      <c r="E11991" s="173">
        <f t="shared" si="262"/>
        <v>0.35</v>
      </c>
    </row>
    <row r="11992" spans="1:5" ht="30">
      <c r="A11992" s="410" t="s">
        <v>3080</v>
      </c>
      <c r="B11992" s="62" t="s">
        <v>123</v>
      </c>
      <c r="C11992" s="62">
        <v>1.7640000000000001E-4</v>
      </c>
      <c r="D11992" s="62">
        <v>593.85</v>
      </c>
      <c r="E11992" s="173">
        <f t="shared" si="262"/>
        <v>0.1</v>
      </c>
    </row>
    <row r="11993" spans="1:5">
      <c r="A11993" s="410" t="s">
        <v>3081</v>
      </c>
      <c r="B11993" s="62" t="s">
        <v>123</v>
      </c>
      <c r="C11993" s="62">
        <v>1.0832000000000001E-3</v>
      </c>
      <c r="D11993" s="62">
        <v>134.63</v>
      </c>
      <c r="E11993" s="173">
        <f t="shared" si="262"/>
        <v>0.14000000000000001</v>
      </c>
    </row>
    <row r="11994" spans="1:5">
      <c r="A11994" s="410" t="s">
        <v>3082</v>
      </c>
      <c r="B11994" s="62" t="s">
        <v>123</v>
      </c>
      <c r="C11994" s="62">
        <v>8.2280000000000005E-4</v>
      </c>
      <c r="D11994" s="62">
        <v>202.84</v>
      </c>
      <c r="E11994" s="173">
        <f t="shared" si="262"/>
        <v>0.16</v>
      </c>
    </row>
    <row r="11995" spans="1:5">
      <c r="A11995" s="410" t="s">
        <v>3083</v>
      </c>
      <c r="B11995" s="62" t="s">
        <v>123</v>
      </c>
      <c r="C11995" s="62">
        <v>1.7640000000000001E-4</v>
      </c>
      <c r="D11995" s="62">
        <v>574.46</v>
      </c>
      <c r="E11995" s="173">
        <f t="shared" si="262"/>
        <v>0.1</v>
      </c>
    </row>
    <row r="11996" spans="1:5">
      <c r="A11996" s="410" t="s">
        <v>3084</v>
      </c>
      <c r="B11996" s="62" t="s">
        <v>123</v>
      </c>
      <c r="C11996" s="62">
        <v>2.1680000000000001E-4</v>
      </c>
      <c r="D11996" s="62">
        <v>276.64</v>
      </c>
      <c r="E11996" s="173">
        <f t="shared" si="262"/>
        <v>0.05</v>
      </c>
    </row>
    <row r="11997" spans="1:5">
      <c r="A11997" s="410" t="s">
        <v>3085</v>
      </c>
      <c r="B11997" s="62" t="s">
        <v>123</v>
      </c>
      <c r="C11997" s="62">
        <v>1.0919999999999999E-2</v>
      </c>
      <c r="D11997" s="62">
        <v>8.1</v>
      </c>
      <c r="E11997" s="173">
        <f t="shared" si="262"/>
        <v>0.08</v>
      </c>
    </row>
    <row r="11998" spans="1:5">
      <c r="A11998" s="410" t="s">
        <v>3086</v>
      </c>
      <c r="B11998" s="62" t="s">
        <v>123</v>
      </c>
      <c r="C11998" s="62">
        <v>6.0460000000000002E-3</v>
      </c>
      <c r="D11998" s="62">
        <v>11.01</v>
      </c>
      <c r="E11998" s="173">
        <f t="shared" si="262"/>
        <v>0.06</v>
      </c>
    </row>
    <row r="11999" spans="1:5">
      <c r="A11999" s="410" t="s">
        <v>3087</v>
      </c>
      <c r="B11999" s="62" t="s">
        <v>123</v>
      </c>
      <c r="C11999" s="62">
        <v>6.0460000000000002E-3</v>
      </c>
      <c r="D11999" s="62">
        <v>24.42</v>
      </c>
      <c r="E11999" s="173">
        <f t="shared" si="262"/>
        <v>0.14000000000000001</v>
      </c>
    </row>
    <row r="12000" spans="1:5">
      <c r="A12000" s="410" t="s">
        <v>562</v>
      </c>
      <c r="B12000" s="62" t="s">
        <v>563</v>
      </c>
      <c r="C12000" s="62" t="s">
        <v>563</v>
      </c>
      <c r="D12000" s="62" t="s">
        <v>563</v>
      </c>
      <c r="E12000" s="173">
        <f>SUM(E11974:E11999)</f>
        <v>227.73</v>
      </c>
    </row>
    <row r="12001" spans="1:5">
      <c r="A12001" s="410"/>
      <c r="B12001" s="62"/>
      <c r="C12001" s="62"/>
      <c r="D12001" s="62"/>
      <c r="E12001" s="173"/>
    </row>
    <row r="12002" spans="1:5">
      <c r="A12002" s="410" t="s">
        <v>565</v>
      </c>
      <c r="B12002" s="62" t="s">
        <v>563</v>
      </c>
      <c r="C12002" s="62" t="s">
        <v>563</v>
      </c>
      <c r="D12002" s="62" t="s">
        <v>563</v>
      </c>
      <c r="E12002" s="173">
        <f>E11966+E11971+E12000</f>
        <v>274.52</v>
      </c>
    </row>
    <row r="12003" spans="1:5">
      <c r="A12003" s="410"/>
      <c r="B12003" s="62"/>
      <c r="C12003" s="62"/>
      <c r="D12003" s="413"/>
      <c r="E12003" s="173"/>
    </row>
    <row r="12004" spans="1:5">
      <c r="A12004" s="410"/>
      <c r="B12004" s="62"/>
      <c r="C12004" s="62"/>
      <c r="D12004" s="62"/>
      <c r="E12004" s="173"/>
    </row>
    <row r="12005" spans="1:5">
      <c r="A12005" s="410"/>
      <c r="B12005" s="62"/>
      <c r="C12005" s="62"/>
      <c r="D12005" s="62"/>
      <c r="E12005" s="173"/>
    </row>
    <row r="12006" spans="1:5">
      <c r="A12006" s="410" t="s">
        <v>1547</v>
      </c>
      <c r="B12006" s="62" t="s">
        <v>3699</v>
      </c>
      <c r="C12006" s="62"/>
      <c r="D12006" s="62"/>
      <c r="E12006" s="173"/>
    </row>
    <row r="12007" spans="1:5" ht="30">
      <c r="A12007" s="410" t="s">
        <v>1265</v>
      </c>
      <c r="B12007" s="62"/>
      <c r="C12007" s="62"/>
      <c r="D12007" s="62"/>
      <c r="E12007" s="173"/>
    </row>
    <row r="12008" spans="1:5">
      <c r="A12008" s="410" t="s">
        <v>590</v>
      </c>
      <c r="B12008" s="62"/>
      <c r="C12008" s="62"/>
      <c r="D12008" s="62"/>
      <c r="E12008" s="173"/>
    </row>
    <row r="12009" spans="1:5">
      <c r="A12009" s="410"/>
      <c r="B12009" s="62"/>
      <c r="C12009" s="62"/>
      <c r="D12009" s="62"/>
      <c r="E12009" s="173"/>
    </row>
    <row r="12010" spans="1:5">
      <c r="A12010" s="410" t="s">
        <v>576</v>
      </c>
      <c r="B12010" s="62" t="s">
        <v>558</v>
      </c>
      <c r="C12010" s="62" t="s">
        <v>559</v>
      </c>
      <c r="D12010" s="62" t="s">
        <v>560</v>
      </c>
      <c r="E12010" s="173" t="s">
        <v>561</v>
      </c>
    </row>
    <row r="12011" spans="1:5" ht="30">
      <c r="A12011" s="410" t="s">
        <v>3061</v>
      </c>
      <c r="B12011" s="62" t="s">
        <v>123</v>
      </c>
      <c r="C12011" s="62">
        <v>5.3499999999999996E-6</v>
      </c>
      <c r="D12011" s="62">
        <v>576</v>
      </c>
      <c r="E12011" s="173">
        <f>TRUNC((C12011*D12011),2)</f>
        <v>0</v>
      </c>
    </row>
    <row r="12012" spans="1:5">
      <c r="A12012" s="410" t="s">
        <v>562</v>
      </c>
      <c r="B12012" s="62" t="s">
        <v>563</v>
      </c>
      <c r="C12012" s="62" t="s">
        <v>563</v>
      </c>
      <c r="D12012" s="62" t="s">
        <v>563</v>
      </c>
      <c r="E12012" s="173">
        <f>SUM(E12011:E12011)</f>
        <v>0</v>
      </c>
    </row>
    <row r="12013" spans="1:5">
      <c r="A12013" s="410"/>
      <c r="B12013" s="62"/>
      <c r="C12013" s="62"/>
      <c r="D12013" s="62"/>
      <c r="E12013" s="173"/>
    </row>
    <row r="12014" spans="1:5">
      <c r="A12014" s="410" t="s">
        <v>557</v>
      </c>
      <c r="B12014" s="62" t="s">
        <v>558</v>
      </c>
      <c r="C12014" s="62" t="s">
        <v>559</v>
      </c>
      <c r="D12014" s="62" t="s">
        <v>560</v>
      </c>
      <c r="E12014" s="173" t="s">
        <v>561</v>
      </c>
    </row>
    <row r="12015" spans="1:5">
      <c r="A12015" s="410" t="s">
        <v>3104</v>
      </c>
      <c r="B12015" s="62" t="s">
        <v>122</v>
      </c>
      <c r="C12015" s="62">
        <v>1.0145E-2</v>
      </c>
      <c r="D12015" s="62">
        <v>9.41</v>
      </c>
      <c r="E12015" s="173">
        <f>TRUNC((C12015*D12015),2)</f>
        <v>0.09</v>
      </c>
    </row>
    <row r="12016" spans="1:5">
      <c r="A12016" s="410" t="s">
        <v>3105</v>
      </c>
      <c r="B12016" s="62" t="s">
        <v>122</v>
      </c>
      <c r="C12016" s="62">
        <v>7.0000499999999993E-2</v>
      </c>
      <c r="D12016" s="62">
        <v>13.3</v>
      </c>
      <c r="E12016" s="173">
        <f>TRUNC((C12016*D12016),2)</f>
        <v>0.93</v>
      </c>
    </row>
    <row r="12017" spans="1:5">
      <c r="A12017" s="410" t="s">
        <v>562</v>
      </c>
      <c r="B12017" s="62" t="s">
        <v>563</v>
      </c>
      <c r="C12017" s="62" t="s">
        <v>563</v>
      </c>
      <c r="D12017" s="62" t="s">
        <v>563</v>
      </c>
      <c r="E12017" s="173">
        <f>SUM(E12015:E12016)</f>
        <v>1.02</v>
      </c>
    </row>
    <row r="12018" spans="1:5">
      <c r="A12018" s="410"/>
      <c r="B12018" s="62"/>
      <c r="C12018" s="62"/>
      <c r="D12018" s="62"/>
      <c r="E12018" s="173"/>
    </row>
    <row r="12019" spans="1:5">
      <c r="A12019" s="410" t="s">
        <v>564</v>
      </c>
      <c r="B12019" s="62" t="s">
        <v>558</v>
      </c>
      <c r="C12019" s="62" t="s">
        <v>559</v>
      </c>
      <c r="D12019" s="62" t="s">
        <v>560</v>
      </c>
      <c r="E12019" s="173" t="s">
        <v>561</v>
      </c>
    </row>
    <row r="12020" spans="1:5" ht="30">
      <c r="A12020" s="410" t="s">
        <v>3370</v>
      </c>
      <c r="B12020" s="62" t="s">
        <v>123</v>
      </c>
      <c r="C12020" s="62">
        <v>0.77121211999999995</v>
      </c>
      <c r="D12020" s="62">
        <v>0.66</v>
      </c>
      <c r="E12020" s="173">
        <f t="shared" ref="E12020:E12043" si="263">TRUNC((C12020*D12020),2)</f>
        <v>0.5</v>
      </c>
    </row>
    <row r="12021" spans="1:5">
      <c r="A12021" s="410" t="s">
        <v>3066</v>
      </c>
      <c r="B12021" s="62" t="s">
        <v>123</v>
      </c>
      <c r="C12021" s="62">
        <v>6.3336000000000002E-4</v>
      </c>
      <c r="D12021" s="62">
        <v>6.92</v>
      </c>
      <c r="E12021" s="173">
        <f t="shared" si="263"/>
        <v>0</v>
      </c>
    </row>
    <row r="12022" spans="1:5">
      <c r="A12022" s="410" t="s">
        <v>3046</v>
      </c>
      <c r="B12022" s="62" t="s">
        <v>131</v>
      </c>
      <c r="C12022" s="62">
        <v>1.2648E-4</v>
      </c>
      <c r="D12022" s="62">
        <v>50.4</v>
      </c>
      <c r="E12022" s="173">
        <f t="shared" si="263"/>
        <v>0</v>
      </c>
    </row>
    <row r="12023" spans="1:5">
      <c r="A12023" s="410" t="s">
        <v>3067</v>
      </c>
      <c r="B12023" s="62" t="s">
        <v>123</v>
      </c>
      <c r="C12023" s="62">
        <v>5.2509999999999997E-5</v>
      </c>
      <c r="D12023" s="62">
        <v>108.95</v>
      </c>
      <c r="E12023" s="173">
        <f t="shared" si="263"/>
        <v>0</v>
      </c>
    </row>
    <row r="12024" spans="1:5">
      <c r="A12024" s="410" t="s">
        <v>3069</v>
      </c>
      <c r="B12024" s="62" t="s">
        <v>123</v>
      </c>
      <c r="C12024" s="62">
        <v>7.1646000000000004E-4</v>
      </c>
      <c r="D12024" s="62">
        <v>6.21</v>
      </c>
      <c r="E12024" s="173">
        <f t="shared" si="263"/>
        <v>0</v>
      </c>
    </row>
    <row r="12025" spans="1:5">
      <c r="A12025" s="410" t="s">
        <v>3047</v>
      </c>
      <c r="B12025" s="62" t="s">
        <v>131</v>
      </c>
      <c r="C12025" s="62">
        <v>1.08504E-3</v>
      </c>
      <c r="D12025" s="62">
        <v>9.4499999999999993</v>
      </c>
      <c r="E12025" s="173">
        <f t="shared" si="263"/>
        <v>0.01</v>
      </c>
    </row>
    <row r="12026" spans="1:5">
      <c r="A12026" s="410" t="s">
        <v>3075</v>
      </c>
      <c r="B12026" s="62" t="s">
        <v>128</v>
      </c>
      <c r="C12026" s="62">
        <v>1.1941E-4</v>
      </c>
      <c r="D12026" s="62">
        <v>15.32</v>
      </c>
      <c r="E12026" s="173">
        <f t="shared" si="263"/>
        <v>0</v>
      </c>
    </row>
    <row r="12027" spans="1:5">
      <c r="A12027" s="410" t="s">
        <v>3076</v>
      </c>
      <c r="B12027" s="62" t="s">
        <v>122</v>
      </c>
      <c r="C12027" s="62">
        <v>7.9000000000000001E-2</v>
      </c>
      <c r="D12027" s="62">
        <v>1.87</v>
      </c>
      <c r="E12027" s="173">
        <f t="shared" si="263"/>
        <v>0.14000000000000001</v>
      </c>
    </row>
    <row r="12028" spans="1:5">
      <c r="A12028" s="410" t="s">
        <v>3077</v>
      </c>
      <c r="B12028" s="62" t="s">
        <v>122</v>
      </c>
      <c r="C12028" s="62">
        <v>7.9000000000000001E-2</v>
      </c>
      <c r="D12028" s="62">
        <v>0.71</v>
      </c>
      <c r="E12028" s="173">
        <f t="shared" si="263"/>
        <v>0.05</v>
      </c>
    </row>
    <row r="12029" spans="1:5">
      <c r="A12029" s="410" t="s">
        <v>3078</v>
      </c>
      <c r="B12029" s="62" t="s">
        <v>122</v>
      </c>
      <c r="C12029" s="62">
        <v>7.9000000000000001E-2</v>
      </c>
      <c r="D12029" s="62">
        <v>0.34</v>
      </c>
      <c r="E12029" s="173">
        <f t="shared" si="263"/>
        <v>0.02</v>
      </c>
    </row>
    <row r="12030" spans="1:5">
      <c r="A12030" s="410" t="s">
        <v>3079</v>
      </c>
      <c r="B12030" s="62" t="s">
        <v>122</v>
      </c>
      <c r="C12030" s="62">
        <v>7.9000000000000001E-2</v>
      </c>
      <c r="D12030" s="62">
        <v>0.05</v>
      </c>
      <c r="E12030" s="173">
        <f t="shared" si="263"/>
        <v>0</v>
      </c>
    </row>
    <row r="12031" spans="1:5">
      <c r="A12031" s="410" t="s">
        <v>3048</v>
      </c>
      <c r="B12031" s="62" t="s">
        <v>123</v>
      </c>
      <c r="C12031" s="62">
        <v>2.0905000000000001E-4</v>
      </c>
      <c r="D12031" s="62">
        <v>31.18</v>
      </c>
      <c r="E12031" s="173">
        <f t="shared" si="263"/>
        <v>0</v>
      </c>
    </row>
    <row r="12032" spans="1:5">
      <c r="A12032" s="410" t="s">
        <v>3049</v>
      </c>
      <c r="B12032" s="62" t="s">
        <v>123</v>
      </c>
      <c r="C12032" s="62">
        <v>9.7979999999999994E-5</v>
      </c>
      <c r="D12032" s="62">
        <v>178.5</v>
      </c>
      <c r="E12032" s="173">
        <f t="shared" si="263"/>
        <v>0.01</v>
      </c>
    </row>
    <row r="12033" spans="1:5">
      <c r="A12033" s="410" t="s">
        <v>3050</v>
      </c>
      <c r="B12033" s="62" t="s">
        <v>123</v>
      </c>
      <c r="C12033" s="62">
        <v>8.8074899999999994E-3</v>
      </c>
      <c r="D12033" s="62">
        <v>1.17</v>
      </c>
      <c r="E12033" s="173">
        <f t="shared" si="263"/>
        <v>0.01</v>
      </c>
    </row>
    <row r="12034" spans="1:5" ht="30">
      <c r="A12034" s="410" t="s">
        <v>3051</v>
      </c>
      <c r="B12034" s="62" t="s">
        <v>123</v>
      </c>
      <c r="C12034" s="62">
        <v>8.4930000000000002E-5</v>
      </c>
      <c r="D12034" s="62">
        <v>140.43</v>
      </c>
      <c r="E12034" s="173">
        <f t="shared" si="263"/>
        <v>0.01</v>
      </c>
    </row>
    <row r="12035" spans="1:5" ht="30">
      <c r="A12035" s="410" t="s">
        <v>3052</v>
      </c>
      <c r="B12035" s="62" t="s">
        <v>123</v>
      </c>
      <c r="C12035" s="62">
        <v>5.6879999999999998E-5</v>
      </c>
      <c r="D12035" s="62">
        <v>123.37</v>
      </c>
      <c r="E12035" s="173">
        <f t="shared" si="263"/>
        <v>0</v>
      </c>
    </row>
    <row r="12036" spans="1:5" ht="30">
      <c r="A12036" s="410" t="s">
        <v>3080</v>
      </c>
      <c r="B12036" s="62" t="s">
        <v>123</v>
      </c>
      <c r="C12036" s="62">
        <v>3.4800000000000001E-6</v>
      </c>
      <c r="D12036" s="62">
        <v>593.85</v>
      </c>
      <c r="E12036" s="173">
        <f t="shared" si="263"/>
        <v>0</v>
      </c>
    </row>
    <row r="12037" spans="1:5">
      <c r="A12037" s="410" t="s">
        <v>3081</v>
      </c>
      <c r="B12037" s="62" t="s">
        <v>123</v>
      </c>
      <c r="C12037" s="62">
        <v>2.1399999999999998E-5</v>
      </c>
      <c r="D12037" s="62">
        <v>134.63</v>
      </c>
      <c r="E12037" s="173">
        <f t="shared" si="263"/>
        <v>0</v>
      </c>
    </row>
    <row r="12038" spans="1:5">
      <c r="A12038" s="410" t="s">
        <v>3082</v>
      </c>
      <c r="B12038" s="62" t="s">
        <v>123</v>
      </c>
      <c r="C12038" s="62">
        <v>1.6249999999999999E-5</v>
      </c>
      <c r="D12038" s="62">
        <v>202.84</v>
      </c>
      <c r="E12038" s="173">
        <f t="shared" si="263"/>
        <v>0</v>
      </c>
    </row>
    <row r="12039" spans="1:5">
      <c r="A12039" s="410" t="s">
        <v>3083</v>
      </c>
      <c r="B12039" s="62" t="s">
        <v>123</v>
      </c>
      <c r="C12039" s="62">
        <v>3.4800000000000001E-6</v>
      </c>
      <c r="D12039" s="62">
        <v>574.46</v>
      </c>
      <c r="E12039" s="173">
        <f t="shared" si="263"/>
        <v>0</v>
      </c>
    </row>
    <row r="12040" spans="1:5">
      <c r="A12040" s="410" t="s">
        <v>3084</v>
      </c>
      <c r="B12040" s="62" t="s">
        <v>123</v>
      </c>
      <c r="C12040" s="62">
        <v>4.2799999999999997E-6</v>
      </c>
      <c r="D12040" s="62">
        <v>276.64</v>
      </c>
      <c r="E12040" s="173">
        <f t="shared" si="263"/>
        <v>0</v>
      </c>
    </row>
    <row r="12041" spans="1:5">
      <c r="A12041" s="410" t="s">
        <v>3085</v>
      </c>
      <c r="B12041" s="62" t="s">
        <v>123</v>
      </c>
      <c r="C12041" s="62">
        <v>2.1567E-4</v>
      </c>
      <c r="D12041" s="62">
        <v>8.1</v>
      </c>
      <c r="E12041" s="173">
        <f t="shared" si="263"/>
        <v>0</v>
      </c>
    </row>
    <row r="12042" spans="1:5">
      <c r="A12042" s="410" t="s">
        <v>3086</v>
      </c>
      <c r="B12042" s="62" t="s">
        <v>123</v>
      </c>
      <c r="C12042" s="62">
        <v>1.1941E-4</v>
      </c>
      <c r="D12042" s="62">
        <v>11.01</v>
      </c>
      <c r="E12042" s="173">
        <f t="shared" si="263"/>
        <v>0</v>
      </c>
    </row>
    <row r="12043" spans="1:5">
      <c r="A12043" s="410" t="s">
        <v>3087</v>
      </c>
      <c r="B12043" s="62" t="s">
        <v>123</v>
      </c>
      <c r="C12043" s="62">
        <v>1.1941E-4</v>
      </c>
      <c r="D12043" s="62">
        <v>24.42</v>
      </c>
      <c r="E12043" s="173">
        <f t="shared" si="263"/>
        <v>0</v>
      </c>
    </row>
    <row r="12044" spans="1:5">
      <c r="A12044" s="410" t="s">
        <v>562</v>
      </c>
      <c r="B12044" s="62" t="s">
        <v>563</v>
      </c>
      <c r="C12044" s="62" t="s">
        <v>563</v>
      </c>
      <c r="D12044" s="62" t="s">
        <v>563</v>
      </c>
      <c r="E12044" s="173">
        <f>SUM(E12020:E12043)</f>
        <v>0.75000000000000011</v>
      </c>
    </row>
    <row r="12045" spans="1:5">
      <c r="A12045" s="410"/>
      <c r="B12045" s="62"/>
      <c r="C12045" s="62"/>
      <c r="D12045" s="62"/>
      <c r="E12045" s="173"/>
    </row>
    <row r="12046" spans="1:5">
      <c r="A12046" s="410" t="s">
        <v>565</v>
      </c>
      <c r="B12046" s="62" t="s">
        <v>563</v>
      </c>
      <c r="C12046" s="62" t="s">
        <v>563</v>
      </c>
      <c r="D12046" s="62" t="s">
        <v>563</v>
      </c>
      <c r="E12046" s="173">
        <f>E12012+E12017+E12044</f>
        <v>1.77</v>
      </c>
    </row>
    <row r="12047" spans="1:5">
      <c r="A12047" s="410"/>
      <c r="B12047" s="62"/>
      <c r="C12047" s="62"/>
      <c r="D12047" s="413"/>
      <c r="E12047" s="173"/>
    </row>
    <row r="12048" spans="1:5">
      <c r="A12048" s="410"/>
      <c r="B12048" s="62"/>
      <c r="C12048" s="62"/>
      <c r="D12048" s="62"/>
      <c r="E12048" s="173"/>
    </row>
    <row r="12049" spans="1:5">
      <c r="A12049" s="410"/>
      <c r="B12049" s="62"/>
      <c r="C12049" s="62"/>
      <c r="D12049" s="62"/>
      <c r="E12049" s="173"/>
    </row>
    <row r="12050" spans="1:5">
      <c r="A12050" s="410" t="s">
        <v>1548</v>
      </c>
      <c r="B12050" s="62" t="s">
        <v>3700</v>
      </c>
      <c r="C12050" s="62"/>
      <c r="D12050" s="62"/>
      <c r="E12050" s="173"/>
    </row>
    <row r="12051" spans="1:5">
      <c r="A12051" s="410" t="s">
        <v>1266</v>
      </c>
      <c r="B12051" s="62"/>
      <c r="C12051" s="62"/>
      <c r="D12051" s="62"/>
      <c r="E12051" s="173"/>
    </row>
    <row r="12052" spans="1:5">
      <c r="A12052" s="410" t="s">
        <v>590</v>
      </c>
      <c r="B12052" s="62"/>
      <c r="C12052" s="62"/>
      <c r="D12052" s="62"/>
      <c r="E12052" s="173"/>
    </row>
    <row r="12053" spans="1:5">
      <c r="A12053" s="410"/>
      <c r="B12053" s="62"/>
      <c r="C12053" s="62"/>
      <c r="D12053" s="62"/>
      <c r="E12053" s="173"/>
    </row>
    <row r="12054" spans="1:5">
      <c r="A12054" s="410" t="s">
        <v>576</v>
      </c>
      <c r="B12054" s="62" t="s">
        <v>558</v>
      </c>
      <c r="C12054" s="62" t="s">
        <v>559</v>
      </c>
      <c r="D12054" s="62" t="s">
        <v>560</v>
      </c>
      <c r="E12054" s="173" t="s">
        <v>561</v>
      </c>
    </row>
    <row r="12055" spans="1:5" ht="30">
      <c r="A12055" s="410" t="s">
        <v>3061</v>
      </c>
      <c r="B12055" s="62" t="s">
        <v>123</v>
      </c>
      <c r="C12055" s="62">
        <v>1.6920000000000001E-5</v>
      </c>
      <c r="D12055" s="62">
        <v>576</v>
      </c>
      <c r="E12055" s="173">
        <f>TRUNC((C12055*D12055),2)</f>
        <v>0</v>
      </c>
    </row>
    <row r="12056" spans="1:5">
      <c r="A12056" s="410" t="s">
        <v>562</v>
      </c>
      <c r="B12056" s="62" t="s">
        <v>563</v>
      </c>
      <c r="C12056" s="62" t="s">
        <v>563</v>
      </c>
      <c r="D12056" s="62" t="s">
        <v>563</v>
      </c>
      <c r="E12056" s="173">
        <f>SUM(E12055:E12055)</f>
        <v>0</v>
      </c>
    </row>
    <row r="12057" spans="1:5">
      <c r="A12057" s="410"/>
      <c r="B12057" s="62"/>
      <c r="C12057" s="62"/>
      <c r="D12057" s="62"/>
      <c r="E12057" s="173"/>
    </row>
    <row r="12058" spans="1:5">
      <c r="A12058" s="410" t="s">
        <v>557</v>
      </c>
      <c r="B12058" s="62" t="s">
        <v>558</v>
      </c>
      <c r="C12058" s="62" t="s">
        <v>559</v>
      </c>
      <c r="D12058" s="62" t="s">
        <v>560</v>
      </c>
      <c r="E12058" s="173" t="s">
        <v>561</v>
      </c>
    </row>
    <row r="12059" spans="1:5">
      <c r="A12059" s="410" t="s">
        <v>3124</v>
      </c>
      <c r="B12059" s="62" t="s">
        <v>122</v>
      </c>
      <c r="C12059" s="62">
        <v>3.5023400000000003E-2</v>
      </c>
      <c r="D12059" s="62">
        <v>9.34</v>
      </c>
      <c r="E12059" s="173">
        <f>TRUNC((C12059*D12059),2)</f>
        <v>0.32</v>
      </c>
    </row>
    <row r="12060" spans="1:5">
      <c r="A12060" s="410" t="s">
        <v>3125</v>
      </c>
      <c r="B12060" s="62" t="s">
        <v>122</v>
      </c>
      <c r="C12060" s="62">
        <v>0.22250159999999999</v>
      </c>
      <c r="D12060" s="62">
        <v>13.3</v>
      </c>
      <c r="E12060" s="173">
        <f>TRUNC((C12060*D12060),2)</f>
        <v>2.95</v>
      </c>
    </row>
    <row r="12061" spans="1:5">
      <c r="A12061" s="410" t="s">
        <v>562</v>
      </c>
      <c r="B12061" s="62" t="s">
        <v>563</v>
      </c>
      <c r="C12061" s="62" t="s">
        <v>563</v>
      </c>
      <c r="D12061" s="62" t="s">
        <v>563</v>
      </c>
      <c r="E12061" s="173">
        <f>SUM(E12059:E12060)</f>
        <v>3.27</v>
      </c>
    </row>
    <row r="12062" spans="1:5">
      <c r="A12062" s="410"/>
      <c r="B12062" s="62"/>
      <c r="C12062" s="62"/>
      <c r="D12062" s="62"/>
      <c r="E12062" s="173"/>
    </row>
    <row r="12063" spans="1:5">
      <c r="A12063" s="410" t="s">
        <v>564</v>
      </c>
      <c r="B12063" s="62" t="s">
        <v>558</v>
      </c>
      <c r="C12063" s="62" t="s">
        <v>559</v>
      </c>
      <c r="D12063" s="62" t="s">
        <v>560</v>
      </c>
      <c r="E12063" s="173" t="s">
        <v>561</v>
      </c>
    </row>
    <row r="12064" spans="1:5">
      <c r="A12064" s="410" t="s">
        <v>3066</v>
      </c>
      <c r="B12064" s="62" t="s">
        <v>123</v>
      </c>
      <c r="C12064" s="62">
        <v>2.0043000000000001E-3</v>
      </c>
      <c r="D12064" s="62">
        <v>6.92</v>
      </c>
      <c r="E12064" s="173">
        <f t="shared" ref="E12064:E12086" si="264">TRUNC((C12064*D12064),2)</f>
        <v>0.01</v>
      </c>
    </row>
    <row r="12065" spans="1:5">
      <c r="A12065" s="410" t="s">
        <v>3046</v>
      </c>
      <c r="B12065" s="62" t="s">
        <v>131</v>
      </c>
      <c r="C12065" s="62">
        <v>4.0025E-4</v>
      </c>
      <c r="D12065" s="62">
        <v>50.4</v>
      </c>
      <c r="E12065" s="173">
        <f t="shared" si="264"/>
        <v>0.02</v>
      </c>
    </row>
    <row r="12066" spans="1:5">
      <c r="A12066" s="410" t="s">
        <v>3067</v>
      </c>
      <c r="B12066" s="62" t="s">
        <v>123</v>
      </c>
      <c r="C12066" s="62">
        <v>1.6615E-4</v>
      </c>
      <c r="D12066" s="62">
        <v>108.95</v>
      </c>
      <c r="E12066" s="173">
        <f t="shared" si="264"/>
        <v>0.01</v>
      </c>
    </row>
    <row r="12067" spans="1:5">
      <c r="A12067" s="410" t="s">
        <v>3069</v>
      </c>
      <c r="B12067" s="62" t="s">
        <v>123</v>
      </c>
      <c r="C12067" s="62">
        <v>2.26728E-3</v>
      </c>
      <c r="D12067" s="62">
        <v>6.21</v>
      </c>
      <c r="E12067" s="173">
        <f t="shared" si="264"/>
        <v>0.01</v>
      </c>
    </row>
    <row r="12068" spans="1:5">
      <c r="A12068" s="410" t="s">
        <v>3047</v>
      </c>
      <c r="B12068" s="62" t="s">
        <v>131</v>
      </c>
      <c r="C12068" s="62">
        <v>3.4336499999999999E-3</v>
      </c>
      <c r="D12068" s="62">
        <v>9.4499999999999993</v>
      </c>
      <c r="E12068" s="173">
        <f t="shared" si="264"/>
        <v>0.03</v>
      </c>
    </row>
    <row r="12069" spans="1:5">
      <c r="A12069" s="410" t="s">
        <v>3075</v>
      </c>
      <c r="B12069" s="62" t="s">
        <v>128</v>
      </c>
      <c r="C12069" s="62">
        <v>3.7786999999999999E-4</v>
      </c>
      <c r="D12069" s="62">
        <v>15.32</v>
      </c>
      <c r="E12069" s="173">
        <f t="shared" si="264"/>
        <v>0</v>
      </c>
    </row>
    <row r="12070" spans="1:5">
      <c r="A12070" s="410" t="s">
        <v>3076</v>
      </c>
      <c r="B12070" s="62" t="s">
        <v>122</v>
      </c>
      <c r="C12070" s="62">
        <v>0.30882353000000001</v>
      </c>
      <c r="D12070" s="62">
        <v>1.87</v>
      </c>
      <c r="E12070" s="173">
        <f t="shared" si="264"/>
        <v>0.56999999999999995</v>
      </c>
    </row>
    <row r="12071" spans="1:5">
      <c r="A12071" s="410" t="s">
        <v>3077</v>
      </c>
      <c r="B12071" s="62" t="s">
        <v>122</v>
      </c>
      <c r="C12071" s="62">
        <v>0.25</v>
      </c>
      <c r="D12071" s="62">
        <v>0.71</v>
      </c>
      <c r="E12071" s="173">
        <f t="shared" si="264"/>
        <v>0.17</v>
      </c>
    </row>
    <row r="12072" spans="1:5">
      <c r="A12072" s="410" t="s">
        <v>3078</v>
      </c>
      <c r="B12072" s="62" t="s">
        <v>122</v>
      </c>
      <c r="C12072" s="62">
        <v>0.25</v>
      </c>
      <c r="D12072" s="62">
        <v>0.34</v>
      </c>
      <c r="E12072" s="173">
        <f t="shared" si="264"/>
        <v>0.08</v>
      </c>
    </row>
    <row r="12073" spans="1:5">
      <c r="A12073" s="410" t="s">
        <v>3079</v>
      </c>
      <c r="B12073" s="62" t="s">
        <v>122</v>
      </c>
      <c r="C12073" s="62">
        <v>0.25</v>
      </c>
      <c r="D12073" s="62">
        <v>0.05</v>
      </c>
      <c r="E12073" s="173">
        <f t="shared" si="264"/>
        <v>0.01</v>
      </c>
    </row>
    <row r="12074" spans="1:5">
      <c r="A12074" s="410" t="s">
        <v>3048</v>
      </c>
      <c r="B12074" s="62" t="s">
        <v>123</v>
      </c>
      <c r="C12074" s="62">
        <v>6.6157E-4</v>
      </c>
      <c r="D12074" s="62">
        <v>31.18</v>
      </c>
      <c r="E12074" s="173">
        <f t="shared" si="264"/>
        <v>0.02</v>
      </c>
    </row>
    <row r="12075" spans="1:5">
      <c r="A12075" s="410" t="s">
        <v>3049</v>
      </c>
      <c r="B12075" s="62" t="s">
        <v>123</v>
      </c>
      <c r="C12075" s="62">
        <v>3.1007000000000002E-4</v>
      </c>
      <c r="D12075" s="62">
        <v>178.5</v>
      </c>
      <c r="E12075" s="173">
        <f t="shared" si="264"/>
        <v>0.05</v>
      </c>
    </row>
    <row r="12076" spans="1:5">
      <c r="A12076" s="410" t="s">
        <v>3050</v>
      </c>
      <c r="B12076" s="62" t="s">
        <v>123</v>
      </c>
      <c r="C12076" s="62">
        <v>2.7871799999999999E-2</v>
      </c>
      <c r="D12076" s="62">
        <v>1.17</v>
      </c>
      <c r="E12076" s="173">
        <f t="shared" si="264"/>
        <v>0.03</v>
      </c>
    </row>
    <row r="12077" spans="1:5" ht="30">
      <c r="A12077" s="410" t="s">
        <v>3051</v>
      </c>
      <c r="B12077" s="62" t="s">
        <v>123</v>
      </c>
      <c r="C12077" s="62">
        <v>2.6875E-4</v>
      </c>
      <c r="D12077" s="62">
        <v>140.43</v>
      </c>
      <c r="E12077" s="173">
        <f t="shared" si="264"/>
        <v>0.03</v>
      </c>
    </row>
    <row r="12078" spans="1:5" ht="30">
      <c r="A12078" s="410" t="s">
        <v>3052</v>
      </c>
      <c r="B12078" s="62" t="s">
        <v>123</v>
      </c>
      <c r="C12078" s="62">
        <v>1.8000000000000001E-4</v>
      </c>
      <c r="D12078" s="62">
        <v>123.37</v>
      </c>
      <c r="E12078" s="173">
        <f t="shared" si="264"/>
        <v>0.02</v>
      </c>
    </row>
    <row r="12079" spans="1:5" ht="30">
      <c r="A12079" s="410" t="s">
        <v>3080</v>
      </c>
      <c r="B12079" s="62" t="s">
        <v>123</v>
      </c>
      <c r="C12079" s="62">
        <v>1.1029999999999999E-5</v>
      </c>
      <c r="D12079" s="62">
        <v>593.85</v>
      </c>
      <c r="E12079" s="173">
        <f t="shared" si="264"/>
        <v>0</v>
      </c>
    </row>
    <row r="12080" spans="1:5">
      <c r="A12080" s="410" t="s">
        <v>3081</v>
      </c>
      <c r="B12080" s="62" t="s">
        <v>123</v>
      </c>
      <c r="C12080" s="62">
        <v>6.7700000000000006E-5</v>
      </c>
      <c r="D12080" s="62">
        <v>134.63</v>
      </c>
      <c r="E12080" s="173">
        <f t="shared" si="264"/>
        <v>0</v>
      </c>
    </row>
    <row r="12081" spans="1:5">
      <c r="A12081" s="410" t="s">
        <v>3082</v>
      </c>
      <c r="B12081" s="62" t="s">
        <v>123</v>
      </c>
      <c r="C12081" s="62">
        <v>5.1419999999999999E-5</v>
      </c>
      <c r="D12081" s="62">
        <v>202.84</v>
      </c>
      <c r="E12081" s="173">
        <f t="shared" si="264"/>
        <v>0.01</v>
      </c>
    </row>
    <row r="12082" spans="1:5">
      <c r="A12082" s="410" t="s">
        <v>3083</v>
      </c>
      <c r="B12082" s="62" t="s">
        <v>123</v>
      </c>
      <c r="C12082" s="62">
        <v>1.1029999999999999E-5</v>
      </c>
      <c r="D12082" s="62">
        <v>574.46</v>
      </c>
      <c r="E12082" s="173">
        <f t="shared" si="264"/>
        <v>0</v>
      </c>
    </row>
    <row r="12083" spans="1:5">
      <c r="A12083" s="410" t="s">
        <v>3084</v>
      </c>
      <c r="B12083" s="62" t="s">
        <v>123</v>
      </c>
      <c r="C12083" s="62">
        <v>1.3550000000000001E-5</v>
      </c>
      <c r="D12083" s="62">
        <v>276.64</v>
      </c>
      <c r="E12083" s="173">
        <f t="shared" si="264"/>
        <v>0</v>
      </c>
    </row>
    <row r="12084" spans="1:5">
      <c r="A12084" s="410" t="s">
        <v>3085</v>
      </c>
      <c r="B12084" s="62" t="s">
        <v>123</v>
      </c>
      <c r="C12084" s="62">
        <v>6.8249999999999995E-4</v>
      </c>
      <c r="D12084" s="62">
        <v>8.1</v>
      </c>
      <c r="E12084" s="173">
        <f t="shared" si="264"/>
        <v>0</v>
      </c>
    </row>
    <row r="12085" spans="1:5">
      <c r="A12085" s="410" t="s">
        <v>3086</v>
      </c>
      <c r="B12085" s="62" t="s">
        <v>123</v>
      </c>
      <c r="C12085" s="62">
        <v>3.7786999999999999E-4</v>
      </c>
      <c r="D12085" s="62">
        <v>11.01</v>
      </c>
      <c r="E12085" s="173">
        <f t="shared" si="264"/>
        <v>0</v>
      </c>
    </row>
    <row r="12086" spans="1:5">
      <c r="A12086" s="410" t="s">
        <v>3087</v>
      </c>
      <c r="B12086" s="62" t="s">
        <v>123</v>
      </c>
      <c r="C12086" s="62">
        <v>3.7786999999999999E-4</v>
      </c>
      <c r="D12086" s="62">
        <v>24.42</v>
      </c>
      <c r="E12086" s="173">
        <f t="shared" si="264"/>
        <v>0</v>
      </c>
    </row>
    <row r="12087" spans="1:5">
      <c r="A12087" s="410" t="s">
        <v>562</v>
      </c>
      <c r="B12087" s="62" t="s">
        <v>563</v>
      </c>
      <c r="C12087" s="62" t="s">
        <v>563</v>
      </c>
      <c r="D12087" s="62" t="s">
        <v>563</v>
      </c>
      <c r="E12087" s="173">
        <f>SUM(E12064:E12086)</f>
        <v>1.07</v>
      </c>
    </row>
    <row r="12088" spans="1:5">
      <c r="A12088" s="410"/>
      <c r="B12088" s="62"/>
      <c r="C12088" s="62"/>
      <c r="D12088" s="62"/>
      <c r="E12088" s="173"/>
    </row>
    <row r="12089" spans="1:5">
      <c r="A12089" s="410" t="s">
        <v>565</v>
      </c>
      <c r="B12089" s="62" t="s">
        <v>563</v>
      </c>
      <c r="C12089" s="62" t="s">
        <v>563</v>
      </c>
      <c r="D12089" s="62" t="s">
        <v>563</v>
      </c>
      <c r="E12089" s="173">
        <f>E12056+E12061+E12087</f>
        <v>4.34</v>
      </c>
    </row>
    <row r="12090" spans="1:5">
      <c r="A12090" s="410"/>
      <c r="B12090" s="62"/>
      <c r="C12090" s="62"/>
      <c r="D12090" s="413"/>
      <c r="E12090" s="173"/>
    </row>
    <row r="12091" spans="1:5">
      <c r="A12091" s="410"/>
      <c r="B12091" s="62"/>
      <c r="C12091" s="62"/>
      <c r="D12091" s="62"/>
      <c r="E12091" s="173"/>
    </row>
    <row r="12092" spans="1:5">
      <c r="A12092" s="410"/>
      <c r="B12092" s="62"/>
      <c r="C12092" s="62"/>
      <c r="D12092" s="62"/>
      <c r="E12092" s="173"/>
    </row>
    <row r="12093" spans="1:5">
      <c r="A12093" s="410" t="s">
        <v>1549</v>
      </c>
      <c r="B12093" s="62" t="s">
        <v>3547</v>
      </c>
      <c r="C12093" s="62"/>
      <c r="D12093" s="62"/>
      <c r="E12093" s="173"/>
    </row>
    <row r="12094" spans="1:5">
      <c r="A12094" s="410" t="s">
        <v>1267</v>
      </c>
      <c r="B12094" s="62"/>
      <c r="C12094" s="62"/>
      <c r="D12094" s="62"/>
      <c r="E12094" s="173"/>
    </row>
    <row r="12095" spans="1:5">
      <c r="A12095" s="410" t="s">
        <v>570</v>
      </c>
      <c r="B12095" s="62"/>
      <c r="C12095" s="62"/>
      <c r="D12095" s="62"/>
      <c r="E12095" s="173"/>
    </row>
    <row r="12096" spans="1:5">
      <c r="A12096" s="410"/>
      <c r="B12096" s="62"/>
      <c r="C12096" s="62"/>
      <c r="D12096" s="62"/>
      <c r="E12096" s="173"/>
    </row>
    <row r="12097" spans="1:5">
      <c r="A12097" s="410" t="s">
        <v>576</v>
      </c>
      <c r="B12097" s="62" t="s">
        <v>558</v>
      </c>
      <c r="C12097" s="62" t="s">
        <v>559</v>
      </c>
      <c r="D12097" s="62" t="s">
        <v>560</v>
      </c>
      <c r="E12097" s="173" t="s">
        <v>561</v>
      </c>
    </row>
    <row r="12098" spans="1:5" ht="30">
      <c r="A12098" s="410" t="s">
        <v>3061</v>
      </c>
      <c r="B12098" s="62" t="s">
        <v>123</v>
      </c>
      <c r="C12098" s="62">
        <v>8.1240000000000001E-5</v>
      </c>
      <c r="D12098" s="62">
        <v>576</v>
      </c>
      <c r="E12098" s="173">
        <f>TRUNC((C12098*D12098),2)</f>
        <v>0.04</v>
      </c>
    </row>
    <row r="12099" spans="1:5">
      <c r="A12099" s="410" t="s">
        <v>562</v>
      </c>
      <c r="B12099" s="62" t="s">
        <v>563</v>
      </c>
      <c r="C12099" s="62" t="s">
        <v>563</v>
      </c>
      <c r="D12099" s="62" t="s">
        <v>563</v>
      </c>
      <c r="E12099" s="173">
        <f>SUM(E12098:E12098)</f>
        <v>0.04</v>
      </c>
    </row>
    <row r="12100" spans="1:5">
      <c r="A12100" s="410"/>
      <c r="B12100" s="62"/>
      <c r="C12100" s="62"/>
      <c r="D12100" s="62"/>
      <c r="E12100" s="173"/>
    </row>
    <row r="12101" spans="1:5">
      <c r="A12101" s="410" t="s">
        <v>557</v>
      </c>
      <c r="B12101" s="62" t="s">
        <v>558</v>
      </c>
      <c r="C12101" s="62" t="s">
        <v>559</v>
      </c>
      <c r="D12101" s="62" t="s">
        <v>560</v>
      </c>
      <c r="E12101" s="173" t="s">
        <v>561</v>
      </c>
    </row>
    <row r="12102" spans="1:5">
      <c r="A12102" s="410" t="s">
        <v>3124</v>
      </c>
      <c r="B12102" s="62" t="s">
        <v>122</v>
      </c>
      <c r="C12102" s="62">
        <v>0.61806000000000005</v>
      </c>
      <c r="D12102" s="62">
        <v>9.34</v>
      </c>
      <c r="E12102" s="173">
        <f>TRUNC((C12102*D12102),2)</f>
        <v>5.77</v>
      </c>
    </row>
    <row r="12103" spans="1:5">
      <c r="A12103" s="410" t="s">
        <v>3125</v>
      </c>
      <c r="B12103" s="62" t="s">
        <v>122</v>
      </c>
      <c r="C12103" s="62">
        <v>0.61806000000000005</v>
      </c>
      <c r="D12103" s="62">
        <v>13.3</v>
      </c>
      <c r="E12103" s="173">
        <f>TRUNC((C12103*D12103),2)</f>
        <v>8.2200000000000006</v>
      </c>
    </row>
    <row r="12104" spans="1:5">
      <c r="A12104" s="410" t="s">
        <v>562</v>
      </c>
      <c r="B12104" s="62" t="s">
        <v>563</v>
      </c>
      <c r="C12104" s="62" t="s">
        <v>563</v>
      </c>
      <c r="D12104" s="62" t="s">
        <v>563</v>
      </c>
      <c r="E12104" s="173">
        <f>SUM(E12102:E12103)</f>
        <v>13.99</v>
      </c>
    </row>
    <row r="12105" spans="1:5">
      <c r="A12105" s="410"/>
      <c r="B12105" s="62"/>
      <c r="C12105" s="62"/>
      <c r="D12105" s="62"/>
      <c r="E12105" s="173"/>
    </row>
    <row r="12106" spans="1:5">
      <c r="A12106" s="410" t="s">
        <v>564</v>
      </c>
      <c r="B12106" s="62" t="s">
        <v>558</v>
      </c>
      <c r="C12106" s="62" t="s">
        <v>559</v>
      </c>
      <c r="D12106" s="62" t="s">
        <v>560</v>
      </c>
      <c r="E12106" s="173" t="s">
        <v>561</v>
      </c>
    </row>
    <row r="12107" spans="1:5">
      <c r="A12107" s="410" t="s">
        <v>3066</v>
      </c>
      <c r="B12107" s="62" t="s">
        <v>123</v>
      </c>
      <c r="C12107" s="62">
        <v>9.6206399999999997E-3</v>
      </c>
      <c r="D12107" s="62">
        <v>6.92</v>
      </c>
      <c r="E12107" s="173">
        <f t="shared" ref="E12107:E12130" si="265">TRUNC((C12107*D12107),2)</f>
        <v>0.06</v>
      </c>
    </row>
    <row r="12108" spans="1:5">
      <c r="A12108" s="410" t="s">
        <v>3046</v>
      </c>
      <c r="B12108" s="62" t="s">
        <v>131</v>
      </c>
      <c r="C12108" s="62">
        <v>1.9212000000000001E-3</v>
      </c>
      <c r="D12108" s="62">
        <v>50.4</v>
      </c>
      <c r="E12108" s="173">
        <f t="shared" si="265"/>
        <v>0.09</v>
      </c>
    </row>
    <row r="12109" spans="1:5">
      <c r="A12109" s="410" t="s">
        <v>3067</v>
      </c>
      <c r="B12109" s="62" t="s">
        <v>123</v>
      </c>
      <c r="C12109" s="62">
        <v>7.9752000000000002E-4</v>
      </c>
      <c r="D12109" s="62">
        <v>108.95</v>
      </c>
      <c r="E12109" s="173">
        <f t="shared" si="265"/>
        <v>0.08</v>
      </c>
    </row>
    <row r="12110" spans="1:5">
      <c r="A12110" s="410" t="s">
        <v>3069</v>
      </c>
      <c r="B12110" s="62" t="s">
        <v>123</v>
      </c>
      <c r="C12110" s="62">
        <v>1.0882920000000001E-2</v>
      </c>
      <c r="D12110" s="62">
        <v>6.21</v>
      </c>
      <c r="E12110" s="173">
        <f t="shared" si="265"/>
        <v>0.06</v>
      </c>
    </row>
    <row r="12111" spans="1:5">
      <c r="A12111" s="410" t="s">
        <v>3047</v>
      </c>
      <c r="B12111" s="62" t="s">
        <v>131</v>
      </c>
      <c r="C12111" s="62">
        <v>1.648152E-2</v>
      </c>
      <c r="D12111" s="62">
        <v>9.4499999999999993</v>
      </c>
      <c r="E12111" s="173">
        <f t="shared" si="265"/>
        <v>0.15</v>
      </c>
    </row>
    <row r="12112" spans="1:5">
      <c r="A12112" s="410" t="s">
        <v>3075</v>
      </c>
      <c r="B12112" s="62" t="s">
        <v>128</v>
      </c>
      <c r="C12112" s="62">
        <v>1.8138E-3</v>
      </c>
      <c r="D12112" s="62">
        <v>15.32</v>
      </c>
      <c r="E12112" s="173">
        <f t="shared" si="265"/>
        <v>0.02</v>
      </c>
    </row>
    <row r="12113" spans="1:5">
      <c r="A12113" s="410" t="s">
        <v>3076</v>
      </c>
      <c r="B12113" s="62" t="s">
        <v>122</v>
      </c>
      <c r="C12113" s="62">
        <v>1.2053475899999999</v>
      </c>
      <c r="D12113" s="62">
        <v>1.87</v>
      </c>
      <c r="E12113" s="173">
        <f t="shared" si="265"/>
        <v>2.25</v>
      </c>
    </row>
    <row r="12114" spans="1:5">
      <c r="A12114" s="410" t="s">
        <v>3077</v>
      </c>
      <c r="B12114" s="62" t="s">
        <v>122</v>
      </c>
      <c r="C12114" s="62">
        <v>1.2</v>
      </c>
      <c r="D12114" s="62">
        <v>0.71</v>
      </c>
      <c r="E12114" s="173">
        <f t="shared" si="265"/>
        <v>0.85</v>
      </c>
    </row>
    <row r="12115" spans="1:5">
      <c r="A12115" s="410" t="s">
        <v>3078</v>
      </c>
      <c r="B12115" s="62" t="s">
        <v>122</v>
      </c>
      <c r="C12115" s="62">
        <v>1.2</v>
      </c>
      <c r="D12115" s="62">
        <v>0.34</v>
      </c>
      <c r="E12115" s="173">
        <f t="shared" si="265"/>
        <v>0.4</v>
      </c>
    </row>
    <row r="12116" spans="1:5">
      <c r="A12116" s="410" t="s">
        <v>3079</v>
      </c>
      <c r="B12116" s="62" t="s">
        <v>122</v>
      </c>
      <c r="C12116" s="62">
        <v>1.2</v>
      </c>
      <c r="D12116" s="62">
        <v>0.05</v>
      </c>
      <c r="E12116" s="173">
        <f t="shared" si="265"/>
        <v>0.06</v>
      </c>
    </row>
    <row r="12117" spans="1:5">
      <c r="A12117" s="410" t="s">
        <v>3048</v>
      </c>
      <c r="B12117" s="62" t="s">
        <v>123</v>
      </c>
      <c r="C12117" s="62">
        <v>3.17556E-3</v>
      </c>
      <c r="D12117" s="62">
        <v>31.18</v>
      </c>
      <c r="E12117" s="173">
        <f t="shared" si="265"/>
        <v>0.09</v>
      </c>
    </row>
    <row r="12118" spans="1:5">
      <c r="A12118" s="410" t="s">
        <v>3049</v>
      </c>
      <c r="B12118" s="62" t="s">
        <v>123</v>
      </c>
      <c r="C12118" s="62">
        <v>1.48836E-3</v>
      </c>
      <c r="D12118" s="62">
        <v>178.5</v>
      </c>
      <c r="E12118" s="173">
        <f t="shared" si="265"/>
        <v>0.26</v>
      </c>
    </row>
    <row r="12119" spans="1:5">
      <c r="A12119" s="410" t="s">
        <v>3050</v>
      </c>
      <c r="B12119" s="62" t="s">
        <v>123</v>
      </c>
      <c r="C12119" s="62">
        <v>0.13378464000000001</v>
      </c>
      <c r="D12119" s="62">
        <v>1.17</v>
      </c>
      <c r="E12119" s="173">
        <f t="shared" si="265"/>
        <v>0.15</v>
      </c>
    </row>
    <row r="12120" spans="1:5" ht="30">
      <c r="A12120" s="410" t="s">
        <v>3051</v>
      </c>
      <c r="B12120" s="62" t="s">
        <v>123</v>
      </c>
      <c r="C12120" s="62">
        <v>1.2899999999999999E-3</v>
      </c>
      <c r="D12120" s="62">
        <v>140.43</v>
      </c>
      <c r="E12120" s="173">
        <f t="shared" si="265"/>
        <v>0.18</v>
      </c>
    </row>
    <row r="12121" spans="1:5" ht="30">
      <c r="A12121" s="410" t="s">
        <v>3052</v>
      </c>
      <c r="B12121" s="62" t="s">
        <v>123</v>
      </c>
      <c r="C12121" s="62">
        <v>8.6399999999999997E-4</v>
      </c>
      <c r="D12121" s="62">
        <v>123.37</v>
      </c>
      <c r="E12121" s="173">
        <f t="shared" si="265"/>
        <v>0.1</v>
      </c>
    </row>
    <row r="12122" spans="1:5" ht="30">
      <c r="A12122" s="410" t="s">
        <v>3080</v>
      </c>
      <c r="B12122" s="62" t="s">
        <v>123</v>
      </c>
      <c r="C12122" s="62">
        <v>5.2920000000000002E-5</v>
      </c>
      <c r="D12122" s="62">
        <v>593.85</v>
      </c>
      <c r="E12122" s="173">
        <f t="shared" si="265"/>
        <v>0.03</v>
      </c>
    </row>
    <row r="12123" spans="1:5">
      <c r="A12123" s="410" t="s">
        <v>3081</v>
      </c>
      <c r="B12123" s="62" t="s">
        <v>123</v>
      </c>
      <c r="C12123" s="62">
        <v>3.2496000000000001E-4</v>
      </c>
      <c r="D12123" s="62">
        <v>134.63</v>
      </c>
      <c r="E12123" s="173">
        <f t="shared" si="265"/>
        <v>0.04</v>
      </c>
    </row>
    <row r="12124" spans="1:5">
      <c r="A12124" s="410" t="s">
        <v>3082</v>
      </c>
      <c r="B12124" s="62" t="s">
        <v>123</v>
      </c>
      <c r="C12124" s="62">
        <v>2.4684000000000002E-4</v>
      </c>
      <c r="D12124" s="62">
        <v>202.84</v>
      </c>
      <c r="E12124" s="173">
        <f t="shared" si="265"/>
        <v>0.05</v>
      </c>
    </row>
    <row r="12125" spans="1:5">
      <c r="A12125" s="410" t="s">
        <v>3083</v>
      </c>
      <c r="B12125" s="62" t="s">
        <v>123</v>
      </c>
      <c r="C12125" s="62">
        <v>5.2920000000000002E-5</v>
      </c>
      <c r="D12125" s="62">
        <v>574.46</v>
      </c>
      <c r="E12125" s="173">
        <f t="shared" si="265"/>
        <v>0.03</v>
      </c>
    </row>
    <row r="12126" spans="1:5">
      <c r="A12126" s="410" t="s">
        <v>3084</v>
      </c>
      <c r="B12126" s="62" t="s">
        <v>123</v>
      </c>
      <c r="C12126" s="62">
        <v>6.5040000000000001E-5</v>
      </c>
      <c r="D12126" s="62">
        <v>276.64</v>
      </c>
      <c r="E12126" s="173">
        <f t="shared" si="265"/>
        <v>0.01</v>
      </c>
    </row>
    <row r="12127" spans="1:5">
      <c r="A12127" s="410" t="s">
        <v>3085</v>
      </c>
      <c r="B12127" s="62" t="s">
        <v>123</v>
      </c>
      <c r="C12127" s="62">
        <v>3.2759999999999998E-3</v>
      </c>
      <c r="D12127" s="62">
        <v>8.1</v>
      </c>
      <c r="E12127" s="173">
        <f t="shared" si="265"/>
        <v>0.02</v>
      </c>
    </row>
    <row r="12128" spans="1:5">
      <c r="A12128" s="410" t="s">
        <v>3086</v>
      </c>
      <c r="B12128" s="62" t="s">
        <v>123</v>
      </c>
      <c r="C12128" s="62">
        <v>1.8138E-3</v>
      </c>
      <c r="D12128" s="62">
        <v>11.01</v>
      </c>
      <c r="E12128" s="173">
        <f t="shared" si="265"/>
        <v>0.01</v>
      </c>
    </row>
    <row r="12129" spans="1:5">
      <c r="A12129" s="410" t="s">
        <v>3087</v>
      </c>
      <c r="B12129" s="62" t="s">
        <v>123</v>
      </c>
      <c r="C12129" s="62">
        <v>1.8138E-3</v>
      </c>
      <c r="D12129" s="62">
        <v>24.42</v>
      </c>
      <c r="E12129" s="173">
        <f t="shared" si="265"/>
        <v>0.04</v>
      </c>
    </row>
    <row r="12130" spans="1:5">
      <c r="A12130" s="410" t="s">
        <v>3384</v>
      </c>
      <c r="B12130" s="62" t="s">
        <v>123</v>
      </c>
      <c r="C12130" s="62">
        <v>1</v>
      </c>
      <c r="D12130" s="62">
        <v>113.08</v>
      </c>
      <c r="E12130" s="173">
        <f t="shared" si="265"/>
        <v>113.08</v>
      </c>
    </row>
    <row r="12131" spans="1:5">
      <c r="A12131" s="410" t="s">
        <v>562</v>
      </c>
      <c r="B12131" s="62" t="s">
        <v>563</v>
      </c>
      <c r="C12131" s="62" t="s">
        <v>563</v>
      </c>
      <c r="D12131" s="62" t="s">
        <v>563</v>
      </c>
      <c r="E12131" s="173">
        <f>SUM(E12107:E12130)</f>
        <v>118.11</v>
      </c>
    </row>
    <row r="12132" spans="1:5">
      <c r="A12132" s="410"/>
      <c r="B12132" s="62"/>
      <c r="C12132" s="62"/>
      <c r="D12132" s="62"/>
      <c r="E12132" s="173"/>
    </row>
    <row r="12133" spans="1:5">
      <c r="A12133" s="410" t="s">
        <v>565</v>
      </c>
      <c r="B12133" s="62" t="s">
        <v>563</v>
      </c>
      <c r="C12133" s="62" t="s">
        <v>563</v>
      </c>
      <c r="D12133" s="62" t="s">
        <v>563</v>
      </c>
      <c r="E12133" s="173">
        <f>E12099+E12104+E12131</f>
        <v>132.13999999999999</v>
      </c>
    </row>
    <row r="12134" spans="1:5">
      <c r="A12134" s="410"/>
      <c r="B12134" s="62"/>
      <c r="C12134" s="62"/>
      <c r="D12134" s="413"/>
      <c r="E12134" s="173"/>
    </row>
    <row r="12135" spans="1:5">
      <c r="A12135" s="410"/>
      <c r="B12135" s="62"/>
      <c r="C12135" s="62"/>
      <c r="D12135" s="62"/>
      <c r="E12135" s="173"/>
    </row>
    <row r="12136" spans="1:5">
      <c r="A12136" s="410"/>
      <c r="B12136" s="62"/>
      <c r="C12136" s="62"/>
      <c r="D12136" s="62"/>
      <c r="E12136" s="173"/>
    </row>
    <row r="12137" spans="1:5">
      <c r="A12137" s="410" t="s">
        <v>1550</v>
      </c>
      <c r="B12137" s="62" t="s">
        <v>3701</v>
      </c>
      <c r="C12137" s="62"/>
      <c r="D12137" s="62"/>
      <c r="E12137" s="173"/>
    </row>
    <row r="12138" spans="1:5">
      <c r="A12138" s="410" t="s">
        <v>1268</v>
      </c>
      <c r="B12138" s="62"/>
      <c r="C12138" s="62"/>
      <c r="D12138" s="62"/>
      <c r="E12138" s="173"/>
    </row>
    <row r="12139" spans="1:5">
      <c r="A12139" s="410" t="s">
        <v>570</v>
      </c>
      <c r="B12139" s="62"/>
      <c r="C12139" s="62"/>
      <c r="D12139" s="62"/>
      <c r="E12139" s="173"/>
    </row>
    <row r="12140" spans="1:5">
      <c r="A12140" s="410"/>
      <c r="B12140" s="62"/>
      <c r="C12140" s="62"/>
      <c r="D12140" s="62"/>
      <c r="E12140" s="173"/>
    </row>
    <row r="12141" spans="1:5">
      <c r="A12141" s="410" t="s">
        <v>576</v>
      </c>
      <c r="B12141" s="62" t="s">
        <v>558</v>
      </c>
      <c r="C12141" s="62" t="s">
        <v>559</v>
      </c>
      <c r="D12141" s="62" t="s">
        <v>560</v>
      </c>
      <c r="E12141" s="173" t="s">
        <v>561</v>
      </c>
    </row>
    <row r="12142" spans="1:5" ht="30">
      <c r="A12142" s="410" t="s">
        <v>3061</v>
      </c>
      <c r="B12142" s="62" t="s">
        <v>123</v>
      </c>
      <c r="C12142" s="62">
        <v>8.7330000000000006E-5</v>
      </c>
      <c r="D12142" s="62">
        <v>576</v>
      </c>
      <c r="E12142" s="173">
        <f>TRUNC((C12142*D12142),2)</f>
        <v>0.05</v>
      </c>
    </row>
    <row r="12143" spans="1:5">
      <c r="A12143" s="410" t="s">
        <v>562</v>
      </c>
      <c r="B12143" s="62" t="s">
        <v>563</v>
      </c>
      <c r="C12143" s="62" t="s">
        <v>563</v>
      </c>
      <c r="D12143" s="62" t="s">
        <v>563</v>
      </c>
      <c r="E12143" s="173">
        <f>SUM(E12142:E12142)</f>
        <v>0.05</v>
      </c>
    </row>
    <row r="12144" spans="1:5">
      <c r="A12144" s="410"/>
      <c r="B12144" s="62"/>
      <c r="C12144" s="62"/>
      <c r="D12144" s="62"/>
      <c r="E12144" s="173"/>
    </row>
    <row r="12145" spans="1:5">
      <c r="A12145" s="410" t="s">
        <v>557</v>
      </c>
      <c r="B12145" s="62" t="s">
        <v>558</v>
      </c>
      <c r="C12145" s="62" t="s">
        <v>559</v>
      </c>
      <c r="D12145" s="62" t="s">
        <v>560</v>
      </c>
      <c r="E12145" s="173" t="s">
        <v>561</v>
      </c>
    </row>
    <row r="12146" spans="1:5">
      <c r="A12146" s="410" t="s">
        <v>3124</v>
      </c>
      <c r="B12146" s="62" t="s">
        <v>122</v>
      </c>
      <c r="C12146" s="62">
        <v>0.60054830000000003</v>
      </c>
      <c r="D12146" s="62">
        <v>9.34</v>
      </c>
      <c r="E12146" s="173">
        <f>TRUNC((C12146*D12146),2)</f>
        <v>5.6</v>
      </c>
    </row>
    <row r="12147" spans="1:5">
      <c r="A12147" s="410" t="s">
        <v>3125</v>
      </c>
      <c r="B12147" s="62" t="s">
        <v>122</v>
      </c>
      <c r="C12147" s="62">
        <v>0.7282807</v>
      </c>
      <c r="D12147" s="62">
        <v>13.3</v>
      </c>
      <c r="E12147" s="173">
        <f>TRUNC((C12147*D12147),2)</f>
        <v>9.68</v>
      </c>
    </row>
    <row r="12148" spans="1:5">
      <c r="A12148" s="410" t="s">
        <v>562</v>
      </c>
      <c r="B12148" s="62" t="s">
        <v>563</v>
      </c>
      <c r="C12148" s="62" t="s">
        <v>563</v>
      </c>
      <c r="D12148" s="62" t="s">
        <v>563</v>
      </c>
      <c r="E12148" s="173">
        <f>SUM(E12146:E12147)</f>
        <v>15.28</v>
      </c>
    </row>
    <row r="12149" spans="1:5">
      <c r="A12149" s="410"/>
      <c r="B12149" s="62"/>
      <c r="C12149" s="62"/>
      <c r="D12149" s="62"/>
      <c r="E12149" s="173"/>
    </row>
    <row r="12150" spans="1:5">
      <c r="A12150" s="410" t="s">
        <v>564</v>
      </c>
      <c r="B12150" s="62" t="s">
        <v>558</v>
      </c>
      <c r="C12150" s="62" t="s">
        <v>559</v>
      </c>
      <c r="D12150" s="62" t="s">
        <v>560</v>
      </c>
      <c r="E12150" s="173" t="s">
        <v>561</v>
      </c>
    </row>
    <row r="12151" spans="1:5">
      <c r="A12151" s="410" t="s">
        <v>3066</v>
      </c>
      <c r="B12151" s="62" t="s">
        <v>123</v>
      </c>
      <c r="C12151" s="62">
        <v>1.0342189999999999E-2</v>
      </c>
      <c r="D12151" s="62">
        <v>6.92</v>
      </c>
      <c r="E12151" s="173">
        <f t="shared" ref="E12151:E12176" si="266">TRUNC((C12151*D12151),2)</f>
        <v>7.0000000000000007E-2</v>
      </c>
    </row>
    <row r="12152" spans="1:5">
      <c r="A12152" s="410" t="s">
        <v>3046</v>
      </c>
      <c r="B12152" s="62" t="s">
        <v>131</v>
      </c>
      <c r="C12152" s="62">
        <v>2.0652800000000001E-3</v>
      </c>
      <c r="D12152" s="62">
        <v>50.4</v>
      </c>
      <c r="E12152" s="173">
        <f t="shared" si="266"/>
        <v>0.1</v>
      </c>
    </row>
    <row r="12153" spans="1:5">
      <c r="A12153" s="410" t="s">
        <v>3067</v>
      </c>
      <c r="B12153" s="62" t="s">
        <v>123</v>
      </c>
      <c r="C12153" s="62">
        <v>8.5733000000000001E-4</v>
      </c>
      <c r="D12153" s="62">
        <v>108.95</v>
      </c>
      <c r="E12153" s="173">
        <f t="shared" si="266"/>
        <v>0.09</v>
      </c>
    </row>
    <row r="12154" spans="1:5">
      <c r="A12154" s="410" t="s">
        <v>3069</v>
      </c>
      <c r="B12154" s="62" t="s">
        <v>123</v>
      </c>
      <c r="C12154" s="62">
        <v>1.169915E-2</v>
      </c>
      <c r="D12154" s="62">
        <v>6.21</v>
      </c>
      <c r="E12154" s="173">
        <f t="shared" si="266"/>
        <v>7.0000000000000007E-2</v>
      </c>
    </row>
    <row r="12155" spans="1:5">
      <c r="A12155" s="410" t="s">
        <v>3047</v>
      </c>
      <c r="B12155" s="62" t="s">
        <v>131</v>
      </c>
      <c r="C12155" s="62">
        <v>1.7717630000000002E-2</v>
      </c>
      <c r="D12155" s="62">
        <v>9.4499999999999993</v>
      </c>
      <c r="E12155" s="173">
        <f t="shared" si="266"/>
        <v>0.16</v>
      </c>
    </row>
    <row r="12156" spans="1:5">
      <c r="A12156" s="410" t="s">
        <v>3075</v>
      </c>
      <c r="B12156" s="62" t="s">
        <v>128</v>
      </c>
      <c r="C12156" s="62">
        <v>1.9498300000000001E-3</v>
      </c>
      <c r="D12156" s="62">
        <v>15.32</v>
      </c>
      <c r="E12156" s="173">
        <f t="shared" si="266"/>
        <v>0.02</v>
      </c>
    </row>
    <row r="12157" spans="1:5">
      <c r="A12157" s="410" t="s">
        <v>3076</v>
      </c>
      <c r="B12157" s="62" t="s">
        <v>122</v>
      </c>
      <c r="C12157" s="62">
        <v>1.29</v>
      </c>
      <c r="D12157" s="62">
        <v>1.87</v>
      </c>
      <c r="E12157" s="173">
        <f t="shared" si="266"/>
        <v>2.41</v>
      </c>
    </row>
    <row r="12158" spans="1:5">
      <c r="A12158" s="410" t="s">
        <v>3077</v>
      </c>
      <c r="B12158" s="62" t="s">
        <v>122</v>
      </c>
      <c r="C12158" s="62">
        <v>1.29</v>
      </c>
      <c r="D12158" s="62">
        <v>0.71</v>
      </c>
      <c r="E12158" s="173">
        <f t="shared" si="266"/>
        <v>0.91</v>
      </c>
    </row>
    <row r="12159" spans="1:5">
      <c r="A12159" s="410" t="s">
        <v>3078</v>
      </c>
      <c r="B12159" s="62" t="s">
        <v>122</v>
      </c>
      <c r="C12159" s="62">
        <v>1.29</v>
      </c>
      <c r="D12159" s="62">
        <v>0.34</v>
      </c>
      <c r="E12159" s="173">
        <f t="shared" si="266"/>
        <v>0.43</v>
      </c>
    </row>
    <row r="12160" spans="1:5">
      <c r="A12160" s="410" t="s">
        <v>3079</v>
      </c>
      <c r="B12160" s="62" t="s">
        <v>122</v>
      </c>
      <c r="C12160" s="62">
        <v>1.29</v>
      </c>
      <c r="D12160" s="62">
        <v>0.05</v>
      </c>
      <c r="E12160" s="173">
        <f t="shared" si="266"/>
        <v>0.06</v>
      </c>
    </row>
    <row r="12161" spans="1:5">
      <c r="A12161" s="410" t="s">
        <v>3048</v>
      </c>
      <c r="B12161" s="62" t="s">
        <v>123</v>
      </c>
      <c r="C12161" s="62">
        <v>3.4137199999999999E-3</v>
      </c>
      <c r="D12161" s="62">
        <v>31.18</v>
      </c>
      <c r="E12161" s="173">
        <f t="shared" si="266"/>
        <v>0.1</v>
      </c>
    </row>
    <row r="12162" spans="1:5">
      <c r="A12162" s="410" t="s">
        <v>3049</v>
      </c>
      <c r="B12162" s="62" t="s">
        <v>123</v>
      </c>
      <c r="C12162" s="62">
        <v>1.59998E-3</v>
      </c>
      <c r="D12162" s="62">
        <v>178.5</v>
      </c>
      <c r="E12162" s="173">
        <f t="shared" si="266"/>
        <v>0.28000000000000003</v>
      </c>
    </row>
    <row r="12163" spans="1:5">
      <c r="A12163" s="410" t="s">
        <v>3050</v>
      </c>
      <c r="B12163" s="62" t="s">
        <v>123</v>
      </c>
      <c r="C12163" s="62">
        <v>0.14381848999999999</v>
      </c>
      <c r="D12163" s="62">
        <v>1.17</v>
      </c>
      <c r="E12163" s="173">
        <f t="shared" si="266"/>
        <v>0.16</v>
      </c>
    </row>
    <row r="12164" spans="1:5" ht="30">
      <c r="A12164" s="410" t="s">
        <v>3051</v>
      </c>
      <c r="B12164" s="62" t="s">
        <v>123</v>
      </c>
      <c r="C12164" s="62">
        <v>1.3867599999999999E-3</v>
      </c>
      <c r="D12164" s="62">
        <v>140.43</v>
      </c>
      <c r="E12164" s="173">
        <f t="shared" si="266"/>
        <v>0.19</v>
      </c>
    </row>
    <row r="12165" spans="1:5" ht="30">
      <c r="A12165" s="410" t="s">
        <v>3052</v>
      </c>
      <c r="B12165" s="62" t="s">
        <v>123</v>
      </c>
      <c r="C12165" s="62">
        <v>9.2880000000000002E-4</v>
      </c>
      <c r="D12165" s="62">
        <v>123.37</v>
      </c>
      <c r="E12165" s="173">
        <f t="shared" si="266"/>
        <v>0.11</v>
      </c>
    </row>
    <row r="12166" spans="1:5" ht="30">
      <c r="A12166" s="410" t="s">
        <v>3080</v>
      </c>
      <c r="B12166" s="62" t="s">
        <v>123</v>
      </c>
      <c r="C12166" s="62">
        <v>5.6889999999999999E-5</v>
      </c>
      <c r="D12166" s="62">
        <v>593.85</v>
      </c>
      <c r="E12166" s="173">
        <f t="shared" si="266"/>
        <v>0.03</v>
      </c>
    </row>
    <row r="12167" spans="1:5">
      <c r="A12167" s="410" t="s">
        <v>3081</v>
      </c>
      <c r="B12167" s="62" t="s">
        <v>123</v>
      </c>
      <c r="C12167" s="62">
        <v>3.4934000000000001E-4</v>
      </c>
      <c r="D12167" s="62">
        <v>134.63</v>
      </c>
      <c r="E12167" s="173">
        <f t="shared" si="266"/>
        <v>0.04</v>
      </c>
    </row>
    <row r="12168" spans="1:5">
      <c r="A12168" s="410" t="s">
        <v>3082</v>
      </c>
      <c r="B12168" s="62" t="s">
        <v>123</v>
      </c>
      <c r="C12168" s="62">
        <v>2.6535000000000003E-4</v>
      </c>
      <c r="D12168" s="62">
        <v>202.84</v>
      </c>
      <c r="E12168" s="173">
        <f t="shared" si="266"/>
        <v>0.05</v>
      </c>
    </row>
    <row r="12169" spans="1:5">
      <c r="A12169" s="410" t="s">
        <v>3083</v>
      </c>
      <c r="B12169" s="62" t="s">
        <v>123</v>
      </c>
      <c r="C12169" s="62">
        <v>5.6889999999999999E-5</v>
      </c>
      <c r="D12169" s="62">
        <v>574.46</v>
      </c>
      <c r="E12169" s="173">
        <f t="shared" si="266"/>
        <v>0.03</v>
      </c>
    </row>
    <row r="12170" spans="1:5">
      <c r="A12170" s="410" t="s">
        <v>3084</v>
      </c>
      <c r="B12170" s="62" t="s">
        <v>123</v>
      </c>
      <c r="C12170" s="62">
        <v>6.9919999999999995E-5</v>
      </c>
      <c r="D12170" s="62">
        <v>276.64</v>
      </c>
      <c r="E12170" s="173">
        <f t="shared" si="266"/>
        <v>0.01</v>
      </c>
    </row>
    <row r="12171" spans="1:5">
      <c r="A12171" s="410" t="s">
        <v>3085</v>
      </c>
      <c r="B12171" s="62" t="s">
        <v>123</v>
      </c>
      <c r="C12171" s="62">
        <v>3.5217E-3</v>
      </c>
      <c r="D12171" s="62">
        <v>8.1</v>
      </c>
      <c r="E12171" s="173">
        <f t="shared" si="266"/>
        <v>0.02</v>
      </c>
    </row>
    <row r="12172" spans="1:5">
      <c r="A12172" s="410" t="s">
        <v>3086</v>
      </c>
      <c r="B12172" s="62" t="s">
        <v>123</v>
      </c>
      <c r="C12172" s="62">
        <v>1.9498300000000001E-3</v>
      </c>
      <c r="D12172" s="62">
        <v>11.01</v>
      </c>
      <c r="E12172" s="173">
        <f t="shared" si="266"/>
        <v>0.02</v>
      </c>
    </row>
    <row r="12173" spans="1:5">
      <c r="A12173" s="410" t="s">
        <v>3087</v>
      </c>
      <c r="B12173" s="62" t="s">
        <v>123</v>
      </c>
      <c r="C12173" s="62">
        <v>1.9498300000000001E-3</v>
      </c>
      <c r="D12173" s="62">
        <v>24.42</v>
      </c>
      <c r="E12173" s="173">
        <f t="shared" si="266"/>
        <v>0.04</v>
      </c>
    </row>
    <row r="12174" spans="1:5">
      <c r="A12174" s="410" t="s">
        <v>3385</v>
      </c>
      <c r="B12174" s="62" t="s">
        <v>123</v>
      </c>
      <c r="C12174" s="62">
        <v>1</v>
      </c>
      <c r="D12174" s="62">
        <v>1.9</v>
      </c>
      <c r="E12174" s="173">
        <f t="shared" si="266"/>
        <v>1.9</v>
      </c>
    </row>
    <row r="12175" spans="1:5" ht="30">
      <c r="A12175" s="410" t="s">
        <v>3386</v>
      </c>
      <c r="B12175" s="62" t="s">
        <v>123</v>
      </c>
      <c r="C12175" s="62">
        <v>1</v>
      </c>
      <c r="D12175" s="62">
        <v>0.98</v>
      </c>
      <c r="E12175" s="173">
        <f t="shared" si="266"/>
        <v>0.98</v>
      </c>
    </row>
    <row r="12176" spans="1:5">
      <c r="A12176" s="410" t="s">
        <v>3387</v>
      </c>
      <c r="B12176" s="62" t="s">
        <v>123</v>
      </c>
      <c r="C12176" s="62">
        <v>3.0019646400000002</v>
      </c>
      <c r="D12176" s="62">
        <v>5.09</v>
      </c>
      <c r="E12176" s="173">
        <f t="shared" si="266"/>
        <v>15.28</v>
      </c>
    </row>
    <row r="12177" spans="1:5">
      <c r="A12177" s="410" t="s">
        <v>562</v>
      </c>
      <c r="B12177" s="62" t="s">
        <v>563</v>
      </c>
      <c r="C12177" s="62" t="s">
        <v>563</v>
      </c>
      <c r="D12177" s="62" t="s">
        <v>563</v>
      </c>
      <c r="E12177" s="173">
        <f>SUM(E12151:E12176)</f>
        <v>23.56</v>
      </c>
    </row>
    <row r="12178" spans="1:5">
      <c r="A12178" s="410"/>
      <c r="B12178" s="62"/>
      <c r="C12178" s="62"/>
      <c r="D12178" s="62"/>
      <c r="E12178" s="173"/>
    </row>
    <row r="12179" spans="1:5">
      <c r="A12179" s="410" t="s">
        <v>565</v>
      </c>
      <c r="B12179" s="62" t="s">
        <v>563</v>
      </c>
      <c r="C12179" s="62" t="s">
        <v>563</v>
      </c>
      <c r="D12179" s="62" t="s">
        <v>563</v>
      </c>
      <c r="E12179" s="173">
        <f>E12143+E12148+E12177</f>
        <v>38.89</v>
      </c>
    </row>
    <row r="12180" spans="1:5">
      <c r="A12180" s="410"/>
      <c r="B12180" s="62"/>
      <c r="C12180" s="62"/>
      <c r="D12180" s="413"/>
      <c r="E12180" s="173"/>
    </row>
    <row r="12181" spans="1:5">
      <c r="A12181" s="410"/>
      <c r="B12181" s="62"/>
      <c r="C12181" s="62"/>
      <c r="D12181" s="62"/>
      <c r="E12181" s="173"/>
    </row>
    <row r="12182" spans="1:5">
      <c r="A12182" s="410"/>
      <c r="B12182" s="62"/>
      <c r="C12182" s="62"/>
      <c r="D12182" s="62"/>
      <c r="E12182" s="173"/>
    </row>
    <row r="12183" spans="1:5">
      <c r="A12183" s="410" t="s">
        <v>1551</v>
      </c>
      <c r="B12183" s="62" t="s">
        <v>3702</v>
      </c>
      <c r="C12183" s="62"/>
      <c r="D12183" s="62"/>
      <c r="E12183" s="173"/>
    </row>
    <row r="12184" spans="1:5">
      <c r="A12184" s="410" t="s">
        <v>1269</v>
      </c>
      <c r="B12184" s="62"/>
      <c r="C12184" s="62"/>
      <c r="D12184" s="62"/>
      <c r="E12184" s="173"/>
    </row>
    <row r="12185" spans="1:5">
      <c r="A12185" s="410" t="s">
        <v>570</v>
      </c>
      <c r="B12185" s="62"/>
      <c r="C12185" s="62"/>
      <c r="D12185" s="62"/>
      <c r="E12185" s="173"/>
    </row>
    <row r="12186" spans="1:5">
      <c r="A12186" s="410"/>
      <c r="B12186" s="62"/>
      <c r="C12186" s="62"/>
      <c r="D12186" s="62"/>
      <c r="E12186" s="173"/>
    </row>
    <row r="12187" spans="1:5">
      <c r="A12187" s="410" t="s">
        <v>576</v>
      </c>
      <c r="B12187" s="62" t="s">
        <v>558</v>
      </c>
      <c r="C12187" s="62" t="s">
        <v>559</v>
      </c>
      <c r="D12187" s="62" t="s">
        <v>560</v>
      </c>
      <c r="E12187" s="173" t="s">
        <v>561</v>
      </c>
    </row>
    <row r="12188" spans="1:5" ht="30">
      <c r="A12188" s="410" t="s">
        <v>3061</v>
      </c>
      <c r="B12188" s="62" t="s">
        <v>123</v>
      </c>
      <c r="C12188" s="62">
        <v>8.3529999999999995E-5</v>
      </c>
      <c r="D12188" s="62">
        <v>576</v>
      </c>
      <c r="E12188" s="173">
        <f>TRUNC((C12188*D12188),2)</f>
        <v>0.04</v>
      </c>
    </row>
    <row r="12189" spans="1:5">
      <c r="A12189" s="410" t="s">
        <v>562</v>
      </c>
      <c r="B12189" s="62" t="s">
        <v>563</v>
      </c>
      <c r="C12189" s="62" t="s">
        <v>563</v>
      </c>
      <c r="D12189" s="62" t="s">
        <v>563</v>
      </c>
      <c r="E12189" s="173">
        <f>SUM(E12188:E12188)</f>
        <v>0.04</v>
      </c>
    </row>
    <row r="12190" spans="1:5">
      <c r="A12190" s="410"/>
      <c r="B12190" s="62"/>
      <c r="C12190" s="62"/>
      <c r="D12190" s="62"/>
      <c r="E12190" s="173"/>
    </row>
    <row r="12191" spans="1:5">
      <c r="A12191" s="410" t="s">
        <v>557</v>
      </c>
      <c r="B12191" s="62" t="s">
        <v>558</v>
      </c>
      <c r="C12191" s="62" t="s">
        <v>559</v>
      </c>
      <c r="D12191" s="62" t="s">
        <v>560</v>
      </c>
      <c r="E12191" s="173" t="s">
        <v>561</v>
      </c>
    </row>
    <row r="12192" spans="1:5">
      <c r="A12192" s="410" t="s">
        <v>3124</v>
      </c>
      <c r="B12192" s="62" t="s">
        <v>122</v>
      </c>
      <c r="C12192" s="62">
        <v>0.57170549999999998</v>
      </c>
      <c r="D12192" s="62">
        <v>9.34</v>
      </c>
      <c r="E12192" s="173">
        <f>TRUNC((C12192*D12192),2)</f>
        <v>5.33</v>
      </c>
    </row>
    <row r="12193" spans="1:5">
      <c r="A12193" s="410" t="s">
        <v>3125</v>
      </c>
      <c r="B12193" s="62" t="s">
        <v>122</v>
      </c>
      <c r="C12193" s="62">
        <v>0.69943789999999995</v>
      </c>
      <c r="D12193" s="62">
        <v>13.3</v>
      </c>
      <c r="E12193" s="173">
        <f>TRUNC((C12193*D12193),2)</f>
        <v>9.3000000000000007</v>
      </c>
    </row>
    <row r="12194" spans="1:5">
      <c r="A12194" s="410" t="s">
        <v>562</v>
      </c>
      <c r="B12194" s="62" t="s">
        <v>563</v>
      </c>
      <c r="C12194" s="62" t="s">
        <v>563</v>
      </c>
      <c r="D12194" s="62" t="s">
        <v>563</v>
      </c>
      <c r="E12194" s="173">
        <f>SUM(E12192:E12193)</f>
        <v>14.63</v>
      </c>
    </row>
    <row r="12195" spans="1:5">
      <c r="A12195" s="410"/>
      <c r="B12195" s="62"/>
      <c r="C12195" s="62"/>
      <c r="D12195" s="62"/>
      <c r="E12195" s="173"/>
    </row>
    <row r="12196" spans="1:5">
      <c r="A12196" s="410" t="s">
        <v>564</v>
      </c>
      <c r="B12196" s="62" t="s">
        <v>558</v>
      </c>
      <c r="C12196" s="62" t="s">
        <v>559</v>
      </c>
      <c r="D12196" s="62" t="s">
        <v>560</v>
      </c>
      <c r="E12196" s="173" t="s">
        <v>561</v>
      </c>
    </row>
    <row r="12197" spans="1:5">
      <c r="A12197" s="410" t="s">
        <v>3066</v>
      </c>
      <c r="B12197" s="62" t="s">
        <v>123</v>
      </c>
      <c r="C12197" s="62">
        <v>9.8932299999999994E-3</v>
      </c>
      <c r="D12197" s="62">
        <v>6.92</v>
      </c>
      <c r="E12197" s="173">
        <f t="shared" ref="E12197:E12222" si="267">TRUNC((C12197*D12197),2)</f>
        <v>0.06</v>
      </c>
    </row>
    <row r="12198" spans="1:5">
      <c r="A12198" s="410" t="s">
        <v>3046</v>
      </c>
      <c r="B12198" s="62" t="s">
        <v>131</v>
      </c>
      <c r="C12198" s="62">
        <v>1.9756399999999999E-3</v>
      </c>
      <c r="D12198" s="62">
        <v>50.4</v>
      </c>
      <c r="E12198" s="173">
        <f t="shared" si="267"/>
        <v>0.09</v>
      </c>
    </row>
    <row r="12199" spans="1:5">
      <c r="A12199" s="410" t="s">
        <v>3067</v>
      </c>
      <c r="B12199" s="62" t="s">
        <v>123</v>
      </c>
      <c r="C12199" s="62">
        <v>8.2010999999999998E-4</v>
      </c>
      <c r="D12199" s="62">
        <v>108.95</v>
      </c>
      <c r="E12199" s="173">
        <f t="shared" si="267"/>
        <v>0.08</v>
      </c>
    </row>
    <row r="12200" spans="1:5">
      <c r="A12200" s="410" t="s">
        <v>3069</v>
      </c>
      <c r="B12200" s="62" t="s">
        <v>123</v>
      </c>
      <c r="C12200" s="62">
        <v>1.119127E-2</v>
      </c>
      <c r="D12200" s="62">
        <v>6.21</v>
      </c>
      <c r="E12200" s="173">
        <f t="shared" si="267"/>
        <v>0.06</v>
      </c>
    </row>
    <row r="12201" spans="1:5">
      <c r="A12201" s="410" t="s">
        <v>3047</v>
      </c>
      <c r="B12201" s="62" t="s">
        <v>131</v>
      </c>
      <c r="C12201" s="62">
        <v>1.694849E-2</v>
      </c>
      <c r="D12201" s="62">
        <v>9.4499999999999993</v>
      </c>
      <c r="E12201" s="173">
        <f t="shared" si="267"/>
        <v>0.16</v>
      </c>
    </row>
    <row r="12202" spans="1:5">
      <c r="A12202" s="410" t="s">
        <v>3075</v>
      </c>
      <c r="B12202" s="62" t="s">
        <v>128</v>
      </c>
      <c r="C12202" s="62">
        <v>1.8651900000000001E-3</v>
      </c>
      <c r="D12202" s="62">
        <v>15.32</v>
      </c>
      <c r="E12202" s="173">
        <f t="shared" si="267"/>
        <v>0.02</v>
      </c>
    </row>
    <row r="12203" spans="1:5">
      <c r="A12203" s="410" t="s">
        <v>3076</v>
      </c>
      <c r="B12203" s="62" t="s">
        <v>122</v>
      </c>
      <c r="C12203" s="62">
        <v>1.22865241</v>
      </c>
      <c r="D12203" s="62">
        <v>1.87</v>
      </c>
      <c r="E12203" s="173">
        <f t="shared" si="267"/>
        <v>2.29</v>
      </c>
    </row>
    <row r="12204" spans="1:5">
      <c r="A12204" s="410" t="s">
        <v>3077</v>
      </c>
      <c r="B12204" s="62" t="s">
        <v>122</v>
      </c>
      <c r="C12204" s="62">
        <v>1.234</v>
      </c>
      <c r="D12204" s="62">
        <v>0.71</v>
      </c>
      <c r="E12204" s="173">
        <f t="shared" si="267"/>
        <v>0.87</v>
      </c>
    </row>
    <row r="12205" spans="1:5">
      <c r="A12205" s="410" t="s">
        <v>3078</v>
      </c>
      <c r="B12205" s="62" t="s">
        <v>122</v>
      </c>
      <c r="C12205" s="62">
        <v>1.234</v>
      </c>
      <c r="D12205" s="62">
        <v>0.34</v>
      </c>
      <c r="E12205" s="173">
        <f t="shared" si="267"/>
        <v>0.41</v>
      </c>
    </row>
    <row r="12206" spans="1:5">
      <c r="A12206" s="410" t="s">
        <v>3079</v>
      </c>
      <c r="B12206" s="62" t="s">
        <v>122</v>
      </c>
      <c r="C12206" s="62">
        <v>1.234</v>
      </c>
      <c r="D12206" s="62">
        <v>0.05</v>
      </c>
      <c r="E12206" s="173">
        <f t="shared" si="267"/>
        <v>0.06</v>
      </c>
    </row>
    <row r="12207" spans="1:5">
      <c r="A12207" s="410" t="s">
        <v>3048</v>
      </c>
      <c r="B12207" s="62" t="s">
        <v>123</v>
      </c>
      <c r="C12207" s="62">
        <v>3.2655399999999999E-3</v>
      </c>
      <c r="D12207" s="62">
        <v>31.18</v>
      </c>
      <c r="E12207" s="173">
        <f t="shared" si="267"/>
        <v>0.1</v>
      </c>
    </row>
    <row r="12208" spans="1:5">
      <c r="A12208" s="410" t="s">
        <v>3049</v>
      </c>
      <c r="B12208" s="62" t="s">
        <v>123</v>
      </c>
      <c r="C12208" s="62">
        <v>1.5305399999999999E-3</v>
      </c>
      <c r="D12208" s="62">
        <v>178.5</v>
      </c>
      <c r="E12208" s="173">
        <f t="shared" si="267"/>
        <v>0.27</v>
      </c>
    </row>
    <row r="12209" spans="1:5">
      <c r="A12209" s="410" t="s">
        <v>3050</v>
      </c>
      <c r="B12209" s="62" t="s">
        <v>123</v>
      </c>
      <c r="C12209" s="62">
        <v>0.13757521</v>
      </c>
      <c r="D12209" s="62">
        <v>1.17</v>
      </c>
      <c r="E12209" s="173">
        <f t="shared" si="267"/>
        <v>0.16</v>
      </c>
    </row>
    <row r="12210" spans="1:5" ht="30">
      <c r="A12210" s="410" t="s">
        <v>3051</v>
      </c>
      <c r="B12210" s="62" t="s">
        <v>123</v>
      </c>
      <c r="C12210" s="62">
        <v>1.3265600000000001E-3</v>
      </c>
      <c r="D12210" s="62">
        <v>140.43</v>
      </c>
      <c r="E12210" s="173">
        <f t="shared" si="267"/>
        <v>0.18</v>
      </c>
    </row>
    <row r="12211" spans="1:5" ht="30">
      <c r="A12211" s="410" t="s">
        <v>3052</v>
      </c>
      <c r="B12211" s="62" t="s">
        <v>123</v>
      </c>
      <c r="C12211" s="62">
        <v>8.8847999999999998E-4</v>
      </c>
      <c r="D12211" s="62">
        <v>123.37</v>
      </c>
      <c r="E12211" s="173">
        <f t="shared" si="267"/>
        <v>0.1</v>
      </c>
    </row>
    <row r="12212" spans="1:5" ht="30">
      <c r="A12212" s="410" t="s">
        <v>3080</v>
      </c>
      <c r="B12212" s="62" t="s">
        <v>123</v>
      </c>
      <c r="C12212" s="62">
        <v>5.4429999999999999E-5</v>
      </c>
      <c r="D12212" s="62">
        <v>593.85</v>
      </c>
      <c r="E12212" s="173">
        <f t="shared" si="267"/>
        <v>0.03</v>
      </c>
    </row>
    <row r="12213" spans="1:5">
      <c r="A12213" s="410" t="s">
        <v>3081</v>
      </c>
      <c r="B12213" s="62" t="s">
        <v>123</v>
      </c>
      <c r="C12213" s="62">
        <v>3.3416000000000001E-4</v>
      </c>
      <c r="D12213" s="62">
        <v>134.63</v>
      </c>
      <c r="E12213" s="173">
        <f t="shared" si="267"/>
        <v>0.04</v>
      </c>
    </row>
    <row r="12214" spans="1:5">
      <c r="A12214" s="410" t="s">
        <v>3082</v>
      </c>
      <c r="B12214" s="62" t="s">
        <v>123</v>
      </c>
      <c r="C12214" s="62">
        <v>2.5382999999999997E-4</v>
      </c>
      <c r="D12214" s="62">
        <v>202.84</v>
      </c>
      <c r="E12214" s="173">
        <f t="shared" si="267"/>
        <v>0.05</v>
      </c>
    </row>
    <row r="12215" spans="1:5">
      <c r="A12215" s="410" t="s">
        <v>3083</v>
      </c>
      <c r="B12215" s="62" t="s">
        <v>123</v>
      </c>
      <c r="C12215" s="62">
        <v>5.4429999999999999E-5</v>
      </c>
      <c r="D12215" s="62">
        <v>574.46</v>
      </c>
      <c r="E12215" s="173">
        <f t="shared" si="267"/>
        <v>0.03</v>
      </c>
    </row>
    <row r="12216" spans="1:5">
      <c r="A12216" s="410" t="s">
        <v>3084</v>
      </c>
      <c r="B12216" s="62" t="s">
        <v>123</v>
      </c>
      <c r="C12216" s="62">
        <v>6.6879999999999997E-5</v>
      </c>
      <c r="D12216" s="62">
        <v>276.64</v>
      </c>
      <c r="E12216" s="173">
        <f t="shared" si="267"/>
        <v>0.01</v>
      </c>
    </row>
    <row r="12217" spans="1:5">
      <c r="A12217" s="410" t="s">
        <v>3085</v>
      </c>
      <c r="B12217" s="62" t="s">
        <v>123</v>
      </c>
      <c r="C12217" s="62">
        <v>3.3688199999999998E-3</v>
      </c>
      <c r="D12217" s="62">
        <v>8.1</v>
      </c>
      <c r="E12217" s="173">
        <f t="shared" si="267"/>
        <v>0.02</v>
      </c>
    </row>
    <row r="12218" spans="1:5">
      <c r="A12218" s="410" t="s">
        <v>3086</v>
      </c>
      <c r="B12218" s="62" t="s">
        <v>123</v>
      </c>
      <c r="C12218" s="62">
        <v>1.8651900000000001E-3</v>
      </c>
      <c r="D12218" s="62">
        <v>11.01</v>
      </c>
      <c r="E12218" s="173">
        <f t="shared" si="267"/>
        <v>0.02</v>
      </c>
    </row>
    <row r="12219" spans="1:5">
      <c r="A12219" s="410" t="s">
        <v>3087</v>
      </c>
      <c r="B12219" s="62" t="s">
        <v>123</v>
      </c>
      <c r="C12219" s="62">
        <v>1.8651900000000001E-3</v>
      </c>
      <c r="D12219" s="62">
        <v>24.42</v>
      </c>
      <c r="E12219" s="173">
        <f t="shared" si="267"/>
        <v>0.04</v>
      </c>
    </row>
    <row r="12220" spans="1:5">
      <c r="A12220" s="410" t="s">
        <v>3385</v>
      </c>
      <c r="B12220" s="62" t="s">
        <v>123</v>
      </c>
      <c r="C12220" s="62">
        <v>1</v>
      </c>
      <c r="D12220" s="62">
        <v>1.9</v>
      </c>
      <c r="E12220" s="173">
        <f t="shared" si="267"/>
        <v>1.9</v>
      </c>
    </row>
    <row r="12221" spans="1:5" ht="30">
      <c r="A12221" s="410" t="s">
        <v>3386</v>
      </c>
      <c r="B12221" s="62" t="s">
        <v>123</v>
      </c>
      <c r="C12221" s="62">
        <v>1</v>
      </c>
      <c r="D12221" s="62">
        <v>0.98</v>
      </c>
      <c r="E12221" s="173">
        <f t="shared" si="267"/>
        <v>0.98</v>
      </c>
    </row>
    <row r="12222" spans="1:5">
      <c r="A12222" s="410" t="s">
        <v>3387</v>
      </c>
      <c r="B12222" s="62" t="s">
        <v>123</v>
      </c>
      <c r="C12222" s="62">
        <v>2.0058939100000002</v>
      </c>
      <c r="D12222" s="62">
        <v>5.09</v>
      </c>
      <c r="E12222" s="173">
        <f t="shared" si="267"/>
        <v>10.210000000000001</v>
      </c>
    </row>
    <row r="12223" spans="1:5">
      <c r="A12223" s="410" t="s">
        <v>562</v>
      </c>
      <c r="B12223" s="62" t="s">
        <v>563</v>
      </c>
      <c r="C12223" s="62" t="s">
        <v>563</v>
      </c>
      <c r="D12223" s="62" t="s">
        <v>563</v>
      </c>
      <c r="E12223" s="173">
        <f>SUM(E12197:E12222)</f>
        <v>18.239999999999998</v>
      </c>
    </row>
    <row r="12224" spans="1:5">
      <c r="A12224" s="410"/>
      <c r="B12224" s="62"/>
      <c r="C12224" s="62"/>
      <c r="D12224" s="62"/>
      <c r="E12224" s="173"/>
    </row>
    <row r="12225" spans="1:5">
      <c r="A12225" s="410" t="s">
        <v>565</v>
      </c>
      <c r="B12225" s="62" t="s">
        <v>563</v>
      </c>
      <c r="C12225" s="62" t="s">
        <v>563</v>
      </c>
      <c r="D12225" s="62" t="s">
        <v>563</v>
      </c>
      <c r="E12225" s="173">
        <f>E12189+E12194+E12223</f>
        <v>32.909999999999997</v>
      </c>
    </row>
    <row r="12226" spans="1:5">
      <c r="A12226" s="410"/>
      <c r="B12226" s="62"/>
      <c r="C12226" s="62"/>
      <c r="D12226" s="413"/>
      <c r="E12226" s="173"/>
    </row>
    <row r="12227" spans="1:5">
      <c r="A12227" s="410"/>
      <c r="B12227" s="62"/>
      <c r="C12227" s="62"/>
      <c r="D12227" s="62"/>
      <c r="E12227" s="173"/>
    </row>
    <row r="12228" spans="1:5">
      <c r="A12228" s="410"/>
      <c r="B12228" s="62"/>
      <c r="C12228" s="62"/>
      <c r="D12228" s="62"/>
      <c r="E12228" s="173"/>
    </row>
    <row r="12229" spans="1:5">
      <c r="A12229" s="410" t="s">
        <v>1552</v>
      </c>
      <c r="B12229" s="62" t="s">
        <v>3702</v>
      </c>
      <c r="C12229" s="62"/>
      <c r="D12229" s="62"/>
      <c r="E12229" s="173"/>
    </row>
    <row r="12230" spans="1:5">
      <c r="A12230" s="410" t="s">
        <v>2594</v>
      </c>
      <c r="B12230" s="62"/>
      <c r="C12230" s="62"/>
      <c r="D12230" s="62"/>
      <c r="E12230" s="173"/>
    </row>
    <row r="12231" spans="1:5">
      <c r="A12231" s="410" t="s">
        <v>570</v>
      </c>
      <c r="B12231" s="62"/>
      <c r="C12231" s="62"/>
      <c r="D12231" s="62"/>
      <c r="E12231" s="173"/>
    </row>
    <row r="12232" spans="1:5">
      <c r="A12232" s="410"/>
      <c r="B12232" s="62"/>
      <c r="C12232" s="62"/>
      <c r="D12232" s="62"/>
      <c r="E12232" s="173"/>
    </row>
    <row r="12233" spans="1:5">
      <c r="A12233" s="410" t="s">
        <v>576</v>
      </c>
      <c r="B12233" s="62" t="s">
        <v>558</v>
      </c>
      <c r="C12233" s="62" t="s">
        <v>559</v>
      </c>
      <c r="D12233" s="62" t="s">
        <v>560</v>
      </c>
      <c r="E12233" s="173" t="s">
        <v>561</v>
      </c>
    </row>
    <row r="12234" spans="1:5" ht="30">
      <c r="A12234" s="410" t="s">
        <v>3061</v>
      </c>
      <c r="B12234" s="62" t="s">
        <v>123</v>
      </c>
      <c r="C12234" s="62">
        <v>8.3529999999999995E-5</v>
      </c>
      <c r="D12234" s="62">
        <v>576</v>
      </c>
      <c r="E12234" s="173">
        <f>TRUNC((C12234*D12234),2)</f>
        <v>0.04</v>
      </c>
    </row>
    <row r="12235" spans="1:5">
      <c r="A12235" s="410" t="s">
        <v>562</v>
      </c>
      <c r="B12235" s="62" t="s">
        <v>563</v>
      </c>
      <c r="C12235" s="62" t="s">
        <v>563</v>
      </c>
      <c r="D12235" s="62" t="s">
        <v>563</v>
      </c>
      <c r="E12235" s="173">
        <f>SUM(E12234:E12234)</f>
        <v>0.04</v>
      </c>
    </row>
    <row r="12236" spans="1:5">
      <c r="A12236" s="410"/>
      <c r="B12236" s="62"/>
      <c r="C12236" s="62"/>
      <c r="D12236" s="62"/>
      <c r="E12236" s="173"/>
    </row>
    <row r="12237" spans="1:5">
      <c r="A12237" s="410" t="s">
        <v>557</v>
      </c>
      <c r="B12237" s="62" t="s">
        <v>558</v>
      </c>
      <c r="C12237" s="62" t="s">
        <v>559</v>
      </c>
      <c r="D12237" s="62" t="s">
        <v>560</v>
      </c>
      <c r="E12237" s="173" t="s">
        <v>561</v>
      </c>
    </row>
    <row r="12238" spans="1:5">
      <c r="A12238" s="410" t="s">
        <v>3124</v>
      </c>
      <c r="B12238" s="62" t="s">
        <v>122</v>
      </c>
      <c r="C12238" s="62">
        <v>0.57170549999999998</v>
      </c>
      <c r="D12238" s="62">
        <v>9.34</v>
      </c>
      <c r="E12238" s="173">
        <f>TRUNC((C12238*D12238),2)</f>
        <v>5.33</v>
      </c>
    </row>
    <row r="12239" spans="1:5">
      <c r="A12239" s="410" t="s">
        <v>3125</v>
      </c>
      <c r="B12239" s="62" t="s">
        <v>122</v>
      </c>
      <c r="C12239" s="62">
        <v>0.69943789999999995</v>
      </c>
      <c r="D12239" s="62">
        <v>13.3</v>
      </c>
      <c r="E12239" s="173">
        <f>TRUNC((C12239*D12239),2)</f>
        <v>9.3000000000000007</v>
      </c>
    </row>
    <row r="12240" spans="1:5">
      <c r="A12240" s="410" t="s">
        <v>562</v>
      </c>
      <c r="B12240" s="62" t="s">
        <v>563</v>
      </c>
      <c r="C12240" s="62" t="s">
        <v>563</v>
      </c>
      <c r="D12240" s="62" t="s">
        <v>563</v>
      </c>
      <c r="E12240" s="173">
        <f>SUM(E12238:E12239)</f>
        <v>14.63</v>
      </c>
    </row>
    <row r="12241" spans="1:5">
      <c r="A12241" s="410"/>
      <c r="B12241" s="62"/>
      <c r="C12241" s="62"/>
      <c r="D12241" s="62"/>
      <c r="E12241" s="173"/>
    </row>
    <row r="12242" spans="1:5">
      <c r="A12242" s="410" t="s">
        <v>564</v>
      </c>
      <c r="B12242" s="62" t="s">
        <v>558</v>
      </c>
      <c r="C12242" s="62" t="s">
        <v>559</v>
      </c>
      <c r="D12242" s="62" t="s">
        <v>560</v>
      </c>
      <c r="E12242" s="173" t="s">
        <v>561</v>
      </c>
    </row>
    <row r="12243" spans="1:5">
      <c r="A12243" s="410" t="s">
        <v>3066</v>
      </c>
      <c r="B12243" s="62" t="s">
        <v>123</v>
      </c>
      <c r="C12243" s="62">
        <v>9.8932299999999994E-3</v>
      </c>
      <c r="D12243" s="62">
        <v>6.92</v>
      </c>
      <c r="E12243" s="173">
        <f t="shared" ref="E12243:E12268" si="268">TRUNC((C12243*D12243),2)</f>
        <v>0.06</v>
      </c>
    </row>
    <row r="12244" spans="1:5">
      <c r="A12244" s="410" t="s">
        <v>3046</v>
      </c>
      <c r="B12244" s="62" t="s">
        <v>131</v>
      </c>
      <c r="C12244" s="62">
        <v>1.9756399999999999E-3</v>
      </c>
      <c r="D12244" s="62">
        <v>50.4</v>
      </c>
      <c r="E12244" s="173">
        <f t="shared" si="268"/>
        <v>0.09</v>
      </c>
    </row>
    <row r="12245" spans="1:5">
      <c r="A12245" s="410" t="s">
        <v>3067</v>
      </c>
      <c r="B12245" s="62" t="s">
        <v>123</v>
      </c>
      <c r="C12245" s="62">
        <v>8.2010999999999998E-4</v>
      </c>
      <c r="D12245" s="62">
        <v>108.95</v>
      </c>
      <c r="E12245" s="173">
        <f t="shared" si="268"/>
        <v>0.08</v>
      </c>
    </row>
    <row r="12246" spans="1:5">
      <c r="A12246" s="410" t="s">
        <v>3069</v>
      </c>
      <c r="B12246" s="62" t="s">
        <v>123</v>
      </c>
      <c r="C12246" s="62">
        <v>1.119127E-2</v>
      </c>
      <c r="D12246" s="62">
        <v>6.21</v>
      </c>
      <c r="E12246" s="173">
        <f t="shared" si="268"/>
        <v>0.06</v>
      </c>
    </row>
    <row r="12247" spans="1:5">
      <c r="A12247" s="410" t="s">
        <v>3047</v>
      </c>
      <c r="B12247" s="62" t="s">
        <v>131</v>
      </c>
      <c r="C12247" s="62">
        <v>1.694849E-2</v>
      </c>
      <c r="D12247" s="62">
        <v>9.4499999999999993</v>
      </c>
      <c r="E12247" s="173">
        <f t="shared" si="268"/>
        <v>0.16</v>
      </c>
    </row>
    <row r="12248" spans="1:5">
      <c r="A12248" s="410" t="s">
        <v>3075</v>
      </c>
      <c r="B12248" s="62" t="s">
        <v>128</v>
      </c>
      <c r="C12248" s="62">
        <v>1.8651900000000001E-3</v>
      </c>
      <c r="D12248" s="62">
        <v>15.32</v>
      </c>
      <c r="E12248" s="173">
        <f t="shared" si="268"/>
        <v>0.02</v>
      </c>
    </row>
    <row r="12249" spans="1:5">
      <c r="A12249" s="410" t="s">
        <v>3076</v>
      </c>
      <c r="B12249" s="62" t="s">
        <v>122</v>
      </c>
      <c r="C12249" s="62">
        <v>1.22865241</v>
      </c>
      <c r="D12249" s="62">
        <v>1.87</v>
      </c>
      <c r="E12249" s="173">
        <f t="shared" si="268"/>
        <v>2.29</v>
      </c>
    </row>
    <row r="12250" spans="1:5">
      <c r="A12250" s="410" t="s">
        <v>3077</v>
      </c>
      <c r="B12250" s="62" t="s">
        <v>122</v>
      </c>
      <c r="C12250" s="62">
        <v>1.234</v>
      </c>
      <c r="D12250" s="62">
        <v>0.71</v>
      </c>
      <c r="E12250" s="173">
        <f t="shared" si="268"/>
        <v>0.87</v>
      </c>
    </row>
    <row r="12251" spans="1:5">
      <c r="A12251" s="410" t="s">
        <v>3078</v>
      </c>
      <c r="B12251" s="62" t="s">
        <v>122</v>
      </c>
      <c r="C12251" s="62">
        <v>1.234</v>
      </c>
      <c r="D12251" s="62">
        <v>0.34</v>
      </c>
      <c r="E12251" s="173">
        <f t="shared" si="268"/>
        <v>0.41</v>
      </c>
    </row>
    <row r="12252" spans="1:5">
      <c r="A12252" s="410" t="s">
        <v>3079</v>
      </c>
      <c r="B12252" s="62" t="s">
        <v>122</v>
      </c>
      <c r="C12252" s="62">
        <v>1.234</v>
      </c>
      <c r="D12252" s="62">
        <v>0.05</v>
      </c>
      <c r="E12252" s="173">
        <f t="shared" si="268"/>
        <v>0.06</v>
      </c>
    </row>
    <row r="12253" spans="1:5">
      <c r="A12253" s="410" t="s">
        <v>3048</v>
      </c>
      <c r="B12253" s="62" t="s">
        <v>123</v>
      </c>
      <c r="C12253" s="62">
        <v>3.2655399999999999E-3</v>
      </c>
      <c r="D12253" s="62">
        <v>31.18</v>
      </c>
      <c r="E12253" s="173">
        <f t="shared" si="268"/>
        <v>0.1</v>
      </c>
    </row>
    <row r="12254" spans="1:5">
      <c r="A12254" s="410" t="s">
        <v>3049</v>
      </c>
      <c r="B12254" s="62" t="s">
        <v>123</v>
      </c>
      <c r="C12254" s="62">
        <v>1.5305399999999999E-3</v>
      </c>
      <c r="D12254" s="62">
        <v>178.5</v>
      </c>
      <c r="E12254" s="173">
        <f t="shared" si="268"/>
        <v>0.27</v>
      </c>
    </row>
    <row r="12255" spans="1:5">
      <c r="A12255" s="410" t="s">
        <v>3050</v>
      </c>
      <c r="B12255" s="62" t="s">
        <v>123</v>
      </c>
      <c r="C12255" s="62">
        <v>0.13757521</v>
      </c>
      <c r="D12255" s="62">
        <v>1.17</v>
      </c>
      <c r="E12255" s="173">
        <f t="shared" si="268"/>
        <v>0.16</v>
      </c>
    </row>
    <row r="12256" spans="1:5" ht="30">
      <c r="A12256" s="410" t="s">
        <v>3051</v>
      </c>
      <c r="B12256" s="62" t="s">
        <v>123</v>
      </c>
      <c r="C12256" s="62">
        <v>1.3265600000000001E-3</v>
      </c>
      <c r="D12256" s="62">
        <v>140.43</v>
      </c>
      <c r="E12256" s="173">
        <f t="shared" si="268"/>
        <v>0.18</v>
      </c>
    </row>
    <row r="12257" spans="1:5" ht="30">
      <c r="A12257" s="410" t="s">
        <v>3052</v>
      </c>
      <c r="B12257" s="62" t="s">
        <v>123</v>
      </c>
      <c r="C12257" s="62">
        <v>8.8847999999999998E-4</v>
      </c>
      <c r="D12257" s="62">
        <v>123.37</v>
      </c>
      <c r="E12257" s="173">
        <f t="shared" si="268"/>
        <v>0.1</v>
      </c>
    </row>
    <row r="12258" spans="1:5" ht="30">
      <c r="A12258" s="410" t="s">
        <v>3080</v>
      </c>
      <c r="B12258" s="62" t="s">
        <v>123</v>
      </c>
      <c r="C12258" s="62">
        <v>5.4429999999999999E-5</v>
      </c>
      <c r="D12258" s="62">
        <v>593.85</v>
      </c>
      <c r="E12258" s="173">
        <f t="shared" si="268"/>
        <v>0.03</v>
      </c>
    </row>
    <row r="12259" spans="1:5">
      <c r="A12259" s="410" t="s">
        <v>3081</v>
      </c>
      <c r="B12259" s="62" t="s">
        <v>123</v>
      </c>
      <c r="C12259" s="62">
        <v>3.3416000000000001E-4</v>
      </c>
      <c r="D12259" s="62">
        <v>134.63</v>
      </c>
      <c r="E12259" s="173">
        <f t="shared" si="268"/>
        <v>0.04</v>
      </c>
    </row>
    <row r="12260" spans="1:5">
      <c r="A12260" s="410" t="s">
        <v>3082</v>
      </c>
      <c r="B12260" s="62" t="s">
        <v>123</v>
      </c>
      <c r="C12260" s="62">
        <v>2.5382999999999997E-4</v>
      </c>
      <c r="D12260" s="62">
        <v>202.84</v>
      </c>
      <c r="E12260" s="173">
        <f t="shared" si="268"/>
        <v>0.05</v>
      </c>
    </row>
    <row r="12261" spans="1:5">
      <c r="A12261" s="410" t="s">
        <v>3083</v>
      </c>
      <c r="B12261" s="62" t="s">
        <v>123</v>
      </c>
      <c r="C12261" s="62">
        <v>5.4429999999999999E-5</v>
      </c>
      <c r="D12261" s="62">
        <v>574.46</v>
      </c>
      <c r="E12261" s="173">
        <f t="shared" si="268"/>
        <v>0.03</v>
      </c>
    </row>
    <row r="12262" spans="1:5">
      <c r="A12262" s="410" t="s">
        <v>3084</v>
      </c>
      <c r="B12262" s="62" t="s">
        <v>123</v>
      </c>
      <c r="C12262" s="62">
        <v>6.6879999999999997E-5</v>
      </c>
      <c r="D12262" s="62">
        <v>276.64</v>
      </c>
      <c r="E12262" s="173">
        <f t="shared" si="268"/>
        <v>0.01</v>
      </c>
    </row>
    <row r="12263" spans="1:5">
      <c r="A12263" s="410" t="s">
        <v>3085</v>
      </c>
      <c r="B12263" s="62" t="s">
        <v>123</v>
      </c>
      <c r="C12263" s="62">
        <v>3.3688199999999998E-3</v>
      </c>
      <c r="D12263" s="62">
        <v>8.1</v>
      </c>
      <c r="E12263" s="173">
        <f t="shared" si="268"/>
        <v>0.02</v>
      </c>
    </row>
    <row r="12264" spans="1:5">
      <c r="A12264" s="410" t="s">
        <v>3086</v>
      </c>
      <c r="B12264" s="62" t="s">
        <v>123</v>
      </c>
      <c r="C12264" s="62">
        <v>1.8651900000000001E-3</v>
      </c>
      <c r="D12264" s="62">
        <v>11.01</v>
      </c>
      <c r="E12264" s="173">
        <f t="shared" si="268"/>
        <v>0.02</v>
      </c>
    </row>
    <row r="12265" spans="1:5">
      <c r="A12265" s="410" t="s">
        <v>3087</v>
      </c>
      <c r="B12265" s="62" t="s">
        <v>123</v>
      </c>
      <c r="C12265" s="62">
        <v>1.8651900000000001E-3</v>
      </c>
      <c r="D12265" s="62">
        <v>24.42</v>
      </c>
      <c r="E12265" s="173">
        <f t="shared" si="268"/>
        <v>0.04</v>
      </c>
    </row>
    <row r="12266" spans="1:5">
      <c r="A12266" s="410" t="s">
        <v>3385</v>
      </c>
      <c r="B12266" s="62" t="s">
        <v>123</v>
      </c>
      <c r="C12266" s="62">
        <v>1</v>
      </c>
      <c r="D12266" s="62">
        <v>1.9</v>
      </c>
      <c r="E12266" s="173">
        <f t="shared" si="268"/>
        <v>1.9</v>
      </c>
    </row>
    <row r="12267" spans="1:5" ht="30">
      <c r="A12267" s="410" t="s">
        <v>3386</v>
      </c>
      <c r="B12267" s="62" t="s">
        <v>123</v>
      </c>
      <c r="C12267" s="62">
        <v>1</v>
      </c>
      <c r="D12267" s="62">
        <v>0.98</v>
      </c>
      <c r="E12267" s="173">
        <f t="shared" si="268"/>
        <v>0.98</v>
      </c>
    </row>
    <row r="12268" spans="1:5">
      <c r="A12268" s="410" t="s">
        <v>3387</v>
      </c>
      <c r="B12268" s="62" t="s">
        <v>123</v>
      </c>
      <c r="C12268" s="62">
        <v>2.0058939100000002</v>
      </c>
      <c r="D12268" s="62">
        <v>5.09</v>
      </c>
      <c r="E12268" s="173">
        <f t="shared" si="268"/>
        <v>10.210000000000001</v>
      </c>
    </row>
    <row r="12269" spans="1:5">
      <c r="A12269" s="410" t="s">
        <v>562</v>
      </c>
      <c r="B12269" s="62" t="s">
        <v>563</v>
      </c>
      <c r="C12269" s="62" t="s">
        <v>563</v>
      </c>
      <c r="D12269" s="62" t="s">
        <v>563</v>
      </c>
      <c r="E12269" s="173">
        <f>SUM(E12243:E12268)</f>
        <v>18.239999999999998</v>
      </c>
    </row>
    <row r="12270" spans="1:5">
      <c r="A12270" s="410"/>
      <c r="B12270" s="62"/>
      <c r="C12270" s="62"/>
      <c r="D12270" s="62"/>
      <c r="E12270" s="173"/>
    </row>
    <row r="12271" spans="1:5">
      <c r="A12271" s="410" t="s">
        <v>565</v>
      </c>
      <c r="B12271" s="62" t="s">
        <v>563</v>
      </c>
      <c r="C12271" s="62" t="s">
        <v>563</v>
      </c>
      <c r="D12271" s="62" t="s">
        <v>563</v>
      </c>
      <c r="E12271" s="173">
        <f>E12235+E12240+E12269</f>
        <v>32.909999999999997</v>
      </c>
    </row>
    <row r="12272" spans="1:5">
      <c r="A12272" s="410"/>
      <c r="B12272" s="62"/>
      <c r="C12272" s="62"/>
      <c r="D12272" s="413"/>
      <c r="E12272" s="173"/>
    </row>
    <row r="12273" spans="1:5">
      <c r="A12273" s="410"/>
      <c r="B12273" s="62"/>
      <c r="C12273" s="62"/>
      <c r="D12273" s="62"/>
      <c r="E12273" s="173"/>
    </row>
    <row r="12274" spans="1:5">
      <c r="A12274" s="410"/>
      <c r="B12274" s="62"/>
      <c r="C12274" s="62"/>
      <c r="D12274" s="62"/>
      <c r="E12274" s="173"/>
    </row>
    <row r="12275" spans="1:5">
      <c r="A12275" s="410" t="s">
        <v>1553</v>
      </c>
      <c r="B12275" s="62" t="s">
        <v>3703</v>
      </c>
      <c r="C12275" s="62"/>
      <c r="D12275" s="62"/>
      <c r="E12275" s="173"/>
    </row>
    <row r="12276" spans="1:5">
      <c r="A12276" s="410" t="s">
        <v>1270</v>
      </c>
      <c r="B12276" s="62"/>
      <c r="C12276" s="62"/>
      <c r="D12276" s="62"/>
      <c r="E12276" s="173"/>
    </row>
    <row r="12277" spans="1:5">
      <c r="A12277" s="410" t="s">
        <v>570</v>
      </c>
      <c r="B12277" s="62"/>
      <c r="C12277" s="62"/>
      <c r="D12277" s="62"/>
      <c r="E12277" s="173"/>
    </row>
    <row r="12278" spans="1:5">
      <c r="A12278" s="410"/>
      <c r="B12278" s="62"/>
      <c r="C12278" s="62"/>
      <c r="D12278" s="62"/>
      <c r="E12278" s="173"/>
    </row>
    <row r="12279" spans="1:5">
      <c r="A12279" s="410" t="s">
        <v>576</v>
      </c>
      <c r="B12279" s="62" t="s">
        <v>558</v>
      </c>
      <c r="C12279" s="62" t="s">
        <v>559</v>
      </c>
      <c r="D12279" s="62" t="s">
        <v>560</v>
      </c>
      <c r="E12279" s="173" t="s">
        <v>561</v>
      </c>
    </row>
    <row r="12280" spans="1:5" ht="30">
      <c r="A12280" s="410" t="s">
        <v>3061</v>
      </c>
      <c r="B12280" s="62" t="s">
        <v>123</v>
      </c>
      <c r="C12280" s="62">
        <v>7.5549999999999993E-5</v>
      </c>
      <c r="D12280" s="62">
        <v>576</v>
      </c>
      <c r="E12280" s="173">
        <f>TRUNC((C12280*D12280),2)</f>
        <v>0.04</v>
      </c>
    </row>
    <row r="12281" spans="1:5">
      <c r="A12281" s="410" t="s">
        <v>562</v>
      </c>
      <c r="B12281" s="62" t="s">
        <v>563</v>
      </c>
      <c r="C12281" s="62" t="s">
        <v>563</v>
      </c>
      <c r="D12281" s="62" t="s">
        <v>563</v>
      </c>
      <c r="E12281" s="173">
        <f>SUM(E12280:E12280)</f>
        <v>0.04</v>
      </c>
    </row>
    <row r="12282" spans="1:5">
      <c r="A12282" s="410"/>
      <c r="B12282" s="62"/>
      <c r="C12282" s="62"/>
      <c r="D12282" s="62"/>
      <c r="E12282" s="173"/>
    </row>
    <row r="12283" spans="1:5">
      <c r="A12283" s="410" t="s">
        <v>557</v>
      </c>
      <c r="B12283" s="62" t="s">
        <v>558</v>
      </c>
      <c r="C12283" s="62" t="s">
        <v>559</v>
      </c>
      <c r="D12283" s="62" t="s">
        <v>560</v>
      </c>
      <c r="E12283" s="173" t="s">
        <v>561</v>
      </c>
    </row>
    <row r="12284" spans="1:5">
      <c r="A12284" s="410" t="s">
        <v>3124</v>
      </c>
      <c r="B12284" s="62" t="s">
        <v>122</v>
      </c>
      <c r="C12284" s="62">
        <v>0.51092959999999998</v>
      </c>
      <c r="D12284" s="62">
        <v>9.34</v>
      </c>
      <c r="E12284" s="173">
        <f>TRUNC((C12284*D12284),2)</f>
        <v>4.7699999999999996</v>
      </c>
    </row>
    <row r="12285" spans="1:5">
      <c r="A12285" s="410" t="s">
        <v>3125</v>
      </c>
      <c r="B12285" s="62" t="s">
        <v>122</v>
      </c>
      <c r="C12285" s="62">
        <v>0.63866199999999995</v>
      </c>
      <c r="D12285" s="62">
        <v>13.3</v>
      </c>
      <c r="E12285" s="173">
        <f>TRUNC((C12285*D12285),2)</f>
        <v>8.49</v>
      </c>
    </row>
    <row r="12286" spans="1:5">
      <c r="A12286" s="410" t="s">
        <v>562</v>
      </c>
      <c r="B12286" s="62" t="s">
        <v>563</v>
      </c>
      <c r="C12286" s="62" t="s">
        <v>563</v>
      </c>
      <c r="D12286" s="62" t="s">
        <v>563</v>
      </c>
      <c r="E12286" s="173">
        <f>SUM(E12284:E12285)</f>
        <v>13.26</v>
      </c>
    </row>
    <row r="12287" spans="1:5">
      <c r="A12287" s="410"/>
      <c r="B12287" s="62"/>
      <c r="C12287" s="62"/>
      <c r="D12287" s="62"/>
      <c r="E12287" s="173"/>
    </row>
    <row r="12288" spans="1:5">
      <c r="A12288" s="410" t="s">
        <v>564</v>
      </c>
      <c r="B12288" s="62" t="s">
        <v>558</v>
      </c>
      <c r="C12288" s="62" t="s">
        <v>559</v>
      </c>
      <c r="D12288" s="62" t="s">
        <v>560</v>
      </c>
      <c r="E12288" s="173" t="s">
        <v>561</v>
      </c>
    </row>
    <row r="12289" spans="1:5">
      <c r="A12289" s="410" t="s">
        <v>3066</v>
      </c>
      <c r="B12289" s="62" t="s">
        <v>123</v>
      </c>
      <c r="C12289" s="62">
        <v>8.9471900000000007E-3</v>
      </c>
      <c r="D12289" s="62">
        <v>6.92</v>
      </c>
      <c r="E12289" s="173">
        <f t="shared" ref="E12289:E12314" si="269">TRUNC((C12289*D12289),2)</f>
        <v>0.06</v>
      </c>
    </row>
    <row r="12290" spans="1:5">
      <c r="A12290" s="410" t="s">
        <v>3046</v>
      </c>
      <c r="B12290" s="62" t="s">
        <v>131</v>
      </c>
      <c r="C12290" s="62">
        <v>1.7867200000000001E-3</v>
      </c>
      <c r="D12290" s="62">
        <v>50.4</v>
      </c>
      <c r="E12290" s="173">
        <f t="shared" si="269"/>
        <v>0.09</v>
      </c>
    </row>
    <row r="12291" spans="1:5">
      <c r="A12291" s="410" t="s">
        <v>3067</v>
      </c>
      <c r="B12291" s="62" t="s">
        <v>123</v>
      </c>
      <c r="C12291" s="62">
        <v>7.4169000000000004E-4</v>
      </c>
      <c r="D12291" s="62">
        <v>108.95</v>
      </c>
      <c r="E12291" s="173">
        <f t="shared" si="269"/>
        <v>0.08</v>
      </c>
    </row>
    <row r="12292" spans="1:5">
      <c r="A12292" s="410" t="s">
        <v>3069</v>
      </c>
      <c r="B12292" s="62" t="s">
        <v>123</v>
      </c>
      <c r="C12292" s="62">
        <v>1.0121109999999999E-2</v>
      </c>
      <c r="D12292" s="62">
        <v>6.21</v>
      </c>
      <c r="E12292" s="173">
        <f t="shared" si="269"/>
        <v>0.06</v>
      </c>
    </row>
    <row r="12293" spans="1:5">
      <c r="A12293" s="410" t="s">
        <v>3047</v>
      </c>
      <c r="B12293" s="62" t="s">
        <v>131</v>
      </c>
      <c r="C12293" s="62">
        <v>1.5327810000000001E-2</v>
      </c>
      <c r="D12293" s="62">
        <v>9.4499999999999993</v>
      </c>
      <c r="E12293" s="173">
        <f t="shared" si="269"/>
        <v>0.14000000000000001</v>
      </c>
    </row>
    <row r="12294" spans="1:5">
      <c r="A12294" s="410" t="s">
        <v>3075</v>
      </c>
      <c r="B12294" s="62" t="s">
        <v>128</v>
      </c>
      <c r="C12294" s="62">
        <v>1.6868300000000001E-3</v>
      </c>
      <c r="D12294" s="62">
        <v>15.32</v>
      </c>
      <c r="E12294" s="173">
        <f t="shared" si="269"/>
        <v>0.02</v>
      </c>
    </row>
    <row r="12295" spans="1:5">
      <c r="A12295" s="410" t="s">
        <v>3076</v>
      </c>
      <c r="B12295" s="62" t="s">
        <v>122</v>
      </c>
      <c r="C12295" s="62">
        <v>1.1213475900000001</v>
      </c>
      <c r="D12295" s="62">
        <v>1.87</v>
      </c>
      <c r="E12295" s="173">
        <f t="shared" si="269"/>
        <v>2.09</v>
      </c>
    </row>
    <row r="12296" spans="1:5">
      <c r="A12296" s="410" t="s">
        <v>3077</v>
      </c>
      <c r="B12296" s="62" t="s">
        <v>122</v>
      </c>
      <c r="C12296" s="62">
        <v>1.1160000000000001</v>
      </c>
      <c r="D12296" s="62">
        <v>0.71</v>
      </c>
      <c r="E12296" s="173">
        <f t="shared" si="269"/>
        <v>0.79</v>
      </c>
    </row>
    <row r="12297" spans="1:5">
      <c r="A12297" s="410" t="s">
        <v>3078</v>
      </c>
      <c r="B12297" s="62" t="s">
        <v>122</v>
      </c>
      <c r="C12297" s="62">
        <v>1.1160000000000001</v>
      </c>
      <c r="D12297" s="62">
        <v>0.34</v>
      </c>
      <c r="E12297" s="173">
        <f t="shared" si="269"/>
        <v>0.37</v>
      </c>
    </row>
    <row r="12298" spans="1:5">
      <c r="A12298" s="410" t="s">
        <v>3079</v>
      </c>
      <c r="B12298" s="62" t="s">
        <v>122</v>
      </c>
      <c r="C12298" s="62">
        <v>1.1160000000000001</v>
      </c>
      <c r="D12298" s="62">
        <v>0.05</v>
      </c>
      <c r="E12298" s="173">
        <f t="shared" si="269"/>
        <v>0.05</v>
      </c>
    </row>
    <row r="12299" spans="1:5">
      <c r="A12299" s="410" t="s">
        <v>3048</v>
      </c>
      <c r="B12299" s="62" t="s">
        <v>123</v>
      </c>
      <c r="C12299" s="62">
        <v>2.9532600000000001E-3</v>
      </c>
      <c r="D12299" s="62">
        <v>31.18</v>
      </c>
      <c r="E12299" s="173">
        <f t="shared" si="269"/>
        <v>0.09</v>
      </c>
    </row>
    <row r="12300" spans="1:5">
      <c r="A12300" s="410" t="s">
        <v>3049</v>
      </c>
      <c r="B12300" s="62" t="s">
        <v>123</v>
      </c>
      <c r="C12300" s="62">
        <v>1.38418E-3</v>
      </c>
      <c r="D12300" s="62">
        <v>178.5</v>
      </c>
      <c r="E12300" s="173">
        <f t="shared" si="269"/>
        <v>0.24</v>
      </c>
    </row>
    <row r="12301" spans="1:5">
      <c r="A12301" s="410" t="s">
        <v>3050</v>
      </c>
      <c r="B12301" s="62" t="s">
        <v>123</v>
      </c>
      <c r="C12301" s="62">
        <v>0.12441971</v>
      </c>
      <c r="D12301" s="62">
        <v>1.17</v>
      </c>
      <c r="E12301" s="173">
        <f t="shared" si="269"/>
        <v>0.14000000000000001</v>
      </c>
    </row>
    <row r="12302" spans="1:5" ht="30">
      <c r="A12302" s="410" t="s">
        <v>3051</v>
      </c>
      <c r="B12302" s="62" t="s">
        <v>123</v>
      </c>
      <c r="C12302" s="62">
        <v>1.1996999999999999E-3</v>
      </c>
      <c r="D12302" s="62">
        <v>140.43</v>
      </c>
      <c r="E12302" s="173">
        <f t="shared" si="269"/>
        <v>0.16</v>
      </c>
    </row>
    <row r="12303" spans="1:5" ht="30">
      <c r="A12303" s="410" t="s">
        <v>3052</v>
      </c>
      <c r="B12303" s="62" t="s">
        <v>123</v>
      </c>
      <c r="C12303" s="62">
        <v>8.0351999999999995E-4</v>
      </c>
      <c r="D12303" s="62">
        <v>123.37</v>
      </c>
      <c r="E12303" s="173">
        <f t="shared" si="269"/>
        <v>0.09</v>
      </c>
    </row>
    <row r="12304" spans="1:5" ht="30">
      <c r="A12304" s="410" t="s">
        <v>3080</v>
      </c>
      <c r="B12304" s="62" t="s">
        <v>123</v>
      </c>
      <c r="C12304" s="62">
        <v>4.9209999999999998E-5</v>
      </c>
      <c r="D12304" s="62">
        <v>593.85</v>
      </c>
      <c r="E12304" s="173">
        <f t="shared" si="269"/>
        <v>0.02</v>
      </c>
    </row>
    <row r="12305" spans="1:5">
      <c r="A12305" s="410" t="s">
        <v>3081</v>
      </c>
      <c r="B12305" s="62" t="s">
        <v>123</v>
      </c>
      <c r="C12305" s="62">
        <v>3.0222000000000002E-4</v>
      </c>
      <c r="D12305" s="62">
        <v>134.63</v>
      </c>
      <c r="E12305" s="173">
        <f t="shared" si="269"/>
        <v>0.04</v>
      </c>
    </row>
    <row r="12306" spans="1:5">
      <c r="A12306" s="410" t="s">
        <v>3082</v>
      </c>
      <c r="B12306" s="62" t="s">
        <v>123</v>
      </c>
      <c r="C12306" s="62">
        <v>2.2957000000000001E-4</v>
      </c>
      <c r="D12306" s="62">
        <v>202.84</v>
      </c>
      <c r="E12306" s="173">
        <f t="shared" si="269"/>
        <v>0.04</v>
      </c>
    </row>
    <row r="12307" spans="1:5">
      <c r="A12307" s="410" t="s">
        <v>3083</v>
      </c>
      <c r="B12307" s="62" t="s">
        <v>123</v>
      </c>
      <c r="C12307" s="62">
        <v>4.9209999999999998E-5</v>
      </c>
      <c r="D12307" s="62">
        <v>574.46</v>
      </c>
      <c r="E12307" s="173">
        <f t="shared" si="269"/>
        <v>0.02</v>
      </c>
    </row>
    <row r="12308" spans="1:5">
      <c r="A12308" s="410" t="s">
        <v>3084</v>
      </c>
      <c r="B12308" s="62" t="s">
        <v>123</v>
      </c>
      <c r="C12308" s="62">
        <v>6.0479999999999997E-5</v>
      </c>
      <c r="D12308" s="62">
        <v>276.64</v>
      </c>
      <c r="E12308" s="173">
        <f t="shared" si="269"/>
        <v>0.01</v>
      </c>
    </row>
    <row r="12309" spans="1:5">
      <c r="A12309" s="410" t="s">
        <v>3085</v>
      </c>
      <c r="B12309" s="62" t="s">
        <v>123</v>
      </c>
      <c r="C12309" s="62">
        <v>3.04668E-3</v>
      </c>
      <c r="D12309" s="62">
        <v>8.1</v>
      </c>
      <c r="E12309" s="173">
        <f t="shared" si="269"/>
        <v>0.02</v>
      </c>
    </row>
    <row r="12310" spans="1:5">
      <c r="A12310" s="410" t="s">
        <v>3086</v>
      </c>
      <c r="B12310" s="62" t="s">
        <v>123</v>
      </c>
      <c r="C12310" s="62">
        <v>1.6868300000000001E-3</v>
      </c>
      <c r="D12310" s="62">
        <v>11.01</v>
      </c>
      <c r="E12310" s="173">
        <f t="shared" si="269"/>
        <v>0.01</v>
      </c>
    </row>
    <row r="12311" spans="1:5">
      <c r="A12311" s="410" t="s">
        <v>3087</v>
      </c>
      <c r="B12311" s="62" t="s">
        <v>123</v>
      </c>
      <c r="C12311" s="62">
        <v>1.6868300000000001E-3</v>
      </c>
      <c r="D12311" s="62">
        <v>24.42</v>
      </c>
      <c r="E12311" s="173">
        <f t="shared" si="269"/>
        <v>0.04</v>
      </c>
    </row>
    <row r="12312" spans="1:5">
      <c r="A12312" s="410" t="s">
        <v>3385</v>
      </c>
      <c r="B12312" s="62" t="s">
        <v>123</v>
      </c>
      <c r="C12312" s="62">
        <v>1</v>
      </c>
      <c r="D12312" s="62">
        <v>1.9</v>
      </c>
      <c r="E12312" s="173">
        <f t="shared" si="269"/>
        <v>1.9</v>
      </c>
    </row>
    <row r="12313" spans="1:5" ht="30">
      <c r="A12313" s="410" t="s">
        <v>3386</v>
      </c>
      <c r="B12313" s="62" t="s">
        <v>123</v>
      </c>
      <c r="C12313" s="62">
        <v>1</v>
      </c>
      <c r="D12313" s="62">
        <v>0.98</v>
      </c>
      <c r="E12313" s="173">
        <f t="shared" si="269"/>
        <v>0.98</v>
      </c>
    </row>
    <row r="12314" spans="1:5">
      <c r="A12314" s="410" t="s">
        <v>3387</v>
      </c>
      <c r="B12314" s="62" t="s">
        <v>123</v>
      </c>
      <c r="C12314" s="62">
        <v>1</v>
      </c>
      <c r="D12314" s="62">
        <v>5.09</v>
      </c>
      <c r="E12314" s="173">
        <f t="shared" si="269"/>
        <v>5.09</v>
      </c>
    </row>
    <row r="12315" spans="1:5">
      <c r="A12315" s="410" t="s">
        <v>562</v>
      </c>
      <c r="B12315" s="62" t="s">
        <v>563</v>
      </c>
      <c r="C12315" s="62" t="s">
        <v>563</v>
      </c>
      <c r="D12315" s="62" t="s">
        <v>563</v>
      </c>
      <c r="E12315" s="173">
        <f>SUM(E12289:E12314)</f>
        <v>12.639999999999999</v>
      </c>
    </row>
    <row r="12316" spans="1:5">
      <c r="A12316" s="410"/>
      <c r="B12316" s="62"/>
      <c r="C12316" s="62"/>
      <c r="D12316" s="62"/>
      <c r="E12316" s="173"/>
    </row>
    <row r="12317" spans="1:5">
      <c r="A12317" s="410" t="s">
        <v>565</v>
      </c>
      <c r="B12317" s="62" t="s">
        <v>563</v>
      </c>
      <c r="C12317" s="62" t="s">
        <v>563</v>
      </c>
      <c r="D12317" s="62" t="s">
        <v>563</v>
      </c>
      <c r="E12317" s="173">
        <f>E12281+E12286+E12315</f>
        <v>25.939999999999998</v>
      </c>
    </row>
    <row r="12318" spans="1:5">
      <c r="A12318" s="410"/>
      <c r="B12318" s="62"/>
      <c r="C12318" s="62"/>
      <c r="D12318" s="413"/>
      <c r="E12318" s="173"/>
    </row>
    <row r="12319" spans="1:5">
      <c r="A12319" s="410"/>
      <c r="B12319" s="62"/>
      <c r="C12319" s="62"/>
      <c r="D12319" s="62"/>
      <c r="E12319" s="173"/>
    </row>
    <row r="12320" spans="1:5">
      <c r="A12320" s="410"/>
      <c r="B12320" s="62"/>
      <c r="C12320" s="62"/>
      <c r="D12320" s="62"/>
      <c r="E12320" s="173"/>
    </row>
    <row r="12321" spans="1:5">
      <c r="A12321" s="410" t="s">
        <v>1554</v>
      </c>
      <c r="B12321" s="62" t="s">
        <v>3704</v>
      </c>
      <c r="C12321" s="62"/>
      <c r="D12321" s="62"/>
      <c r="E12321" s="173"/>
    </row>
    <row r="12322" spans="1:5">
      <c r="A12322" s="410" t="s">
        <v>1271</v>
      </c>
      <c r="B12322" s="62"/>
      <c r="C12322" s="62"/>
      <c r="D12322" s="62"/>
      <c r="E12322" s="173"/>
    </row>
    <row r="12323" spans="1:5">
      <c r="A12323" s="410" t="s">
        <v>570</v>
      </c>
      <c r="B12323" s="62"/>
      <c r="C12323" s="62"/>
      <c r="D12323" s="62"/>
      <c r="E12323" s="173"/>
    </row>
    <row r="12324" spans="1:5">
      <c r="A12324" s="410"/>
      <c r="B12324" s="62"/>
      <c r="C12324" s="62"/>
      <c r="D12324" s="62"/>
      <c r="E12324" s="173"/>
    </row>
    <row r="12325" spans="1:5">
      <c r="A12325" s="410" t="s">
        <v>576</v>
      </c>
      <c r="B12325" s="62" t="s">
        <v>558</v>
      </c>
      <c r="C12325" s="62" t="s">
        <v>559</v>
      </c>
      <c r="D12325" s="62" t="s">
        <v>560</v>
      </c>
      <c r="E12325" s="173" t="s">
        <v>561</v>
      </c>
    </row>
    <row r="12326" spans="1:5" ht="30">
      <c r="A12326" s="410" t="s">
        <v>3061</v>
      </c>
      <c r="B12326" s="62" t="s">
        <v>123</v>
      </c>
      <c r="C12326" s="62">
        <v>7.5549999999999993E-5</v>
      </c>
      <c r="D12326" s="62">
        <v>576</v>
      </c>
      <c r="E12326" s="173">
        <f>TRUNC((C12326*D12326),2)</f>
        <v>0.04</v>
      </c>
    </row>
    <row r="12327" spans="1:5">
      <c r="A12327" s="410" t="s">
        <v>562</v>
      </c>
      <c r="B12327" s="62" t="s">
        <v>563</v>
      </c>
      <c r="C12327" s="62" t="s">
        <v>563</v>
      </c>
      <c r="D12327" s="62" t="s">
        <v>563</v>
      </c>
      <c r="E12327" s="173">
        <f>SUM(E12326:E12326)</f>
        <v>0.04</v>
      </c>
    </row>
    <row r="12328" spans="1:5">
      <c r="A12328" s="410"/>
      <c r="B12328" s="62"/>
      <c r="C12328" s="62"/>
      <c r="D12328" s="62"/>
      <c r="E12328" s="173"/>
    </row>
    <row r="12329" spans="1:5">
      <c r="A12329" s="410" t="s">
        <v>557</v>
      </c>
      <c r="B12329" s="62" t="s">
        <v>558</v>
      </c>
      <c r="C12329" s="62" t="s">
        <v>559</v>
      </c>
      <c r="D12329" s="62" t="s">
        <v>560</v>
      </c>
      <c r="E12329" s="173" t="s">
        <v>561</v>
      </c>
    </row>
    <row r="12330" spans="1:5">
      <c r="A12330" s="410" t="s">
        <v>3124</v>
      </c>
      <c r="B12330" s="62" t="s">
        <v>122</v>
      </c>
      <c r="C12330" s="62">
        <v>0.51092959999999998</v>
      </c>
      <c r="D12330" s="62">
        <v>9.34</v>
      </c>
      <c r="E12330" s="173">
        <f>TRUNC((C12330*D12330),2)</f>
        <v>4.7699999999999996</v>
      </c>
    </row>
    <row r="12331" spans="1:5">
      <c r="A12331" s="410" t="s">
        <v>3125</v>
      </c>
      <c r="B12331" s="62" t="s">
        <v>122</v>
      </c>
      <c r="C12331" s="62">
        <v>0.63866199999999995</v>
      </c>
      <c r="D12331" s="62">
        <v>13.3</v>
      </c>
      <c r="E12331" s="173">
        <f>TRUNC((C12331*D12331),2)</f>
        <v>8.49</v>
      </c>
    </row>
    <row r="12332" spans="1:5">
      <c r="A12332" s="410" t="s">
        <v>562</v>
      </c>
      <c r="B12332" s="62" t="s">
        <v>563</v>
      </c>
      <c r="C12332" s="62" t="s">
        <v>563</v>
      </c>
      <c r="D12332" s="62" t="s">
        <v>563</v>
      </c>
      <c r="E12332" s="173">
        <f>SUM(E12330:E12331)</f>
        <v>13.26</v>
      </c>
    </row>
    <row r="12333" spans="1:5">
      <c r="A12333" s="410"/>
      <c r="B12333" s="62"/>
      <c r="C12333" s="62"/>
      <c r="D12333" s="62"/>
      <c r="E12333" s="173"/>
    </row>
    <row r="12334" spans="1:5">
      <c r="A12334" s="410" t="s">
        <v>564</v>
      </c>
      <c r="B12334" s="62" t="s">
        <v>558</v>
      </c>
      <c r="C12334" s="62" t="s">
        <v>559</v>
      </c>
      <c r="D12334" s="62" t="s">
        <v>560</v>
      </c>
      <c r="E12334" s="173" t="s">
        <v>561</v>
      </c>
    </row>
    <row r="12335" spans="1:5">
      <c r="A12335" s="410" t="s">
        <v>3066</v>
      </c>
      <c r="B12335" s="62" t="s">
        <v>123</v>
      </c>
      <c r="C12335" s="62">
        <v>8.9471900000000007E-3</v>
      </c>
      <c r="D12335" s="62">
        <v>6.92</v>
      </c>
      <c r="E12335" s="173">
        <f t="shared" ref="E12335:E12360" si="270">TRUNC((C12335*D12335),2)</f>
        <v>0.06</v>
      </c>
    </row>
    <row r="12336" spans="1:5">
      <c r="A12336" s="410" t="s">
        <v>3046</v>
      </c>
      <c r="B12336" s="62" t="s">
        <v>131</v>
      </c>
      <c r="C12336" s="62">
        <v>1.7867200000000001E-3</v>
      </c>
      <c r="D12336" s="62">
        <v>50.4</v>
      </c>
      <c r="E12336" s="173">
        <f t="shared" si="270"/>
        <v>0.09</v>
      </c>
    </row>
    <row r="12337" spans="1:5">
      <c r="A12337" s="410" t="s">
        <v>3067</v>
      </c>
      <c r="B12337" s="62" t="s">
        <v>123</v>
      </c>
      <c r="C12337" s="62">
        <v>7.4169000000000004E-4</v>
      </c>
      <c r="D12337" s="62">
        <v>108.95</v>
      </c>
      <c r="E12337" s="173">
        <f t="shared" si="270"/>
        <v>0.08</v>
      </c>
    </row>
    <row r="12338" spans="1:5">
      <c r="A12338" s="410" t="s">
        <v>3069</v>
      </c>
      <c r="B12338" s="62" t="s">
        <v>123</v>
      </c>
      <c r="C12338" s="62">
        <v>1.0121109999999999E-2</v>
      </c>
      <c r="D12338" s="62">
        <v>6.21</v>
      </c>
      <c r="E12338" s="173">
        <f t="shared" si="270"/>
        <v>0.06</v>
      </c>
    </row>
    <row r="12339" spans="1:5">
      <c r="A12339" s="410" t="s">
        <v>3047</v>
      </c>
      <c r="B12339" s="62" t="s">
        <v>131</v>
      </c>
      <c r="C12339" s="62">
        <v>1.5327810000000001E-2</v>
      </c>
      <c r="D12339" s="62">
        <v>9.4499999999999993</v>
      </c>
      <c r="E12339" s="173">
        <f t="shared" si="270"/>
        <v>0.14000000000000001</v>
      </c>
    </row>
    <row r="12340" spans="1:5">
      <c r="A12340" s="410" t="s">
        <v>3075</v>
      </c>
      <c r="B12340" s="62" t="s">
        <v>128</v>
      </c>
      <c r="C12340" s="62">
        <v>1.6868300000000001E-3</v>
      </c>
      <c r="D12340" s="62">
        <v>15.32</v>
      </c>
      <c r="E12340" s="173">
        <f t="shared" si="270"/>
        <v>0.02</v>
      </c>
    </row>
    <row r="12341" spans="1:5">
      <c r="A12341" s="410" t="s">
        <v>3076</v>
      </c>
      <c r="B12341" s="62" t="s">
        <v>122</v>
      </c>
      <c r="C12341" s="62">
        <v>1.1213475900000001</v>
      </c>
      <c r="D12341" s="62">
        <v>1.87</v>
      </c>
      <c r="E12341" s="173">
        <f t="shared" si="270"/>
        <v>2.09</v>
      </c>
    </row>
    <row r="12342" spans="1:5">
      <c r="A12342" s="410" t="s">
        <v>3077</v>
      </c>
      <c r="B12342" s="62" t="s">
        <v>122</v>
      </c>
      <c r="C12342" s="62">
        <v>1.1160000000000001</v>
      </c>
      <c r="D12342" s="62">
        <v>0.71</v>
      </c>
      <c r="E12342" s="173">
        <f t="shared" si="270"/>
        <v>0.79</v>
      </c>
    </row>
    <row r="12343" spans="1:5">
      <c r="A12343" s="410" t="s">
        <v>3078</v>
      </c>
      <c r="B12343" s="62" t="s">
        <v>122</v>
      </c>
      <c r="C12343" s="62">
        <v>1.1160000000000001</v>
      </c>
      <c r="D12343" s="62">
        <v>0.34</v>
      </c>
      <c r="E12343" s="173">
        <f t="shared" si="270"/>
        <v>0.37</v>
      </c>
    </row>
    <row r="12344" spans="1:5">
      <c r="A12344" s="410" t="s">
        <v>3079</v>
      </c>
      <c r="B12344" s="62" t="s">
        <v>122</v>
      </c>
      <c r="C12344" s="62">
        <v>1.1160000000000001</v>
      </c>
      <c r="D12344" s="62">
        <v>0.05</v>
      </c>
      <c r="E12344" s="173">
        <f t="shared" si="270"/>
        <v>0.05</v>
      </c>
    </row>
    <row r="12345" spans="1:5">
      <c r="A12345" s="410" t="s">
        <v>3048</v>
      </c>
      <c r="B12345" s="62" t="s">
        <v>123</v>
      </c>
      <c r="C12345" s="62">
        <v>2.9532600000000001E-3</v>
      </c>
      <c r="D12345" s="62">
        <v>31.18</v>
      </c>
      <c r="E12345" s="173">
        <f t="shared" si="270"/>
        <v>0.09</v>
      </c>
    </row>
    <row r="12346" spans="1:5">
      <c r="A12346" s="410" t="s">
        <v>3049</v>
      </c>
      <c r="B12346" s="62" t="s">
        <v>123</v>
      </c>
      <c r="C12346" s="62">
        <v>1.38418E-3</v>
      </c>
      <c r="D12346" s="62">
        <v>178.5</v>
      </c>
      <c r="E12346" s="173">
        <f t="shared" si="270"/>
        <v>0.24</v>
      </c>
    </row>
    <row r="12347" spans="1:5">
      <c r="A12347" s="410" t="s">
        <v>3050</v>
      </c>
      <c r="B12347" s="62" t="s">
        <v>123</v>
      </c>
      <c r="C12347" s="62">
        <v>0.12441971</v>
      </c>
      <c r="D12347" s="62">
        <v>1.17</v>
      </c>
      <c r="E12347" s="173">
        <f t="shared" si="270"/>
        <v>0.14000000000000001</v>
      </c>
    </row>
    <row r="12348" spans="1:5" ht="30">
      <c r="A12348" s="410" t="s">
        <v>3051</v>
      </c>
      <c r="B12348" s="62" t="s">
        <v>123</v>
      </c>
      <c r="C12348" s="62">
        <v>1.1996999999999999E-3</v>
      </c>
      <c r="D12348" s="62">
        <v>140.43</v>
      </c>
      <c r="E12348" s="173">
        <f t="shared" si="270"/>
        <v>0.16</v>
      </c>
    </row>
    <row r="12349" spans="1:5" ht="30">
      <c r="A12349" s="410" t="s">
        <v>3052</v>
      </c>
      <c r="B12349" s="62" t="s">
        <v>123</v>
      </c>
      <c r="C12349" s="62">
        <v>8.0351999999999995E-4</v>
      </c>
      <c r="D12349" s="62">
        <v>123.37</v>
      </c>
      <c r="E12349" s="173">
        <f t="shared" si="270"/>
        <v>0.09</v>
      </c>
    </row>
    <row r="12350" spans="1:5" ht="30">
      <c r="A12350" s="410" t="s">
        <v>3080</v>
      </c>
      <c r="B12350" s="62" t="s">
        <v>123</v>
      </c>
      <c r="C12350" s="62">
        <v>4.9209999999999998E-5</v>
      </c>
      <c r="D12350" s="62">
        <v>593.85</v>
      </c>
      <c r="E12350" s="173">
        <f t="shared" si="270"/>
        <v>0.02</v>
      </c>
    </row>
    <row r="12351" spans="1:5">
      <c r="A12351" s="410" t="s">
        <v>3081</v>
      </c>
      <c r="B12351" s="62" t="s">
        <v>123</v>
      </c>
      <c r="C12351" s="62">
        <v>3.0222000000000002E-4</v>
      </c>
      <c r="D12351" s="62">
        <v>134.63</v>
      </c>
      <c r="E12351" s="173">
        <f t="shared" si="270"/>
        <v>0.04</v>
      </c>
    </row>
    <row r="12352" spans="1:5">
      <c r="A12352" s="410" t="s">
        <v>3082</v>
      </c>
      <c r="B12352" s="62" t="s">
        <v>123</v>
      </c>
      <c r="C12352" s="62">
        <v>2.2957000000000001E-4</v>
      </c>
      <c r="D12352" s="62">
        <v>202.84</v>
      </c>
      <c r="E12352" s="173">
        <f t="shared" si="270"/>
        <v>0.04</v>
      </c>
    </row>
    <row r="12353" spans="1:5">
      <c r="A12353" s="410" t="s">
        <v>3083</v>
      </c>
      <c r="B12353" s="62" t="s">
        <v>123</v>
      </c>
      <c r="C12353" s="62">
        <v>4.9209999999999998E-5</v>
      </c>
      <c r="D12353" s="62">
        <v>574.46</v>
      </c>
      <c r="E12353" s="173">
        <f t="shared" si="270"/>
        <v>0.02</v>
      </c>
    </row>
    <row r="12354" spans="1:5">
      <c r="A12354" s="410" t="s">
        <v>3084</v>
      </c>
      <c r="B12354" s="62" t="s">
        <v>123</v>
      </c>
      <c r="C12354" s="62">
        <v>6.0479999999999997E-5</v>
      </c>
      <c r="D12354" s="62">
        <v>276.64</v>
      </c>
      <c r="E12354" s="173">
        <f t="shared" si="270"/>
        <v>0.01</v>
      </c>
    </row>
    <row r="12355" spans="1:5">
      <c r="A12355" s="410" t="s">
        <v>3085</v>
      </c>
      <c r="B12355" s="62" t="s">
        <v>123</v>
      </c>
      <c r="C12355" s="62">
        <v>3.04668E-3</v>
      </c>
      <c r="D12355" s="62">
        <v>8.1</v>
      </c>
      <c r="E12355" s="173">
        <f t="shared" si="270"/>
        <v>0.02</v>
      </c>
    </row>
    <row r="12356" spans="1:5">
      <c r="A12356" s="410" t="s">
        <v>3086</v>
      </c>
      <c r="B12356" s="62" t="s">
        <v>123</v>
      </c>
      <c r="C12356" s="62">
        <v>1.6868300000000001E-3</v>
      </c>
      <c r="D12356" s="62">
        <v>11.01</v>
      </c>
      <c r="E12356" s="173">
        <f t="shared" si="270"/>
        <v>0.01</v>
      </c>
    </row>
    <row r="12357" spans="1:5">
      <c r="A12357" s="410" t="s">
        <v>3087</v>
      </c>
      <c r="B12357" s="62" t="s">
        <v>123</v>
      </c>
      <c r="C12357" s="62">
        <v>1.6868300000000001E-3</v>
      </c>
      <c r="D12357" s="62">
        <v>24.42</v>
      </c>
      <c r="E12357" s="173">
        <f t="shared" si="270"/>
        <v>0.04</v>
      </c>
    </row>
    <row r="12358" spans="1:5">
      <c r="A12358" s="410" t="s">
        <v>3385</v>
      </c>
      <c r="B12358" s="62" t="s">
        <v>123</v>
      </c>
      <c r="C12358" s="62">
        <v>1</v>
      </c>
      <c r="D12358" s="62">
        <v>1.9</v>
      </c>
      <c r="E12358" s="173">
        <f t="shared" si="270"/>
        <v>1.9</v>
      </c>
    </row>
    <row r="12359" spans="1:5" ht="30">
      <c r="A12359" s="410" t="s">
        <v>3386</v>
      </c>
      <c r="B12359" s="62" t="s">
        <v>123</v>
      </c>
      <c r="C12359" s="62">
        <v>1</v>
      </c>
      <c r="D12359" s="62">
        <v>0.98</v>
      </c>
      <c r="E12359" s="173">
        <f t="shared" si="270"/>
        <v>0.98</v>
      </c>
    </row>
    <row r="12360" spans="1:5">
      <c r="A12360" s="410" t="s">
        <v>3388</v>
      </c>
      <c r="B12360" s="62" t="s">
        <v>123</v>
      </c>
      <c r="C12360" s="62">
        <v>1</v>
      </c>
      <c r="D12360" s="62">
        <v>6.52</v>
      </c>
      <c r="E12360" s="173">
        <f t="shared" si="270"/>
        <v>6.52</v>
      </c>
    </row>
    <row r="12361" spans="1:5">
      <c r="A12361" s="410" t="s">
        <v>562</v>
      </c>
      <c r="B12361" s="62" t="s">
        <v>563</v>
      </c>
      <c r="C12361" s="62" t="s">
        <v>563</v>
      </c>
      <c r="D12361" s="62" t="s">
        <v>563</v>
      </c>
      <c r="E12361" s="173">
        <f>SUM(E12335:E12360)</f>
        <v>14.069999999999999</v>
      </c>
    </row>
    <row r="12362" spans="1:5">
      <c r="A12362" s="410"/>
      <c r="B12362" s="62"/>
      <c r="C12362" s="62"/>
      <c r="D12362" s="62"/>
      <c r="E12362" s="173"/>
    </row>
    <row r="12363" spans="1:5">
      <c r="A12363" s="410" t="s">
        <v>565</v>
      </c>
      <c r="B12363" s="62" t="s">
        <v>563</v>
      </c>
      <c r="C12363" s="62" t="s">
        <v>563</v>
      </c>
      <c r="D12363" s="62" t="s">
        <v>563</v>
      </c>
      <c r="E12363" s="173">
        <f>E12327+E12332+E12361</f>
        <v>27.369999999999997</v>
      </c>
    </row>
    <row r="12364" spans="1:5">
      <c r="A12364" s="410"/>
      <c r="B12364" s="62"/>
      <c r="C12364" s="62"/>
      <c r="D12364" s="413"/>
      <c r="E12364" s="173"/>
    </row>
    <row r="12365" spans="1:5">
      <c r="A12365" s="410"/>
      <c r="B12365" s="62"/>
      <c r="C12365" s="62"/>
      <c r="D12365" s="62"/>
      <c r="E12365" s="173"/>
    </row>
    <row r="12366" spans="1:5">
      <c r="A12366" s="410"/>
      <c r="B12366" s="62"/>
      <c r="C12366" s="62"/>
      <c r="D12366" s="62"/>
      <c r="E12366" s="173"/>
    </row>
    <row r="12367" spans="1:5">
      <c r="A12367" s="410" t="s">
        <v>1555</v>
      </c>
      <c r="B12367" s="62" t="s">
        <v>3704</v>
      </c>
      <c r="C12367" s="62"/>
      <c r="D12367" s="62"/>
      <c r="E12367" s="173"/>
    </row>
    <row r="12368" spans="1:5">
      <c r="A12368" s="410" t="s">
        <v>1272</v>
      </c>
      <c r="B12368" s="62"/>
      <c r="C12368" s="62"/>
      <c r="D12368" s="62"/>
      <c r="E12368" s="173"/>
    </row>
    <row r="12369" spans="1:5">
      <c r="A12369" s="410" t="s">
        <v>570</v>
      </c>
      <c r="B12369" s="62"/>
      <c r="C12369" s="62"/>
      <c r="D12369" s="62"/>
      <c r="E12369" s="173"/>
    </row>
    <row r="12370" spans="1:5">
      <c r="A12370" s="410"/>
      <c r="B12370" s="62"/>
      <c r="C12370" s="62"/>
      <c r="D12370" s="62"/>
      <c r="E12370" s="173"/>
    </row>
    <row r="12371" spans="1:5">
      <c r="A12371" s="410" t="s">
        <v>576</v>
      </c>
      <c r="B12371" s="62" t="s">
        <v>558</v>
      </c>
      <c r="C12371" s="62" t="s">
        <v>559</v>
      </c>
      <c r="D12371" s="62" t="s">
        <v>560</v>
      </c>
      <c r="E12371" s="173" t="s">
        <v>561</v>
      </c>
    </row>
    <row r="12372" spans="1:5" ht="30">
      <c r="A12372" s="410" t="s">
        <v>3061</v>
      </c>
      <c r="B12372" s="62" t="s">
        <v>123</v>
      </c>
      <c r="C12372" s="62">
        <v>7.5549999999999993E-5</v>
      </c>
      <c r="D12372" s="62">
        <v>576</v>
      </c>
      <c r="E12372" s="173">
        <f>TRUNC((C12372*D12372),2)</f>
        <v>0.04</v>
      </c>
    </row>
    <row r="12373" spans="1:5">
      <c r="A12373" s="410" t="s">
        <v>562</v>
      </c>
      <c r="B12373" s="62" t="s">
        <v>563</v>
      </c>
      <c r="C12373" s="62" t="s">
        <v>563</v>
      </c>
      <c r="D12373" s="62" t="s">
        <v>563</v>
      </c>
      <c r="E12373" s="173">
        <f>SUM(E12372:E12372)</f>
        <v>0.04</v>
      </c>
    </row>
    <row r="12374" spans="1:5">
      <c r="A12374" s="410"/>
      <c r="B12374" s="62"/>
      <c r="C12374" s="62"/>
      <c r="D12374" s="62"/>
      <c r="E12374" s="173"/>
    </row>
    <row r="12375" spans="1:5">
      <c r="A12375" s="410" t="s">
        <v>557</v>
      </c>
      <c r="B12375" s="62" t="s">
        <v>558</v>
      </c>
      <c r="C12375" s="62" t="s">
        <v>559</v>
      </c>
      <c r="D12375" s="62" t="s">
        <v>560</v>
      </c>
      <c r="E12375" s="173" t="s">
        <v>561</v>
      </c>
    </row>
    <row r="12376" spans="1:5">
      <c r="A12376" s="410" t="s">
        <v>3124</v>
      </c>
      <c r="B12376" s="62" t="s">
        <v>122</v>
      </c>
      <c r="C12376" s="62">
        <v>0.51092959999999998</v>
      </c>
      <c r="D12376" s="62">
        <v>9.34</v>
      </c>
      <c r="E12376" s="173">
        <f>TRUNC((C12376*D12376),2)</f>
        <v>4.7699999999999996</v>
      </c>
    </row>
    <row r="12377" spans="1:5">
      <c r="A12377" s="410" t="s">
        <v>3125</v>
      </c>
      <c r="B12377" s="62" t="s">
        <v>122</v>
      </c>
      <c r="C12377" s="62">
        <v>0.63866199999999995</v>
      </c>
      <c r="D12377" s="62">
        <v>13.3</v>
      </c>
      <c r="E12377" s="173">
        <f>TRUNC((C12377*D12377),2)</f>
        <v>8.49</v>
      </c>
    </row>
    <row r="12378" spans="1:5">
      <c r="A12378" s="410" t="s">
        <v>562</v>
      </c>
      <c r="B12378" s="62" t="s">
        <v>563</v>
      </c>
      <c r="C12378" s="62" t="s">
        <v>563</v>
      </c>
      <c r="D12378" s="62" t="s">
        <v>563</v>
      </c>
      <c r="E12378" s="173">
        <f>SUM(E12376:E12377)</f>
        <v>13.26</v>
      </c>
    </row>
    <row r="12379" spans="1:5">
      <c r="A12379" s="410"/>
      <c r="B12379" s="62"/>
      <c r="C12379" s="62"/>
      <c r="D12379" s="62"/>
      <c r="E12379" s="173"/>
    </row>
    <row r="12380" spans="1:5">
      <c r="A12380" s="410" t="s">
        <v>564</v>
      </c>
      <c r="B12380" s="62" t="s">
        <v>558</v>
      </c>
      <c r="C12380" s="62" t="s">
        <v>559</v>
      </c>
      <c r="D12380" s="62" t="s">
        <v>560</v>
      </c>
      <c r="E12380" s="173" t="s">
        <v>561</v>
      </c>
    </row>
    <row r="12381" spans="1:5">
      <c r="A12381" s="410" t="s">
        <v>3066</v>
      </c>
      <c r="B12381" s="62" t="s">
        <v>123</v>
      </c>
      <c r="C12381" s="62">
        <v>8.9471900000000007E-3</v>
      </c>
      <c r="D12381" s="62">
        <v>6.92</v>
      </c>
      <c r="E12381" s="173">
        <f t="shared" ref="E12381:E12406" si="271">TRUNC((C12381*D12381),2)</f>
        <v>0.06</v>
      </c>
    </row>
    <row r="12382" spans="1:5">
      <c r="A12382" s="410" t="s">
        <v>3046</v>
      </c>
      <c r="B12382" s="62" t="s">
        <v>131</v>
      </c>
      <c r="C12382" s="62">
        <v>1.7867200000000001E-3</v>
      </c>
      <c r="D12382" s="62">
        <v>50.4</v>
      </c>
      <c r="E12382" s="173">
        <f t="shared" si="271"/>
        <v>0.09</v>
      </c>
    </row>
    <row r="12383" spans="1:5">
      <c r="A12383" s="410" t="s">
        <v>3067</v>
      </c>
      <c r="B12383" s="62" t="s">
        <v>123</v>
      </c>
      <c r="C12383" s="62">
        <v>7.4169000000000004E-4</v>
      </c>
      <c r="D12383" s="62">
        <v>108.95</v>
      </c>
      <c r="E12383" s="173">
        <f t="shared" si="271"/>
        <v>0.08</v>
      </c>
    </row>
    <row r="12384" spans="1:5">
      <c r="A12384" s="410" t="s">
        <v>3069</v>
      </c>
      <c r="B12384" s="62" t="s">
        <v>123</v>
      </c>
      <c r="C12384" s="62">
        <v>1.0121109999999999E-2</v>
      </c>
      <c r="D12384" s="62">
        <v>6.21</v>
      </c>
      <c r="E12384" s="173">
        <f t="shared" si="271"/>
        <v>0.06</v>
      </c>
    </row>
    <row r="12385" spans="1:5">
      <c r="A12385" s="410" t="s">
        <v>3047</v>
      </c>
      <c r="B12385" s="62" t="s">
        <v>131</v>
      </c>
      <c r="C12385" s="62">
        <v>1.5327810000000001E-2</v>
      </c>
      <c r="D12385" s="62">
        <v>9.4499999999999993</v>
      </c>
      <c r="E12385" s="173">
        <f t="shared" si="271"/>
        <v>0.14000000000000001</v>
      </c>
    </row>
    <row r="12386" spans="1:5">
      <c r="A12386" s="410" t="s">
        <v>3075</v>
      </c>
      <c r="B12386" s="62" t="s">
        <v>128</v>
      </c>
      <c r="C12386" s="62">
        <v>1.6868300000000001E-3</v>
      </c>
      <c r="D12386" s="62">
        <v>15.32</v>
      </c>
      <c r="E12386" s="173">
        <f t="shared" si="271"/>
        <v>0.02</v>
      </c>
    </row>
    <row r="12387" spans="1:5">
      <c r="A12387" s="410" t="s">
        <v>3076</v>
      </c>
      <c r="B12387" s="62" t="s">
        <v>122</v>
      </c>
      <c r="C12387" s="62">
        <v>1.1213475900000001</v>
      </c>
      <c r="D12387" s="62">
        <v>1.87</v>
      </c>
      <c r="E12387" s="173">
        <f t="shared" si="271"/>
        <v>2.09</v>
      </c>
    </row>
    <row r="12388" spans="1:5">
      <c r="A12388" s="410" t="s">
        <v>3077</v>
      </c>
      <c r="B12388" s="62" t="s">
        <v>122</v>
      </c>
      <c r="C12388" s="62">
        <v>1.1160000000000001</v>
      </c>
      <c r="D12388" s="62">
        <v>0.71</v>
      </c>
      <c r="E12388" s="173">
        <f t="shared" si="271"/>
        <v>0.79</v>
      </c>
    </row>
    <row r="12389" spans="1:5">
      <c r="A12389" s="410" t="s">
        <v>3078</v>
      </c>
      <c r="B12389" s="62" t="s">
        <v>122</v>
      </c>
      <c r="C12389" s="62">
        <v>1.1160000000000001</v>
      </c>
      <c r="D12389" s="62">
        <v>0.34</v>
      </c>
      <c r="E12389" s="173">
        <f t="shared" si="271"/>
        <v>0.37</v>
      </c>
    </row>
    <row r="12390" spans="1:5">
      <c r="A12390" s="410" t="s">
        <v>3079</v>
      </c>
      <c r="B12390" s="62" t="s">
        <v>122</v>
      </c>
      <c r="C12390" s="62">
        <v>1.1160000000000001</v>
      </c>
      <c r="D12390" s="62">
        <v>0.05</v>
      </c>
      <c r="E12390" s="173">
        <f t="shared" si="271"/>
        <v>0.05</v>
      </c>
    </row>
    <row r="12391" spans="1:5">
      <c r="A12391" s="410" t="s">
        <v>3048</v>
      </c>
      <c r="B12391" s="62" t="s">
        <v>123</v>
      </c>
      <c r="C12391" s="62">
        <v>2.9532600000000001E-3</v>
      </c>
      <c r="D12391" s="62">
        <v>31.18</v>
      </c>
      <c r="E12391" s="173">
        <f t="shared" si="271"/>
        <v>0.09</v>
      </c>
    </row>
    <row r="12392" spans="1:5">
      <c r="A12392" s="410" t="s">
        <v>3049</v>
      </c>
      <c r="B12392" s="62" t="s">
        <v>123</v>
      </c>
      <c r="C12392" s="62">
        <v>1.38418E-3</v>
      </c>
      <c r="D12392" s="62">
        <v>178.5</v>
      </c>
      <c r="E12392" s="173">
        <f t="shared" si="271"/>
        <v>0.24</v>
      </c>
    </row>
    <row r="12393" spans="1:5">
      <c r="A12393" s="410" t="s">
        <v>3050</v>
      </c>
      <c r="B12393" s="62" t="s">
        <v>123</v>
      </c>
      <c r="C12393" s="62">
        <v>0.12441971</v>
      </c>
      <c r="D12393" s="62">
        <v>1.17</v>
      </c>
      <c r="E12393" s="173">
        <f t="shared" si="271"/>
        <v>0.14000000000000001</v>
      </c>
    </row>
    <row r="12394" spans="1:5" ht="30">
      <c r="A12394" s="410" t="s">
        <v>3051</v>
      </c>
      <c r="B12394" s="62" t="s">
        <v>123</v>
      </c>
      <c r="C12394" s="62">
        <v>1.1996999999999999E-3</v>
      </c>
      <c r="D12394" s="62">
        <v>140.43</v>
      </c>
      <c r="E12394" s="173">
        <f t="shared" si="271"/>
        <v>0.16</v>
      </c>
    </row>
    <row r="12395" spans="1:5" ht="30">
      <c r="A12395" s="410" t="s">
        <v>3052</v>
      </c>
      <c r="B12395" s="62" t="s">
        <v>123</v>
      </c>
      <c r="C12395" s="62">
        <v>8.0351999999999995E-4</v>
      </c>
      <c r="D12395" s="62">
        <v>123.37</v>
      </c>
      <c r="E12395" s="173">
        <f t="shared" si="271"/>
        <v>0.09</v>
      </c>
    </row>
    <row r="12396" spans="1:5" ht="30">
      <c r="A12396" s="410" t="s">
        <v>3080</v>
      </c>
      <c r="B12396" s="62" t="s">
        <v>123</v>
      </c>
      <c r="C12396" s="62">
        <v>4.9209999999999998E-5</v>
      </c>
      <c r="D12396" s="62">
        <v>593.85</v>
      </c>
      <c r="E12396" s="173">
        <f t="shared" si="271"/>
        <v>0.02</v>
      </c>
    </row>
    <row r="12397" spans="1:5">
      <c r="A12397" s="410" t="s">
        <v>3081</v>
      </c>
      <c r="B12397" s="62" t="s">
        <v>123</v>
      </c>
      <c r="C12397" s="62">
        <v>3.0222000000000002E-4</v>
      </c>
      <c r="D12397" s="62">
        <v>134.63</v>
      </c>
      <c r="E12397" s="173">
        <f t="shared" si="271"/>
        <v>0.04</v>
      </c>
    </row>
    <row r="12398" spans="1:5">
      <c r="A12398" s="410" t="s">
        <v>3082</v>
      </c>
      <c r="B12398" s="62" t="s">
        <v>123</v>
      </c>
      <c r="C12398" s="62">
        <v>2.2957000000000001E-4</v>
      </c>
      <c r="D12398" s="62">
        <v>202.84</v>
      </c>
      <c r="E12398" s="173">
        <f t="shared" si="271"/>
        <v>0.04</v>
      </c>
    </row>
    <row r="12399" spans="1:5">
      <c r="A12399" s="410" t="s">
        <v>3083</v>
      </c>
      <c r="B12399" s="62" t="s">
        <v>123</v>
      </c>
      <c r="C12399" s="62">
        <v>4.9209999999999998E-5</v>
      </c>
      <c r="D12399" s="62">
        <v>574.46</v>
      </c>
      <c r="E12399" s="173">
        <f t="shared" si="271"/>
        <v>0.02</v>
      </c>
    </row>
    <row r="12400" spans="1:5">
      <c r="A12400" s="410" t="s">
        <v>3084</v>
      </c>
      <c r="B12400" s="62" t="s">
        <v>123</v>
      </c>
      <c r="C12400" s="62">
        <v>6.0479999999999997E-5</v>
      </c>
      <c r="D12400" s="62">
        <v>276.64</v>
      </c>
      <c r="E12400" s="173">
        <f t="shared" si="271"/>
        <v>0.01</v>
      </c>
    </row>
    <row r="12401" spans="1:5">
      <c r="A12401" s="410" t="s">
        <v>3085</v>
      </c>
      <c r="B12401" s="62" t="s">
        <v>123</v>
      </c>
      <c r="C12401" s="62">
        <v>3.04668E-3</v>
      </c>
      <c r="D12401" s="62">
        <v>8.1</v>
      </c>
      <c r="E12401" s="173">
        <f t="shared" si="271"/>
        <v>0.02</v>
      </c>
    </row>
    <row r="12402" spans="1:5">
      <c r="A12402" s="410" t="s">
        <v>3086</v>
      </c>
      <c r="B12402" s="62" t="s">
        <v>123</v>
      </c>
      <c r="C12402" s="62">
        <v>1.6868300000000001E-3</v>
      </c>
      <c r="D12402" s="62">
        <v>11.01</v>
      </c>
      <c r="E12402" s="173">
        <f t="shared" si="271"/>
        <v>0.01</v>
      </c>
    </row>
    <row r="12403" spans="1:5">
      <c r="A12403" s="410" t="s">
        <v>3087</v>
      </c>
      <c r="B12403" s="62" t="s">
        <v>123</v>
      </c>
      <c r="C12403" s="62">
        <v>1.6868300000000001E-3</v>
      </c>
      <c r="D12403" s="62">
        <v>24.42</v>
      </c>
      <c r="E12403" s="173">
        <f t="shared" si="271"/>
        <v>0.04</v>
      </c>
    </row>
    <row r="12404" spans="1:5">
      <c r="A12404" s="410" t="s">
        <v>3385</v>
      </c>
      <c r="B12404" s="62" t="s">
        <v>123</v>
      </c>
      <c r="C12404" s="62">
        <v>1</v>
      </c>
      <c r="D12404" s="62">
        <v>1.9</v>
      </c>
      <c r="E12404" s="173">
        <f t="shared" si="271"/>
        <v>1.9</v>
      </c>
    </row>
    <row r="12405" spans="1:5" ht="30">
      <c r="A12405" s="410" t="s">
        <v>3386</v>
      </c>
      <c r="B12405" s="62" t="s">
        <v>123</v>
      </c>
      <c r="C12405" s="62">
        <v>1</v>
      </c>
      <c r="D12405" s="62">
        <v>0.98</v>
      </c>
      <c r="E12405" s="173">
        <f t="shared" si="271"/>
        <v>0.98</v>
      </c>
    </row>
    <row r="12406" spans="1:5">
      <c r="A12406" s="410" t="s">
        <v>3388</v>
      </c>
      <c r="B12406" s="62" t="s">
        <v>123</v>
      </c>
      <c r="C12406" s="62">
        <v>1</v>
      </c>
      <c r="D12406" s="62">
        <v>6.52</v>
      </c>
      <c r="E12406" s="173">
        <f t="shared" si="271"/>
        <v>6.52</v>
      </c>
    </row>
    <row r="12407" spans="1:5">
      <c r="A12407" s="410" t="s">
        <v>562</v>
      </c>
      <c r="B12407" s="62" t="s">
        <v>563</v>
      </c>
      <c r="C12407" s="62" t="s">
        <v>563</v>
      </c>
      <c r="D12407" s="62" t="s">
        <v>563</v>
      </c>
      <c r="E12407" s="173">
        <f>SUM(E12381:E12406)</f>
        <v>14.069999999999999</v>
      </c>
    </row>
    <row r="12408" spans="1:5">
      <c r="A12408" s="410"/>
      <c r="B12408" s="62"/>
      <c r="C12408" s="62"/>
      <c r="D12408" s="62"/>
      <c r="E12408" s="173"/>
    </row>
    <row r="12409" spans="1:5">
      <c r="A12409" s="410" t="s">
        <v>565</v>
      </c>
      <c r="B12409" s="62" t="s">
        <v>563</v>
      </c>
      <c r="C12409" s="62" t="s">
        <v>563</v>
      </c>
      <c r="D12409" s="62" t="s">
        <v>563</v>
      </c>
      <c r="E12409" s="173">
        <f>E12373+E12378+E12407</f>
        <v>27.369999999999997</v>
      </c>
    </row>
    <row r="12410" spans="1:5">
      <c r="A12410" s="410"/>
      <c r="B12410" s="62"/>
      <c r="C12410" s="62"/>
      <c r="D12410" s="413"/>
      <c r="E12410" s="173"/>
    </row>
    <row r="12411" spans="1:5">
      <c r="A12411" s="410"/>
      <c r="B12411" s="62"/>
      <c r="C12411" s="62"/>
      <c r="D12411" s="62"/>
      <c r="E12411" s="173"/>
    </row>
    <row r="12412" spans="1:5">
      <c r="A12412" s="410"/>
      <c r="B12412" s="62"/>
      <c r="C12412" s="62"/>
      <c r="D12412" s="62"/>
      <c r="E12412" s="173"/>
    </row>
    <row r="12413" spans="1:5">
      <c r="A12413" s="410" t="s">
        <v>1556</v>
      </c>
      <c r="B12413" s="62" t="s">
        <v>3705</v>
      </c>
      <c r="C12413" s="62"/>
      <c r="D12413" s="62"/>
      <c r="E12413" s="173"/>
    </row>
    <row r="12414" spans="1:5">
      <c r="A12414" s="410" t="s">
        <v>1273</v>
      </c>
      <c r="B12414" s="62"/>
      <c r="C12414" s="62"/>
      <c r="D12414" s="62"/>
      <c r="E12414" s="173"/>
    </row>
    <row r="12415" spans="1:5">
      <c r="A12415" s="410" t="s">
        <v>570</v>
      </c>
      <c r="B12415" s="62"/>
      <c r="C12415" s="62"/>
      <c r="D12415" s="62"/>
      <c r="E12415" s="173"/>
    </row>
    <row r="12416" spans="1:5">
      <c r="A12416" s="410"/>
      <c r="B12416" s="62"/>
      <c r="C12416" s="62"/>
      <c r="D12416" s="62"/>
      <c r="E12416" s="173"/>
    </row>
    <row r="12417" spans="1:5">
      <c r="A12417" s="410" t="s">
        <v>576</v>
      </c>
      <c r="B12417" s="62" t="s">
        <v>558</v>
      </c>
      <c r="C12417" s="62" t="s">
        <v>559</v>
      </c>
      <c r="D12417" s="62" t="s">
        <v>560</v>
      </c>
      <c r="E12417" s="173" t="s">
        <v>561</v>
      </c>
    </row>
    <row r="12418" spans="1:5" ht="30">
      <c r="A12418" s="410" t="s">
        <v>3061</v>
      </c>
      <c r="B12418" s="62" t="s">
        <v>123</v>
      </c>
      <c r="C12418" s="62">
        <v>7.2290000000000001E-5</v>
      </c>
      <c r="D12418" s="62">
        <v>576</v>
      </c>
      <c r="E12418" s="173">
        <f>TRUNC((C12418*D12418),2)</f>
        <v>0.04</v>
      </c>
    </row>
    <row r="12419" spans="1:5">
      <c r="A12419" s="410" t="s">
        <v>562</v>
      </c>
      <c r="B12419" s="62" t="s">
        <v>563</v>
      </c>
      <c r="C12419" s="62" t="s">
        <v>563</v>
      </c>
      <c r="D12419" s="62" t="s">
        <v>563</v>
      </c>
      <c r="E12419" s="173">
        <f>SUM(E12418:E12418)</f>
        <v>0.04</v>
      </c>
    </row>
    <row r="12420" spans="1:5">
      <c r="A12420" s="410"/>
      <c r="B12420" s="62"/>
      <c r="C12420" s="62"/>
      <c r="D12420" s="62"/>
      <c r="E12420" s="173"/>
    </row>
    <row r="12421" spans="1:5">
      <c r="A12421" s="410" t="s">
        <v>557</v>
      </c>
      <c r="B12421" s="62" t="s">
        <v>558</v>
      </c>
      <c r="C12421" s="62" t="s">
        <v>559</v>
      </c>
      <c r="D12421" s="62" t="s">
        <v>560</v>
      </c>
      <c r="E12421" s="173" t="s">
        <v>561</v>
      </c>
    </row>
    <row r="12422" spans="1:5">
      <c r="A12422" s="410" t="s">
        <v>3124</v>
      </c>
      <c r="B12422" s="62" t="s">
        <v>122</v>
      </c>
      <c r="C12422" s="62">
        <v>0.48620720000000001</v>
      </c>
      <c r="D12422" s="62">
        <v>9.34</v>
      </c>
      <c r="E12422" s="173">
        <f>TRUNC((C12422*D12422),2)</f>
        <v>4.54</v>
      </c>
    </row>
    <row r="12423" spans="1:5">
      <c r="A12423" s="410" t="s">
        <v>3125</v>
      </c>
      <c r="B12423" s="62" t="s">
        <v>122</v>
      </c>
      <c r="C12423" s="62">
        <v>0.61393960000000003</v>
      </c>
      <c r="D12423" s="62">
        <v>13.3</v>
      </c>
      <c r="E12423" s="173">
        <f>TRUNC((C12423*D12423),2)</f>
        <v>8.16</v>
      </c>
    </row>
    <row r="12424" spans="1:5">
      <c r="A12424" s="410" t="s">
        <v>562</v>
      </c>
      <c r="B12424" s="62" t="s">
        <v>563</v>
      </c>
      <c r="C12424" s="62" t="s">
        <v>563</v>
      </c>
      <c r="D12424" s="62" t="s">
        <v>563</v>
      </c>
      <c r="E12424" s="173">
        <f>SUM(E12422:E12423)</f>
        <v>12.7</v>
      </c>
    </row>
    <row r="12425" spans="1:5">
      <c r="A12425" s="410"/>
      <c r="B12425" s="62"/>
      <c r="C12425" s="62"/>
      <c r="D12425" s="62"/>
      <c r="E12425" s="173"/>
    </row>
    <row r="12426" spans="1:5">
      <c r="A12426" s="410" t="s">
        <v>564</v>
      </c>
      <c r="B12426" s="62" t="s">
        <v>558</v>
      </c>
      <c r="C12426" s="62" t="s">
        <v>559</v>
      </c>
      <c r="D12426" s="62" t="s">
        <v>560</v>
      </c>
      <c r="E12426" s="173" t="s">
        <v>561</v>
      </c>
    </row>
    <row r="12427" spans="1:5">
      <c r="A12427" s="410" t="s">
        <v>3066</v>
      </c>
      <c r="B12427" s="62" t="s">
        <v>123</v>
      </c>
      <c r="C12427" s="62">
        <v>8.5623699999999997E-3</v>
      </c>
      <c r="D12427" s="62">
        <v>6.92</v>
      </c>
      <c r="E12427" s="173">
        <f t="shared" ref="E12427:E12453" si="272">TRUNC((C12427*D12427),2)</f>
        <v>0.05</v>
      </c>
    </row>
    <row r="12428" spans="1:5">
      <c r="A12428" s="410" t="s">
        <v>3046</v>
      </c>
      <c r="B12428" s="62" t="s">
        <v>131</v>
      </c>
      <c r="C12428" s="62">
        <v>1.7098599999999999E-3</v>
      </c>
      <c r="D12428" s="62">
        <v>50.4</v>
      </c>
      <c r="E12428" s="173">
        <f t="shared" si="272"/>
        <v>0.08</v>
      </c>
    </row>
    <row r="12429" spans="1:5">
      <c r="A12429" s="410" t="s">
        <v>3067</v>
      </c>
      <c r="B12429" s="62" t="s">
        <v>123</v>
      </c>
      <c r="C12429" s="62">
        <v>7.0978999999999997E-4</v>
      </c>
      <c r="D12429" s="62">
        <v>108.95</v>
      </c>
      <c r="E12429" s="173">
        <f t="shared" si="272"/>
        <v>7.0000000000000007E-2</v>
      </c>
    </row>
    <row r="12430" spans="1:5">
      <c r="A12430" s="410" t="s">
        <v>3069</v>
      </c>
      <c r="B12430" s="62" t="s">
        <v>123</v>
      </c>
      <c r="C12430" s="62">
        <v>9.6858099999999996E-3</v>
      </c>
      <c r="D12430" s="62">
        <v>6.21</v>
      </c>
      <c r="E12430" s="173">
        <f t="shared" si="272"/>
        <v>0.06</v>
      </c>
    </row>
    <row r="12431" spans="1:5">
      <c r="A12431" s="410" t="s">
        <v>3047</v>
      </c>
      <c r="B12431" s="62" t="s">
        <v>131</v>
      </c>
      <c r="C12431" s="62">
        <v>1.4668550000000001E-2</v>
      </c>
      <c r="D12431" s="62">
        <v>9.4499999999999993</v>
      </c>
      <c r="E12431" s="173">
        <f t="shared" si="272"/>
        <v>0.13</v>
      </c>
    </row>
    <row r="12432" spans="1:5">
      <c r="A12432" s="410" t="s">
        <v>3075</v>
      </c>
      <c r="B12432" s="62" t="s">
        <v>128</v>
      </c>
      <c r="C12432" s="62">
        <v>1.61429E-3</v>
      </c>
      <c r="D12432" s="62">
        <v>15.32</v>
      </c>
      <c r="E12432" s="173">
        <f t="shared" si="272"/>
        <v>0.02</v>
      </c>
    </row>
    <row r="12433" spans="1:5">
      <c r="A12433" s="410" t="s">
        <v>3076</v>
      </c>
      <c r="B12433" s="62" t="s">
        <v>122</v>
      </c>
      <c r="C12433" s="62">
        <v>1.0893903700000001</v>
      </c>
      <c r="D12433" s="62">
        <v>1.87</v>
      </c>
      <c r="E12433" s="173">
        <f t="shared" si="272"/>
        <v>2.0299999999999998</v>
      </c>
    </row>
    <row r="12434" spans="1:5">
      <c r="A12434" s="410" t="s">
        <v>3077</v>
      </c>
      <c r="B12434" s="62" t="s">
        <v>122</v>
      </c>
      <c r="C12434" s="62">
        <v>1.0680000000000001</v>
      </c>
      <c r="D12434" s="62">
        <v>0.71</v>
      </c>
      <c r="E12434" s="173">
        <f t="shared" si="272"/>
        <v>0.75</v>
      </c>
    </row>
    <row r="12435" spans="1:5">
      <c r="A12435" s="410" t="s">
        <v>3078</v>
      </c>
      <c r="B12435" s="62" t="s">
        <v>122</v>
      </c>
      <c r="C12435" s="62">
        <v>1.0680000000000001</v>
      </c>
      <c r="D12435" s="62">
        <v>0.34</v>
      </c>
      <c r="E12435" s="173">
        <f t="shared" si="272"/>
        <v>0.36</v>
      </c>
    </row>
    <row r="12436" spans="1:5">
      <c r="A12436" s="410" t="s">
        <v>3079</v>
      </c>
      <c r="B12436" s="62" t="s">
        <v>122</v>
      </c>
      <c r="C12436" s="62">
        <v>1.0680000000000001</v>
      </c>
      <c r="D12436" s="62">
        <v>0.05</v>
      </c>
      <c r="E12436" s="173">
        <f t="shared" si="272"/>
        <v>0.05</v>
      </c>
    </row>
    <row r="12437" spans="1:5">
      <c r="A12437" s="410" t="s">
        <v>3048</v>
      </c>
      <c r="B12437" s="62" t="s">
        <v>123</v>
      </c>
      <c r="C12437" s="62">
        <v>2.8262399999999998E-3</v>
      </c>
      <c r="D12437" s="62">
        <v>31.18</v>
      </c>
      <c r="E12437" s="173">
        <f t="shared" si="272"/>
        <v>0.08</v>
      </c>
    </row>
    <row r="12438" spans="1:5">
      <c r="A12438" s="410" t="s">
        <v>3049</v>
      </c>
      <c r="B12438" s="62" t="s">
        <v>123</v>
      </c>
      <c r="C12438" s="62">
        <v>1.32464E-3</v>
      </c>
      <c r="D12438" s="62">
        <v>178.5</v>
      </c>
      <c r="E12438" s="173">
        <f t="shared" si="272"/>
        <v>0.23</v>
      </c>
    </row>
    <row r="12439" spans="1:5">
      <c r="A12439" s="410" t="s">
        <v>3050</v>
      </c>
      <c r="B12439" s="62" t="s">
        <v>123</v>
      </c>
      <c r="C12439" s="62">
        <v>0.11906833</v>
      </c>
      <c r="D12439" s="62">
        <v>1.17</v>
      </c>
      <c r="E12439" s="173">
        <f t="shared" si="272"/>
        <v>0.13</v>
      </c>
    </row>
    <row r="12440" spans="1:5" ht="30">
      <c r="A12440" s="410" t="s">
        <v>3051</v>
      </c>
      <c r="B12440" s="62" t="s">
        <v>123</v>
      </c>
      <c r="C12440" s="62">
        <v>1.1481E-3</v>
      </c>
      <c r="D12440" s="62">
        <v>140.43</v>
      </c>
      <c r="E12440" s="173">
        <f t="shared" si="272"/>
        <v>0.16</v>
      </c>
    </row>
    <row r="12441" spans="1:5" ht="30">
      <c r="A12441" s="410" t="s">
        <v>3052</v>
      </c>
      <c r="B12441" s="62" t="s">
        <v>123</v>
      </c>
      <c r="C12441" s="62">
        <v>7.6895999999999996E-4</v>
      </c>
      <c r="D12441" s="62">
        <v>123.37</v>
      </c>
      <c r="E12441" s="173">
        <f t="shared" si="272"/>
        <v>0.09</v>
      </c>
    </row>
    <row r="12442" spans="1:5" ht="30">
      <c r="A12442" s="410" t="s">
        <v>3080</v>
      </c>
      <c r="B12442" s="62" t="s">
        <v>123</v>
      </c>
      <c r="C12442" s="62">
        <v>4.7110000000000001E-5</v>
      </c>
      <c r="D12442" s="62">
        <v>593.85</v>
      </c>
      <c r="E12442" s="173">
        <f t="shared" si="272"/>
        <v>0.02</v>
      </c>
    </row>
    <row r="12443" spans="1:5">
      <c r="A12443" s="410" t="s">
        <v>3081</v>
      </c>
      <c r="B12443" s="62" t="s">
        <v>123</v>
      </c>
      <c r="C12443" s="62">
        <v>2.8922000000000003E-4</v>
      </c>
      <c r="D12443" s="62">
        <v>134.63</v>
      </c>
      <c r="E12443" s="173">
        <f t="shared" si="272"/>
        <v>0.03</v>
      </c>
    </row>
    <row r="12444" spans="1:5">
      <c r="A12444" s="410" t="s">
        <v>3082</v>
      </c>
      <c r="B12444" s="62" t="s">
        <v>123</v>
      </c>
      <c r="C12444" s="62">
        <v>2.1969000000000001E-4</v>
      </c>
      <c r="D12444" s="62">
        <v>202.84</v>
      </c>
      <c r="E12444" s="173">
        <f t="shared" si="272"/>
        <v>0.04</v>
      </c>
    </row>
    <row r="12445" spans="1:5">
      <c r="A12445" s="410" t="s">
        <v>3083</v>
      </c>
      <c r="B12445" s="62" t="s">
        <v>123</v>
      </c>
      <c r="C12445" s="62">
        <v>4.7110000000000001E-5</v>
      </c>
      <c r="D12445" s="62">
        <v>574.46</v>
      </c>
      <c r="E12445" s="173">
        <f t="shared" si="272"/>
        <v>0.02</v>
      </c>
    </row>
    <row r="12446" spans="1:5">
      <c r="A12446" s="410" t="s">
        <v>3084</v>
      </c>
      <c r="B12446" s="62" t="s">
        <v>123</v>
      </c>
      <c r="C12446" s="62">
        <v>5.7880000000000001E-5</v>
      </c>
      <c r="D12446" s="62">
        <v>276.64</v>
      </c>
      <c r="E12446" s="173">
        <f t="shared" si="272"/>
        <v>0.01</v>
      </c>
    </row>
    <row r="12447" spans="1:5">
      <c r="A12447" s="410" t="s">
        <v>3085</v>
      </c>
      <c r="B12447" s="62" t="s">
        <v>123</v>
      </c>
      <c r="C12447" s="62">
        <v>2.9156400000000002E-3</v>
      </c>
      <c r="D12447" s="62">
        <v>8.1</v>
      </c>
      <c r="E12447" s="173">
        <f t="shared" si="272"/>
        <v>0.02</v>
      </c>
    </row>
    <row r="12448" spans="1:5">
      <c r="A12448" s="410" t="s">
        <v>3086</v>
      </c>
      <c r="B12448" s="62" t="s">
        <v>123</v>
      </c>
      <c r="C12448" s="62">
        <v>1.61429E-3</v>
      </c>
      <c r="D12448" s="62">
        <v>11.01</v>
      </c>
      <c r="E12448" s="173">
        <f t="shared" si="272"/>
        <v>0.01</v>
      </c>
    </row>
    <row r="12449" spans="1:5">
      <c r="A12449" s="410" t="s">
        <v>3087</v>
      </c>
      <c r="B12449" s="62" t="s">
        <v>123</v>
      </c>
      <c r="C12449" s="62">
        <v>1.61429E-3</v>
      </c>
      <c r="D12449" s="62">
        <v>24.42</v>
      </c>
      <c r="E12449" s="173">
        <f t="shared" si="272"/>
        <v>0.03</v>
      </c>
    </row>
    <row r="12450" spans="1:5">
      <c r="A12450" s="410" t="s">
        <v>3385</v>
      </c>
      <c r="B12450" s="62" t="s">
        <v>123</v>
      </c>
      <c r="C12450" s="62">
        <v>1</v>
      </c>
      <c r="D12450" s="62">
        <v>1.9</v>
      </c>
      <c r="E12450" s="173">
        <f t="shared" si="272"/>
        <v>1.9</v>
      </c>
    </row>
    <row r="12451" spans="1:5">
      <c r="A12451" s="410" t="s">
        <v>3389</v>
      </c>
      <c r="B12451" s="62" t="s">
        <v>123</v>
      </c>
      <c r="C12451" s="62">
        <v>1</v>
      </c>
      <c r="D12451" s="62">
        <v>4.4800000000000004</v>
      </c>
      <c r="E12451" s="173">
        <f t="shared" si="272"/>
        <v>4.4800000000000004</v>
      </c>
    </row>
    <row r="12452" spans="1:5" ht="30">
      <c r="A12452" s="410" t="s">
        <v>3386</v>
      </c>
      <c r="B12452" s="62" t="s">
        <v>123</v>
      </c>
      <c r="C12452" s="62">
        <v>1</v>
      </c>
      <c r="D12452" s="62">
        <v>0.98</v>
      </c>
      <c r="E12452" s="173">
        <f t="shared" si="272"/>
        <v>0.98</v>
      </c>
    </row>
    <row r="12453" spans="1:5">
      <c r="A12453" s="410" t="s">
        <v>3387</v>
      </c>
      <c r="B12453" s="62" t="s">
        <v>123</v>
      </c>
      <c r="C12453" s="62">
        <v>1</v>
      </c>
      <c r="D12453" s="62">
        <v>5.09</v>
      </c>
      <c r="E12453" s="173">
        <f t="shared" si="272"/>
        <v>5.09</v>
      </c>
    </row>
    <row r="12454" spans="1:5">
      <c r="A12454" s="410" t="s">
        <v>562</v>
      </c>
      <c r="B12454" s="62" t="s">
        <v>563</v>
      </c>
      <c r="C12454" s="62" t="s">
        <v>563</v>
      </c>
      <c r="D12454" s="62" t="s">
        <v>563</v>
      </c>
      <c r="E12454" s="173">
        <f>SUM(E12427:E12453)</f>
        <v>16.920000000000002</v>
      </c>
    </row>
    <row r="12455" spans="1:5">
      <c r="A12455" s="410"/>
      <c r="B12455" s="62"/>
      <c r="C12455" s="62"/>
      <c r="D12455" s="62"/>
      <c r="E12455" s="173"/>
    </row>
    <row r="12456" spans="1:5">
      <c r="A12456" s="410" t="s">
        <v>565</v>
      </c>
      <c r="B12456" s="62" t="s">
        <v>563</v>
      </c>
      <c r="C12456" s="62" t="s">
        <v>563</v>
      </c>
      <c r="D12456" s="62" t="s">
        <v>563</v>
      </c>
      <c r="E12456" s="173">
        <f>E12419+E12424+E12454</f>
        <v>29.66</v>
      </c>
    </row>
    <row r="12457" spans="1:5">
      <c r="A12457" s="410"/>
      <c r="B12457" s="62"/>
      <c r="C12457" s="62"/>
      <c r="D12457" s="413"/>
      <c r="E12457" s="173"/>
    </row>
    <row r="12458" spans="1:5">
      <c r="A12458" s="410"/>
      <c r="B12458" s="62"/>
      <c r="C12458" s="62"/>
      <c r="D12458" s="62"/>
      <c r="E12458" s="173"/>
    </row>
    <row r="12459" spans="1:5">
      <c r="A12459" s="410"/>
      <c r="B12459" s="62"/>
      <c r="C12459" s="62"/>
      <c r="D12459" s="62"/>
      <c r="E12459" s="173"/>
    </row>
    <row r="12460" spans="1:5">
      <c r="A12460" s="410" t="s">
        <v>1557</v>
      </c>
      <c r="B12460" s="62" t="s">
        <v>3706</v>
      </c>
      <c r="C12460" s="62"/>
      <c r="D12460" s="62"/>
      <c r="E12460" s="173"/>
    </row>
    <row r="12461" spans="1:5">
      <c r="A12461" s="410" t="s">
        <v>1274</v>
      </c>
      <c r="B12461" s="62"/>
      <c r="C12461" s="62"/>
      <c r="D12461" s="62"/>
      <c r="E12461" s="173"/>
    </row>
    <row r="12462" spans="1:5">
      <c r="A12462" s="410" t="s">
        <v>570</v>
      </c>
      <c r="B12462" s="62"/>
      <c r="C12462" s="62"/>
      <c r="D12462" s="62"/>
      <c r="E12462" s="173"/>
    </row>
    <row r="12463" spans="1:5">
      <c r="A12463" s="410"/>
      <c r="B12463" s="62"/>
      <c r="C12463" s="62"/>
      <c r="D12463" s="62"/>
      <c r="E12463" s="173"/>
    </row>
    <row r="12464" spans="1:5">
      <c r="A12464" s="410" t="s">
        <v>576</v>
      </c>
      <c r="B12464" s="62" t="s">
        <v>558</v>
      </c>
      <c r="C12464" s="62" t="s">
        <v>559</v>
      </c>
      <c r="D12464" s="62" t="s">
        <v>560</v>
      </c>
      <c r="E12464" s="173" t="s">
        <v>561</v>
      </c>
    </row>
    <row r="12465" spans="1:5" ht="30">
      <c r="A12465" s="410" t="s">
        <v>3061</v>
      </c>
      <c r="B12465" s="62" t="s">
        <v>123</v>
      </c>
      <c r="C12465" s="62">
        <v>4.1699999999999997E-5</v>
      </c>
      <c r="D12465" s="62">
        <v>576</v>
      </c>
      <c r="E12465" s="173">
        <f>TRUNC((C12465*D12465),2)</f>
        <v>0.02</v>
      </c>
    </row>
    <row r="12466" spans="1:5">
      <c r="A12466" s="410" t="s">
        <v>562</v>
      </c>
      <c r="B12466" s="62" t="s">
        <v>563</v>
      </c>
      <c r="C12466" s="62" t="s">
        <v>563</v>
      </c>
      <c r="D12466" s="62" t="s">
        <v>563</v>
      </c>
      <c r="E12466" s="173">
        <f>SUM(E12465:E12465)</f>
        <v>0.02</v>
      </c>
    </row>
    <row r="12467" spans="1:5">
      <c r="A12467" s="410"/>
      <c r="B12467" s="62"/>
      <c r="C12467" s="62"/>
      <c r="D12467" s="62"/>
      <c r="E12467" s="173"/>
    </row>
    <row r="12468" spans="1:5">
      <c r="A12468" s="410" t="s">
        <v>557</v>
      </c>
      <c r="B12468" s="62" t="s">
        <v>558</v>
      </c>
      <c r="C12468" s="62" t="s">
        <v>559</v>
      </c>
      <c r="D12468" s="62" t="s">
        <v>560</v>
      </c>
      <c r="E12468" s="173" t="s">
        <v>561</v>
      </c>
    </row>
    <row r="12469" spans="1:5">
      <c r="A12469" s="410" t="s">
        <v>3124</v>
      </c>
      <c r="B12469" s="62" t="s">
        <v>122</v>
      </c>
      <c r="C12469" s="62">
        <v>0.31727080000000002</v>
      </c>
      <c r="D12469" s="62">
        <v>9.34</v>
      </c>
      <c r="E12469" s="173">
        <f>TRUNC((C12469*D12469),2)</f>
        <v>2.96</v>
      </c>
    </row>
    <row r="12470" spans="1:5">
      <c r="A12470" s="410" t="s">
        <v>3125</v>
      </c>
      <c r="B12470" s="62" t="s">
        <v>122</v>
      </c>
      <c r="C12470" s="62">
        <v>0.31727080000000002</v>
      </c>
      <c r="D12470" s="62">
        <v>13.3</v>
      </c>
      <c r="E12470" s="173">
        <f>TRUNC((C12470*D12470),2)</f>
        <v>4.21</v>
      </c>
    </row>
    <row r="12471" spans="1:5">
      <c r="A12471" s="410" t="s">
        <v>562</v>
      </c>
      <c r="B12471" s="62" t="s">
        <v>563</v>
      </c>
      <c r="C12471" s="62" t="s">
        <v>563</v>
      </c>
      <c r="D12471" s="62" t="s">
        <v>563</v>
      </c>
      <c r="E12471" s="173">
        <f>SUM(E12469:E12470)</f>
        <v>7.17</v>
      </c>
    </row>
    <row r="12472" spans="1:5">
      <c r="A12472" s="410"/>
      <c r="B12472" s="62"/>
      <c r="C12472" s="62"/>
      <c r="D12472" s="62"/>
      <c r="E12472" s="173"/>
    </row>
    <row r="12473" spans="1:5">
      <c r="A12473" s="410" t="s">
        <v>564</v>
      </c>
      <c r="B12473" s="62" t="s">
        <v>558</v>
      </c>
      <c r="C12473" s="62" t="s">
        <v>559</v>
      </c>
      <c r="D12473" s="62" t="s">
        <v>560</v>
      </c>
      <c r="E12473" s="173" t="s">
        <v>561</v>
      </c>
    </row>
    <row r="12474" spans="1:5">
      <c r="A12474" s="410" t="s">
        <v>3066</v>
      </c>
      <c r="B12474" s="62" t="s">
        <v>123</v>
      </c>
      <c r="C12474" s="62">
        <v>4.9385999999999996E-3</v>
      </c>
      <c r="D12474" s="62">
        <v>6.92</v>
      </c>
      <c r="E12474" s="173">
        <f t="shared" ref="E12474:E12497" si="273">TRUNC((C12474*D12474),2)</f>
        <v>0.03</v>
      </c>
    </row>
    <row r="12475" spans="1:5">
      <c r="A12475" s="410" t="s">
        <v>3046</v>
      </c>
      <c r="B12475" s="62" t="s">
        <v>131</v>
      </c>
      <c r="C12475" s="62">
        <v>9.8621999999999989E-4</v>
      </c>
      <c r="D12475" s="62">
        <v>50.4</v>
      </c>
      <c r="E12475" s="173">
        <f t="shared" si="273"/>
        <v>0.04</v>
      </c>
    </row>
    <row r="12476" spans="1:5">
      <c r="A12476" s="410" t="s">
        <v>3067</v>
      </c>
      <c r="B12476" s="62" t="s">
        <v>123</v>
      </c>
      <c r="C12476" s="62">
        <v>4.0939999999999998E-4</v>
      </c>
      <c r="D12476" s="62">
        <v>108.95</v>
      </c>
      <c r="E12476" s="173">
        <f t="shared" si="273"/>
        <v>0.04</v>
      </c>
    </row>
    <row r="12477" spans="1:5">
      <c r="A12477" s="410" t="s">
        <v>3069</v>
      </c>
      <c r="B12477" s="62" t="s">
        <v>123</v>
      </c>
      <c r="C12477" s="62">
        <v>5.58656E-3</v>
      </c>
      <c r="D12477" s="62">
        <v>6.21</v>
      </c>
      <c r="E12477" s="173">
        <f t="shared" si="273"/>
        <v>0.03</v>
      </c>
    </row>
    <row r="12478" spans="1:5">
      <c r="A12478" s="410" t="s">
        <v>3047</v>
      </c>
      <c r="B12478" s="62" t="s">
        <v>131</v>
      </c>
      <c r="C12478" s="62">
        <v>8.4605199999999992E-3</v>
      </c>
      <c r="D12478" s="62">
        <v>9.4499999999999993</v>
      </c>
      <c r="E12478" s="173">
        <f t="shared" si="273"/>
        <v>7.0000000000000007E-2</v>
      </c>
    </row>
    <row r="12479" spans="1:5">
      <c r="A12479" s="410" t="s">
        <v>3075</v>
      </c>
      <c r="B12479" s="62" t="s">
        <v>128</v>
      </c>
      <c r="C12479" s="62">
        <v>9.3108000000000004E-4</v>
      </c>
      <c r="D12479" s="62">
        <v>15.32</v>
      </c>
      <c r="E12479" s="173">
        <f t="shared" si="273"/>
        <v>0.01</v>
      </c>
    </row>
    <row r="12480" spans="1:5">
      <c r="A12480" s="410" t="s">
        <v>3076</v>
      </c>
      <c r="B12480" s="62" t="s">
        <v>122</v>
      </c>
      <c r="C12480" s="62">
        <v>0.61599999999999999</v>
      </c>
      <c r="D12480" s="62">
        <v>1.87</v>
      </c>
      <c r="E12480" s="173">
        <f t="shared" si="273"/>
        <v>1.1499999999999999</v>
      </c>
    </row>
    <row r="12481" spans="1:5">
      <c r="A12481" s="410" t="s">
        <v>3077</v>
      </c>
      <c r="B12481" s="62" t="s">
        <v>122</v>
      </c>
      <c r="C12481" s="62">
        <v>0.61599999999999999</v>
      </c>
      <c r="D12481" s="62">
        <v>0.71</v>
      </c>
      <c r="E12481" s="173">
        <f t="shared" si="273"/>
        <v>0.43</v>
      </c>
    </row>
    <row r="12482" spans="1:5">
      <c r="A12482" s="410" t="s">
        <v>3078</v>
      </c>
      <c r="B12482" s="62" t="s">
        <v>122</v>
      </c>
      <c r="C12482" s="62">
        <v>0.61599999999999999</v>
      </c>
      <c r="D12482" s="62">
        <v>0.34</v>
      </c>
      <c r="E12482" s="173">
        <f t="shared" si="273"/>
        <v>0.2</v>
      </c>
    </row>
    <row r="12483" spans="1:5">
      <c r="A12483" s="410" t="s">
        <v>3079</v>
      </c>
      <c r="B12483" s="62" t="s">
        <v>122</v>
      </c>
      <c r="C12483" s="62">
        <v>0.61599999999999999</v>
      </c>
      <c r="D12483" s="62">
        <v>0.05</v>
      </c>
      <c r="E12483" s="173">
        <f t="shared" si="273"/>
        <v>0.03</v>
      </c>
    </row>
    <row r="12484" spans="1:5">
      <c r="A12484" s="410" t="s">
        <v>3048</v>
      </c>
      <c r="B12484" s="62" t="s">
        <v>123</v>
      </c>
      <c r="C12484" s="62">
        <v>1.6301200000000001E-3</v>
      </c>
      <c r="D12484" s="62">
        <v>31.18</v>
      </c>
      <c r="E12484" s="173">
        <f t="shared" si="273"/>
        <v>0.05</v>
      </c>
    </row>
    <row r="12485" spans="1:5">
      <c r="A12485" s="410" t="s">
        <v>3049</v>
      </c>
      <c r="B12485" s="62" t="s">
        <v>123</v>
      </c>
      <c r="C12485" s="62">
        <v>7.6402000000000002E-4</v>
      </c>
      <c r="D12485" s="62">
        <v>178.5</v>
      </c>
      <c r="E12485" s="173">
        <f t="shared" si="273"/>
        <v>0.13</v>
      </c>
    </row>
    <row r="12486" spans="1:5">
      <c r="A12486" s="410" t="s">
        <v>3050</v>
      </c>
      <c r="B12486" s="62" t="s">
        <v>123</v>
      </c>
      <c r="C12486" s="62">
        <v>6.8676119999999993E-2</v>
      </c>
      <c r="D12486" s="62">
        <v>1.17</v>
      </c>
      <c r="E12486" s="173">
        <f t="shared" si="273"/>
        <v>0.08</v>
      </c>
    </row>
    <row r="12487" spans="1:5" ht="30">
      <c r="A12487" s="410" t="s">
        <v>3051</v>
      </c>
      <c r="B12487" s="62" t="s">
        <v>123</v>
      </c>
      <c r="C12487" s="62">
        <v>6.6220000000000005E-4</v>
      </c>
      <c r="D12487" s="62">
        <v>140.43</v>
      </c>
      <c r="E12487" s="173">
        <f t="shared" si="273"/>
        <v>0.09</v>
      </c>
    </row>
    <row r="12488" spans="1:5" ht="30">
      <c r="A12488" s="410" t="s">
        <v>3052</v>
      </c>
      <c r="B12488" s="62" t="s">
        <v>123</v>
      </c>
      <c r="C12488" s="62">
        <v>4.4351999999999998E-4</v>
      </c>
      <c r="D12488" s="62">
        <v>123.37</v>
      </c>
      <c r="E12488" s="173">
        <f t="shared" si="273"/>
        <v>0.05</v>
      </c>
    </row>
    <row r="12489" spans="1:5" ht="30">
      <c r="A12489" s="410" t="s">
        <v>3080</v>
      </c>
      <c r="B12489" s="62" t="s">
        <v>123</v>
      </c>
      <c r="C12489" s="62">
        <v>2.7160000000000001E-5</v>
      </c>
      <c r="D12489" s="62">
        <v>593.85</v>
      </c>
      <c r="E12489" s="173">
        <f t="shared" si="273"/>
        <v>0.01</v>
      </c>
    </row>
    <row r="12490" spans="1:5">
      <c r="A12490" s="410" t="s">
        <v>3081</v>
      </c>
      <c r="B12490" s="62" t="s">
        <v>123</v>
      </c>
      <c r="C12490" s="62">
        <v>1.6682000000000001E-4</v>
      </c>
      <c r="D12490" s="62">
        <v>134.63</v>
      </c>
      <c r="E12490" s="173">
        <f t="shared" si="273"/>
        <v>0.02</v>
      </c>
    </row>
    <row r="12491" spans="1:5">
      <c r="A12491" s="410" t="s">
        <v>3082</v>
      </c>
      <c r="B12491" s="62" t="s">
        <v>123</v>
      </c>
      <c r="C12491" s="62">
        <v>1.2672000000000001E-4</v>
      </c>
      <c r="D12491" s="62">
        <v>202.84</v>
      </c>
      <c r="E12491" s="173">
        <f t="shared" si="273"/>
        <v>0.02</v>
      </c>
    </row>
    <row r="12492" spans="1:5">
      <c r="A12492" s="410" t="s">
        <v>3083</v>
      </c>
      <c r="B12492" s="62" t="s">
        <v>123</v>
      </c>
      <c r="C12492" s="62">
        <v>2.7160000000000001E-5</v>
      </c>
      <c r="D12492" s="62">
        <v>574.46</v>
      </c>
      <c r="E12492" s="173">
        <f t="shared" si="273"/>
        <v>0.01</v>
      </c>
    </row>
    <row r="12493" spans="1:5">
      <c r="A12493" s="410" t="s">
        <v>3084</v>
      </c>
      <c r="B12493" s="62" t="s">
        <v>123</v>
      </c>
      <c r="C12493" s="62">
        <v>3.3380000000000002E-5</v>
      </c>
      <c r="D12493" s="62">
        <v>276.64</v>
      </c>
      <c r="E12493" s="173">
        <f t="shared" si="273"/>
        <v>0</v>
      </c>
    </row>
    <row r="12494" spans="1:5">
      <c r="A12494" s="410" t="s">
        <v>3085</v>
      </c>
      <c r="B12494" s="62" t="s">
        <v>123</v>
      </c>
      <c r="C12494" s="62">
        <v>1.6816800000000001E-3</v>
      </c>
      <c r="D12494" s="62">
        <v>8.1</v>
      </c>
      <c r="E12494" s="173">
        <f t="shared" si="273"/>
        <v>0.01</v>
      </c>
    </row>
    <row r="12495" spans="1:5">
      <c r="A12495" s="410" t="s">
        <v>3086</v>
      </c>
      <c r="B12495" s="62" t="s">
        <v>123</v>
      </c>
      <c r="C12495" s="62">
        <v>9.3108000000000004E-4</v>
      </c>
      <c r="D12495" s="62">
        <v>11.01</v>
      </c>
      <c r="E12495" s="173">
        <f t="shared" si="273"/>
        <v>0.01</v>
      </c>
    </row>
    <row r="12496" spans="1:5">
      <c r="A12496" s="410" t="s">
        <v>3087</v>
      </c>
      <c r="B12496" s="62" t="s">
        <v>123</v>
      </c>
      <c r="C12496" s="62">
        <v>9.3108000000000004E-4</v>
      </c>
      <c r="D12496" s="62">
        <v>24.42</v>
      </c>
      <c r="E12496" s="173">
        <f t="shared" si="273"/>
        <v>0.02</v>
      </c>
    </row>
    <row r="12497" spans="1:5">
      <c r="A12497" s="410" t="s">
        <v>3388</v>
      </c>
      <c r="B12497" s="62" t="s">
        <v>123</v>
      </c>
      <c r="C12497" s="62">
        <v>1.01073619</v>
      </c>
      <c r="D12497" s="62">
        <v>6.52</v>
      </c>
      <c r="E12497" s="173">
        <f t="shared" si="273"/>
        <v>6.58</v>
      </c>
    </row>
    <row r="12498" spans="1:5">
      <c r="A12498" s="410" t="s">
        <v>562</v>
      </c>
      <c r="B12498" s="62" t="s">
        <v>563</v>
      </c>
      <c r="C12498" s="62" t="s">
        <v>563</v>
      </c>
      <c r="D12498" s="62" t="s">
        <v>563</v>
      </c>
      <c r="E12498" s="173">
        <f>SUM(E12474:E12497)</f>
        <v>9.11</v>
      </c>
    </row>
    <row r="12499" spans="1:5">
      <c r="A12499" s="410"/>
      <c r="B12499" s="62"/>
      <c r="C12499" s="62"/>
      <c r="D12499" s="62"/>
      <c r="E12499" s="173"/>
    </row>
    <row r="12500" spans="1:5">
      <c r="A12500" s="410" t="s">
        <v>565</v>
      </c>
      <c r="B12500" s="62" t="s">
        <v>563</v>
      </c>
      <c r="C12500" s="62" t="s">
        <v>563</v>
      </c>
      <c r="D12500" s="62" t="s">
        <v>563</v>
      </c>
      <c r="E12500" s="173">
        <f>E12466+E12471+E12498</f>
        <v>16.299999999999997</v>
      </c>
    </row>
    <row r="12501" spans="1:5">
      <c r="A12501" s="410"/>
      <c r="B12501" s="62"/>
      <c r="C12501" s="62"/>
      <c r="D12501" s="413"/>
      <c r="E12501" s="173"/>
    </row>
    <row r="12502" spans="1:5">
      <c r="A12502" s="410"/>
      <c r="B12502" s="62"/>
      <c r="C12502" s="62"/>
      <c r="D12502" s="62"/>
      <c r="E12502" s="173"/>
    </row>
    <row r="12503" spans="1:5">
      <c r="A12503" s="410"/>
      <c r="B12503" s="62"/>
      <c r="C12503" s="62"/>
      <c r="D12503" s="62"/>
      <c r="E12503" s="173"/>
    </row>
    <row r="12504" spans="1:5">
      <c r="A12504" s="410" t="s">
        <v>1558</v>
      </c>
      <c r="B12504" s="62" t="s">
        <v>3707</v>
      </c>
      <c r="C12504" s="62"/>
      <c r="D12504" s="62"/>
      <c r="E12504" s="173"/>
    </row>
    <row r="12505" spans="1:5">
      <c r="A12505" s="410" t="s">
        <v>1275</v>
      </c>
      <c r="B12505" s="62"/>
      <c r="C12505" s="62"/>
      <c r="D12505" s="62"/>
      <c r="E12505" s="173"/>
    </row>
    <row r="12506" spans="1:5">
      <c r="A12506" s="410" t="s">
        <v>570</v>
      </c>
      <c r="B12506" s="62"/>
      <c r="C12506" s="62"/>
      <c r="D12506" s="62"/>
      <c r="E12506" s="173"/>
    </row>
    <row r="12507" spans="1:5">
      <c r="A12507" s="410"/>
      <c r="B12507" s="62"/>
      <c r="C12507" s="62"/>
      <c r="D12507" s="62"/>
      <c r="E12507" s="173"/>
    </row>
    <row r="12508" spans="1:5">
      <c r="A12508" s="410" t="s">
        <v>576</v>
      </c>
      <c r="B12508" s="62" t="s">
        <v>558</v>
      </c>
      <c r="C12508" s="62" t="s">
        <v>559</v>
      </c>
      <c r="D12508" s="62" t="s">
        <v>560</v>
      </c>
      <c r="E12508" s="173" t="s">
        <v>561</v>
      </c>
    </row>
    <row r="12509" spans="1:5" ht="30">
      <c r="A12509" s="410" t="s">
        <v>3061</v>
      </c>
      <c r="B12509" s="62" t="s">
        <v>123</v>
      </c>
      <c r="C12509" s="62">
        <v>3.6040000000000001E-5</v>
      </c>
      <c r="D12509" s="62">
        <v>576</v>
      </c>
      <c r="E12509" s="173">
        <f>TRUNC((C12509*D12509),2)</f>
        <v>0.02</v>
      </c>
    </row>
    <row r="12510" spans="1:5">
      <c r="A12510" s="410" t="s">
        <v>562</v>
      </c>
      <c r="B12510" s="62" t="s">
        <v>563</v>
      </c>
      <c r="C12510" s="62" t="s">
        <v>563</v>
      </c>
      <c r="D12510" s="62" t="s">
        <v>563</v>
      </c>
      <c r="E12510" s="173">
        <f>SUM(E12509:E12509)</f>
        <v>0.02</v>
      </c>
    </row>
    <row r="12511" spans="1:5">
      <c r="A12511" s="410"/>
      <c r="B12511" s="62"/>
      <c r="C12511" s="62"/>
      <c r="D12511" s="62"/>
      <c r="E12511" s="173"/>
    </row>
    <row r="12512" spans="1:5">
      <c r="A12512" s="410" t="s">
        <v>557</v>
      </c>
      <c r="B12512" s="62" t="s">
        <v>558</v>
      </c>
      <c r="C12512" s="62" t="s">
        <v>559</v>
      </c>
      <c r="D12512" s="62" t="s">
        <v>560</v>
      </c>
      <c r="E12512" s="173" t="s">
        <v>561</v>
      </c>
    </row>
    <row r="12513" spans="1:5">
      <c r="A12513" s="410" t="s">
        <v>3124</v>
      </c>
      <c r="B12513" s="62" t="s">
        <v>122</v>
      </c>
      <c r="C12513" s="62">
        <v>0.16131366</v>
      </c>
      <c r="D12513" s="62">
        <v>9.34</v>
      </c>
      <c r="E12513" s="173">
        <f>TRUNC((C12513*D12513),2)</f>
        <v>1.5</v>
      </c>
    </row>
    <row r="12514" spans="1:5">
      <c r="A12514" s="410" t="s">
        <v>3125</v>
      </c>
      <c r="B12514" s="62" t="s">
        <v>122</v>
      </c>
      <c r="C12514" s="62">
        <v>0.38711158000000001</v>
      </c>
      <c r="D12514" s="62">
        <v>13.3</v>
      </c>
      <c r="E12514" s="173">
        <f>TRUNC((C12514*D12514),2)</f>
        <v>5.14</v>
      </c>
    </row>
    <row r="12515" spans="1:5">
      <c r="A12515" s="410" t="s">
        <v>562</v>
      </c>
      <c r="B12515" s="62" t="s">
        <v>563</v>
      </c>
      <c r="C12515" s="62" t="s">
        <v>563</v>
      </c>
      <c r="D12515" s="62" t="s">
        <v>563</v>
      </c>
      <c r="E12515" s="173">
        <f>SUM(E12513:E12514)</f>
        <v>6.64</v>
      </c>
    </row>
    <row r="12516" spans="1:5">
      <c r="A12516" s="410"/>
      <c r="B12516" s="62"/>
      <c r="C12516" s="62"/>
      <c r="D12516" s="62"/>
      <c r="E12516" s="173"/>
    </row>
    <row r="12517" spans="1:5">
      <c r="A12517" s="410" t="s">
        <v>564</v>
      </c>
      <c r="B12517" s="62" t="s">
        <v>558</v>
      </c>
      <c r="C12517" s="62" t="s">
        <v>559</v>
      </c>
      <c r="D12517" s="62" t="s">
        <v>560</v>
      </c>
      <c r="E12517" s="173" t="s">
        <v>561</v>
      </c>
    </row>
    <row r="12518" spans="1:5">
      <c r="A12518" s="410" t="s">
        <v>3066</v>
      </c>
      <c r="B12518" s="62" t="s">
        <v>123</v>
      </c>
      <c r="C12518" s="62">
        <v>4.2683499999999997E-3</v>
      </c>
      <c r="D12518" s="62">
        <v>6.92</v>
      </c>
      <c r="E12518" s="173">
        <f t="shared" ref="E12518:E12541" si="274">TRUNC((C12518*D12518),2)</f>
        <v>0.02</v>
      </c>
    </row>
    <row r="12519" spans="1:5">
      <c r="A12519" s="410" t="s">
        <v>3046</v>
      </c>
      <c r="B12519" s="62" t="s">
        <v>131</v>
      </c>
      <c r="C12519" s="62">
        <v>8.5238000000000002E-4</v>
      </c>
      <c r="D12519" s="62">
        <v>50.4</v>
      </c>
      <c r="E12519" s="173">
        <f t="shared" si="274"/>
        <v>0.04</v>
      </c>
    </row>
    <row r="12520" spans="1:5">
      <c r="A12520" s="410" t="s">
        <v>3067</v>
      </c>
      <c r="B12520" s="62" t="s">
        <v>123</v>
      </c>
      <c r="C12520" s="62">
        <v>3.5384000000000001E-4</v>
      </c>
      <c r="D12520" s="62">
        <v>108.95</v>
      </c>
      <c r="E12520" s="173">
        <f t="shared" si="274"/>
        <v>0.03</v>
      </c>
    </row>
    <row r="12521" spans="1:5">
      <c r="A12521" s="410" t="s">
        <v>3069</v>
      </c>
      <c r="B12521" s="62" t="s">
        <v>123</v>
      </c>
      <c r="C12521" s="62">
        <v>4.8283900000000001E-3</v>
      </c>
      <c r="D12521" s="62">
        <v>6.21</v>
      </c>
      <c r="E12521" s="173">
        <f t="shared" si="274"/>
        <v>0.02</v>
      </c>
    </row>
    <row r="12522" spans="1:5">
      <c r="A12522" s="410" t="s">
        <v>3047</v>
      </c>
      <c r="B12522" s="62" t="s">
        <v>131</v>
      </c>
      <c r="C12522" s="62">
        <v>7.3122999999999999E-3</v>
      </c>
      <c r="D12522" s="62">
        <v>9.4499999999999993</v>
      </c>
      <c r="E12522" s="173">
        <f t="shared" si="274"/>
        <v>0.06</v>
      </c>
    </row>
    <row r="12523" spans="1:5">
      <c r="A12523" s="410" t="s">
        <v>3075</v>
      </c>
      <c r="B12523" s="62" t="s">
        <v>128</v>
      </c>
      <c r="C12523" s="62">
        <v>8.0471999999999998E-4</v>
      </c>
      <c r="D12523" s="62">
        <v>15.32</v>
      </c>
      <c r="E12523" s="173">
        <f t="shared" si="274"/>
        <v>0.01</v>
      </c>
    </row>
    <row r="12524" spans="1:5">
      <c r="A12524" s="410" t="s">
        <v>3076</v>
      </c>
      <c r="B12524" s="62" t="s">
        <v>122</v>
      </c>
      <c r="C12524" s="62">
        <v>0.53239999999999998</v>
      </c>
      <c r="D12524" s="62">
        <v>1.87</v>
      </c>
      <c r="E12524" s="173">
        <f t="shared" si="274"/>
        <v>0.99</v>
      </c>
    </row>
    <row r="12525" spans="1:5">
      <c r="A12525" s="410" t="s">
        <v>3077</v>
      </c>
      <c r="B12525" s="62" t="s">
        <v>122</v>
      </c>
      <c r="C12525" s="62">
        <v>0.53239999999999998</v>
      </c>
      <c r="D12525" s="62">
        <v>0.71</v>
      </c>
      <c r="E12525" s="173">
        <f t="shared" si="274"/>
        <v>0.37</v>
      </c>
    </row>
    <row r="12526" spans="1:5">
      <c r="A12526" s="410" t="s">
        <v>3078</v>
      </c>
      <c r="B12526" s="62" t="s">
        <v>122</v>
      </c>
      <c r="C12526" s="62">
        <v>0.53239999999999998</v>
      </c>
      <c r="D12526" s="62">
        <v>0.34</v>
      </c>
      <c r="E12526" s="173">
        <f t="shared" si="274"/>
        <v>0.18</v>
      </c>
    </row>
    <row r="12527" spans="1:5">
      <c r="A12527" s="410" t="s">
        <v>3079</v>
      </c>
      <c r="B12527" s="62" t="s">
        <v>122</v>
      </c>
      <c r="C12527" s="62">
        <v>0.53239999999999998</v>
      </c>
      <c r="D12527" s="62">
        <v>0.05</v>
      </c>
      <c r="E12527" s="173">
        <f t="shared" si="274"/>
        <v>0.02</v>
      </c>
    </row>
    <row r="12528" spans="1:5">
      <c r="A12528" s="410" t="s">
        <v>3048</v>
      </c>
      <c r="B12528" s="62" t="s">
        <v>123</v>
      </c>
      <c r="C12528" s="62">
        <v>1.4088900000000001E-3</v>
      </c>
      <c r="D12528" s="62">
        <v>31.18</v>
      </c>
      <c r="E12528" s="173">
        <f t="shared" si="274"/>
        <v>0.04</v>
      </c>
    </row>
    <row r="12529" spans="1:5">
      <c r="A12529" s="410" t="s">
        <v>3049</v>
      </c>
      <c r="B12529" s="62" t="s">
        <v>123</v>
      </c>
      <c r="C12529" s="62">
        <v>6.6032999999999999E-4</v>
      </c>
      <c r="D12529" s="62">
        <v>178.5</v>
      </c>
      <c r="E12529" s="173">
        <f t="shared" si="274"/>
        <v>0.11</v>
      </c>
    </row>
    <row r="12530" spans="1:5">
      <c r="A12530" s="410" t="s">
        <v>3050</v>
      </c>
      <c r="B12530" s="62" t="s">
        <v>123</v>
      </c>
      <c r="C12530" s="62">
        <v>5.9355789999999999E-2</v>
      </c>
      <c r="D12530" s="62">
        <v>1.17</v>
      </c>
      <c r="E12530" s="173">
        <f t="shared" si="274"/>
        <v>0.06</v>
      </c>
    </row>
    <row r="12531" spans="1:5" ht="30">
      <c r="A12531" s="410" t="s">
        <v>3051</v>
      </c>
      <c r="B12531" s="62" t="s">
        <v>123</v>
      </c>
      <c r="C12531" s="62">
        <v>5.7233999999999996E-4</v>
      </c>
      <c r="D12531" s="62">
        <v>140.43</v>
      </c>
      <c r="E12531" s="173">
        <f t="shared" si="274"/>
        <v>0.08</v>
      </c>
    </row>
    <row r="12532" spans="1:5" ht="30">
      <c r="A12532" s="410" t="s">
        <v>3052</v>
      </c>
      <c r="B12532" s="62" t="s">
        <v>123</v>
      </c>
      <c r="C12532" s="62">
        <v>3.8332999999999998E-4</v>
      </c>
      <c r="D12532" s="62">
        <v>123.37</v>
      </c>
      <c r="E12532" s="173">
        <f t="shared" si="274"/>
        <v>0.04</v>
      </c>
    </row>
    <row r="12533" spans="1:5" ht="30">
      <c r="A12533" s="410" t="s">
        <v>3080</v>
      </c>
      <c r="B12533" s="62" t="s">
        <v>123</v>
      </c>
      <c r="C12533" s="62">
        <v>2.3479999999999999E-5</v>
      </c>
      <c r="D12533" s="62">
        <v>593.85</v>
      </c>
      <c r="E12533" s="173">
        <f t="shared" si="274"/>
        <v>0.01</v>
      </c>
    </row>
    <row r="12534" spans="1:5">
      <c r="A12534" s="410" t="s">
        <v>3081</v>
      </c>
      <c r="B12534" s="62" t="s">
        <v>123</v>
      </c>
      <c r="C12534" s="62">
        <v>1.4417999999999999E-4</v>
      </c>
      <c r="D12534" s="62">
        <v>134.63</v>
      </c>
      <c r="E12534" s="173">
        <f t="shared" si="274"/>
        <v>0.01</v>
      </c>
    </row>
    <row r="12535" spans="1:5">
      <c r="A12535" s="410" t="s">
        <v>3082</v>
      </c>
      <c r="B12535" s="62" t="s">
        <v>123</v>
      </c>
      <c r="C12535" s="62">
        <v>1.0951E-4</v>
      </c>
      <c r="D12535" s="62">
        <v>202.84</v>
      </c>
      <c r="E12535" s="173">
        <f t="shared" si="274"/>
        <v>0.02</v>
      </c>
    </row>
    <row r="12536" spans="1:5">
      <c r="A12536" s="410" t="s">
        <v>3083</v>
      </c>
      <c r="B12536" s="62" t="s">
        <v>123</v>
      </c>
      <c r="C12536" s="62">
        <v>2.3479999999999999E-5</v>
      </c>
      <c r="D12536" s="62">
        <v>574.46</v>
      </c>
      <c r="E12536" s="173">
        <f t="shared" si="274"/>
        <v>0.01</v>
      </c>
    </row>
    <row r="12537" spans="1:5">
      <c r="A12537" s="410" t="s">
        <v>3084</v>
      </c>
      <c r="B12537" s="62" t="s">
        <v>123</v>
      </c>
      <c r="C12537" s="62">
        <v>2.8860000000000002E-5</v>
      </c>
      <c r="D12537" s="62">
        <v>276.64</v>
      </c>
      <c r="E12537" s="173">
        <f t="shared" si="274"/>
        <v>0</v>
      </c>
    </row>
    <row r="12538" spans="1:5">
      <c r="A12538" s="410" t="s">
        <v>3085</v>
      </c>
      <c r="B12538" s="62" t="s">
        <v>123</v>
      </c>
      <c r="C12538" s="62">
        <v>1.45345E-3</v>
      </c>
      <c r="D12538" s="62">
        <v>8.1</v>
      </c>
      <c r="E12538" s="173">
        <f t="shared" si="274"/>
        <v>0.01</v>
      </c>
    </row>
    <row r="12539" spans="1:5">
      <c r="A12539" s="410" t="s">
        <v>3086</v>
      </c>
      <c r="B12539" s="62" t="s">
        <v>123</v>
      </c>
      <c r="C12539" s="62">
        <v>8.0471999999999998E-4</v>
      </c>
      <c r="D12539" s="62">
        <v>11.01</v>
      </c>
      <c r="E12539" s="173">
        <f t="shared" si="274"/>
        <v>0</v>
      </c>
    </row>
    <row r="12540" spans="1:5">
      <c r="A12540" s="410" t="s">
        <v>3087</v>
      </c>
      <c r="B12540" s="62" t="s">
        <v>123</v>
      </c>
      <c r="C12540" s="62">
        <v>8.0471999999999998E-4</v>
      </c>
      <c r="D12540" s="62">
        <v>24.42</v>
      </c>
      <c r="E12540" s="173">
        <f t="shared" si="274"/>
        <v>0.01</v>
      </c>
    </row>
    <row r="12541" spans="1:5" ht="30">
      <c r="A12541" s="410" t="s">
        <v>3390</v>
      </c>
      <c r="B12541" s="62" t="s">
        <v>123</v>
      </c>
      <c r="C12541" s="62">
        <v>1.0043956000000001</v>
      </c>
      <c r="D12541" s="62">
        <v>22.75</v>
      </c>
      <c r="E12541" s="173">
        <f t="shared" si="274"/>
        <v>22.84</v>
      </c>
    </row>
    <row r="12542" spans="1:5">
      <c r="A12542" s="410" t="s">
        <v>562</v>
      </c>
      <c r="B12542" s="62" t="s">
        <v>563</v>
      </c>
      <c r="C12542" s="62" t="s">
        <v>563</v>
      </c>
      <c r="D12542" s="62" t="s">
        <v>563</v>
      </c>
      <c r="E12542" s="173">
        <f>SUM(E12518:E12541)</f>
        <v>24.98</v>
      </c>
    </row>
    <row r="12543" spans="1:5">
      <c r="A12543" s="410"/>
      <c r="B12543" s="62"/>
      <c r="C12543" s="62"/>
      <c r="D12543" s="62"/>
      <c r="E12543" s="173"/>
    </row>
    <row r="12544" spans="1:5">
      <c r="A12544" s="410" t="s">
        <v>565</v>
      </c>
      <c r="B12544" s="62" t="s">
        <v>563</v>
      </c>
      <c r="C12544" s="62" t="s">
        <v>563</v>
      </c>
      <c r="D12544" s="62" t="s">
        <v>563</v>
      </c>
      <c r="E12544" s="173">
        <f>E12510+E12515+E12542</f>
        <v>31.64</v>
      </c>
    </row>
    <row r="12545" spans="1:5">
      <c r="A12545" s="410"/>
      <c r="B12545" s="62"/>
      <c r="C12545" s="62"/>
      <c r="D12545" s="413"/>
      <c r="E12545" s="173"/>
    </row>
    <row r="12546" spans="1:5">
      <c r="A12546" s="410"/>
      <c r="B12546" s="62"/>
      <c r="C12546" s="62"/>
      <c r="D12546" s="62"/>
      <c r="E12546" s="173"/>
    </row>
    <row r="12547" spans="1:5">
      <c r="A12547" s="410"/>
      <c r="B12547" s="62"/>
      <c r="C12547" s="62"/>
      <c r="D12547" s="62"/>
      <c r="E12547" s="173"/>
    </row>
    <row r="12548" spans="1:5">
      <c r="A12548" s="410" t="s">
        <v>1559</v>
      </c>
      <c r="B12548" s="62" t="s">
        <v>3547</v>
      </c>
      <c r="C12548" s="62"/>
      <c r="D12548" s="62"/>
      <c r="E12548" s="173"/>
    </row>
    <row r="12549" spans="1:5">
      <c r="A12549" s="410" t="s">
        <v>1276</v>
      </c>
      <c r="B12549" s="62"/>
      <c r="C12549" s="62"/>
      <c r="D12549" s="62"/>
      <c r="E12549" s="173"/>
    </row>
    <row r="12550" spans="1:5">
      <c r="A12550" s="410" t="s">
        <v>570</v>
      </c>
      <c r="B12550" s="62"/>
      <c r="C12550" s="62"/>
      <c r="D12550" s="62"/>
      <c r="E12550" s="173"/>
    </row>
    <row r="12551" spans="1:5">
      <c r="A12551" s="410"/>
      <c r="B12551" s="62"/>
      <c r="C12551" s="62"/>
      <c r="D12551" s="62"/>
      <c r="E12551" s="173"/>
    </row>
    <row r="12552" spans="1:5">
      <c r="A12552" s="410" t="s">
        <v>576</v>
      </c>
      <c r="B12552" s="62" t="s">
        <v>558</v>
      </c>
      <c r="C12552" s="62" t="s">
        <v>559</v>
      </c>
      <c r="D12552" s="62" t="s">
        <v>560</v>
      </c>
      <c r="E12552" s="173" t="s">
        <v>561</v>
      </c>
    </row>
    <row r="12553" spans="1:5" ht="30">
      <c r="A12553" s="410" t="s">
        <v>3061</v>
      </c>
      <c r="B12553" s="62" t="s">
        <v>123</v>
      </c>
      <c r="C12553" s="62">
        <v>2.7080000000000002E-5</v>
      </c>
      <c r="D12553" s="62">
        <v>576</v>
      </c>
      <c r="E12553" s="173">
        <f>TRUNC((C12553*D12553),2)</f>
        <v>0.01</v>
      </c>
    </row>
    <row r="12554" spans="1:5">
      <c r="A12554" s="410" t="s">
        <v>562</v>
      </c>
      <c r="B12554" s="62" t="s">
        <v>563</v>
      </c>
      <c r="C12554" s="62" t="s">
        <v>563</v>
      </c>
      <c r="D12554" s="62" t="s">
        <v>563</v>
      </c>
      <c r="E12554" s="173">
        <f>SUM(E12553:E12553)</f>
        <v>0.01</v>
      </c>
    </row>
    <row r="12555" spans="1:5">
      <c r="A12555" s="410"/>
      <c r="B12555" s="62"/>
      <c r="C12555" s="62"/>
      <c r="D12555" s="62"/>
      <c r="E12555" s="173"/>
    </row>
    <row r="12556" spans="1:5">
      <c r="A12556" s="410" t="s">
        <v>557</v>
      </c>
      <c r="B12556" s="62" t="s">
        <v>558</v>
      </c>
      <c r="C12556" s="62" t="s">
        <v>559</v>
      </c>
      <c r="D12556" s="62" t="s">
        <v>560</v>
      </c>
      <c r="E12556" s="173" t="s">
        <v>561</v>
      </c>
    </row>
    <row r="12557" spans="1:5">
      <c r="A12557" s="410" t="s">
        <v>3124</v>
      </c>
      <c r="B12557" s="62" t="s">
        <v>122</v>
      </c>
      <c r="C12557" s="62">
        <v>0.20602000000000001</v>
      </c>
      <c r="D12557" s="62">
        <v>9.34</v>
      </c>
      <c r="E12557" s="173">
        <f>TRUNC((C12557*D12557),2)</f>
        <v>1.92</v>
      </c>
    </row>
    <row r="12558" spans="1:5">
      <c r="A12558" s="410" t="s">
        <v>3125</v>
      </c>
      <c r="B12558" s="62" t="s">
        <v>122</v>
      </c>
      <c r="C12558" s="62">
        <v>0.20602000000000001</v>
      </c>
      <c r="D12558" s="62">
        <v>13.3</v>
      </c>
      <c r="E12558" s="173">
        <f>TRUNC((C12558*D12558),2)</f>
        <v>2.74</v>
      </c>
    </row>
    <row r="12559" spans="1:5">
      <c r="A12559" s="410" t="s">
        <v>562</v>
      </c>
      <c r="B12559" s="62" t="s">
        <v>563</v>
      </c>
      <c r="C12559" s="62" t="s">
        <v>563</v>
      </c>
      <c r="D12559" s="62" t="s">
        <v>563</v>
      </c>
      <c r="E12559" s="173">
        <f>SUM(E12557:E12558)</f>
        <v>4.66</v>
      </c>
    </row>
    <row r="12560" spans="1:5">
      <c r="A12560" s="410"/>
      <c r="B12560" s="62"/>
      <c r="C12560" s="62"/>
      <c r="D12560" s="62"/>
      <c r="E12560" s="173"/>
    </row>
    <row r="12561" spans="1:5">
      <c r="A12561" s="410" t="s">
        <v>564</v>
      </c>
      <c r="B12561" s="62" t="s">
        <v>558</v>
      </c>
      <c r="C12561" s="62" t="s">
        <v>559</v>
      </c>
      <c r="D12561" s="62" t="s">
        <v>560</v>
      </c>
      <c r="E12561" s="173" t="s">
        <v>561</v>
      </c>
    </row>
    <row r="12562" spans="1:5">
      <c r="A12562" s="410" t="s">
        <v>3066</v>
      </c>
      <c r="B12562" s="62" t="s">
        <v>123</v>
      </c>
      <c r="C12562" s="62">
        <v>3.2068800000000001E-3</v>
      </c>
      <c r="D12562" s="62">
        <v>6.92</v>
      </c>
      <c r="E12562" s="173">
        <f t="shared" ref="E12562:E12585" si="275">TRUNC((C12562*D12562),2)</f>
        <v>0.02</v>
      </c>
    </row>
    <row r="12563" spans="1:5">
      <c r="A12563" s="410" t="s">
        <v>3046</v>
      </c>
      <c r="B12563" s="62" t="s">
        <v>131</v>
      </c>
      <c r="C12563" s="62">
        <v>6.4039999999999995E-4</v>
      </c>
      <c r="D12563" s="62">
        <v>50.4</v>
      </c>
      <c r="E12563" s="173">
        <f t="shared" si="275"/>
        <v>0.03</v>
      </c>
    </row>
    <row r="12564" spans="1:5">
      <c r="A12564" s="410" t="s">
        <v>3067</v>
      </c>
      <c r="B12564" s="62" t="s">
        <v>123</v>
      </c>
      <c r="C12564" s="62">
        <v>2.6583999999999999E-4</v>
      </c>
      <c r="D12564" s="62">
        <v>108.95</v>
      </c>
      <c r="E12564" s="173">
        <f t="shared" si="275"/>
        <v>0.02</v>
      </c>
    </row>
    <row r="12565" spans="1:5">
      <c r="A12565" s="410" t="s">
        <v>3069</v>
      </c>
      <c r="B12565" s="62" t="s">
        <v>123</v>
      </c>
      <c r="C12565" s="62">
        <v>3.6276400000000001E-3</v>
      </c>
      <c r="D12565" s="62">
        <v>6.21</v>
      </c>
      <c r="E12565" s="173">
        <f t="shared" si="275"/>
        <v>0.02</v>
      </c>
    </row>
    <row r="12566" spans="1:5">
      <c r="A12566" s="410" t="s">
        <v>3047</v>
      </c>
      <c r="B12566" s="62" t="s">
        <v>131</v>
      </c>
      <c r="C12566" s="62">
        <v>5.4938399999999998E-3</v>
      </c>
      <c r="D12566" s="62">
        <v>9.4499999999999993</v>
      </c>
      <c r="E12566" s="173">
        <f t="shared" si="275"/>
        <v>0.05</v>
      </c>
    </row>
    <row r="12567" spans="1:5">
      <c r="A12567" s="410" t="s">
        <v>3075</v>
      </c>
      <c r="B12567" s="62" t="s">
        <v>128</v>
      </c>
      <c r="C12567" s="62">
        <v>6.0459999999999995E-4</v>
      </c>
      <c r="D12567" s="62">
        <v>15.32</v>
      </c>
      <c r="E12567" s="173">
        <f t="shared" si="275"/>
        <v>0</v>
      </c>
    </row>
    <row r="12568" spans="1:5">
      <c r="A12568" s="410" t="s">
        <v>3076</v>
      </c>
      <c r="B12568" s="62" t="s">
        <v>122</v>
      </c>
      <c r="C12568" s="62">
        <v>0.4</v>
      </c>
      <c r="D12568" s="62">
        <v>1.87</v>
      </c>
      <c r="E12568" s="173">
        <f t="shared" si="275"/>
        <v>0.74</v>
      </c>
    </row>
    <row r="12569" spans="1:5">
      <c r="A12569" s="410" t="s">
        <v>3077</v>
      </c>
      <c r="B12569" s="62" t="s">
        <v>122</v>
      </c>
      <c r="C12569" s="62">
        <v>0.4</v>
      </c>
      <c r="D12569" s="62">
        <v>0.71</v>
      </c>
      <c r="E12569" s="173">
        <f t="shared" si="275"/>
        <v>0.28000000000000003</v>
      </c>
    </row>
    <row r="12570" spans="1:5">
      <c r="A12570" s="410" t="s">
        <v>3078</v>
      </c>
      <c r="B12570" s="62" t="s">
        <v>122</v>
      </c>
      <c r="C12570" s="62">
        <v>0.4</v>
      </c>
      <c r="D12570" s="62">
        <v>0.34</v>
      </c>
      <c r="E12570" s="173">
        <f t="shared" si="275"/>
        <v>0.13</v>
      </c>
    </row>
    <row r="12571" spans="1:5">
      <c r="A12571" s="410" t="s">
        <v>3079</v>
      </c>
      <c r="B12571" s="62" t="s">
        <v>122</v>
      </c>
      <c r="C12571" s="62">
        <v>0.4</v>
      </c>
      <c r="D12571" s="62">
        <v>0.05</v>
      </c>
      <c r="E12571" s="173">
        <f t="shared" si="275"/>
        <v>0.02</v>
      </c>
    </row>
    <row r="12572" spans="1:5">
      <c r="A12572" s="410" t="s">
        <v>3048</v>
      </c>
      <c r="B12572" s="62" t="s">
        <v>123</v>
      </c>
      <c r="C12572" s="62">
        <v>1.0585200000000001E-3</v>
      </c>
      <c r="D12572" s="62">
        <v>31.18</v>
      </c>
      <c r="E12572" s="173">
        <f t="shared" si="275"/>
        <v>0.03</v>
      </c>
    </row>
    <row r="12573" spans="1:5">
      <c r="A12573" s="410" t="s">
        <v>3049</v>
      </c>
      <c r="B12573" s="62" t="s">
        <v>123</v>
      </c>
      <c r="C12573" s="62">
        <v>4.9611999999999996E-4</v>
      </c>
      <c r="D12573" s="62">
        <v>178.5</v>
      </c>
      <c r="E12573" s="173">
        <f t="shared" si="275"/>
        <v>0.08</v>
      </c>
    </row>
    <row r="12574" spans="1:5">
      <c r="A12574" s="410" t="s">
        <v>3050</v>
      </c>
      <c r="B12574" s="62" t="s">
        <v>123</v>
      </c>
      <c r="C12574" s="62">
        <v>4.4594880000000003E-2</v>
      </c>
      <c r="D12574" s="62">
        <v>1.17</v>
      </c>
      <c r="E12574" s="173">
        <f t="shared" si="275"/>
        <v>0.05</v>
      </c>
    </row>
    <row r="12575" spans="1:5" ht="30">
      <c r="A12575" s="410" t="s">
        <v>3051</v>
      </c>
      <c r="B12575" s="62" t="s">
        <v>123</v>
      </c>
      <c r="C12575" s="62">
        <v>4.2999999999999999E-4</v>
      </c>
      <c r="D12575" s="62">
        <v>140.43</v>
      </c>
      <c r="E12575" s="173">
        <f t="shared" si="275"/>
        <v>0.06</v>
      </c>
    </row>
    <row r="12576" spans="1:5" ht="30">
      <c r="A12576" s="410" t="s">
        <v>3052</v>
      </c>
      <c r="B12576" s="62" t="s">
        <v>123</v>
      </c>
      <c r="C12576" s="62">
        <v>2.8800000000000001E-4</v>
      </c>
      <c r="D12576" s="62">
        <v>123.37</v>
      </c>
      <c r="E12576" s="173">
        <f t="shared" si="275"/>
        <v>0.03</v>
      </c>
    </row>
    <row r="12577" spans="1:5" ht="30">
      <c r="A12577" s="410" t="s">
        <v>3080</v>
      </c>
      <c r="B12577" s="62" t="s">
        <v>123</v>
      </c>
      <c r="C12577" s="62">
        <v>1.7640000000000001E-5</v>
      </c>
      <c r="D12577" s="62">
        <v>593.85</v>
      </c>
      <c r="E12577" s="173">
        <f t="shared" si="275"/>
        <v>0.01</v>
      </c>
    </row>
    <row r="12578" spans="1:5">
      <c r="A12578" s="410" t="s">
        <v>3081</v>
      </c>
      <c r="B12578" s="62" t="s">
        <v>123</v>
      </c>
      <c r="C12578" s="62">
        <v>1.0832000000000001E-4</v>
      </c>
      <c r="D12578" s="62">
        <v>134.63</v>
      </c>
      <c r="E12578" s="173">
        <f t="shared" si="275"/>
        <v>0.01</v>
      </c>
    </row>
    <row r="12579" spans="1:5">
      <c r="A12579" s="410" t="s">
        <v>3082</v>
      </c>
      <c r="B12579" s="62" t="s">
        <v>123</v>
      </c>
      <c r="C12579" s="62">
        <v>8.2280000000000005E-5</v>
      </c>
      <c r="D12579" s="62">
        <v>202.84</v>
      </c>
      <c r="E12579" s="173">
        <f t="shared" si="275"/>
        <v>0.01</v>
      </c>
    </row>
    <row r="12580" spans="1:5">
      <c r="A12580" s="410" t="s">
        <v>3083</v>
      </c>
      <c r="B12580" s="62" t="s">
        <v>123</v>
      </c>
      <c r="C12580" s="62">
        <v>1.7640000000000001E-5</v>
      </c>
      <c r="D12580" s="62">
        <v>574.46</v>
      </c>
      <c r="E12580" s="173">
        <f t="shared" si="275"/>
        <v>0.01</v>
      </c>
    </row>
    <row r="12581" spans="1:5">
      <c r="A12581" s="410" t="s">
        <v>3084</v>
      </c>
      <c r="B12581" s="62" t="s">
        <v>123</v>
      </c>
      <c r="C12581" s="62">
        <v>2.1679999999999999E-5</v>
      </c>
      <c r="D12581" s="62">
        <v>276.64</v>
      </c>
      <c r="E12581" s="173">
        <f t="shared" si="275"/>
        <v>0</v>
      </c>
    </row>
    <row r="12582" spans="1:5">
      <c r="A12582" s="410" t="s">
        <v>3085</v>
      </c>
      <c r="B12582" s="62" t="s">
        <v>123</v>
      </c>
      <c r="C12582" s="62">
        <v>1.0920000000000001E-3</v>
      </c>
      <c r="D12582" s="62">
        <v>8.1</v>
      </c>
      <c r="E12582" s="173">
        <f t="shared" si="275"/>
        <v>0</v>
      </c>
    </row>
    <row r="12583" spans="1:5">
      <c r="A12583" s="410" t="s">
        <v>3086</v>
      </c>
      <c r="B12583" s="62" t="s">
        <v>123</v>
      </c>
      <c r="C12583" s="62">
        <v>6.0459999999999995E-4</v>
      </c>
      <c r="D12583" s="62">
        <v>11.01</v>
      </c>
      <c r="E12583" s="173">
        <f t="shared" si="275"/>
        <v>0</v>
      </c>
    </row>
    <row r="12584" spans="1:5">
      <c r="A12584" s="410" t="s">
        <v>3087</v>
      </c>
      <c r="B12584" s="62" t="s">
        <v>123</v>
      </c>
      <c r="C12584" s="62">
        <v>6.0459999999999995E-4</v>
      </c>
      <c r="D12584" s="62">
        <v>24.42</v>
      </c>
      <c r="E12584" s="173">
        <f t="shared" si="275"/>
        <v>0.01</v>
      </c>
    </row>
    <row r="12585" spans="1:5">
      <c r="A12585" s="410" t="s">
        <v>3391</v>
      </c>
      <c r="B12585" s="62" t="s">
        <v>123</v>
      </c>
      <c r="C12585" s="62">
        <v>1.0784313699999999</v>
      </c>
      <c r="D12585" s="62">
        <v>1.02</v>
      </c>
      <c r="E12585" s="173">
        <f t="shared" si="275"/>
        <v>1.0900000000000001</v>
      </c>
    </row>
    <row r="12586" spans="1:5">
      <c r="A12586" s="410" t="s">
        <v>562</v>
      </c>
      <c r="B12586" s="62" t="s">
        <v>563</v>
      </c>
      <c r="C12586" s="62" t="s">
        <v>563</v>
      </c>
      <c r="D12586" s="62" t="s">
        <v>563</v>
      </c>
      <c r="E12586" s="173">
        <f>SUM(E12562:E12585)</f>
        <v>2.7</v>
      </c>
    </row>
    <row r="12587" spans="1:5">
      <c r="A12587" s="410"/>
      <c r="B12587" s="62"/>
      <c r="C12587" s="62"/>
      <c r="D12587" s="62"/>
      <c r="E12587" s="173"/>
    </row>
    <row r="12588" spans="1:5">
      <c r="A12588" s="410" t="s">
        <v>565</v>
      </c>
      <c r="B12588" s="62" t="s">
        <v>563</v>
      </c>
      <c r="C12588" s="62" t="s">
        <v>563</v>
      </c>
      <c r="D12588" s="62" t="s">
        <v>563</v>
      </c>
      <c r="E12588" s="173">
        <f>E12554+E12559+E12586</f>
        <v>7.37</v>
      </c>
    </row>
    <row r="12589" spans="1:5">
      <c r="A12589" s="410"/>
      <c r="B12589" s="62"/>
      <c r="C12589" s="62"/>
      <c r="D12589" s="413"/>
      <c r="E12589" s="173"/>
    </row>
    <row r="12590" spans="1:5">
      <c r="A12590" s="410"/>
      <c r="B12590" s="62"/>
      <c r="C12590" s="62"/>
      <c r="D12590" s="62"/>
      <c r="E12590" s="173"/>
    </row>
    <row r="12591" spans="1:5">
      <c r="A12591" s="410"/>
      <c r="B12591" s="62"/>
      <c r="C12591" s="62"/>
      <c r="D12591" s="62"/>
      <c r="E12591" s="173"/>
    </row>
    <row r="12592" spans="1:5">
      <c r="A12592" s="410" t="s">
        <v>1560</v>
      </c>
      <c r="B12592" s="62" t="s">
        <v>3547</v>
      </c>
      <c r="C12592" s="62"/>
      <c r="D12592" s="62"/>
      <c r="E12592" s="173"/>
    </row>
    <row r="12593" spans="1:5">
      <c r="A12593" s="410" t="s">
        <v>1277</v>
      </c>
      <c r="B12593" s="62"/>
      <c r="C12593" s="62"/>
      <c r="D12593" s="62"/>
      <c r="E12593" s="173"/>
    </row>
    <row r="12594" spans="1:5">
      <c r="A12594" s="410" t="s">
        <v>570</v>
      </c>
      <c r="B12594" s="62"/>
      <c r="C12594" s="62"/>
      <c r="D12594" s="62"/>
      <c r="E12594" s="173"/>
    </row>
    <row r="12595" spans="1:5">
      <c r="A12595" s="410"/>
      <c r="B12595" s="62"/>
      <c r="C12595" s="62"/>
      <c r="D12595" s="62"/>
      <c r="E12595" s="173"/>
    </row>
    <row r="12596" spans="1:5">
      <c r="A12596" s="410" t="s">
        <v>576</v>
      </c>
      <c r="B12596" s="62" t="s">
        <v>558</v>
      </c>
      <c r="C12596" s="62" t="s">
        <v>559</v>
      </c>
      <c r="D12596" s="62" t="s">
        <v>560</v>
      </c>
      <c r="E12596" s="173" t="s">
        <v>561</v>
      </c>
    </row>
    <row r="12597" spans="1:5" ht="30">
      <c r="A12597" s="410" t="s">
        <v>3061</v>
      </c>
      <c r="B12597" s="62" t="s">
        <v>123</v>
      </c>
      <c r="C12597" s="62">
        <v>4.0620000000000001E-5</v>
      </c>
      <c r="D12597" s="62">
        <v>576</v>
      </c>
      <c r="E12597" s="173">
        <f>TRUNC((C12597*D12597),2)</f>
        <v>0.02</v>
      </c>
    </row>
    <row r="12598" spans="1:5">
      <c r="A12598" s="410" t="s">
        <v>562</v>
      </c>
      <c r="B12598" s="62" t="s">
        <v>563</v>
      </c>
      <c r="C12598" s="62" t="s">
        <v>563</v>
      </c>
      <c r="D12598" s="62" t="s">
        <v>563</v>
      </c>
      <c r="E12598" s="173">
        <f>SUM(E12597:E12597)</f>
        <v>0.02</v>
      </c>
    </row>
    <row r="12599" spans="1:5">
      <c r="A12599" s="410"/>
      <c r="B12599" s="62"/>
      <c r="C12599" s="62"/>
      <c r="D12599" s="62"/>
      <c r="E12599" s="173"/>
    </row>
    <row r="12600" spans="1:5">
      <c r="A12600" s="410" t="s">
        <v>557</v>
      </c>
      <c r="B12600" s="62" t="s">
        <v>558</v>
      </c>
      <c r="C12600" s="62" t="s">
        <v>559</v>
      </c>
      <c r="D12600" s="62" t="s">
        <v>560</v>
      </c>
      <c r="E12600" s="173" t="s">
        <v>561</v>
      </c>
    </row>
    <row r="12601" spans="1:5">
      <c r="A12601" s="410" t="s">
        <v>3124</v>
      </c>
      <c r="B12601" s="62" t="s">
        <v>122</v>
      </c>
      <c r="C12601" s="62">
        <v>0.30903000000000003</v>
      </c>
      <c r="D12601" s="62">
        <v>9.34</v>
      </c>
      <c r="E12601" s="173">
        <f>TRUNC((C12601*D12601),2)</f>
        <v>2.88</v>
      </c>
    </row>
    <row r="12602" spans="1:5">
      <c r="A12602" s="410" t="s">
        <v>3125</v>
      </c>
      <c r="B12602" s="62" t="s">
        <v>122</v>
      </c>
      <c r="C12602" s="62">
        <v>0.30903000000000003</v>
      </c>
      <c r="D12602" s="62">
        <v>13.3</v>
      </c>
      <c r="E12602" s="173">
        <f>TRUNC((C12602*D12602),2)</f>
        <v>4.1100000000000003</v>
      </c>
    </row>
    <row r="12603" spans="1:5">
      <c r="A12603" s="410" t="s">
        <v>562</v>
      </c>
      <c r="B12603" s="62" t="s">
        <v>563</v>
      </c>
      <c r="C12603" s="62" t="s">
        <v>563</v>
      </c>
      <c r="D12603" s="62" t="s">
        <v>563</v>
      </c>
      <c r="E12603" s="173">
        <f>SUM(E12601:E12602)</f>
        <v>6.99</v>
      </c>
    </row>
    <row r="12604" spans="1:5">
      <c r="A12604" s="410"/>
      <c r="B12604" s="62"/>
      <c r="C12604" s="62"/>
      <c r="D12604" s="62"/>
      <c r="E12604" s="173"/>
    </row>
    <row r="12605" spans="1:5">
      <c r="A12605" s="410" t="s">
        <v>564</v>
      </c>
      <c r="B12605" s="62" t="s">
        <v>558</v>
      </c>
      <c r="C12605" s="62" t="s">
        <v>559</v>
      </c>
      <c r="D12605" s="62" t="s">
        <v>560</v>
      </c>
      <c r="E12605" s="173" t="s">
        <v>561</v>
      </c>
    </row>
    <row r="12606" spans="1:5">
      <c r="A12606" s="410" t="s">
        <v>3066</v>
      </c>
      <c r="B12606" s="62" t="s">
        <v>123</v>
      </c>
      <c r="C12606" s="62">
        <v>4.8103199999999999E-3</v>
      </c>
      <c r="D12606" s="62">
        <v>6.92</v>
      </c>
      <c r="E12606" s="173">
        <f t="shared" ref="E12606:E12629" si="276">TRUNC((C12606*D12606),2)</f>
        <v>0.03</v>
      </c>
    </row>
    <row r="12607" spans="1:5">
      <c r="A12607" s="410" t="s">
        <v>3046</v>
      </c>
      <c r="B12607" s="62" t="s">
        <v>131</v>
      </c>
      <c r="C12607" s="62">
        <v>9.6060000000000004E-4</v>
      </c>
      <c r="D12607" s="62">
        <v>50.4</v>
      </c>
      <c r="E12607" s="173">
        <f t="shared" si="276"/>
        <v>0.04</v>
      </c>
    </row>
    <row r="12608" spans="1:5">
      <c r="A12608" s="410" t="s">
        <v>3067</v>
      </c>
      <c r="B12608" s="62" t="s">
        <v>123</v>
      </c>
      <c r="C12608" s="62">
        <v>3.9876000000000001E-4</v>
      </c>
      <c r="D12608" s="62">
        <v>108.95</v>
      </c>
      <c r="E12608" s="173">
        <f t="shared" si="276"/>
        <v>0.04</v>
      </c>
    </row>
    <row r="12609" spans="1:5">
      <c r="A12609" s="410" t="s">
        <v>3069</v>
      </c>
      <c r="B12609" s="62" t="s">
        <v>123</v>
      </c>
      <c r="C12609" s="62">
        <v>5.4414600000000004E-3</v>
      </c>
      <c r="D12609" s="62">
        <v>6.21</v>
      </c>
      <c r="E12609" s="173">
        <f t="shared" si="276"/>
        <v>0.03</v>
      </c>
    </row>
    <row r="12610" spans="1:5">
      <c r="A12610" s="410" t="s">
        <v>3047</v>
      </c>
      <c r="B12610" s="62" t="s">
        <v>131</v>
      </c>
      <c r="C12610" s="62">
        <v>8.2407599999999998E-3</v>
      </c>
      <c r="D12610" s="62">
        <v>9.4499999999999993</v>
      </c>
      <c r="E12610" s="173">
        <f t="shared" si="276"/>
        <v>7.0000000000000007E-2</v>
      </c>
    </row>
    <row r="12611" spans="1:5">
      <c r="A12611" s="410" t="s">
        <v>3075</v>
      </c>
      <c r="B12611" s="62" t="s">
        <v>128</v>
      </c>
      <c r="C12611" s="62">
        <v>9.0689999999999998E-4</v>
      </c>
      <c r="D12611" s="62">
        <v>15.32</v>
      </c>
      <c r="E12611" s="173">
        <f t="shared" si="276"/>
        <v>0.01</v>
      </c>
    </row>
    <row r="12612" spans="1:5">
      <c r="A12612" s="410" t="s">
        <v>3076</v>
      </c>
      <c r="B12612" s="62" t="s">
        <v>122</v>
      </c>
      <c r="C12612" s="62">
        <v>0.6</v>
      </c>
      <c r="D12612" s="62">
        <v>1.87</v>
      </c>
      <c r="E12612" s="173">
        <f t="shared" si="276"/>
        <v>1.1200000000000001</v>
      </c>
    </row>
    <row r="12613" spans="1:5">
      <c r="A12613" s="410" t="s">
        <v>3077</v>
      </c>
      <c r="B12613" s="62" t="s">
        <v>122</v>
      </c>
      <c r="C12613" s="62">
        <v>0.6</v>
      </c>
      <c r="D12613" s="62">
        <v>0.71</v>
      </c>
      <c r="E12613" s="173">
        <f t="shared" si="276"/>
        <v>0.42</v>
      </c>
    </row>
    <row r="12614" spans="1:5">
      <c r="A12614" s="410" t="s">
        <v>3078</v>
      </c>
      <c r="B12614" s="62" t="s">
        <v>122</v>
      </c>
      <c r="C12614" s="62">
        <v>0.6</v>
      </c>
      <c r="D12614" s="62">
        <v>0.34</v>
      </c>
      <c r="E12614" s="173">
        <f t="shared" si="276"/>
        <v>0.2</v>
      </c>
    </row>
    <row r="12615" spans="1:5">
      <c r="A12615" s="410" t="s">
        <v>3079</v>
      </c>
      <c r="B12615" s="62" t="s">
        <v>122</v>
      </c>
      <c r="C12615" s="62">
        <v>0.6</v>
      </c>
      <c r="D12615" s="62">
        <v>0.05</v>
      </c>
      <c r="E12615" s="173">
        <f t="shared" si="276"/>
        <v>0.03</v>
      </c>
    </row>
    <row r="12616" spans="1:5">
      <c r="A12616" s="410" t="s">
        <v>3048</v>
      </c>
      <c r="B12616" s="62" t="s">
        <v>123</v>
      </c>
      <c r="C12616" s="62">
        <v>1.58778E-3</v>
      </c>
      <c r="D12616" s="62">
        <v>31.18</v>
      </c>
      <c r="E12616" s="173">
        <f t="shared" si="276"/>
        <v>0.04</v>
      </c>
    </row>
    <row r="12617" spans="1:5">
      <c r="A12617" s="410" t="s">
        <v>3049</v>
      </c>
      <c r="B12617" s="62" t="s">
        <v>123</v>
      </c>
      <c r="C12617" s="62">
        <v>7.4417999999999999E-4</v>
      </c>
      <c r="D12617" s="62">
        <v>178.5</v>
      </c>
      <c r="E12617" s="173">
        <f t="shared" si="276"/>
        <v>0.13</v>
      </c>
    </row>
    <row r="12618" spans="1:5">
      <c r="A12618" s="410" t="s">
        <v>3050</v>
      </c>
      <c r="B12618" s="62" t="s">
        <v>123</v>
      </c>
      <c r="C12618" s="62">
        <v>6.6892320000000005E-2</v>
      </c>
      <c r="D12618" s="62">
        <v>1.17</v>
      </c>
      <c r="E12618" s="173">
        <f t="shared" si="276"/>
        <v>7.0000000000000007E-2</v>
      </c>
    </row>
    <row r="12619" spans="1:5" ht="30">
      <c r="A12619" s="410" t="s">
        <v>3051</v>
      </c>
      <c r="B12619" s="62" t="s">
        <v>123</v>
      </c>
      <c r="C12619" s="62">
        <v>6.4499999999999996E-4</v>
      </c>
      <c r="D12619" s="62">
        <v>140.43</v>
      </c>
      <c r="E12619" s="173">
        <f t="shared" si="276"/>
        <v>0.09</v>
      </c>
    </row>
    <row r="12620" spans="1:5" ht="30">
      <c r="A12620" s="410" t="s">
        <v>3052</v>
      </c>
      <c r="B12620" s="62" t="s">
        <v>123</v>
      </c>
      <c r="C12620" s="62">
        <v>4.3199999999999998E-4</v>
      </c>
      <c r="D12620" s="62">
        <v>123.37</v>
      </c>
      <c r="E12620" s="173">
        <f t="shared" si="276"/>
        <v>0.05</v>
      </c>
    </row>
    <row r="12621" spans="1:5" ht="30">
      <c r="A12621" s="410" t="s">
        <v>3080</v>
      </c>
      <c r="B12621" s="62" t="s">
        <v>123</v>
      </c>
      <c r="C12621" s="62">
        <v>2.6460000000000001E-5</v>
      </c>
      <c r="D12621" s="62">
        <v>593.85</v>
      </c>
      <c r="E12621" s="173">
        <f t="shared" si="276"/>
        <v>0.01</v>
      </c>
    </row>
    <row r="12622" spans="1:5">
      <c r="A12622" s="410" t="s">
        <v>3081</v>
      </c>
      <c r="B12622" s="62" t="s">
        <v>123</v>
      </c>
      <c r="C12622" s="62">
        <v>1.6248E-4</v>
      </c>
      <c r="D12622" s="62">
        <v>134.63</v>
      </c>
      <c r="E12622" s="173">
        <f t="shared" si="276"/>
        <v>0.02</v>
      </c>
    </row>
    <row r="12623" spans="1:5">
      <c r="A12623" s="410" t="s">
        <v>3082</v>
      </c>
      <c r="B12623" s="62" t="s">
        <v>123</v>
      </c>
      <c r="C12623" s="62">
        <v>1.2342000000000001E-4</v>
      </c>
      <c r="D12623" s="62">
        <v>202.84</v>
      </c>
      <c r="E12623" s="173">
        <f t="shared" si="276"/>
        <v>0.02</v>
      </c>
    </row>
    <row r="12624" spans="1:5">
      <c r="A12624" s="410" t="s">
        <v>3083</v>
      </c>
      <c r="B12624" s="62" t="s">
        <v>123</v>
      </c>
      <c r="C12624" s="62">
        <v>2.6460000000000001E-5</v>
      </c>
      <c r="D12624" s="62">
        <v>574.46</v>
      </c>
      <c r="E12624" s="173">
        <f t="shared" si="276"/>
        <v>0.01</v>
      </c>
    </row>
    <row r="12625" spans="1:5">
      <c r="A12625" s="410" t="s">
        <v>3084</v>
      </c>
      <c r="B12625" s="62" t="s">
        <v>123</v>
      </c>
      <c r="C12625" s="62">
        <v>3.252E-5</v>
      </c>
      <c r="D12625" s="62">
        <v>276.64</v>
      </c>
      <c r="E12625" s="173">
        <f t="shared" si="276"/>
        <v>0</v>
      </c>
    </row>
    <row r="12626" spans="1:5">
      <c r="A12626" s="410" t="s">
        <v>3085</v>
      </c>
      <c r="B12626" s="62" t="s">
        <v>123</v>
      </c>
      <c r="C12626" s="62">
        <v>1.6379999999999999E-3</v>
      </c>
      <c r="D12626" s="62">
        <v>8.1</v>
      </c>
      <c r="E12626" s="173">
        <f t="shared" si="276"/>
        <v>0.01</v>
      </c>
    </row>
    <row r="12627" spans="1:5">
      <c r="A12627" s="410" t="s">
        <v>3086</v>
      </c>
      <c r="B12627" s="62" t="s">
        <v>123</v>
      </c>
      <c r="C12627" s="62">
        <v>9.0689999999999998E-4</v>
      </c>
      <c r="D12627" s="62">
        <v>11.01</v>
      </c>
      <c r="E12627" s="173">
        <f t="shared" si="276"/>
        <v>0</v>
      </c>
    </row>
    <row r="12628" spans="1:5">
      <c r="A12628" s="410" t="s">
        <v>3087</v>
      </c>
      <c r="B12628" s="62" t="s">
        <v>123</v>
      </c>
      <c r="C12628" s="62">
        <v>9.0689999999999998E-4</v>
      </c>
      <c r="D12628" s="62">
        <v>24.42</v>
      </c>
      <c r="E12628" s="173">
        <f t="shared" si="276"/>
        <v>0.02</v>
      </c>
    </row>
    <row r="12629" spans="1:5">
      <c r="A12629" s="410" t="s">
        <v>3392</v>
      </c>
      <c r="B12629" s="62" t="s">
        <v>123</v>
      </c>
      <c r="C12629" s="62">
        <v>1.0022212399999999</v>
      </c>
      <c r="D12629" s="62">
        <v>22.51</v>
      </c>
      <c r="E12629" s="173">
        <f t="shared" si="276"/>
        <v>22.56</v>
      </c>
    </row>
    <row r="12630" spans="1:5">
      <c r="A12630" s="410" t="s">
        <v>562</v>
      </c>
      <c r="B12630" s="62" t="s">
        <v>563</v>
      </c>
      <c r="C12630" s="62" t="s">
        <v>563</v>
      </c>
      <c r="D12630" s="62" t="s">
        <v>563</v>
      </c>
      <c r="E12630" s="173">
        <f>SUM(E12606:E12629)</f>
        <v>25.019999999999996</v>
      </c>
    </row>
    <row r="12631" spans="1:5">
      <c r="A12631" s="410"/>
      <c r="B12631" s="62"/>
      <c r="C12631" s="62"/>
      <c r="D12631" s="62"/>
      <c r="E12631" s="173"/>
    </row>
    <row r="12632" spans="1:5">
      <c r="A12632" s="410" t="s">
        <v>565</v>
      </c>
      <c r="B12632" s="62" t="s">
        <v>563</v>
      </c>
      <c r="C12632" s="62" t="s">
        <v>563</v>
      </c>
      <c r="D12632" s="62" t="s">
        <v>563</v>
      </c>
      <c r="E12632" s="173">
        <f>E12598+E12603+E12630</f>
        <v>32.029999999999994</v>
      </c>
    </row>
    <row r="12633" spans="1:5">
      <c r="A12633" s="410"/>
      <c r="B12633" s="62"/>
      <c r="C12633" s="62"/>
      <c r="D12633" s="413"/>
      <c r="E12633" s="173"/>
    </row>
    <row r="12634" spans="1:5">
      <c r="A12634" s="410"/>
      <c r="B12634" s="62"/>
      <c r="C12634" s="62"/>
      <c r="D12634" s="62"/>
      <c r="E12634" s="173"/>
    </row>
    <row r="12635" spans="1:5">
      <c r="A12635" s="410"/>
      <c r="B12635" s="62"/>
      <c r="C12635" s="62"/>
      <c r="D12635" s="62"/>
      <c r="E12635" s="173"/>
    </row>
    <row r="12636" spans="1:5">
      <c r="A12636" s="410" t="s">
        <v>1561</v>
      </c>
      <c r="B12636" s="62" t="s">
        <v>3547</v>
      </c>
      <c r="C12636" s="62"/>
      <c r="D12636" s="62"/>
      <c r="E12636" s="173"/>
    </row>
    <row r="12637" spans="1:5">
      <c r="A12637" s="410" t="s">
        <v>1278</v>
      </c>
      <c r="B12637" s="62"/>
      <c r="C12637" s="62"/>
      <c r="D12637" s="62"/>
      <c r="E12637" s="173"/>
    </row>
    <row r="12638" spans="1:5">
      <c r="A12638" s="410" t="s">
        <v>570</v>
      </c>
      <c r="B12638" s="62"/>
      <c r="C12638" s="62"/>
      <c r="D12638" s="62"/>
      <c r="E12638" s="173"/>
    </row>
    <row r="12639" spans="1:5">
      <c r="A12639" s="410"/>
      <c r="B12639" s="62"/>
      <c r="C12639" s="62"/>
      <c r="D12639" s="62"/>
      <c r="E12639" s="173"/>
    </row>
    <row r="12640" spans="1:5">
      <c r="A12640" s="410" t="s">
        <v>576</v>
      </c>
      <c r="B12640" s="62" t="s">
        <v>558</v>
      </c>
      <c r="C12640" s="62" t="s">
        <v>559</v>
      </c>
      <c r="D12640" s="62" t="s">
        <v>560</v>
      </c>
      <c r="E12640" s="173" t="s">
        <v>561</v>
      </c>
    </row>
    <row r="12641" spans="1:5" ht="30">
      <c r="A12641" s="410" t="s">
        <v>3061</v>
      </c>
      <c r="B12641" s="62" t="s">
        <v>123</v>
      </c>
      <c r="C12641" s="62">
        <v>4.0620000000000001E-5</v>
      </c>
      <c r="D12641" s="62">
        <v>576</v>
      </c>
      <c r="E12641" s="173">
        <f>TRUNC((C12641*D12641),2)</f>
        <v>0.02</v>
      </c>
    </row>
    <row r="12642" spans="1:5">
      <c r="A12642" s="410" t="s">
        <v>562</v>
      </c>
      <c r="B12642" s="62" t="s">
        <v>563</v>
      </c>
      <c r="C12642" s="62" t="s">
        <v>563</v>
      </c>
      <c r="D12642" s="62" t="s">
        <v>563</v>
      </c>
      <c r="E12642" s="173">
        <f>SUM(E12641:E12641)</f>
        <v>0.02</v>
      </c>
    </row>
    <row r="12643" spans="1:5">
      <c r="A12643" s="410"/>
      <c r="B12643" s="62"/>
      <c r="C12643" s="62"/>
      <c r="D12643" s="62"/>
      <c r="E12643" s="173"/>
    </row>
    <row r="12644" spans="1:5">
      <c r="A12644" s="410" t="s">
        <v>557</v>
      </c>
      <c r="B12644" s="62" t="s">
        <v>558</v>
      </c>
      <c r="C12644" s="62" t="s">
        <v>559</v>
      </c>
      <c r="D12644" s="62" t="s">
        <v>560</v>
      </c>
      <c r="E12644" s="173" t="s">
        <v>561</v>
      </c>
    </row>
    <row r="12645" spans="1:5">
      <c r="A12645" s="410" t="s">
        <v>3124</v>
      </c>
      <c r="B12645" s="62" t="s">
        <v>122</v>
      </c>
      <c r="C12645" s="62">
        <v>0.30903000000000003</v>
      </c>
      <c r="D12645" s="62">
        <v>9.34</v>
      </c>
      <c r="E12645" s="173">
        <f>TRUNC((C12645*D12645),2)</f>
        <v>2.88</v>
      </c>
    </row>
    <row r="12646" spans="1:5">
      <c r="A12646" s="410" t="s">
        <v>3125</v>
      </c>
      <c r="B12646" s="62" t="s">
        <v>122</v>
      </c>
      <c r="C12646" s="62">
        <v>0.30903000000000003</v>
      </c>
      <c r="D12646" s="62">
        <v>13.3</v>
      </c>
      <c r="E12646" s="173">
        <f>TRUNC((C12646*D12646),2)</f>
        <v>4.1100000000000003</v>
      </c>
    </row>
    <row r="12647" spans="1:5">
      <c r="A12647" s="410" t="s">
        <v>562</v>
      </c>
      <c r="B12647" s="62" t="s">
        <v>563</v>
      </c>
      <c r="C12647" s="62" t="s">
        <v>563</v>
      </c>
      <c r="D12647" s="62" t="s">
        <v>563</v>
      </c>
      <c r="E12647" s="173">
        <f>SUM(E12645:E12646)</f>
        <v>6.99</v>
      </c>
    </row>
    <row r="12648" spans="1:5">
      <c r="A12648" s="410"/>
      <c r="B12648" s="62"/>
      <c r="C12648" s="62"/>
      <c r="D12648" s="62"/>
      <c r="E12648" s="173"/>
    </row>
    <row r="12649" spans="1:5">
      <c r="A12649" s="410" t="s">
        <v>564</v>
      </c>
      <c r="B12649" s="62" t="s">
        <v>558</v>
      </c>
      <c r="C12649" s="62" t="s">
        <v>559</v>
      </c>
      <c r="D12649" s="62" t="s">
        <v>560</v>
      </c>
      <c r="E12649" s="173" t="s">
        <v>561</v>
      </c>
    </row>
    <row r="12650" spans="1:5">
      <c r="A12650" s="410" t="s">
        <v>3066</v>
      </c>
      <c r="B12650" s="62" t="s">
        <v>123</v>
      </c>
      <c r="C12650" s="62">
        <v>4.8103199999999999E-3</v>
      </c>
      <c r="D12650" s="62">
        <v>6.92</v>
      </c>
      <c r="E12650" s="173">
        <f t="shared" ref="E12650:E12673" si="277">TRUNC((C12650*D12650),2)</f>
        <v>0.03</v>
      </c>
    </row>
    <row r="12651" spans="1:5">
      <c r="A12651" s="410" t="s">
        <v>3046</v>
      </c>
      <c r="B12651" s="62" t="s">
        <v>131</v>
      </c>
      <c r="C12651" s="62">
        <v>9.6060000000000004E-4</v>
      </c>
      <c r="D12651" s="62">
        <v>50.4</v>
      </c>
      <c r="E12651" s="173">
        <f t="shared" si="277"/>
        <v>0.04</v>
      </c>
    </row>
    <row r="12652" spans="1:5">
      <c r="A12652" s="410" t="s">
        <v>3067</v>
      </c>
      <c r="B12652" s="62" t="s">
        <v>123</v>
      </c>
      <c r="C12652" s="62">
        <v>3.9876000000000001E-4</v>
      </c>
      <c r="D12652" s="62">
        <v>108.95</v>
      </c>
      <c r="E12652" s="173">
        <f t="shared" si="277"/>
        <v>0.04</v>
      </c>
    </row>
    <row r="12653" spans="1:5">
      <c r="A12653" s="410" t="s">
        <v>3069</v>
      </c>
      <c r="B12653" s="62" t="s">
        <v>123</v>
      </c>
      <c r="C12653" s="62">
        <v>5.4414600000000004E-3</v>
      </c>
      <c r="D12653" s="62">
        <v>6.21</v>
      </c>
      <c r="E12653" s="173">
        <f t="shared" si="277"/>
        <v>0.03</v>
      </c>
    </row>
    <row r="12654" spans="1:5">
      <c r="A12654" s="410" t="s">
        <v>3047</v>
      </c>
      <c r="B12654" s="62" t="s">
        <v>131</v>
      </c>
      <c r="C12654" s="62">
        <v>8.2407599999999998E-3</v>
      </c>
      <c r="D12654" s="62">
        <v>9.4499999999999993</v>
      </c>
      <c r="E12654" s="173">
        <f t="shared" si="277"/>
        <v>7.0000000000000007E-2</v>
      </c>
    </row>
    <row r="12655" spans="1:5">
      <c r="A12655" s="410" t="s">
        <v>3075</v>
      </c>
      <c r="B12655" s="62" t="s">
        <v>128</v>
      </c>
      <c r="C12655" s="62">
        <v>9.0689999999999998E-4</v>
      </c>
      <c r="D12655" s="62">
        <v>15.32</v>
      </c>
      <c r="E12655" s="173">
        <f t="shared" si="277"/>
        <v>0.01</v>
      </c>
    </row>
    <row r="12656" spans="1:5">
      <c r="A12656" s="410" t="s">
        <v>3076</v>
      </c>
      <c r="B12656" s="62" t="s">
        <v>122</v>
      </c>
      <c r="C12656" s="62">
        <v>0.6</v>
      </c>
      <c r="D12656" s="62">
        <v>1.87</v>
      </c>
      <c r="E12656" s="173">
        <f t="shared" si="277"/>
        <v>1.1200000000000001</v>
      </c>
    </row>
    <row r="12657" spans="1:5">
      <c r="A12657" s="410" t="s">
        <v>3077</v>
      </c>
      <c r="B12657" s="62" t="s">
        <v>122</v>
      </c>
      <c r="C12657" s="62">
        <v>0.6</v>
      </c>
      <c r="D12657" s="62">
        <v>0.71</v>
      </c>
      <c r="E12657" s="173">
        <f t="shared" si="277"/>
        <v>0.42</v>
      </c>
    </row>
    <row r="12658" spans="1:5">
      <c r="A12658" s="410" t="s">
        <v>3078</v>
      </c>
      <c r="B12658" s="62" t="s">
        <v>122</v>
      </c>
      <c r="C12658" s="62">
        <v>0.6</v>
      </c>
      <c r="D12658" s="62">
        <v>0.34</v>
      </c>
      <c r="E12658" s="173">
        <f t="shared" si="277"/>
        <v>0.2</v>
      </c>
    </row>
    <row r="12659" spans="1:5">
      <c r="A12659" s="410" t="s">
        <v>3079</v>
      </c>
      <c r="B12659" s="62" t="s">
        <v>122</v>
      </c>
      <c r="C12659" s="62">
        <v>0.6</v>
      </c>
      <c r="D12659" s="62">
        <v>0.05</v>
      </c>
      <c r="E12659" s="173">
        <f t="shared" si="277"/>
        <v>0.03</v>
      </c>
    </row>
    <row r="12660" spans="1:5">
      <c r="A12660" s="410" t="s">
        <v>3048</v>
      </c>
      <c r="B12660" s="62" t="s">
        <v>123</v>
      </c>
      <c r="C12660" s="62">
        <v>1.58778E-3</v>
      </c>
      <c r="D12660" s="62">
        <v>31.18</v>
      </c>
      <c r="E12660" s="173">
        <f t="shared" si="277"/>
        <v>0.04</v>
      </c>
    </row>
    <row r="12661" spans="1:5">
      <c r="A12661" s="410" t="s">
        <v>3049</v>
      </c>
      <c r="B12661" s="62" t="s">
        <v>123</v>
      </c>
      <c r="C12661" s="62">
        <v>7.4417999999999999E-4</v>
      </c>
      <c r="D12661" s="62">
        <v>178.5</v>
      </c>
      <c r="E12661" s="173">
        <f t="shared" si="277"/>
        <v>0.13</v>
      </c>
    </row>
    <row r="12662" spans="1:5">
      <c r="A12662" s="410" t="s">
        <v>3050</v>
      </c>
      <c r="B12662" s="62" t="s">
        <v>123</v>
      </c>
      <c r="C12662" s="62">
        <v>6.6892320000000005E-2</v>
      </c>
      <c r="D12662" s="62">
        <v>1.17</v>
      </c>
      <c r="E12662" s="173">
        <f t="shared" si="277"/>
        <v>7.0000000000000007E-2</v>
      </c>
    </row>
    <row r="12663" spans="1:5" ht="30">
      <c r="A12663" s="410" t="s">
        <v>3051</v>
      </c>
      <c r="B12663" s="62" t="s">
        <v>123</v>
      </c>
      <c r="C12663" s="62">
        <v>6.4499999999999996E-4</v>
      </c>
      <c r="D12663" s="62">
        <v>140.43</v>
      </c>
      <c r="E12663" s="173">
        <f t="shared" si="277"/>
        <v>0.09</v>
      </c>
    </row>
    <row r="12664" spans="1:5" ht="30">
      <c r="A12664" s="410" t="s">
        <v>3052</v>
      </c>
      <c r="B12664" s="62" t="s">
        <v>123</v>
      </c>
      <c r="C12664" s="62">
        <v>4.3199999999999998E-4</v>
      </c>
      <c r="D12664" s="62">
        <v>123.37</v>
      </c>
      <c r="E12664" s="173">
        <f t="shared" si="277"/>
        <v>0.05</v>
      </c>
    </row>
    <row r="12665" spans="1:5" ht="30">
      <c r="A12665" s="410" t="s">
        <v>3080</v>
      </c>
      <c r="B12665" s="62" t="s">
        <v>123</v>
      </c>
      <c r="C12665" s="62">
        <v>2.6460000000000001E-5</v>
      </c>
      <c r="D12665" s="62">
        <v>593.85</v>
      </c>
      <c r="E12665" s="173">
        <f t="shared" si="277"/>
        <v>0.01</v>
      </c>
    </row>
    <row r="12666" spans="1:5">
      <c r="A12666" s="410" t="s">
        <v>3081</v>
      </c>
      <c r="B12666" s="62" t="s">
        <v>123</v>
      </c>
      <c r="C12666" s="62">
        <v>1.6248E-4</v>
      </c>
      <c r="D12666" s="62">
        <v>134.63</v>
      </c>
      <c r="E12666" s="173">
        <f t="shared" si="277"/>
        <v>0.02</v>
      </c>
    </row>
    <row r="12667" spans="1:5">
      <c r="A12667" s="410" t="s">
        <v>3082</v>
      </c>
      <c r="B12667" s="62" t="s">
        <v>123</v>
      </c>
      <c r="C12667" s="62">
        <v>1.2342000000000001E-4</v>
      </c>
      <c r="D12667" s="62">
        <v>202.84</v>
      </c>
      <c r="E12667" s="173">
        <f t="shared" si="277"/>
        <v>0.02</v>
      </c>
    </row>
    <row r="12668" spans="1:5">
      <c r="A12668" s="410" t="s">
        <v>3083</v>
      </c>
      <c r="B12668" s="62" t="s">
        <v>123</v>
      </c>
      <c r="C12668" s="62">
        <v>2.6460000000000001E-5</v>
      </c>
      <c r="D12668" s="62">
        <v>574.46</v>
      </c>
      <c r="E12668" s="173">
        <f t="shared" si="277"/>
        <v>0.01</v>
      </c>
    </row>
    <row r="12669" spans="1:5">
      <c r="A12669" s="410" t="s">
        <v>3084</v>
      </c>
      <c r="B12669" s="62" t="s">
        <v>123</v>
      </c>
      <c r="C12669" s="62">
        <v>3.252E-5</v>
      </c>
      <c r="D12669" s="62">
        <v>276.64</v>
      </c>
      <c r="E12669" s="173">
        <f t="shared" si="277"/>
        <v>0</v>
      </c>
    </row>
    <row r="12670" spans="1:5">
      <c r="A12670" s="410" t="s">
        <v>3085</v>
      </c>
      <c r="B12670" s="62" t="s">
        <v>123</v>
      </c>
      <c r="C12670" s="62">
        <v>1.6379999999999999E-3</v>
      </c>
      <c r="D12670" s="62">
        <v>8.1</v>
      </c>
      <c r="E12670" s="173">
        <f t="shared" si="277"/>
        <v>0.01</v>
      </c>
    </row>
    <row r="12671" spans="1:5">
      <c r="A12671" s="410" t="s">
        <v>3086</v>
      </c>
      <c r="B12671" s="62" t="s">
        <v>123</v>
      </c>
      <c r="C12671" s="62">
        <v>9.0689999999999998E-4</v>
      </c>
      <c r="D12671" s="62">
        <v>11.01</v>
      </c>
      <c r="E12671" s="173">
        <f t="shared" si="277"/>
        <v>0</v>
      </c>
    </row>
    <row r="12672" spans="1:5">
      <c r="A12672" s="410" t="s">
        <v>3087</v>
      </c>
      <c r="B12672" s="62" t="s">
        <v>123</v>
      </c>
      <c r="C12672" s="62">
        <v>9.0689999999999998E-4</v>
      </c>
      <c r="D12672" s="62">
        <v>24.42</v>
      </c>
      <c r="E12672" s="173">
        <f t="shared" si="277"/>
        <v>0.02</v>
      </c>
    </row>
    <row r="12673" spans="1:5">
      <c r="A12673" s="410" t="s">
        <v>3393</v>
      </c>
      <c r="B12673" s="62" t="s">
        <v>123</v>
      </c>
      <c r="C12673" s="62">
        <v>1.0015768700000001</v>
      </c>
      <c r="D12673" s="62">
        <v>38.049999999999997</v>
      </c>
      <c r="E12673" s="173">
        <f t="shared" si="277"/>
        <v>38.1</v>
      </c>
    </row>
    <row r="12674" spans="1:5">
      <c r="A12674" s="410" t="s">
        <v>562</v>
      </c>
      <c r="B12674" s="62" t="s">
        <v>563</v>
      </c>
      <c r="C12674" s="62" t="s">
        <v>563</v>
      </c>
      <c r="D12674" s="62" t="s">
        <v>563</v>
      </c>
      <c r="E12674" s="173">
        <f>SUM(E12650:E12673)</f>
        <v>40.56</v>
      </c>
    </row>
    <row r="12675" spans="1:5">
      <c r="A12675" s="410"/>
      <c r="B12675" s="62"/>
      <c r="C12675" s="62"/>
      <c r="D12675" s="62"/>
      <c r="E12675" s="173"/>
    </row>
    <row r="12676" spans="1:5">
      <c r="A12676" s="410" t="s">
        <v>565</v>
      </c>
      <c r="B12676" s="62" t="s">
        <v>563</v>
      </c>
      <c r="C12676" s="62" t="s">
        <v>563</v>
      </c>
      <c r="D12676" s="62" t="s">
        <v>563</v>
      </c>
      <c r="E12676" s="173">
        <f>E12642+E12647+E12674</f>
        <v>47.57</v>
      </c>
    </row>
    <row r="12677" spans="1:5">
      <c r="A12677" s="410"/>
      <c r="B12677" s="62"/>
      <c r="C12677" s="62"/>
      <c r="D12677" s="413"/>
      <c r="E12677" s="173"/>
    </row>
    <row r="12678" spans="1:5">
      <c r="A12678" s="410"/>
      <c r="B12678" s="62"/>
      <c r="C12678" s="62"/>
      <c r="D12678" s="62"/>
      <c r="E12678" s="173"/>
    </row>
    <row r="12679" spans="1:5">
      <c r="A12679" s="410"/>
      <c r="B12679" s="62"/>
      <c r="C12679" s="62"/>
      <c r="D12679" s="62"/>
      <c r="E12679" s="173"/>
    </row>
    <row r="12680" spans="1:5">
      <c r="A12680" s="410" t="s">
        <v>1562</v>
      </c>
      <c r="B12680" s="62" t="s">
        <v>3708</v>
      </c>
      <c r="C12680" s="62"/>
      <c r="D12680" s="62"/>
      <c r="E12680" s="173"/>
    </row>
    <row r="12681" spans="1:5">
      <c r="A12681" s="410" t="s">
        <v>1279</v>
      </c>
      <c r="B12681" s="62"/>
      <c r="C12681" s="62"/>
      <c r="D12681" s="62"/>
      <c r="E12681" s="173"/>
    </row>
    <row r="12682" spans="1:5">
      <c r="A12682" s="410" t="s">
        <v>570</v>
      </c>
      <c r="B12682" s="62"/>
      <c r="C12682" s="62"/>
      <c r="D12682" s="62"/>
      <c r="E12682" s="173"/>
    </row>
    <row r="12683" spans="1:5">
      <c r="A12683" s="410"/>
      <c r="B12683" s="62"/>
      <c r="C12683" s="62"/>
      <c r="D12683" s="62"/>
      <c r="E12683" s="173"/>
    </row>
    <row r="12684" spans="1:5">
      <c r="A12684" s="410" t="s">
        <v>576</v>
      </c>
      <c r="B12684" s="62" t="s">
        <v>558</v>
      </c>
      <c r="C12684" s="62" t="s">
        <v>559</v>
      </c>
      <c r="D12684" s="62" t="s">
        <v>560</v>
      </c>
      <c r="E12684" s="173" t="s">
        <v>561</v>
      </c>
    </row>
    <row r="12685" spans="1:5" ht="30">
      <c r="A12685" s="410" t="s">
        <v>3061</v>
      </c>
      <c r="B12685" s="62" t="s">
        <v>123</v>
      </c>
      <c r="C12685" s="62">
        <v>5.0090000000000003E-5</v>
      </c>
      <c r="D12685" s="62">
        <v>576</v>
      </c>
      <c r="E12685" s="173">
        <f>TRUNC((C12685*D12685),2)</f>
        <v>0.02</v>
      </c>
    </row>
    <row r="12686" spans="1:5">
      <c r="A12686" s="410" t="s">
        <v>562</v>
      </c>
      <c r="B12686" s="62" t="s">
        <v>563</v>
      </c>
      <c r="C12686" s="62" t="s">
        <v>563</v>
      </c>
      <c r="D12686" s="62" t="s">
        <v>563</v>
      </c>
      <c r="E12686" s="173">
        <f>SUM(E12685:E12685)</f>
        <v>0.02</v>
      </c>
    </row>
    <row r="12687" spans="1:5">
      <c r="A12687" s="410"/>
      <c r="B12687" s="62"/>
      <c r="C12687" s="62"/>
      <c r="D12687" s="62"/>
      <c r="E12687" s="173"/>
    </row>
    <row r="12688" spans="1:5">
      <c r="A12688" s="410" t="s">
        <v>557</v>
      </c>
      <c r="B12688" s="62" t="s">
        <v>558</v>
      </c>
      <c r="C12688" s="62" t="s">
        <v>559</v>
      </c>
      <c r="D12688" s="62" t="s">
        <v>560</v>
      </c>
      <c r="E12688" s="173" t="s">
        <v>561</v>
      </c>
    </row>
    <row r="12689" spans="1:5">
      <c r="A12689" s="410" t="s">
        <v>3124</v>
      </c>
      <c r="B12689" s="62" t="s">
        <v>122</v>
      </c>
      <c r="C12689" s="62">
        <v>0.31727080000000002</v>
      </c>
      <c r="D12689" s="62">
        <v>9.34</v>
      </c>
      <c r="E12689" s="173">
        <f>TRUNC((C12689*D12689),2)</f>
        <v>2.96</v>
      </c>
    </row>
    <row r="12690" spans="1:5">
      <c r="A12690" s="410" t="s">
        <v>3125</v>
      </c>
      <c r="B12690" s="62" t="s">
        <v>122</v>
      </c>
      <c r="C12690" s="62">
        <v>0.44500319999999999</v>
      </c>
      <c r="D12690" s="62">
        <v>13.3</v>
      </c>
      <c r="E12690" s="173">
        <f>TRUNC((C12690*D12690),2)</f>
        <v>5.91</v>
      </c>
    </row>
    <row r="12691" spans="1:5">
      <c r="A12691" s="410" t="s">
        <v>562</v>
      </c>
      <c r="B12691" s="62" t="s">
        <v>563</v>
      </c>
      <c r="C12691" s="62" t="s">
        <v>563</v>
      </c>
      <c r="D12691" s="62" t="s">
        <v>563</v>
      </c>
      <c r="E12691" s="173">
        <f>SUM(E12689:E12690)</f>
        <v>8.870000000000001</v>
      </c>
    </row>
    <row r="12692" spans="1:5">
      <c r="A12692" s="410"/>
      <c r="B12692" s="62"/>
      <c r="C12692" s="62"/>
      <c r="D12692" s="62"/>
      <c r="E12692" s="173"/>
    </row>
    <row r="12693" spans="1:5">
      <c r="A12693" s="410" t="s">
        <v>564</v>
      </c>
      <c r="B12693" s="62" t="s">
        <v>558</v>
      </c>
      <c r="C12693" s="62" t="s">
        <v>559</v>
      </c>
      <c r="D12693" s="62" t="s">
        <v>560</v>
      </c>
      <c r="E12693" s="173" t="s">
        <v>561</v>
      </c>
    </row>
    <row r="12694" spans="1:5">
      <c r="A12694" s="410" t="s">
        <v>3066</v>
      </c>
      <c r="B12694" s="62" t="s">
        <v>123</v>
      </c>
      <c r="C12694" s="62">
        <v>5.9327299999999998E-3</v>
      </c>
      <c r="D12694" s="62">
        <v>6.92</v>
      </c>
      <c r="E12694" s="173">
        <f t="shared" ref="E12694:E12719" si="278">TRUNC((C12694*D12694),2)</f>
        <v>0.04</v>
      </c>
    </row>
    <row r="12695" spans="1:5">
      <c r="A12695" s="410" t="s">
        <v>3046</v>
      </c>
      <c r="B12695" s="62" t="s">
        <v>131</v>
      </c>
      <c r="C12695" s="62">
        <v>1.1847400000000001E-3</v>
      </c>
      <c r="D12695" s="62">
        <v>50.4</v>
      </c>
      <c r="E12695" s="173">
        <f t="shared" si="278"/>
        <v>0.05</v>
      </c>
    </row>
    <row r="12696" spans="1:5">
      <c r="A12696" s="410" t="s">
        <v>3067</v>
      </c>
      <c r="B12696" s="62" t="s">
        <v>123</v>
      </c>
      <c r="C12696" s="62">
        <v>4.9180999999999997E-4</v>
      </c>
      <c r="D12696" s="62">
        <v>108.95</v>
      </c>
      <c r="E12696" s="173">
        <f t="shared" si="278"/>
        <v>0.05</v>
      </c>
    </row>
    <row r="12697" spans="1:5">
      <c r="A12697" s="410" t="s">
        <v>3069</v>
      </c>
      <c r="B12697" s="62" t="s">
        <v>123</v>
      </c>
      <c r="C12697" s="62">
        <v>6.71113E-3</v>
      </c>
      <c r="D12697" s="62">
        <v>6.21</v>
      </c>
      <c r="E12697" s="173">
        <f t="shared" si="278"/>
        <v>0.04</v>
      </c>
    </row>
    <row r="12698" spans="1:5">
      <c r="A12698" s="410" t="s">
        <v>3047</v>
      </c>
      <c r="B12698" s="62" t="s">
        <v>131</v>
      </c>
      <c r="C12698" s="62">
        <v>1.016361E-2</v>
      </c>
      <c r="D12698" s="62">
        <v>9.4499999999999993</v>
      </c>
      <c r="E12698" s="173">
        <f t="shared" si="278"/>
        <v>0.09</v>
      </c>
    </row>
    <row r="12699" spans="1:5">
      <c r="A12699" s="410" t="s">
        <v>3075</v>
      </c>
      <c r="B12699" s="62" t="s">
        <v>128</v>
      </c>
      <c r="C12699" s="62">
        <v>1.1185100000000001E-3</v>
      </c>
      <c r="D12699" s="62">
        <v>15.32</v>
      </c>
      <c r="E12699" s="173">
        <f t="shared" si="278"/>
        <v>0.01</v>
      </c>
    </row>
    <row r="12700" spans="1:5">
      <c r="A12700" s="410" t="s">
        <v>3076</v>
      </c>
      <c r="B12700" s="62" t="s">
        <v>122</v>
      </c>
      <c r="C12700" s="62">
        <v>0.74</v>
      </c>
      <c r="D12700" s="62">
        <v>1.87</v>
      </c>
      <c r="E12700" s="173">
        <f t="shared" si="278"/>
        <v>1.38</v>
      </c>
    </row>
    <row r="12701" spans="1:5">
      <c r="A12701" s="410" t="s">
        <v>3077</v>
      </c>
      <c r="B12701" s="62" t="s">
        <v>122</v>
      </c>
      <c r="C12701" s="62">
        <v>0.74</v>
      </c>
      <c r="D12701" s="62">
        <v>0.71</v>
      </c>
      <c r="E12701" s="173">
        <f t="shared" si="278"/>
        <v>0.52</v>
      </c>
    </row>
    <row r="12702" spans="1:5">
      <c r="A12702" s="410" t="s">
        <v>3078</v>
      </c>
      <c r="B12702" s="62" t="s">
        <v>122</v>
      </c>
      <c r="C12702" s="62">
        <v>0.74</v>
      </c>
      <c r="D12702" s="62">
        <v>0.34</v>
      </c>
      <c r="E12702" s="173">
        <f t="shared" si="278"/>
        <v>0.25</v>
      </c>
    </row>
    <row r="12703" spans="1:5">
      <c r="A12703" s="410" t="s">
        <v>3079</v>
      </c>
      <c r="B12703" s="62" t="s">
        <v>122</v>
      </c>
      <c r="C12703" s="62">
        <v>0.74</v>
      </c>
      <c r="D12703" s="62">
        <v>0.05</v>
      </c>
      <c r="E12703" s="173">
        <f t="shared" si="278"/>
        <v>0.03</v>
      </c>
    </row>
    <row r="12704" spans="1:5">
      <c r="A12704" s="410" t="s">
        <v>3048</v>
      </c>
      <c r="B12704" s="62" t="s">
        <v>123</v>
      </c>
      <c r="C12704" s="62">
        <v>1.9582599999999999E-3</v>
      </c>
      <c r="D12704" s="62">
        <v>31.18</v>
      </c>
      <c r="E12704" s="173">
        <f t="shared" si="278"/>
        <v>0.06</v>
      </c>
    </row>
    <row r="12705" spans="1:5">
      <c r="A12705" s="410" t="s">
        <v>3049</v>
      </c>
      <c r="B12705" s="62" t="s">
        <v>123</v>
      </c>
      <c r="C12705" s="62">
        <v>9.1781999999999996E-4</v>
      </c>
      <c r="D12705" s="62">
        <v>178.5</v>
      </c>
      <c r="E12705" s="173">
        <f t="shared" si="278"/>
        <v>0.16</v>
      </c>
    </row>
    <row r="12706" spans="1:5">
      <c r="A12706" s="410" t="s">
        <v>3050</v>
      </c>
      <c r="B12706" s="62" t="s">
        <v>123</v>
      </c>
      <c r="C12706" s="62">
        <v>8.2500530000000002E-2</v>
      </c>
      <c r="D12706" s="62">
        <v>1.17</v>
      </c>
      <c r="E12706" s="173">
        <f t="shared" si="278"/>
        <v>0.09</v>
      </c>
    </row>
    <row r="12707" spans="1:5" ht="30">
      <c r="A12707" s="410" t="s">
        <v>3051</v>
      </c>
      <c r="B12707" s="62" t="s">
        <v>123</v>
      </c>
      <c r="C12707" s="62">
        <v>7.9549999999999998E-4</v>
      </c>
      <c r="D12707" s="62">
        <v>140.43</v>
      </c>
      <c r="E12707" s="173">
        <f t="shared" si="278"/>
        <v>0.11</v>
      </c>
    </row>
    <row r="12708" spans="1:5" ht="30">
      <c r="A12708" s="410" t="s">
        <v>3052</v>
      </c>
      <c r="B12708" s="62" t="s">
        <v>123</v>
      </c>
      <c r="C12708" s="62">
        <v>5.3280000000000005E-4</v>
      </c>
      <c r="D12708" s="62">
        <v>123.37</v>
      </c>
      <c r="E12708" s="173">
        <f t="shared" si="278"/>
        <v>0.06</v>
      </c>
    </row>
    <row r="12709" spans="1:5" ht="30">
      <c r="A12709" s="410" t="s">
        <v>3080</v>
      </c>
      <c r="B12709" s="62" t="s">
        <v>123</v>
      </c>
      <c r="C12709" s="62">
        <v>3.2629999999999998E-5</v>
      </c>
      <c r="D12709" s="62">
        <v>593.85</v>
      </c>
      <c r="E12709" s="173">
        <f t="shared" si="278"/>
        <v>0.01</v>
      </c>
    </row>
    <row r="12710" spans="1:5">
      <c r="A12710" s="410" t="s">
        <v>3081</v>
      </c>
      <c r="B12710" s="62" t="s">
        <v>123</v>
      </c>
      <c r="C12710" s="62">
        <v>2.0039999999999999E-4</v>
      </c>
      <c r="D12710" s="62">
        <v>134.63</v>
      </c>
      <c r="E12710" s="173">
        <f t="shared" si="278"/>
        <v>0.02</v>
      </c>
    </row>
    <row r="12711" spans="1:5">
      <c r="A12711" s="410" t="s">
        <v>3082</v>
      </c>
      <c r="B12711" s="62" t="s">
        <v>123</v>
      </c>
      <c r="C12711" s="62">
        <v>1.5223E-4</v>
      </c>
      <c r="D12711" s="62">
        <v>202.84</v>
      </c>
      <c r="E12711" s="173">
        <f t="shared" si="278"/>
        <v>0.03</v>
      </c>
    </row>
    <row r="12712" spans="1:5">
      <c r="A12712" s="410" t="s">
        <v>3083</v>
      </c>
      <c r="B12712" s="62" t="s">
        <v>123</v>
      </c>
      <c r="C12712" s="62">
        <v>3.2629999999999998E-5</v>
      </c>
      <c r="D12712" s="62">
        <v>574.46</v>
      </c>
      <c r="E12712" s="173">
        <f t="shared" si="278"/>
        <v>0.01</v>
      </c>
    </row>
    <row r="12713" spans="1:5">
      <c r="A12713" s="410" t="s">
        <v>3084</v>
      </c>
      <c r="B12713" s="62" t="s">
        <v>123</v>
      </c>
      <c r="C12713" s="62">
        <v>4.0099999999999999E-5</v>
      </c>
      <c r="D12713" s="62">
        <v>276.64</v>
      </c>
      <c r="E12713" s="173">
        <f t="shared" si="278"/>
        <v>0.01</v>
      </c>
    </row>
    <row r="12714" spans="1:5">
      <c r="A12714" s="410" t="s">
        <v>3085</v>
      </c>
      <c r="B12714" s="62" t="s">
        <v>123</v>
      </c>
      <c r="C12714" s="62">
        <v>2.0202000000000002E-3</v>
      </c>
      <c r="D12714" s="62">
        <v>8.1</v>
      </c>
      <c r="E12714" s="173">
        <f t="shared" si="278"/>
        <v>0.01</v>
      </c>
    </row>
    <row r="12715" spans="1:5">
      <c r="A12715" s="410" t="s">
        <v>3086</v>
      </c>
      <c r="B12715" s="62" t="s">
        <v>123</v>
      </c>
      <c r="C12715" s="62">
        <v>1.1185100000000001E-3</v>
      </c>
      <c r="D12715" s="62">
        <v>11.01</v>
      </c>
      <c r="E12715" s="173">
        <f t="shared" si="278"/>
        <v>0.01</v>
      </c>
    </row>
    <row r="12716" spans="1:5">
      <c r="A12716" s="410" t="s">
        <v>3087</v>
      </c>
      <c r="B12716" s="62" t="s">
        <v>123</v>
      </c>
      <c r="C12716" s="62">
        <v>1.1185100000000001E-3</v>
      </c>
      <c r="D12716" s="62">
        <v>24.42</v>
      </c>
      <c r="E12716" s="173">
        <f t="shared" si="278"/>
        <v>0.02</v>
      </c>
    </row>
    <row r="12717" spans="1:5">
      <c r="A12717" s="410" t="s">
        <v>3385</v>
      </c>
      <c r="B12717" s="62" t="s">
        <v>123</v>
      </c>
      <c r="C12717" s="62">
        <v>1.02631579</v>
      </c>
      <c r="D12717" s="62">
        <v>1.9</v>
      </c>
      <c r="E12717" s="173">
        <f t="shared" si="278"/>
        <v>1.95</v>
      </c>
    </row>
    <row r="12718" spans="1:5" ht="30">
      <c r="A12718" s="410" t="s">
        <v>3386</v>
      </c>
      <c r="B12718" s="62" t="s">
        <v>123</v>
      </c>
      <c r="C12718" s="62">
        <v>1</v>
      </c>
      <c r="D12718" s="62">
        <v>0.98</v>
      </c>
      <c r="E12718" s="173">
        <f t="shared" si="278"/>
        <v>0.98</v>
      </c>
    </row>
    <row r="12719" spans="1:5">
      <c r="A12719" s="410" t="s">
        <v>3387</v>
      </c>
      <c r="B12719" s="62" t="s">
        <v>123</v>
      </c>
      <c r="C12719" s="62">
        <v>1</v>
      </c>
      <c r="D12719" s="62">
        <v>5.09</v>
      </c>
      <c r="E12719" s="173">
        <f t="shared" si="278"/>
        <v>5.09</v>
      </c>
    </row>
    <row r="12720" spans="1:5">
      <c r="A12720" s="410" t="s">
        <v>562</v>
      </c>
      <c r="B12720" s="62" t="s">
        <v>563</v>
      </c>
      <c r="C12720" s="62" t="s">
        <v>563</v>
      </c>
      <c r="D12720" s="62" t="s">
        <v>563</v>
      </c>
      <c r="E12720" s="173">
        <f>SUM(E12694:E12719)</f>
        <v>11.079999999999998</v>
      </c>
    </row>
    <row r="12721" spans="1:5">
      <c r="A12721" s="410"/>
      <c r="B12721" s="62"/>
      <c r="C12721" s="62"/>
      <c r="D12721" s="62"/>
      <c r="E12721" s="173"/>
    </row>
    <row r="12722" spans="1:5">
      <c r="A12722" s="410" t="s">
        <v>565</v>
      </c>
      <c r="B12722" s="62" t="s">
        <v>563</v>
      </c>
      <c r="C12722" s="62" t="s">
        <v>563</v>
      </c>
      <c r="D12722" s="62" t="s">
        <v>563</v>
      </c>
      <c r="E12722" s="173">
        <f>E12686+E12691+E12720</f>
        <v>19.97</v>
      </c>
    </row>
    <row r="12723" spans="1:5">
      <c r="A12723" s="410"/>
      <c r="B12723" s="62"/>
      <c r="C12723" s="62"/>
      <c r="D12723" s="413"/>
      <c r="E12723" s="173"/>
    </row>
    <row r="12724" spans="1:5">
      <c r="A12724" s="410"/>
      <c r="B12724" s="62"/>
      <c r="C12724" s="62"/>
      <c r="D12724" s="62"/>
      <c r="E12724" s="173"/>
    </row>
    <row r="12725" spans="1:5">
      <c r="A12725" s="410"/>
      <c r="B12725" s="62"/>
      <c r="C12725" s="62"/>
      <c r="D12725" s="62"/>
      <c r="E12725" s="173"/>
    </row>
    <row r="12726" spans="1:5">
      <c r="A12726" s="410" t="s">
        <v>1563</v>
      </c>
      <c r="B12726" s="62" t="s">
        <v>3709</v>
      </c>
      <c r="C12726" s="62"/>
      <c r="D12726" s="62"/>
      <c r="E12726" s="173"/>
    </row>
    <row r="12727" spans="1:5">
      <c r="A12727" s="410" t="s">
        <v>2595</v>
      </c>
      <c r="B12727" s="62"/>
      <c r="C12727" s="62"/>
      <c r="D12727" s="62"/>
      <c r="E12727" s="173"/>
    </row>
    <row r="12728" spans="1:5">
      <c r="A12728" s="410" t="s">
        <v>570</v>
      </c>
      <c r="B12728" s="62"/>
      <c r="C12728" s="62"/>
      <c r="D12728" s="62"/>
      <c r="E12728" s="173"/>
    </row>
    <row r="12729" spans="1:5">
      <c r="A12729" s="410"/>
      <c r="B12729" s="62"/>
      <c r="C12729" s="62"/>
      <c r="D12729" s="62"/>
      <c r="E12729" s="173"/>
    </row>
    <row r="12730" spans="1:5">
      <c r="A12730" s="410" t="s">
        <v>576</v>
      </c>
      <c r="B12730" s="62" t="s">
        <v>558</v>
      </c>
      <c r="C12730" s="62" t="s">
        <v>559</v>
      </c>
      <c r="D12730" s="62" t="s">
        <v>560</v>
      </c>
      <c r="E12730" s="173" t="s">
        <v>561</v>
      </c>
    </row>
    <row r="12731" spans="1:5" ht="30">
      <c r="A12731" s="410" t="s">
        <v>3061</v>
      </c>
      <c r="B12731" s="62" t="s">
        <v>123</v>
      </c>
      <c r="C12731" s="62">
        <v>5.4160000000000003E-5</v>
      </c>
      <c r="D12731" s="62">
        <v>576</v>
      </c>
      <c r="E12731" s="173">
        <f>TRUNC((C12731*D12731),2)</f>
        <v>0.03</v>
      </c>
    </row>
    <row r="12732" spans="1:5">
      <c r="A12732" s="410" t="s">
        <v>562</v>
      </c>
      <c r="B12732" s="62" t="s">
        <v>563</v>
      </c>
      <c r="C12732" s="62" t="s">
        <v>563</v>
      </c>
      <c r="D12732" s="62" t="s">
        <v>563</v>
      </c>
      <c r="E12732" s="173">
        <f>SUM(E12731:E12731)</f>
        <v>0.03</v>
      </c>
    </row>
    <row r="12733" spans="1:5">
      <c r="A12733" s="410"/>
      <c r="B12733" s="62"/>
      <c r="C12733" s="62"/>
      <c r="D12733" s="62"/>
      <c r="E12733" s="173"/>
    </row>
    <row r="12734" spans="1:5">
      <c r="A12734" s="410" t="s">
        <v>557</v>
      </c>
      <c r="B12734" s="62" t="s">
        <v>558</v>
      </c>
      <c r="C12734" s="62" t="s">
        <v>559</v>
      </c>
      <c r="D12734" s="62" t="s">
        <v>560</v>
      </c>
      <c r="E12734" s="173" t="s">
        <v>561</v>
      </c>
    </row>
    <row r="12735" spans="1:5">
      <c r="A12735" s="410" t="s">
        <v>3124</v>
      </c>
      <c r="B12735" s="62" t="s">
        <v>122</v>
      </c>
      <c r="C12735" s="62">
        <v>0.41204000000000002</v>
      </c>
      <c r="D12735" s="62">
        <v>9.34</v>
      </c>
      <c r="E12735" s="173">
        <f>TRUNC((C12735*D12735),2)</f>
        <v>3.84</v>
      </c>
    </row>
    <row r="12736" spans="1:5">
      <c r="A12736" s="410" t="s">
        <v>3125</v>
      </c>
      <c r="B12736" s="62" t="s">
        <v>122</v>
      </c>
      <c r="C12736" s="62">
        <v>0.41204000000000002</v>
      </c>
      <c r="D12736" s="62">
        <v>13.3</v>
      </c>
      <c r="E12736" s="173">
        <f>TRUNC((C12736*D12736),2)</f>
        <v>5.48</v>
      </c>
    </row>
    <row r="12737" spans="1:5">
      <c r="A12737" s="410" t="s">
        <v>562</v>
      </c>
      <c r="B12737" s="62" t="s">
        <v>563</v>
      </c>
      <c r="C12737" s="62" t="s">
        <v>563</v>
      </c>
      <c r="D12737" s="62" t="s">
        <v>563</v>
      </c>
      <c r="E12737" s="173">
        <f>SUM(E12735:E12736)</f>
        <v>9.32</v>
      </c>
    </row>
    <row r="12738" spans="1:5">
      <c r="A12738" s="410"/>
      <c r="B12738" s="62"/>
      <c r="C12738" s="62"/>
      <c r="D12738" s="62"/>
      <c r="E12738" s="173"/>
    </row>
    <row r="12739" spans="1:5">
      <c r="A12739" s="410" t="s">
        <v>564</v>
      </c>
      <c r="B12739" s="62" t="s">
        <v>558</v>
      </c>
      <c r="C12739" s="62" t="s">
        <v>559</v>
      </c>
      <c r="D12739" s="62" t="s">
        <v>560</v>
      </c>
      <c r="E12739" s="173" t="s">
        <v>561</v>
      </c>
    </row>
    <row r="12740" spans="1:5">
      <c r="A12740" s="410" t="s">
        <v>3066</v>
      </c>
      <c r="B12740" s="62" t="s">
        <v>123</v>
      </c>
      <c r="C12740" s="62">
        <v>6.4137600000000001E-3</v>
      </c>
      <c r="D12740" s="62">
        <v>6.92</v>
      </c>
      <c r="E12740" s="173">
        <f t="shared" ref="E12740:E12763" si="279">TRUNC((C12740*D12740),2)</f>
        <v>0.04</v>
      </c>
    </row>
    <row r="12741" spans="1:5">
      <c r="A12741" s="410" t="s">
        <v>3046</v>
      </c>
      <c r="B12741" s="62" t="s">
        <v>131</v>
      </c>
      <c r="C12741" s="62">
        <v>1.2807999999999999E-3</v>
      </c>
      <c r="D12741" s="62">
        <v>50.4</v>
      </c>
      <c r="E12741" s="173">
        <f t="shared" si="279"/>
        <v>0.06</v>
      </c>
    </row>
    <row r="12742" spans="1:5">
      <c r="A12742" s="410" t="s">
        <v>3067</v>
      </c>
      <c r="B12742" s="62" t="s">
        <v>123</v>
      </c>
      <c r="C12742" s="62">
        <v>5.3167999999999998E-4</v>
      </c>
      <c r="D12742" s="62">
        <v>108.95</v>
      </c>
      <c r="E12742" s="173">
        <f t="shared" si="279"/>
        <v>0.05</v>
      </c>
    </row>
    <row r="12743" spans="1:5">
      <c r="A12743" s="410" t="s">
        <v>3394</v>
      </c>
      <c r="B12743" s="62" t="s">
        <v>123</v>
      </c>
      <c r="C12743" s="62">
        <v>1.00009795</v>
      </c>
      <c r="D12743" s="62">
        <v>510.46</v>
      </c>
      <c r="E12743" s="173">
        <f t="shared" si="279"/>
        <v>510.5</v>
      </c>
    </row>
    <row r="12744" spans="1:5">
      <c r="A12744" s="410" t="s">
        <v>3069</v>
      </c>
      <c r="B12744" s="62" t="s">
        <v>123</v>
      </c>
      <c r="C12744" s="62">
        <v>7.2552800000000002E-3</v>
      </c>
      <c r="D12744" s="62">
        <v>6.21</v>
      </c>
      <c r="E12744" s="173">
        <f t="shared" si="279"/>
        <v>0.04</v>
      </c>
    </row>
    <row r="12745" spans="1:5">
      <c r="A12745" s="410" t="s">
        <v>3047</v>
      </c>
      <c r="B12745" s="62" t="s">
        <v>131</v>
      </c>
      <c r="C12745" s="62">
        <v>1.098768E-2</v>
      </c>
      <c r="D12745" s="62">
        <v>9.4499999999999993</v>
      </c>
      <c r="E12745" s="173">
        <f t="shared" si="279"/>
        <v>0.1</v>
      </c>
    </row>
    <row r="12746" spans="1:5">
      <c r="A12746" s="410" t="s">
        <v>3075</v>
      </c>
      <c r="B12746" s="62" t="s">
        <v>128</v>
      </c>
      <c r="C12746" s="62">
        <v>1.2091999999999999E-3</v>
      </c>
      <c r="D12746" s="62">
        <v>15.32</v>
      </c>
      <c r="E12746" s="173">
        <f t="shared" si="279"/>
        <v>0.01</v>
      </c>
    </row>
    <row r="12747" spans="1:5">
      <c r="A12747" s="410" t="s">
        <v>3076</v>
      </c>
      <c r="B12747" s="62" t="s">
        <v>122</v>
      </c>
      <c r="C12747" s="62">
        <v>0.8</v>
      </c>
      <c r="D12747" s="62">
        <v>1.87</v>
      </c>
      <c r="E12747" s="173">
        <f t="shared" si="279"/>
        <v>1.49</v>
      </c>
    </row>
    <row r="12748" spans="1:5">
      <c r="A12748" s="410" t="s">
        <v>3077</v>
      </c>
      <c r="B12748" s="62" t="s">
        <v>122</v>
      </c>
      <c r="C12748" s="62">
        <v>0.8</v>
      </c>
      <c r="D12748" s="62">
        <v>0.71</v>
      </c>
      <c r="E12748" s="173">
        <f t="shared" si="279"/>
        <v>0.56000000000000005</v>
      </c>
    </row>
    <row r="12749" spans="1:5">
      <c r="A12749" s="410" t="s">
        <v>3078</v>
      </c>
      <c r="B12749" s="62" t="s">
        <v>122</v>
      </c>
      <c r="C12749" s="62">
        <v>0.8</v>
      </c>
      <c r="D12749" s="62">
        <v>0.34</v>
      </c>
      <c r="E12749" s="173">
        <f t="shared" si="279"/>
        <v>0.27</v>
      </c>
    </row>
    <row r="12750" spans="1:5">
      <c r="A12750" s="410" t="s">
        <v>3079</v>
      </c>
      <c r="B12750" s="62" t="s">
        <v>122</v>
      </c>
      <c r="C12750" s="62">
        <v>0.8</v>
      </c>
      <c r="D12750" s="62">
        <v>0.05</v>
      </c>
      <c r="E12750" s="173">
        <f t="shared" si="279"/>
        <v>0.04</v>
      </c>
    </row>
    <row r="12751" spans="1:5">
      <c r="A12751" s="410" t="s">
        <v>3048</v>
      </c>
      <c r="B12751" s="62" t="s">
        <v>123</v>
      </c>
      <c r="C12751" s="62">
        <v>2.1170400000000002E-3</v>
      </c>
      <c r="D12751" s="62">
        <v>31.18</v>
      </c>
      <c r="E12751" s="173">
        <f t="shared" si="279"/>
        <v>0.06</v>
      </c>
    </row>
    <row r="12752" spans="1:5">
      <c r="A12752" s="410" t="s">
        <v>3049</v>
      </c>
      <c r="B12752" s="62" t="s">
        <v>123</v>
      </c>
      <c r="C12752" s="62">
        <v>9.9223999999999992E-4</v>
      </c>
      <c r="D12752" s="62">
        <v>178.5</v>
      </c>
      <c r="E12752" s="173">
        <f t="shared" si="279"/>
        <v>0.17</v>
      </c>
    </row>
    <row r="12753" spans="1:5">
      <c r="A12753" s="410" t="s">
        <v>3050</v>
      </c>
      <c r="B12753" s="62" t="s">
        <v>123</v>
      </c>
      <c r="C12753" s="62">
        <v>8.9189760000000007E-2</v>
      </c>
      <c r="D12753" s="62">
        <v>1.17</v>
      </c>
      <c r="E12753" s="173">
        <f t="shared" si="279"/>
        <v>0.1</v>
      </c>
    </row>
    <row r="12754" spans="1:5" ht="30">
      <c r="A12754" s="410" t="s">
        <v>3051</v>
      </c>
      <c r="B12754" s="62" t="s">
        <v>123</v>
      </c>
      <c r="C12754" s="62">
        <v>8.5999999999999998E-4</v>
      </c>
      <c r="D12754" s="62">
        <v>140.43</v>
      </c>
      <c r="E12754" s="173">
        <f t="shared" si="279"/>
        <v>0.12</v>
      </c>
    </row>
    <row r="12755" spans="1:5" ht="30">
      <c r="A12755" s="410" t="s">
        <v>3052</v>
      </c>
      <c r="B12755" s="62" t="s">
        <v>123</v>
      </c>
      <c r="C12755" s="62">
        <v>5.7600000000000001E-4</v>
      </c>
      <c r="D12755" s="62">
        <v>123.37</v>
      </c>
      <c r="E12755" s="173">
        <f t="shared" si="279"/>
        <v>7.0000000000000007E-2</v>
      </c>
    </row>
    <row r="12756" spans="1:5" ht="30">
      <c r="A12756" s="410" t="s">
        <v>3080</v>
      </c>
      <c r="B12756" s="62" t="s">
        <v>123</v>
      </c>
      <c r="C12756" s="62">
        <v>3.5280000000000001E-5</v>
      </c>
      <c r="D12756" s="62">
        <v>593.85</v>
      </c>
      <c r="E12756" s="173">
        <f t="shared" si="279"/>
        <v>0.02</v>
      </c>
    </row>
    <row r="12757" spans="1:5">
      <c r="A12757" s="410" t="s">
        <v>3081</v>
      </c>
      <c r="B12757" s="62" t="s">
        <v>123</v>
      </c>
      <c r="C12757" s="62">
        <v>2.1664000000000001E-4</v>
      </c>
      <c r="D12757" s="62">
        <v>134.63</v>
      </c>
      <c r="E12757" s="173">
        <f t="shared" si="279"/>
        <v>0.02</v>
      </c>
    </row>
    <row r="12758" spans="1:5">
      <c r="A12758" s="410" t="s">
        <v>3082</v>
      </c>
      <c r="B12758" s="62" t="s">
        <v>123</v>
      </c>
      <c r="C12758" s="62">
        <v>1.6456000000000001E-4</v>
      </c>
      <c r="D12758" s="62">
        <v>202.84</v>
      </c>
      <c r="E12758" s="173">
        <f t="shared" si="279"/>
        <v>0.03</v>
      </c>
    </row>
    <row r="12759" spans="1:5">
      <c r="A12759" s="410" t="s">
        <v>3083</v>
      </c>
      <c r="B12759" s="62" t="s">
        <v>123</v>
      </c>
      <c r="C12759" s="62">
        <v>3.5280000000000001E-5</v>
      </c>
      <c r="D12759" s="62">
        <v>574.46</v>
      </c>
      <c r="E12759" s="173">
        <f t="shared" si="279"/>
        <v>0.02</v>
      </c>
    </row>
    <row r="12760" spans="1:5">
      <c r="A12760" s="410" t="s">
        <v>3084</v>
      </c>
      <c r="B12760" s="62" t="s">
        <v>123</v>
      </c>
      <c r="C12760" s="62">
        <v>4.3359999999999998E-5</v>
      </c>
      <c r="D12760" s="62">
        <v>276.64</v>
      </c>
      <c r="E12760" s="173">
        <f t="shared" si="279"/>
        <v>0.01</v>
      </c>
    </row>
    <row r="12761" spans="1:5">
      <c r="A12761" s="410" t="s">
        <v>3085</v>
      </c>
      <c r="B12761" s="62" t="s">
        <v>123</v>
      </c>
      <c r="C12761" s="62">
        <v>2.1840000000000002E-3</v>
      </c>
      <c r="D12761" s="62">
        <v>8.1</v>
      </c>
      <c r="E12761" s="173">
        <f t="shared" si="279"/>
        <v>0.01</v>
      </c>
    </row>
    <row r="12762" spans="1:5">
      <c r="A12762" s="410" t="s">
        <v>3086</v>
      </c>
      <c r="B12762" s="62" t="s">
        <v>123</v>
      </c>
      <c r="C12762" s="62">
        <v>1.2091999999999999E-3</v>
      </c>
      <c r="D12762" s="62">
        <v>11.01</v>
      </c>
      <c r="E12762" s="173">
        <f t="shared" si="279"/>
        <v>0.01</v>
      </c>
    </row>
    <row r="12763" spans="1:5">
      <c r="A12763" s="410" t="s">
        <v>3087</v>
      </c>
      <c r="B12763" s="62" t="s">
        <v>123</v>
      </c>
      <c r="C12763" s="62">
        <v>1.2091999999999999E-3</v>
      </c>
      <c r="D12763" s="62">
        <v>24.42</v>
      </c>
      <c r="E12763" s="173">
        <f t="shared" si="279"/>
        <v>0.02</v>
      </c>
    </row>
    <row r="12764" spans="1:5">
      <c r="A12764" s="410" t="s">
        <v>562</v>
      </c>
      <c r="B12764" s="62" t="s">
        <v>563</v>
      </c>
      <c r="C12764" s="62" t="s">
        <v>563</v>
      </c>
      <c r="D12764" s="62" t="s">
        <v>563</v>
      </c>
      <c r="E12764" s="173">
        <f>SUM(E12740:E12763)</f>
        <v>513.81999999999971</v>
      </c>
    </row>
    <row r="12765" spans="1:5">
      <c r="A12765" s="410"/>
      <c r="B12765" s="62"/>
      <c r="C12765" s="62"/>
      <c r="D12765" s="62"/>
      <c r="E12765" s="173"/>
    </row>
    <row r="12766" spans="1:5">
      <c r="A12766" s="410" t="s">
        <v>565</v>
      </c>
      <c r="B12766" s="62" t="s">
        <v>563</v>
      </c>
      <c r="C12766" s="62" t="s">
        <v>563</v>
      </c>
      <c r="D12766" s="62" t="s">
        <v>563</v>
      </c>
      <c r="E12766" s="173">
        <f>E12732+E12737+E12764</f>
        <v>523.16999999999973</v>
      </c>
    </row>
    <row r="12767" spans="1:5">
      <c r="A12767" s="410"/>
      <c r="B12767" s="62"/>
      <c r="C12767" s="62"/>
      <c r="D12767" s="413"/>
      <c r="E12767" s="173"/>
    </row>
    <row r="12768" spans="1:5">
      <c r="A12768" s="410"/>
      <c r="B12768" s="62"/>
      <c r="C12768" s="62"/>
      <c r="D12768" s="62"/>
      <c r="E12768" s="173"/>
    </row>
    <row r="12769" spans="1:5">
      <c r="A12769" s="410"/>
      <c r="B12769" s="62"/>
      <c r="C12769" s="62"/>
      <c r="D12769" s="62"/>
      <c r="E12769" s="173"/>
    </row>
    <row r="12770" spans="1:5">
      <c r="A12770" s="410" t="s">
        <v>1564</v>
      </c>
      <c r="B12770" s="62" t="s">
        <v>3709</v>
      </c>
      <c r="C12770" s="62"/>
      <c r="D12770" s="62"/>
      <c r="E12770" s="173"/>
    </row>
    <row r="12771" spans="1:5">
      <c r="A12771" s="410" t="s">
        <v>1280</v>
      </c>
      <c r="B12771" s="62"/>
      <c r="C12771" s="62"/>
      <c r="D12771" s="62"/>
      <c r="E12771" s="173"/>
    </row>
    <row r="12772" spans="1:5">
      <c r="A12772" s="410" t="s">
        <v>570</v>
      </c>
      <c r="B12772" s="62"/>
      <c r="C12772" s="62"/>
      <c r="D12772" s="62"/>
      <c r="E12772" s="173"/>
    </row>
    <row r="12773" spans="1:5">
      <c r="A12773" s="410"/>
      <c r="B12773" s="62"/>
      <c r="C12773" s="62"/>
      <c r="D12773" s="62"/>
      <c r="E12773" s="173"/>
    </row>
    <row r="12774" spans="1:5">
      <c r="A12774" s="410" t="s">
        <v>576</v>
      </c>
      <c r="B12774" s="62" t="s">
        <v>558</v>
      </c>
      <c r="C12774" s="62" t="s">
        <v>559</v>
      </c>
      <c r="D12774" s="62" t="s">
        <v>560</v>
      </c>
      <c r="E12774" s="173" t="s">
        <v>561</v>
      </c>
    </row>
    <row r="12775" spans="1:5" ht="30">
      <c r="A12775" s="410" t="s">
        <v>3061</v>
      </c>
      <c r="B12775" s="62" t="s">
        <v>123</v>
      </c>
      <c r="C12775" s="62">
        <v>5.4160000000000003E-5</v>
      </c>
      <c r="D12775" s="62">
        <v>576</v>
      </c>
      <c r="E12775" s="173">
        <f>TRUNC((C12775*D12775),2)</f>
        <v>0.03</v>
      </c>
    </row>
    <row r="12776" spans="1:5">
      <c r="A12776" s="410" t="s">
        <v>562</v>
      </c>
      <c r="B12776" s="62" t="s">
        <v>563</v>
      </c>
      <c r="C12776" s="62" t="s">
        <v>563</v>
      </c>
      <c r="D12776" s="62" t="s">
        <v>563</v>
      </c>
      <c r="E12776" s="173">
        <f>SUM(E12775:E12775)</f>
        <v>0.03</v>
      </c>
    </row>
    <row r="12777" spans="1:5">
      <c r="A12777" s="410"/>
      <c r="B12777" s="62"/>
      <c r="C12777" s="62"/>
      <c r="D12777" s="62"/>
      <c r="E12777" s="173"/>
    </row>
    <row r="12778" spans="1:5">
      <c r="A12778" s="410" t="s">
        <v>557</v>
      </c>
      <c r="B12778" s="62" t="s">
        <v>558</v>
      </c>
      <c r="C12778" s="62" t="s">
        <v>559</v>
      </c>
      <c r="D12778" s="62" t="s">
        <v>560</v>
      </c>
      <c r="E12778" s="173" t="s">
        <v>561</v>
      </c>
    </row>
    <row r="12779" spans="1:5">
      <c r="A12779" s="410" t="s">
        <v>3124</v>
      </c>
      <c r="B12779" s="62" t="s">
        <v>122</v>
      </c>
      <c r="C12779" s="62">
        <v>0.41204000000000002</v>
      </c>
      <c r="D12779" s="62">
        <v>9.34</v>
      </c>
      <c r="E12779" s="173">
        <f>TRUNC((C12779*D12779),2)</f>
        <v>3.84</v>
      </c>
    </row>
    <row r="12780" spans="1:5">
      <c r="A12780" s="410" t="s">
        <v>3125</v>
      </c>
      <c r="B12780" s="62" t="s">
        <v>122</v>
      </c>
      <c r="C12780" s="62">
        <v>0.41204000000000002</v>
      </c>
      <c r="D12780" s="62">
        <v>13.3</v>
      </c>
      <c r="E12780" s="173">
        <f>TRUNC((C12780*D12780),2)</f>
        <v>5.48</v>
      </c>
    </row>
    <row r="12781" spans="1:5">
      <c r="A12781" s="410" t="s">
        <v>562</v>
      </c>
      <c r="B12781" s="62" t="s">
        <v>563</v>
      </c>
      <c r="C12781" s="62" t="s">
        <v>563</v>
      </c>
      <c r="D12781" s="62" t="s">
        <v>563</v>
      </c>
      <c r="E12781" s="173">
        <f>SUM(E12779:E12780)</f>
        <v>9.32</v>
      </c>
    </row>
    <row r="12782" spans="1:5">
      <c r="A12782" s="410"/>
      <c r="B12782" s="62"/>
      <c r="C12782" s="62"/>
      <c r="D12782" s="62"/>
      <c r="E12782" s="173"/>
    </row>
    <row r="12783" spans="1:5">
      <c r="A12783" s="410" t="s">
        <v>564</v>
      </c>
      <c r="B12783" s="62" t="s">
        <v>558</v>
      </c>
      <c r="C12783" s="62" t="s">
        <v>559</v>
      </c>
      <c r="D12783" s="62" t="s">
        <v>560</v>
      </c>
      <c r="E12783" s="173" t="s">
        <v>561</v>
      </c>
    </row>
    <row r="12784" spans="1:5">
      <c r="A12784" s="410" t="s">
        <v>3066</v>
      </c>
      <c r="B12784" s="62" t="s">
        <v>123</v>
      </c>
      <c r="C12784" s="62">
        <v>6.4137600000000001E-3</v>
      </c>
      <c r="D12784" s="62">
        <v>6.92</v>
      </c>
      <c r="E12784" s="173">
        <f t="shared" ref="E12784:E12807" si="280">TRUNC((C12784*D12784),2)</f>
        <v>0.04</v>
      </c>
    </row>
    <row r="12785" spans="1:5">
      <c r="A12785" s="410" t="s">
        <v>3046</v>
      </c>
      <c r="B12785" s="62" t="s">
        <v>131</v>
      </c>
      <c r="C12785" s="62">
        <v>1.2807999999999999E-3</v>
      </c>
      <c r="D12785" s="62">
        <v>50.4</v>
      </c>
      <c r="E12785" s="173">
        <f t="shared" si="280"/>
        <v>0.06</v>
      </c>
    </row>
    <row r="12786" spans="1:5">
      <c r="A12786" s="410" t="s">
        <v>3067</v>
      </c>
      <c r="B12786" s="62" t="s">
        <v>123</v>
      </c>
      <c r="C12786" s="62">
        <v>5.3167999999999998E-4</v>
      </c>
      <c r="D12786" s="62">
        <v>108.95</v>
      </c>
      <c r="E12786" s="173">
        <f t="shared" si="280"/>
        <v>0.05</v>
      </c>
    </row>
    <row r="12787" spans="1:5">
      <c r="A12787" s="410" t="s">
        <v>3394</v>
      </c>
      <c r="B12787" s="62" t="s">
        <v>123</v>
      </c>
      <c r="C12787" s="62">
        <v>1.00009795</v>
      </c>
      <c r="D12787" s="62">
        <v>510.46</v>
      </c>
      <c r="E12787" s="173">
        <f t="shared" si="280"/>
        <v>510.5</v>
      </c>
    </row>
    <row r="12788" spans="1:5">
      <c r="A12788" s="410" t="s">
        <v>3069</v>
      </c>
      <c r="B12788" s="62" t="s">
        <v>123</v>
      </c>
      <c r="C12788" s="62">
        <v>7.2552800000000002E-3</v>
      </c>
      <c r="D12788" s="62">
        <v>6.21</v>
      </c>
      <c r="E12788" s="173">
        <f t="shared" si="280"/>
        <v>0.04</v>
      </c>
    </row>
    <row r="12789" spans="1:5">
      <c r="A12789" s="410" t="s">
        <v>3047</v>
      </c>
      <c r="B12789" s="62" t="s">
        <v>131</v>
      </c>
      <c r="C12789" s="62">
        <v>1.098768E-2</v>
      </c>
      <c r="D12789" s="62">
        <v>9.4499999999999993</v>
      </c>
      <c r="E12789" s="173">
        <f t="shared" si="280"/>
        <v>0.1</v>
      </c>
    </row>
    <row r="12790" spans="1:5">
      <c r="A12790" s="410" t="s">
        <v>3075</v>
      </c>
      <c r="B12790" s="62" t="s">
        <v>128</v>
      </c>
      <c r="C12790" s="62">
        <v>1.2091999999999999E-3</v>
      </c>
      <c r="D12790" s="62">
        <v>15.32</v>
      </c>
      <c r="E12790" s="173">
        <f t="shared" si="280"/>
        <v>0.01</v>
      </c>
    </row>
    <row r="12791" spans="1:5">
      <c r="A12791" s="410" t="s">
        <v>3076</v>
      </c>
      <c r="B12791" s="62" t="s">
        <v>122</v>
      </c>
      <c r="C12791" s="62">
        <v>0.8</v>
      </c>
      <c r="D12791" s="62">
        <v>1.87</v>
      </c>
      <c r="E12791" s="173">
        <f t="shared" si="280"/>
        <v>1.49</v>
      </c>
    </row>
    <row r="12792" spans="1:5">
      <c r="A12792" s="410" t="s">
        <v>3077</v>
      </c>
      <c r="B12792" s="62" t="s">
        <v>122</v>
      </c>
      <c r="C12792" s="62">
        <v>0.8</v>
      </c>
      <c r="D12792" s="62">
        <v>0.71</v>
      </c>
      <c r="E12792" s="173">
        <f t="shared" si="280"/>
        <v>0.56000000000000005</v>
      </c>
    </row>
    <row r="12793" spans="1:5">
      <c r="A12793" s="410" t="s">
        <v>3078</v>
      </c>
      <c r="B12793" s="62" t="s">
        <v>122</v>
      </c>
      <c r="C12793" s="62">
        <v>0.8</v>
      </c>
      <c r="D12793" s="62">
        <v>0.34</v>
      </c>
      <c r="E12793" s="173">
        <f t="shared" si="280"/>
        <v>0.27</v>
      </c>
    </row>
    <row r="12794" spans="1:5">
      <c r="A12794" s="410" t="s">
        <v>3079</v>
      </c>
      <c r="B12794" s="62" t="s">
        <v>122</v>
      </c>
      <c r="C12794" s="62">
        <v>0.8</v>
      </c>
      <c r="D12794" s="62">
        <v>0.05</v>
      </c>
      <c r="E12794" s="173">
        <f t="shared" si="280"/>
        <v>0.04</v>
      </c>
    </row>
    <row r="12795" spans="1:5">
      <c r="A12795" s="410" t="s">
        <v>3048</v>
      </c>
      <c r="B12795" s="62" t="s">
        <v>123</v>
      </c>
      <c r="C12795" s="62">
        <v>2.1170400000000002E-3</v>
      </c>
      <c r="D12795" s="62">
        <v>31.18</v>
      </c>
      <c r="E12795" s="173">
        <f t="shared" si="280"/>
        <v>0.06</v>
      </c>
    </row>
    <row r="12796" spans="1:5">
      <c r="A12796" s="410" t="s">
        <v>3049</v>
      </c>
      <c r="B12796" s="62" t="s">
        <v>123</v>
      </c>
      <c r="C12796" s="62">
        <v>9.9223999999999992E-4</v>
      </c>
      <c r="D12796" s="62">
        <v>178.5</v>
      </c>
      <c r="E12796" s="173">
        <f t="shared" si="280"/>
        <v>0.17</v>
      </c>
    </row>
    <row r="12797" spans="1:5">
      <c r="A12797" s="410" t="s">
        <v>3050</v>
      </c>
      <c r="B12797" s="62" t="s">
        <v>123</v>
      </c>
      <c r="C12797" s="62">
        <v>8.9189760000000007E-2</v>
      </c>
      <c r="D12797" s="62">
        <v>1.17</v>
      </c>
      <c r="E12797" s="173">
        <f t="shared" si="280"/>
        <v>0.1</v>
      </c>
    </row>
    <row r="12798" spans="1:5" ht="30">
      <c r="A12798" s="410" t="s">
        <v>3051</v>
      </c>
      <c r="B12798" s="62" t="s">
        <v>123</v>
      </c>
      <c r="C12798" s="62">
        <v>8.5999999999999998E-4</v>
      </c>
      <c r="D12798" s="62">
        <v>140.43</v>
      </c>
      <c r="E12798" s="173">
        <f t="shared" si="280"/>
        <v>0.12</v>
      </c>
    </row>
    <row r="12799" spans="1:5" ht="30">
      <c r="A12799" s="410" t="s">
        <v>3052</v>
      </c>
      <c r="B12799" s="62" t="s">
        <v>123</v>
      </c>
      <c r="C12799" s="62">
        <v>5.7600000000000001E-4</v>
      </c>
      <c r="D12799" s="62">
        <v>123.37</v>
      </c>
      <c r="E12799" s="173">
        <f t="shared" si="280"/>
        <v>7.0000000000000007E-2</v>
      </c>
    </row>
    <row r="12800" spans="1:5" ht="30">
      <c r="A12800" s="410" t="s">
        <v>3080</v>
      </c>
      <c r="B12800" s="62" t="s">
        <v>123</v>
      </c>
      <c r="C12800" s="62">
        <v>3.5280000000000001E-5</v>
      </c>
      <c r="D12800" s="62">
        <v>593.85</v>
      </c>
      <c r="E12800" s="173">
        <f t="shared" si="280"/>
        <v>0.02</v>
      </c>
    </row>
    <row r="12801" spans="1:5">
      <c r="A12801" s="410" t="s">
        <v>3081</v>
      </c>
      <c r="B12801" s="62" t="s">
        <v>123</v>
      </c>
      <c r="C12801" s="62">
        <v>2.1664000000000001E-4</v>
      </c>
      <c r="D12801" s="62">
        <v>134.63</v>
      </c>
      <c r="E12801" s="173">
        <f t="shared" si="280"/>
        <v>0.02</v>
      </c>
    </row>
    <row r="12802" spans="1:5">
      <c r="A12802" s="410" t="s">
        <v>3082</v>
      </c>
      <c r="B12802" s="62" t="s">
        <v>123</v>
      </c>
      <c r="C12802" s="62">
        <v>1.6456000000000001E-4</v>
      </c>
      <c r="D12802" s="62">
        <v>202.84</v>
      </c>
      <c r="E12802" s="173">
        <f t="shared" si="280"/>
        <v>0.03</v>
      </c>
    </row>
    <row r="12803" spans="1:5">
      <c r="A12803" s="410" t="s">
        <v>3083</v>
      </c>
      <c r="B12803" s="62" t="s">
        <v>123</v>
      </c>
      <c r="C12803" s="62">
        <v>3.5280000000000001E-5</v>
      </c>
      <c r="D12803" s="62">
        <v>574.46</v>
      </c>
      <c r="E12803" s="173">
        <f t="shared" si="280"/>
        <v>0.02</v>
      </c>
    </row>
    <row r="12804" spans="1:5">
      <c r="A12804" s="410" t="s">
        <v>3084</v>
      </c>
      <c r="B12804" s="62" t="s">
        <v>123</v>
      </c>
      <c r="C12804" s="62">
        <v>4.3359999999999998E-5</v>
      </c>
      <c r="D12804" s="62">
        <v>276.64</v>
      </c>
      <c r="E12804" s="173">
        <f t="shared" si="280"/>
        <v>0.01</v>
      </c>
    </row>
    <row r="12805" spans="1:5">
      <c r="A12805" s="410" t="s">
        <v>3085</v>
      </c>
      <c r="B12805" s="62" t="s">
        <v>123</v>
      </c>
      <c r="C12805" s="62">
        <v>2.1840000000000002E-3</v>
      </c>
      <c r="D12805" s="62">
        <v>8.1</v>
      </c>
      <c r="E12805" s="173">
        <f t="shared" si="280"/>
        <v>0.01</v>
      </c>
    </row>
    <row r="12806" spans="1:5">
      <c r="A12806" s="410" t="s">
        <v>3086</v>
      </c>
      <c r="B12806" s="62" t="s">
        <v>123</v>
      </c>
      <c r="C12806" s="62">
        <v>1.2091999999999999E-3</v>
      </c>
      <c r="D12806" s="62">
        <v>11.01</v>
      </c>
      <c r="E12806" s="173">
        <f t="shared" si="280"/>
        <v>0.01</v>
      </c>
    </row>
    <row r="12807" spans="1:5">
      <c r="A12807" s="410" t="s">
        <v>3087</v>
      </c>
      <c r="B12807" s="62" t="s">
        <v>123</v>
      </c>
      <c r="C12807" s="62">
        <v>1.2091999999999999E-3</v>
      </c>
      <c r="D12807" s="62">
        <v>24.42</v>
      </c>
      <c r="E12807" s="173">
        <f t="shared" si="280"/>
        <v>0.02</v>
      </c>
    </row>
    <row r="12808" spans="1:5">
      <c r="A12808" s="410" t="s">
        <v>562</v>
      </c>
      <c r="B12808" s="62" t="s">
        <v>563</v>
      </c>
      <c r="C12808" s="62" t="s">
        <v>563</v>
      </c>
      <c r="D12808" s="62" t="s">
        <v>563</v>
      </c>
      <c r="E12808" s="173">
        <f>SUM(E12784:E12807)</f>
        <v>513.81999999999971</v>
      </c>
    </row>
    <row r="12809" spans="1:5">
      <c r="A12809" s="410"/>
      <c r="B12809" s="62"/>
      <c r="C12809" s="62"/>
      <c r="D12809" s="62"/>
      <c r="E12809" s="173"/>
    </row>
    <row r="12810" spans="1:5">
      <c r="A12810" s="410" t="s">
        <v>565</v>
      </c>
      <c r="B12810" s="62" t="s">
        <v>563</v>
      </c>
      <c r="C12810" s="62" t="s">
        <v>563</v>
      </c>
      <c r="D12810" s="62" t="s">
        <v>563</v>
      </c>
      <c r="E12810" s="173">
        <f>E12776+E12781+E12808</f>
        <v>523.16999999999973</v>
      </c>
    </row>
    <row r="12811" spans="1:5">
      <c r="A12811" s="410"/>
      <c r="B12811" s="62"/>
      <c r="C12811" s="62"/>
      <c r="D12811" s="413"/>
      <c r="E12811" s="173"/>
    </row>
    <row r="12812" spans="1:5">
      <c r="A12812" s="410"/>
      <c r="B12812" s="62"/>
      <c r="C12812" s="62"/>
      <c r="D12812" s="62"/>
      <c r="E12812" s="173"/>
    </row>
    <row r="12813" spans="1:5">
      <c r="A12813" s="410"/>
      <c r="B12813" s="62"/>
      <c r="C12813" s="62"/>
      <c r="D12813" s="62"/>
      <c r="E12813" s="173"/>
    </row>
    <row r="12814" spans="1:5">
      <c r="A12814" s="410" t="s">
        <v>1565</v>
      </c>
      <c r="B12814" s="62" t="s">
        <v>3710</v>
      </c>
      <c r="C12814" s="62"/>
      <c r="D12814" s="62"/>
      <c r="E12814" s="173"/>
    </row>
    <row r="12815" spans="1:5">
      <c r="A12815" s="410" t="s">
        <v>1281</v>
      </c>
      <c r="B12815" s="62"/>
      <c r="C12815" s="62"/>
      <c r="D12815" s="62"/>
      <c r="E12815" s="173"/>
    </row>
    <row r="12816" spans="1:5">
      <c r="A12816" s="410" t="s">
        <v>570</v>
      </c>
      <c r="B12816" s="62"/>
      <c r="C12816" s="62"/>
      <c r="D12816" s="62"/>
      <c r="E12816" s="173"/>
    </row>
    <row r="12817" spans="1:5">
      <c r="A12817" s="410"/>
      <c r="B12817" s="62"/>
      <c r="C12817" s="62"/>
      <c r="D12817" s="62"/>
      <c r="E12817" s="173"/>
    </row>
    <row r="12818" spans="1:5">
      <c r="A12818" s="410" t="s">
        <v>576</v>
      </c>
      <c r="B12818" s="62" t="s">
        <v>558</v>
      </c>
      <c r="C12818" s="62" t="s">
        <v>559</v>
      </c>
      <c r="D12818" s="62" t="s">
        <v>560</v>
      </c>
      <c r="E12818" s="173" t="s">
        <v>561</v>
      </c>
    </row>
    <row r="12819" spans="1:5" ht="30">
      <c r="A12819" s="410" t="s">
        <v>3061</v>
      </c>
      <c r="B12819" s="62" t="s">
        <v>123</v>
      </c>
      <c r="C12819" s="62">
        <v>5.4160000000000003E-5</v>
      </c>
      <c r="D12819" s="62">
        <v>576</v>
      </c>
      <c r="E12819" s="173">
        <f>TRUNC((C12819*D12819),2)</f>
        <v>0.03</v>
      </c>
    </row>
    <row r="12820" spans="1:5">
      <c r="A12820" s="410" t="s">
        <v>562</v>
      </c>
      <c r="B12820" s="62" t="s">
        <v>563</v>
      </c>
      <c r="C12820" s="62" t="s">
        <v>563</v>
      </c>
      <c r="D12820" s="62" t="s">
        <v>563</v>
      </c>
      <c r="E12820" s="173">
        <f>SUM(E12819:E12819)</f>
        <v>0.03</v>
      </c>
    </row>
    <row r="12821" spans="1:5">
      <c r="A12821" s="410"/>
      <c r="B12821" s="62"/>
      <c r="C12821" s="62"/>
      <c r="D12821" s="62"/>
      <c r="E12821" s="173"/>
    </row>
    <row r="12822" spans="1:5">
      <c r="A12822" s="410" t="s">
        <v>557</v>
      </c>
      <c r="B12822" s="62" t="s">
        <v>558</v>
      </c>
      <c r="C12822" s="62" t="s">
        <v>559</v>
      </c>
      <c r="D12822" s="62" t="s">
        <v>560</v>
      </c>
      <c r="E12822" s="173" t="s">
        <v>561</v>
      </c>
    </row>
    <row r="12823" spans="1:5">
      <c r="A12823" s="410" t="s">
        <v>3124</v>
      </c>
      <c r="B12823" s="62" t="s">
        <v>122</v>
      </c>
      <c r="C12823" s="62">
        <v>0.41204000000000002</v>
      </c>
      <c r="D12823" s="62">
        <v>9.34</v>
      </c>
      <c r="E12823" s="173">
        <f>TRUNC((C12823*D12823),2)</f>
        <v>3.84</v>
      </c>
    </row>
    <row r="12824" spans="1:5">
      <c r="A12824" s="410" t="s">
        <v>3125</v>
      </c>
      <c r="B12824" s="62" t="s">
        <v>122</v>
      </c>
      <c r="C12824" s="62">
        <v>0.41204000000000002</v>
      </c>
      <c r="D12824" s="62">
        <v>13.3</v>
      </c>
      <c r="E12824" s="173">
        <f>TRUNC((C12824*D12824),2)</f>
        <v>5.48</v>
      </c>
    </row>
    <row r="12825" spans="1:5">
      <c r="A12825" s="410" t="s">
        <v>562</v>
      </c>
      <c r="B12825" s="62" t="s">
        <v>563</v>
      </c>
      <c r="C12825" s="62" t="s">
        <v>563</v>
      </c>
      <c r="D12825" s="62" t="s">
        <v>563</v>
      </c>
      <c r="E12825" s="173">
        <f>SUM(E12823:E12824)</f>
        <v>9.32</v>
      </c>
    </row>
    <row r="12826" spans="1:5">
      <c r="A12826" s="410"/>
      <c r="B12826" s="62"/>
      <c r="C12826" s="62"/>
      <c r="D12826" s="62"/>
      <c r="E12826" s="173"/>
    </row>
    <row r="12827" spans="1:5">
      <c r="A12827" s="410" t="s">
        <v>564</v>
      </c>
      <c r="B12827" s="62" t="s">
        <v>558</v>
      </c>
      <c r="C12827" s="62" t="s">
        <v>559</v>
      </c>
      <c r="D12827" s="62" t="s">
        <v>560</v>
      </c>
      <c r="E12827" s="173" t="s">
        <v>561</v>
      </c>
    </row>
    <row r="12828" spans="1:5">
      <c r="A12828" s="410" t="s">
        <v>3066</v>
      </c>
      <c r="B12828" s="62" t="s">
        <v>123</v>
      </c>
      <c r="C12828" s="62">
        <v>6.4137600000000001E-3</v>
      </c>
      <c r="D12828" s="62">
        <v>6.92</v>
      </c>
      <c r="E12828" s="173">
        <f t="shared" ref="E12828:E12851" si="281">TRUNC((C12828*D12828),2)</f>
        <v>0.04</v>
      </c>
    </row>
    <row r="12829" spans="1:5">
      <c r="A12829" s="410" t="s">
        <v>3046</v>
      </c>
      <c r="B12829" s="62" t="s">
        <v>131</v>
      </c>
      <c r="C12829" s="62">
        <v>1.2807999999999999E-3</v>
      </c>
      <c r="D12829" s="62">
        <v>50.4</v>
      </c>
      <c r="E12829" s="173">
        <f t="shared" si="281"/>
        <v>0.06</v>
      </c>
    </row>
    <row r="12830" spans="1:5">
      <c r="A12830" s="410" t="s">
        <v>3067</v>
      </c>
      <c r="B12830" s="62" t="s">
        <v>123</v>
      </c>
      <c r="C12830" s="62">
        <v>5.3167999999999998E-4</v>
      </c>
      <c r="D12830" s="62">
        <v>108.95</v>
      </c>
      <c r="E12830" s="173">
        <f t="shared" si="281"/>
        <v>0.05</v>
      </c>
    </row>
    <row r="12831" spans="1:5">
      <c r="A12831" s="410" t="s">
        <v>3395</v>
      </c>
      <c r="B12831" s="62" t="s">
        <v>123</v>
      </c>
      <c r="C12831" s="62">
        <v>1.0001247600000001</v>
      </c>
      <c r="D12831" s="62">
        <v>320.62</v>
      </c>
      <c r="E12831" s="173">
        <f t="shared" si="281"/>
        <v>320.66000000000003</v>
      </c>
    </row>
    <row r="12832" spans="1:5">
      <c r="A12832" s="410" t="s">
        <v>3069</v>
      </c>
      <c r="B12832" s="62" t="s">
        <v>123</v>
      </c>
      <c r="C12832" s="62">
        <v>7.2552800000000002E-3</v>
      </c>
      <c r="D12832" s="62">
        <v>6.21</v>
      </c>
      <c r="E12832" s="173">
        <f t="shared" si="281"/>
        <v>0.04</v>
      </c>
    </row>
    <row r="12833" spans="1:5">
      <c r="A12833" s="410" t="s">
        <v>3047</v>
      </c>
      <c r="B12833" s="62" t="s">
        <v>131</v>
      </c>
      <c r="C12833" s="62">
        <v>1.098768E-2</v>
      </c>
      <c r="D12833" s="62">
        <v>9.4499999999999993</v>
      </c>
      <c r="E12833" s="173">
        <f t="shared" si="281"/>
        <v>0.1</v>
      </c>
    </row>
    <row r="12834" spans="1:5">
      <c r="A12834" s="410" t="s">
        <v>3075</v>
      </c>
      <c r="B12834" s="62" t="s">
        <v>128</v>
      </c>
      <c r="C12834" s="62">
        <v>1.2091999999999999E-3</v>
      </c>
      <c r="D12834" s="62">
        <v>15.32</v>
      </c>
      <c r="E12834" s="173">
        <f t="shared" si="281"/>
        <v>0.01</v>
      </c>
    </row>
    <row r="12835" spans="1:5">
      <c r="A12835" s="410" t="s">
        <v>3076</v>
      </c>
      <c r="B12835" s="62" t="s">
        <v>122</v>
      </c>
      <c r="C12835" s="62">
        <v>0.8</v>
      </c>
      <c r="D12835" s="62">
        <v>1.87</v>
      </c>
      <c r="E12835" s="173">
        <f t="shared" si="281"/>
        <v>1.49</v>
      </c>
    </row>
    <row r="12836" spans="1:5">
      <c r="A12836" s="410" t="s">
        <v>3077</v>
      </c>
      <c r="B12836" s="62" t="s">
        <v>122</v>
      </c>
      <c r="C12836" s="62">
        <v>0.8</v>
      </c>
      <c r="D12836" s="62">
        <v>0.71</v>
      </c>
      <c r="E12836" s="173">
        <f t="shared" si="281"/>
        <v>0.56000000000000005</v>
      </c>
    </row>
    <row r="12837" spans="1:5">
      <c r="A12837" s="410" t="s">
        <v>3078</v>
      </c>
      <c r="B12837" s="62" t="s">
        <v>122</v>
      </c>
      <c r="C12837" s="62">
        <v>0.8</v>
      </c>
      <c r="D12837" s="62">
        <v>0.34</v>
      </c>
      <c r="E12837" s="173">
        <f t="shared" si="281"/>
        <v>0.27</v>
      </c>
    </row>
    <row r="12838" spans="1:5">
      <c r="A12838" s="410" t="s">
        <v>3079</v>
      </c>
      <c r="B12838" s="62" t="s">
        <v>122</v>
      </c>
      <c r="C12838" s="62">
        <v>0.8</v>
      </c>
      <c r="D12838" s="62">
        <v>0.05</v>
      </c>
      <c r="E12838" s="173">
        <f t="shared" si="281"/>
        <v>0.04</v>
      </c>
    </row>
    <row r="12839" spans="1:5">
      <c r="A12839" s="410" t="s">
        <v>3048</v>
      </c>
      <c r="B12839" s="62" t="s">
        <v>123</v>
      </c>
      <c r="C12839" s="62">
        <v>2.1170400000000002E-3</v>
      </c>
      <c r="D12839" s="62">
        <v>31.18</v>
      </c>
      <c r="E12839" s="173">
        <f t="shared" si="281"/>
        <v>0.06</v>
      </c>
    </row>
    <row r="12840" spans="1:5">
      <c r="A12840" s="410" t="s">
        <v>3049</v>
      </c>
      <c r="B12840" s="62" t="s">
        <v>123</v>
      </c>
      <c r="C12840" s="62">
        <v>9.9223999999999992E-4</v>
      </c>
      <c r="D12840" s="62">
        <v>178.5</v>
      </c>
      <c r="E12840" s="173">
        <f t="shared" si="281"/>
        <v>0.17</v>
      </c>
    </row>
    <row r="12841" spans="1:5">
      <c r="A12841" s="410" t="s">
        <v>3050</v>
      </c>
      <c r="B12841" s="62" t="s">
        <v>123</v>
      </c>
      <c r="C12841" s="62">
        <v>8.9189760000000007E-2</v>
      </c>
      <c r="D12841" s="62">
        <v>1.17</v>
      </c>
      <c r="E12841" s="173">
        <f t="shared" si="281"/>
        <v>0.1</v>
      </c>
    </row>
    <row r="12842" spans="1:5" ht="30">
      <c r="A12842" s="410" t="s">
        <v>3051</v>
      </c>
      <c r="B12842" s="62" t="s">
        <v>123</v>
      </c>
      <c r="C12842" s="62">
        <v>8.5999999999999998E-4</v>
      </c>
      <c r="D12842" s="62">
        <v>140.43</v>
      </c>
      <c r="E12842" s="173">
        <f t="shared" si="281"/>
        <v>0.12</v>
      </c>
    </row>
    <row r="12843" spans="1:5" ht="30">
      <c r="A12843" s="410" t="s">
        <v>3052</v>
      </c>
      <c r="B12843" s="62" t="s">
        <v>123</v>
      </c>
      <c r="C12843" s="62">
        <v>5.7600000000000001E-4</v>
      </c>
      <c r="D12843" s="62">
        <v>123.37</v>
      </c>
      <c r="E12843" s="173">
        <f t="shared" si="281"/>
        <v>7.0000000000000007E-2</v>
      </c>
    </row>
    <row r="12844" spans="1:5" ht="30">
      <c r="A12844" s="410" t="s">
        <v>3080</v>
      </c>
      <c r="B12844" s="62" t="s">
        <v>123</v>
      </c>
      <c r="C12844" s="62">
        <v>3.5280000000000001E-5</v>
      </c>
      <c r="D12844" s="62">
        <v>593.85</v>
      </c>
      <c r="E12844" s="173">
        <f t="shared" si="281"/>
        <v>0.02</v>
      </c>
    </row>
    <row r="12845" spans="1:5">
      <c r="A12845" s="410" t="s">
        <v>3081</v>
      </c>
      <c r="B12845" s="62" t="s">
        <v>123</v>
      </c>
      <c r="C12845" s="62">
        <v>2.1664000000000001E-4</v>
      </c>
      <c r="D12845" s="62">
        <v>134.63</v>
      </c>
      <c r="E12845" s="173">
        <f t="shared" si="281"/>
        <v>0.02</v>
      </c>
    </row>
    <row r="12846" spans="1:5">
      <c r="A12846" s="410" t="s">
        <v>3082</v>
      </c>
      <c r="B12846" s="62" t="s">
        <v>123</v>
      </c>
      <c r="C12846" s="62">
        <v>1.6456000000000001E-4</v>
      </c>
      <c r="D12846" s="62">
        <v>202.84</v>
      </c>
      <c r="E12846" s="173">
        <f t="shared" si="281"/>
        <v>0.03</v>
      </c>
    </row>
    <row r="12847" spans="1:5">
      <c r="A12847" s="410" t="s">
        <v>3083</v>
      </c>
      <c r="B12847" s="62" t="s">
        <v>123</v>
      </c>
      <c r="C12847" s="62">
        <v>3.5280000000000001E-5</v>
      </c>
      <c r="D12847" s="62">
        <v>574.46</v>
      </c>
      <c r="E12847" s="173">
        <f t="shared" si="281"/>
        <v>0.02</v>
      </c>
    </row>
    <row r="12848" spans="1:5">
      <c r="A12848" s="410" t="s">
        <v>3084</v>
      </c>
      <c r="B12848" s="62" t="s">
        <v>123</v>
      </c>
      <c r="C12848" s="62">
        <v>4.3359999999999998E-5</v>
      </c>
      <c r="D12848" s="62">
        <v>276.64</v>
      </c>
      <c r="E12848" s="173">
        <f t="shared" si="281"/>
        <v>0.01</v>
      </c>
    </row>
    <row r="12849" spans="1:5">
      <c r="A12849" s="410" t="s">
        <v>3085</v>
      </c>
      <c r="B12849" s="62" t="s">
        <v>123</v>
      </c>
      <c r="C12849" s="62">
        <v>2.1840000000000002E-3</v>
      </c>
      <c r="D12849" s="62">
        <v>8.1</v>
      </c>
      <c r="E12849" s="173">
        <f t="shared" si="281"/>
        <v>0.01</v>
      </c>
    </row>
    <row r="12850" spans="1:5">
      <c r="A12850" s="410" t="s">
        <v>3086</v>
      </c>
      <c r="B12850" s="62" t="s">
        <v>123</v>
      </c>
      <c r="C12850" s="62">
        <v>1.2091999999999999E-3</v>
      </c>
      <c r="D12850" s="62">
        <v>11.01</v>
      </c>
      <c r="E12850" s="173">
        <f t="shared" si="281"/>
        <v>0.01</v>
      </c>
    </row>
    <row r="12851" spans="1:5">
      <c r="A12851" s="410" t="s">
        <v>3087</v>
      </c>
      <c r="B12851" s="62" t="s">
        <v>123</v>
      </c>
      <c r="C12851" s="62">
        <v>1.2091999999999999E-3</v>
      </c>
      <c r="D12851" s="62">
        <v>24.42</v>
      </c>
      <c r="E12851" s="173">
        <f t="shared" si="281"/>
        <v>0.02</v>
      </c>
    </row>
    <row r="12852" spans="1:5">
      <c r="A12852" s="410" t="s">
        <v>562</v>
      </c>
      <c r="B12852" s="62" t="s">
        <v>563</v>
      </c>
      <c r="C12852" s="62" t="s">
        <v>563</v>
      </c>
      <c r="D12852" s="62" t="s">
        <v>563</v>
      </c>
      <c r="E12852" s="173">
        <f>SUM(E12828:E12851)</f>
        <v>323.97999999999996</v>
      </c>
    </row>
    <row r="12853" spans="1:5">
      <c r="A12853" s="410"/>
      <c r="B12853" s="62"/>
      <c r="C12853" s="62"/>
      <c r="D12853" s="62"/>
      <c r="E12853" s="173"/>
    </row>
    <row r="12854" spans="1:5">
      <c r="A12854" s="410" t="s">
        <v>565</v>
      </c>
      <c r="B12854" s="62" t="s">
        <v>563</v>
      </c>
      <c r="C12854" s="62" t="s">
        <v>563</v>
      </c>
      <c r="D12854" s="62" t="s">
        <v>563</v>
      </c>
      <c r="E12854" s="173">
        <f>E12820+E12825+E12852</f>
        <v>333.33</v>
      </c>
    </row>
    <row r="12855" spans="1:5">
      <c r="A12855" s="410"/>
      <c r="B12855" s="62"/>
      <c r="C12855" s="62"/>
      <c r="D12855" s="413"/>
      <c r="E12855" s="173"/>
    </row>
    <row r="12856" spans="1:5">
      <c r="A12856" s="410"/>
      <c r="B12856" s="62"/>
      <c r="C12856" s="62"/>
      <c r="D12856" s="62"/>
      <c r="E12856" s="173"/>
    </row>
    <row r="12857" spans="1:5">
      <c r="A12857" s="410"/>
      <c r="B12857" s="62"/>
      <c r="C12857" s="62"/>
      <c r="D12857" s="62"/>
      <c r="E12857" s="173"/>
    </row>
    <row r="12858" spans="1:5">
      <c r="A12858" s="410" t="s">
        <v>1566</v>
      </c>
      <c r="B12858" s="62" t="s">
        <v>3711</v>
      </c>
      <c r="C12858" s="62"/>
      <c r="D12858" s="62"/>
      <c r="E12858" s="173"/>
    </row>
    <row r="12859" spans="1:5">
      <c r="A12859" s="410" t="s">
        <v>1282</v>
      </c>
      <c r="B12859" s="62"/>
      <c r="C12859" s="62"/>
      <c r="D12859" s="62"/>
      <c r="E12859" s="173"/>
    </row>
    <row r="12860" spans="1:5">
      <c r="A12860" s="410" t="s">
        <v>570</v>
      </c>
      <c r="B12860" s="62"/>
      <c r="C12860" s="62"/>
      <c r="D12860" s="62"/>
      <c r="E12860" s="173"/>
    </row>
    <row r="12861" spans="1:5">
      <c r="A12861" s="410"/>
      <c r="B12861" s="62"/>
      <c r="C12861" s="62"/>
      <c r="D12861" s="62"/>
      <c r="E12861" s="173"/>
    </row>
    <row r="12862" spans="1:5">
      <c r="A12862" s="410" t="s">
        <v>576</v>
      </c>
      <c r="B12862" s="62" t="s">
        <v>558</v>
      </c>
      <c r="C12862" s="62" t="s">
        <v>559</v>
      </c>
      <c r="D12862" s="62" t="s">
        <v>560</v>
      </c>
      <c r="E12862" s="173" t="s">
        <v>561</v>
      </c>
    </row>
    <row r="12863" spans="1:5" ht="30">
      <c r="A12863" s="410" t="s">
        <v>3061</v>
      </c>
      <c r="B12863" s="62" t="s">
        <v>123</v>
      </c>
      <c r="C12863" s="62">
        <v>5.4160000000000003E-5</v>
      </c>
      <c r="D12863" s="62">
        <v>576</v>
      </c>
      <c r="E12863" s="173">
        <f>TRUNC((C12863*D12863),2)</f>
        <v>0.03</v>
      </c>
    </row>
    <row r="12864" spans="1:5">
      <c r="A12864" s="410" t="s">
        <v>562</v>
      </c>
      <c r="B12864" s="62" t="s">
        <v>563</v>
      </c>
      <c r="C12864" s="62" t="s">
        <v>563</v>
      </c>
      <c r="D12864" s="62" t="s">
        <v>563</v>
      </c>
      <c r="E12864" s="173">
        <f>SUM(E12863:E12863)</f>
        <v>0.03</v>
      </c>
    </row>
    <row r="12865" spans="1:5">
      <c r="A12865" s="410"/>
      <c r="B12865" s="62"/>
      <c r="C12865" s="62"/>
      <c r="D12865" s="62"/>
      <c r="E12865" s="173"/>
    </row>
    <row r="12866" spans="1:5">
      <c r="A12866" s="410" t="s">
        <v>557</v>
      </c>
      <c r="B12866" s="62" t="s">
        <v>558</v>
      </c>
      <c r="C12866" s="62" t="s">
        <v>559</v>
      </c>
      <c r="D12866" s="62" t="s">
        <v>560</v>
      </c>
      <c r="E12866" s="173" t="s">
        <v>561</v>
      </c>
    </row>
    <row r="12867" spans="1:5">
      <c r="A12867" s="410" t="s">
        <v>3124</v>
      </c>
      <c r="B12867" s="62" t="s">
        <v>122</v>
      </c>
      <c r="C12867" s="62">
        <v>0.41204000000000002</v>
      </c>
      <c r="D12867" s="62">
        <v>9.34</v>
      </c>
      <c r="E12867" s="173">
        <f>TRUNC((C12867*D12867),2)</f>
        <v>3.84</v>
      </c>
    </row>
    <row r="12868" spans="1:5">
      <c r="A12868" s="410" t="s">
        <v>3125</v>
      </c>
      <c r="B12868" s="62" t="s">
        <v>122</v>
      </c>
      <c r="C12868" s="62">
        <v>0.41204000000000002</v>
      </c>
      <c r="D12868" s="62">
        <v>13.3</v>
      </c>
      <c r="E12868" s="173">
        <f>TRUNC((C12868*D12868),2)</f>
        <v>5.48</v>
      </c>
    </row>
    <row r="12869" spans="1:5">
      <c r="A12869" s="410" t="s">
        <v>562</v>
      </c>
      <c r="B12869" s="62" t="s">
        <v>563</v>
      </c>
      <c r="C12869" s="62" t="s">
        <v>563</v>
      </c>
      <c r="D12869" s="62" t="s">
        <v>563</v>
      </c>
      <c r="E12869" s="173">
        <f>SUM(E12867:E12868)</f>
        <v>9.32</v>
      </c>
    </row>
    <row r="12870" spans="1:5">
      <c r="A12870" s="410"/>
      <c r="B12870" s="62"/>
      <c r="C12870" s="62"/>
      <c r="D12870" s="62"/>
      <c r="E12870" s="173"/>
    </row>
    <row r="12871" spans="1:5">
      <c r="A12871" s="410" t="s">
        <v>564</v>
      </c>
      <c r="B12871" s="62" t="s">
        <v>558</v>
      </c>
      <c r="C12871" s="62" t="s">
        <v>559</v>
      </c>
      <c r="D12871" s="62" t="s">
        <v>560</v>
      </c>
      <c r="E12871" s="173" t="s">
        <v>561</v>
      </c>
    </row>
    <row r="12872" spans="1:5">
      <c r="A12872" s="410" t="s">
        <v>3066</v>
      </c>
      <c r="B12872" s="62" t="s">
        <v>123</v>
      </c>
      <c r="C12872" s="62">
        <v>6.4137600000000001E-3</v>
      </c>
      <c r="D12872" s="62">
        <v>6.92</v>
      </c>
      <c r="E12872" s="173">
        <f t="shared" ref="E12872:E12895" si="282">TRUNC((C12872*D12872),2)</f>
        <v>0.04</v>
      </c>
    </row>
    <row r="12873" spans="1:5">
      <c r="A12873" s="410" t="s">
        <v>3046</v>
      </c>
      <c r="B12873" s="62" t="s">
        <v>131</v>
      </c>
      <c r="C12873" s="62">
        <v>1.2807999999999999E-3</v>
      </c>
      <c r="D12873" s="62">
        <v>50.4</v>
      </c>
      <c r="E12873" s="173">
        <f t="shared" si="282"/>
        <v>0.06</v>
      </c>
    </row>
    <row r="12874" spans="1:5">
      <c r="A12874" s="410" t="s">
        <v>3067</v>
      </c>
      <c r="B12874" s="62" t="s">
        <v>123</v>
      </c>
      <c r="C12874" s="62">
        <v>5.3167999999999998E-4</v>
      </c>
      <c r="D12874" s="62">
        <v>108.95</v>
      </c>
      <c r="E12874" s="173">
        <f t="shared" si="282"/>
        <v>0.05</v>
      </c>
    </row>
    <row r="12875" spans="1:5">
      <c r="A12875" s="410" t="s">
        <v>3396</v>
      </c>
      <c r="B12875" s="62" t="s">
        <v>123</v>
      </c>
      <c r="C12875" s="62">
        <v>1.00039017</v>
      </c>
      <c r="D12875" s="62">
        <v>102.52</v>
      </c>
      <c r="E12875" s="173">
        <f t="shared" si="282"/>
        <v>102.56</v>
      </c>
    </row>
    <row r="12876" spans="1:5">
      <c r="A12876" s="410" t="s">
        <v>3069</v>
      </c>
      <c r="B12876" s="62" t="s">
        <v>123</v>
      </c>
      <c r="C12876" s="62">
        <v>7.2552800000000002E-3</v>
      </c>
      <c r="D12876" s="62">
        <v>6.21</v>
      </c>
      <c r="E12876" s="173">
        <f t="shared" si="282"/>
        <v>0.04</v>
      </c>
    </row>
    <row r="12877" spans="1:5">
      <c r="A12877" s="410" t="s">
        <v>3047</v>
      </c>
      <c r="B12877" s="62" t="s">
        <v>131</v>
      </c>
      <c r="C12877" s="62">
        <v>1.098768E-2</v>
      </c>
      <c r="D12877" s="62">
        <v>9.4499999999999993</v>
      </c>
      <c r="E12877" s="173">
        <f t="shared" si="282"/>
        <v>0.1</v>
      </c>
    </row>
    <row r="12878" spans="1:5">
      <c r="A12878" s="410" t="s">
        <v>3075</v>
      </c>
      <c r="B12878" s="62" t="s">
        <v>128</v>
      </c>
      <c r="C12878" s="62">
        <v>1.2091999999999999E-3</v>
      </c>
      <c r="D12878" s="62">
        <v>15.32</v>
      </c>
      <c r="E12878" s="173">
        <f t="shared" si="282"/>
        <v>0.01</v>
      </c>
    </row>
    <row r="12879" spans="1:5">
      <c r="A12879" s="410" t="s">
        <v>3076</v>
      </c>
      <c r="B12879" s="62" t="s">
        <v>122</v>
      </c>
      <c r="C12879" s="62">
        <v>0.8</v>
      </c>
      <c r="D12879" s="62">
        <v>1.87</v>
      </c>
      <c r="E12879" s="173">
        <f t="shared" si="282"/>
        <v>1.49</v>
      </c>
    </row>
    <row r="12880" spans="1:5">
      <c r="A12880" s="410" t="s">
        <v>3077</v>
      </c>
      <c r="B12880" s="62" t="s">
        <v>122</v>
      </c>
      <c r="C12880" s="62">
        <v>0.8</v>
      </c>
      <c r="D12880" s="62">
        <v>0.71</v>
      </c>
      <c r="E12880" s="173">
        <f t="shared" si="282"/>
        <v>0.56000000000000005</v>
      </c>
    </row>
    <row r="12881" spans="1:5">
      <c r="A12881" s="410" t="s">
        <v>3078</v>
      </c>
      <c r="B12881" s="62" t="s">
        <v>122</v>
      </c>
      <c r="C12881" s="62">
        <v>0.8</v>
      </c>
      <c r="D12881" s="62">
        <v>0.34</v>
      </c>
      <c r="E12881" s="173">
        <f t="shared" si="282"/>
        <v>0.27</v>
      </c>
    </row>
    <row r="12882" spans="1:5">
      <c r="A12882" s="410" t="s">
        <v>3079</v>
      </c>
      <c r="B12882" s="62" t="s">
        <v>122</v>
      </c>
      <c r="C12882" s="62">
        <v>0.8</v>
      </c>
      <c r="D12882" s="62">
        <v>0.05</v>
      </c>
      <c r="E12882" s="173">
        <f t="shared" si="282"/>
        <v>0.04</v>
      </c>
    </row>
    <row r="12883" spans="1:5">
      <c r="A12883" s="410" t="s">
        <v>3048</v>
      </c>
      <c r="B12883" s="62" t="s">
        <v>123</v>
      </c>
      <c r="C12883" s="62">
        <v>2.1170400000000002E-3</v>
      </c>
      <c r="D12883" s="62">
        <v>31.18</v>
      </c>
      <c r="E12883" s="173">
        <f t="shared" si="282"/>
        <v>0.06</v>
      </c>
    </row>
    <row r="12884" spans="1:5">
      <c r="A12884" s="410" t="s">
        <v>3049</v>
      </c>
      <c r="B12884" s="62" t="s">
        <v>123</v>
      </c>
      <c r="C12884" s="62">
        <v>9.9223999999999992E-4</v>
      </c>
      <c r="D12884" s="62">
        <v>178.5</v>
      </c>
      <c r="E12884" s="173">
        <f t="shared" si="282"/>
        <v>0.17</v>
      </c>
    </row>
    <row r="12885" spans="1:5">
      <c r="A12885" s="410" t="s">
        <v>3050</v>
      </c>
      <c r="B12885" s="62" t="s">
        <v>123</v>
      </c>
      <c r="C12885" s="62">
        <v>8.9189760000000007E-2</v>
      </c>
      <c r="D12885" s="62">
        <v>1.17</v>
      </c>
      <c r="E12885" s="173">
        <f t="shared" si="282"/>
        <v>0.1</v>
      </c>
    </row>
    <row r="12886" spans="1:5" ht="30">
      <c r="A12886" s="410" t="s">
        <v>3051</v>
      </c>
      <c r="B12886" s="62" t="s">
        <v>123</v>
      </c>
      <c r="C12886" s="62">
        <v>8.5999999999999998E-4</v>
      </c>
      <c r="D12886" s="62">
        <v>140.43</v>
      </c>
      <c r="E12886" s="173">
        <f t="shared" si="282"/>
        <v>0.12</v>
      </c>
    </row>
    <row r="12887" spans="1:5" ht="30">
      <c r="A12887" s="410" t="s">
        <v>3052</v>
      </c>
      <c r="B12887" s="62" t="s">
        <v>123</v>
      </c>
      <c r="C12887" s="62">
        <v>5.7600000000000001E-4</v>
      </c>
      <c r="D12887" s="62">
        <v>123.37</v>
      </c>
      <c r="E12887" s="173">
        <f t="shared" si="282"/>
        <v>7.0000000000000007E-2</v>
      </c>
    </row>
    <row r="12888" spans="1:5" ht="30">
      <c r="A12888" s="410" t="s">
        <v>3080</v>
      </c>
      <c r="B12888" s="62" t="s">
        <v>123</v>
      </c>
      <c r="C12888" s="62">
        <v>3.5280000000000001E-5</v>
      </c>
      <c r="D12888" s="62">
        <v>593.85</v>
      </c>
      <c r="E12888" s="173">
        <f t="shared" si="282"/>
        <v>0.02</v>
      </c>
    </row>
    <row r="12889" spans="1:5">
      <c r="A12889" s="410" t="s">
        <v>3081</v>
      </c>
      <c r="B12889" s="62" t="s">
        <v>123</v>
      </c>
      <c r="C12889" s="62">
        <v>2.1664000000000001E-4</v>
      </c>
      <c r="D12889" s="62">
        <v>134.63</v>
      </c>
      <c r="E12889" s="173">
        <f t="shared" si="282"/>
        <v>0.02</v>
      </c>
    </row>
    <row r="12890" spans="1:5">
      <c r="A12890" s="410" t="s">
        <v>3082</v>
      </c>
      <c r="B12890" s="62" t="s">
        <v>123</v>
      </c>
      <c r="C12890" s="62">
        <v>1.6456000000000001E-4</v>
      </c>
      <c r="D12890" s="62">
        <v>202.84</v>
      </c>
      <c r="E12890" s="173">
        <f t="shared" si="282"/>
        <v>0.03</v>
      </c>
    </row>
    <row r="12891" spans="1:5">
      <c r="A12891" s="410" t="s">
        <v>3083</v>
      </c>
      <c r="B12891" s="62" t="s">
        <v>123</v>
      </c>
      <c r="C12891" s="62">
        <v>3.5280000000000001E-5</v>
      </c>
      <c r="D12891" s="62">
        <v>574.46</v>
      </c>
      <c r="E12891" s="173">
        <f t="shared" si="282"/>
        <v>0.02</v>
      </c>
    </row>
    <row r="12892" spans="1:5">
      <c r="A12892" s="410" t="s">
        <v>3084</v>
      </c>
      <c r="B12892" s="62" t="s">
        <v>123</v>
      </c>
      <c r="C12892" s="62">
        <v>4.3359999999999998E-5</v>
      </c>
      <c r="D12892" s="62">
        <v>276.64</v>
      </c>
      <c r="E12892" s="173">
        <f t="shared" si="282"/>
        <v>0.01</v>
      </c>
    </row>
    <row r="12893" spans="1:5">
      <c r="A12893" s="410" t="s">
        <v>3085</v>
      </c>
      <c r="B12893" s="62" t="s">
        <v>123</v>
      </c>
      <c r="C12893" s="62">
        <v>2.1840000000000002E-3</v>
      </c>
      <c r="D12893" s="62">
        <v>8.1</v>
      </c>
      <c r="E12893" s="173">
        <f t="shared" si="282"/>
        <v>0.01</v>
      </c>
    </row>
    <row r="12894" spans="1:5">
      <c r="A12894" s="410" t="s">
        <v>3086</v>
      </c>
      <c r="B12894" s="62" t="s">
        <v>123</v>
      </c>
      <c r="C12894" s="62">
        <v>1.2091999999999999E-3</v>
      </c>
      <c r="D12894" s="62">
        <v>11.01</v>
      </c>
      <c r="E12894" s="173">
        <f t="shared" si="282"/>
        <v>0.01</v>
      </c>
    </row>
    <row r="12895" spans="1:5">
      <c r="A12895" s="410" t="s">
        <v>3087</v>
      </c>
      <c r="B12895" s="62" t="s">
        <v>123</v>
      </c>
      <c r="C12895" s="62">
        <v>1.2091999999999999E-3</v>
      </c>
      <c r="D12895" s="62">
        <v>24.42</v>
      </c>
      <c r="E12895" s="173">
        <f t="shared" si="282"/>
        <v>0.02</v>
      </c>
    </row>
    <row r="12896" spans="1:5">
      <c r="A12896" s="410" t="s">
        <v>562</v>
      </c>
      <c r="B12896" s="62" t="s">
        <v>563</v>
      </c>
      <c r="C12896" s="62" t="s">
        <v>563</v>
      </c>
      <c r="D12896" s="62" t="s">
        <v>563</v>
      </c>
      <c r="E12896" s="173">
        <f>SUM(E12872:E12895)</f>
        <v>105.88000000000001</v>
      </c>
    </row>
    <row r="12897" spans="1:5">
      <c r="A12897" s="410"/>
      <c r="B12897" s="62"/>
      <c r="C12897" s="62"/>
      <c r="D12897" s="62"/>
      <c r="E12897" s="173"/>
    </row>
    <row r="12898" spans="1:5">
      <c r="A12898" s="410" t="s">
        <v>565</v>
      </c>
      <c r="B12898" s="62" t="s">
        <v>563</v>
      </c>
      <c r="C12898" s="62" t="s">
        <v>563</v>
      </c>
      <c r="D12898" s="62" t="s">
        <v>563</v>
      </c>
      <c r="E12898" s="173">
        <f>E12864+E12869+E12896</f>
        <v>115.23</v>
      </c>
    </row>
    <row r="12899" spans="1:5">
      <c r="A12899" s="410"/>
      <c r="B12899" s="62"/>
      <c r="C12899" s="62"/>
      <c r="D12899" s="413"/>
      <c r="E12899" s="173"/>
    </row>
    <row r="12900" spans="1:5">
      <c r="A12900" s="410"/>
      <c r="B12900" s="62"/>
      <c r="C12900" s="62"/>
      <c r="D12900" s="62"/>
      <c r="E12900" s="173"/>
    </row>
    <row r="12901" spans="1:5">
      <c r="A12901" s="410"/>
      <c r="B12901" s="62"/>
      <c r="C12901" s="62"/>
      <c r="D12901" s="62"/>
      <c r="E12901" s="173"/>
    </row>
    <row r="12902" spans="1:5">
      <c r="A12902" s="410" t="s">
        <v>1567</v>
      </c>
      <c r="B12902" s="62" t="s">
        <v>3711</v>
      </c>
      <c r="C12902" s="62"/>
      <c r="D12902" s="62"/>
      <c r="E12902" s="173"/>
    </row>
    <row r="12903" spans="1:5">
      <c r="A12903" s="410" t="s">
        <v>1283</v>
      </c>
      <c r="B12903" s="62"/>
      <c r="C12903" s="62"/>
      <c r="D12903" s="62"/>
      <c r="E12903" s="173"/>
    </row>
    <row r="12904" spans="1:5">
      <c r="A12904" s="410" t="s">
        <v>570</v>
      </c>
      <c r="B12904" s="62"/>
      <c r="C12904" s="62"/>
      <c r="D12904" s="62"/>
      <c r="E12904" s="173"/>
    </row>
    <row r="12905" spans="1:5">
      <c r="A12905" s="410"/>
      <c r="B12905" s="62"/>
      <c r="C12905" s="62"/>
      <c r="D12905" s="62"/>
      <c r="E12905" s="173"/>
    </row>
    <row r="12906" spans="1:5">
      <c r="A12906" s="410" t="s">
        <v>576</v>
      </c>
      <c r="B12906" s="62" t="s">
        <v>558</v>
      </c>
      <c r="C12906" s="62" t="s">
        <v>559</v>
      </c>
      <c r="D12906" s="62" t="s">
        <v>560</v>
      </c>
      <c r="E12906" s="173" t="s">
        <v>561</v>
      </c>
    </row>
    <row r="12907" spans="1:5" ht="30">
      <c r="A12907" s="410" t="s">
        <v>3061</v>
      </c>
      <c r="B12907" s="62" t="s">
        <v>123</v>
      </c>
      <c r="C12907" s="62">
        <v>5.4160000000000003E-5</v>
      </c>
      <c r="D12907" s="62">
        <v>576</v>
      </c>
      <c r="E12907" s="173">
        <f>TRUNC((C12907*D12907),2)</f>
        <v>0.03</v>
      </c>
    </row>
    <row r="12908" spans="1:5">
      <c r="A12908" s="410" t="s">
        <v>562</v>
      </c>
      <c r="B12908" s="62" t="s">
        <v>563</v>
      </c>
      <c r="C12908" s="62" t="s">
        <v>563</v>
      </c>
      <c r="D12908" s="62" t="s">
        <v>563</v>
      </c>
      <c r="E12908" s="173">
        <f>SUM(E12907:E12907)</f>
        <v>0.03</v>
      </c>
    </row>
    <row r="12909" spans="1:5">
      <c r="A12909" s="410"/>
      <c r="B12909" s="62"/>
      <c r="C12909" s="62"/>
      <c r="D12909" s="62"/>
      <c r="E12909" s="173"/>
    </row>
    <row r="12910" spans="1:5">
      <c r="A12910" s="410" t="s">
        <v>557</v>
      </c>
      <c r="B12910" s="62" t="s">
        <v>558</v>
      </c>
      <c r="C12910" s="62" t="s">
        <v>559</v>
      </c>
      <c r="D12910" s="62" t="s">
        <v>560</v>
      </c>
      <c r="E12910" s="173" t="s">
        <v>561</v>
      </c>
    </row>
    <row r="12911" spans="1:5">
      <c r="A12911" s="410" t="s">
        <v>3124</v>
      </c>
      <c r="B12911" s="62" t="s">
        <v>122</v>
      </c>
      <c r="C12911" s="62">
        <v>0.41204000000000002</v>
      </c>
      <c r="D12911" s="62">
        <v>9.34</v>
      </c>
      <c r="E12911" s="173">
        <f>TRUNC((C12911*D12911),2)</f>
        <v>3.84</v>
      </c>
    </row>
    <row r="12912" spans="1:5">
      <c r="A12912" s="410" t="s">
        <v>3125</v>
      </c>
      <c r="B12912" s="62" t="s">
        <v>122</v>
      </c>
      <c r="C12912" s="62">
        <v>0.41204000000000002</v>
      </c>
      <c r="D12912" s="62">
        <v>13.3</v>
      </c>
      <c r="E12912" s="173">
        <f>TRUNC((C12912*D12912),2)</f>
        <v>5.48</v>
      </c>
    </row>
    <row r="12913" spans="1:5">
      <c r="A12913" s="410" t="s">
        <v>562</v>
      </c>
      <c r="B12913" s="62" t="s">
        <v>563</v>
      </c>
      <c r="C12913" s="62" t="s">
        <v>563</v>
      </c>
      <c r="D12913" s="62" t="s">
        <v>563</v>
      </c>
      <c r="E12913" s="173">
        <f>SUM(E12911:E12912)</f>
        <v>9.32</v>
      </c>
    </row>
    <row r="12914" spans="1:5">
      <c r="A12914" s="410"/>
      <c r="B12914" s="62"/>
      <c r="C12914" s="62"/>
      <c r="D12914" s="62"/>
      <c r="E12914" s="173"/>
    </row>
    <row r="12915" spans="1:5">
      <c r="A12915" s="410" t="s">
        <v>564</v>
      </c>
      <c r="B12915" s="62" t="s">
        <v>558</v>
      </c>
      <c r="C12915" s="62" t="s">
        <v>559</v>
      </c>
      <c r="D12915" s="62" t="s">
        <v>560</v>
      </c>
      <c r="E12915" s="173" t="s">
        <v>561</v>
      </c>
    </row>
    <row r="12916" spans="1:5">
      <c r="A12916" s="410" t="s">
        <v>3066</v>
      </c>
      <c r="B12916" s="62" t="s">
        <v>123</v>
      </c>
      <c r="C12916" s="62">
        <v>6.4137600000000001E-3</v>
      </c>
      <c r="D12916" s="62">
        <v>6.92</v>
      </c>
      <c r="E12916" s="173">
        <f t="shared" ref="E12916:E12939" si="283">TRUNC((C12916*D12916),2)</f>
        <v>0.04</v>
      </c>
    </row>
    <row r="12917" spans="1:5">
      <c r="A12917" s="410" t="s">
        <v>3046</v>
      </c>
      <c r="B12917" s="62" t="s">
        <v>131</v>
      </c>
      <c r="C12917" s="62">
        <v>1.2807999999999999E-3</v>
      </c>
      <c r="D12917" s="62">
        <v>50.4</v>
      </c>
      <c r="E12917" s="173">
        <f t="shared" si="283"/>
        <v>0.06</v>
      </c>
    </row>
    <row r="12918" spans="1:5">
      <c r="A12918" s="410" t="s">
        <v>3067</v>
      </c>
      <c r="B12918" s="62" t="s">
        <v>123</v>
      </c>
      <c r="C12918" s="62">
        <v>5.3167999999999998E-4</v>
      </c>
      <c r="D12918" s="62">
        <v>108.95</v>
      </c>
      <c r="E12918" s="173">
        <f t="shared" si="283"/>
        <v>0.05</v>
      </c>
    </row>
    <row r="12919" spans="1:5">
      <c r="A12919" s="410" t="s">
        <v>3396</v>
      </c>
      <c r="B12919" s="62" t="s">
        <v>123</v>
      </c>
      <c r="C12919" s="62">
        <v>1.00039017</v>
      </c>
      <c r="D12919" s="62">
        <v>102.52</v>
      </c>
      <c r="E12919" s="173">
        <f t="shared" si="283"/>
        <v>102.56</v>
      </c>
    </row>
    <row r="12920" spans="1:5">
      <c r="A12920" s="410" t="s">
        <v>3069</v>
      </c>
      <c r="B12920" s="62" t="s">
        <v>123</v>
      </c>
      <c r="C12920" s="62">
        <v>7.2552800000000002E-3</v>
      </c>
      <c r="D12920" s="62">
        <v>6.21</v>
      </c>
      <c r="E12920" s="173">
        <f t="shared" si="283"/>
        <v>0.04</v>
      </c>
    </row>
    <row r="12921" spans="1:5">
      <c r="A12921" s="410" t="s">
        <v>3047</v>
      </c>
      <c r="B12921" s="62" t="s">
        <v>131</v>
      </c>
      <c r="C12921" s="62">
        <v>1.098768E-2</v>
      </c>
      <c r="D12921" s="62">
        <v>9.4499999999999993</v>
      </c>
      <c r="E12921" s="173">
        <f t="shared" si="283"/>
        <v>0.1</v>
      </c>
    </row>
    <row r="12922" spans="1:5">
      <c r="A12922" s="410" t="s">
        <v>3075</v>
      </c>
      <c r="B12922" s="62" t="s">
        <v>128</v>
      </c>
      <c r="C12922" s="62">
        <v>1.2091999999999999E-3</v>
      </c>
      <c r="D12922" s="62">
        <v>15.32</v>
      </c>
      <c r="E12922" s="173">
        <f t="shared" si="283"/>
        <v>0.01</v>
      </c>
    </row>
    <row r="12923" spans="1:5">
      <c r="A12923" s="410" t="s">
        <v>3076</v>
      </c>
      <c r="B12923" s="62" t="s">
        <v>122</v>
      </c>
      <c r="C12923" s="62">
        <v>0.8</v>
      </c>
      <c r="D12923" s="62">
        <v>1.87</v>
      </c>
      <c r="E12923" s="173">
        <f t="shared" si="283"/>
        <v>1.49</v>
      </c>
    </row>
    <row r="12924" spans="1:5">
      <c r="A12924" s="410" t="s">
        <v>3077</v>
      </c>
      <c r="B12924" s="62" t="s">
        <v>122</v>
      </c>
      <c r="C12924" s="62">
        <v>0.8</v>
      </c>
      <c r="D12924" s="62">
        <v>0.71</v>
      </c>
      <c r="E12924" s="173">
        <f t="shared" si="283"/>
        <v>0.56000000000000005</v>
      </c>
    </row>
    <row r="12925" spans="1:5">
      <c r="A12925" s="410" t="s">
        <v>3078</v>
      </c>
      <c r="B12925" s="62" t="s">
        <v>122</v>
      </c>
      <c r="C12925" s="62">
        <v>0.8</v>
      </c>
      <c r="D12925" s="62">
        <v>0.34</v>
      </c>
      <c r="E12925" s="173">
        <f t="shared" si="283"/>
        <v>0.27</v>
      </c>
    </row>
    <row r="12926" spans="1:5">
      <c r="A12926" s="410" t="s">
        <v>3079</v>
      </c>
      <c r="B12926" s="62" t="s">
        <v>122</v>
      </c>
      <c r="C12926" s="62">
        <v>0.8</v>
      </c>
      <c r="D12926" s="62">
        <v>0.05</v>
      </c>
      <c r="E12926" s="173">
        <f t="shared" si="283"/>
        <v>0.04</v>
      </c>
    </row>
    <row r="12927" spans="1:5">
      <c r="A12927" s="410" t="s">
        <v>3048</v>
      </c>
      <c r="B12927" s="62" t="s">
        <v>123</v>
      </c>
      <c r="C12927" s="62">
        <v>2.1170400000000002E-3</v>
      </c>
      <c r="D12927" s="62">
        <v>31.18</v>
      </c>
      <c r="E12927" s="173">
        <f t="shared" si="283"/>
        <v>0.06</v>
      </c>
    </row>
    <row r="12928" spans="1:5">
      <c r="A12928" s="410" t="s">
        <v>3049</v>
      </c>
      <c r="B12928" s="62" t="s">
        <v>123</v>
      </c>
      <c r="C12928" s="62">
        <v>9.9223999999999992E-4</v>
      </c>
      <c r="D12928" s="62">
        <v>178.5</v>
      </c>
      <c r="E12928" s="173">
        <f t="shared" si="283"/>
        <v>0.17</v>
      </c>
    </row>
    <row r="12929" spans="1:5">
      <c r="A12929" s="410" t="s">
        <v>3050</v>
      </c>
      <c r="B12929" s="62" t="s">
        <v>123</v>
      </c>
      <c r="C12929" s="62">
        <v>8.9189760000000007E-2</v>
      </c>
      <c r="D12929" s="62">
        <v>1.17</v>
      </c>
      <c r="E12929" s="173">
        <f t="shared" si="283"/>
        <v>0.1</v>
      </c>
    </row>
    <row r="12930" spans="1:5" ht="30">
      <c r="A12930" s="410" t="s">
        <v>3051</v>
      </c>
      <c r="B12930" s="62" t="s">
        <v>123</v>
      </c>
      <c r="C12930" s="62">
        <v>8.5999999999999998E-4</v>
      </c>
      <c r="D12930" s="62">
        <v>140.43</v>
      </c>
      <c r="E12930" s="173">
        <f t="shared" si="283"/>
        <v>0.12</v>
      </c>
    </row>
    <row r="12931" spans="1:5" ht="30">
      <c r="A12931" s="410" t="s">
        <v>3052</v>
      </c>
      <c r="B12931" s="62" t="s">
        <v>123</v>
      </c>
      <c r="C12931" s="62">
        <v>5.7600000000000001E-4</v>
      </c>
      <c r="D12931" s="62">
        <v>123.37</v>
      </c>
      <c r="E12931" s="173">
        <f t="shared" si="283"/>
        <v>7.0000000000000007E-2</v>
      </c>
    </row>
    <row r="12932" spans="1:5" ht="30">
      <c r="A12932" s="410" t="s">
        <v>3080</v>
      </c>
      <c r="B12932" s="62" t="s">
        <v>123</v>
      </c>
      <c r="C12932" s="62">
        <v>3.5280000000000001E-5</v>
      </c>
      <c r="D12932" s="62">
        <v>593.85</v>
      </c>
      <c r="E12932" s="173">
        <f t="shared" si="283"/>
        <v>0.02</v>
      </c>
    </row>
    <row r="12933" spans="1:5">
      <c r="A12933" s="410" t="s">
        <v>3081</v>
      </c>
      <c r="B12933" s="62" t="s">
        <v>123</v>
      </c>
      <c r="C12933" s="62">
        <v>2.1664000000000001E-4</v>
      </c>
      <c r="D12933" s="62">
        <v>134.63</v>
      </c>
      <c r="E12933" s="173">
        <f t="shared" si="283"/>
        <v>0.02</v>
      </c>
    </row>
    <row r="12934" spans="1:5">
      <c r="A12934" s="410" t="s">
        <v>3082</v>
      </c>
      <c r="B12934" s="62" t="s">
        <v>123</v>
      </c>
      <c r="C12934" s="62">
        <v>1.6456000000000001E-4</v>
      </c>
      <c r="D12934" s="62">
        <v>202.84</v>
      </c>
      <c r="E12934" s="173">
        <f t="shared" si="283"/>
        <v>0.03</v>
      </c>
    </row>
    <row r="12935" spans="1:5">
      <c r="A12935" s="410" t="s">
        <v>3083</v>
      </c>
      <c r="B12935" s="62" t="s">
        <v>123</v>
      </c>
      <c r="C12935" s="62">
        <v>3.5280000000000001E-5</v>
      </c>
      <c r="D12935" s="62">
        <v>574.46</v>
      </c>
      <c r="E12935" s="173">
        <f t="shared" si="283"/>
        <v>0.02</v>
      </c>
    </row>
    <row r="12936" spans="1:5">
      <c r="A12936" s="410" t="s">
        <v>3084</v>
      </c>
      <c r="B12936" s="62" t="s">
        <v>123</v>
      </c>
      <c r="C12936" s="62">
        <v>4.3359999999999998E-5</v>
      </c>
      <c r="D12936" s="62">
        <v>276.64</v>
      </c>
      <c r="E12936" s="173">
        <f t="shared" si="283"/>
        <v>0.01</v>
      </c>
    </row>
    <row r="12937" spans="1:5">
      <c r="A12937" s="410" t="s">
        <v>3085</v>
      </c>
      <c r="B12937" s="62" t="s">
        <v>123</v>
      </c>
      <c r="C12937" s="62">
        <v>2.1840000000000002E-3</v>
      </c>
      <c r="D12937" s="62">
        <v>8.1</v>
      </c>
      <c r="E12937" s="173">
        <f t="shared" si="283"/>
        <v>0.01</v>
      </c>
    </row>
    <row r="12938" spans="1:5">
      <c r="A12938" s="410" t="s">
        <v>3086</v>
      </c>
      <c r="B12938" s="62" t="s">
        <v>123</v>
      </c>
      <c r="C12938" s="62">
        <v>1.2091999999999999E-3</v>
      </c>
      <c r="D12938" s="62">
        <v>11.01</v>
      </c>
      <c r="E12938" s="173">
        <f t="shared" si="283"/>
        <v>0.01</v>
      </c>
    </row>
    <row r="12939" spans="1:5">
      <c r="A12939" s="410" t="s">
        <v>3087</v>
      </c>
      <c r="B12939" s="62" t="s">
        <v>123</v>
      </c>
      <c r="C12939" s="62">
        <v>1.2091999999999999E-3</v>
      </c>
      <c r="D12939" s="62">
        <v>24.42</v>
      </c>
      <c r="E12939" s="173">
        <f t="shared" si="283"/>
        <v>0.02</v>
      </c>
    </row>
    <row r="12940" spans="1:5">
      <c r="A12940" s="410" t="s">
        <v>562</v>
      </c>
      <c r="B12940" s="62" t="s">
        <v>563</v>
      </c>
      <c r="C12940" s="62" t="s">
        <v>563</v>
      </c>
      <c r="D12940" s="62" t="s">
        <v>563</v>
      </c>
      <c r="E12940" s="173">
        <f>SUM(E12916:E12939)</f>
        <v>105.88000000000001</v>
      </c>
    </row>
    <row r="12941" spans="1:5">
      <c r="A12941" s="410"/>
      <c r="B12941" s="62"/>
      <c r="C12941" s="62"/>
      <c r="D12941" s="62"/>
      <c r="E12941" s="173"/>
    </row>
    <row r="12942" spans="1:5">
      <c r="A12942" s="410" t="s">
        <v>565</v>
      </c>
      <c r="B12942" s="62" t="s">
        <v>563</v>
      </c>
      <c r="C12942" s="62" t="s">
        <v>563</v>
      </c>
      <c r="D12942" s="62" t="s">
        <v>563</v>
      </c>
      <c r="E12942" s="173">
        <f>E12908+E12913+E12940</f>
        <v>115.23</v>
      </c>
    </row>
    <row r="12943" spans="1:5">
      <c r="A12943" s="410"/>
      <c r="B12943" s="62"/>
      <c r="C12943" s="62"/>
      <c r="D12943" s="413"/>
      <c r="E12943" s="173"/>
    </row>
    <row r="12944" spans="1:5">
      <c r="A12944" s="410"/>
      <c r="B12944" s="62"/>
      <c r="C12944" s="62"/>
      <c r="D12944" s="62"/>
      <c r="E12944" s="173"/>
    </row>
    <row r="12945" spans="1:5">
      <c r="A12945" s="410"/>
      <c r="B12945" s="62"/>
      <c r="C12945" s="62"/>
      <c r="D12945" s="62"/>
      <c r="E12945" s="173"/>
    </row>
    <row r="12946" spans="1:5">
      <c r="A12946" s="410" t="s">
        <v>1568</v>
      </c>
      <c r="B12946" s="62" t="s">
        <v>3547</v>
      </c>
      <c r="C12946" s="62"/>
      <c r="D12946" s="62"/>
      <c r="E12946" s="173"/>
    </row>
    <row r="12947" spans="1:5">
      <c r="A12947" s="410" t="s">
        <v>1284</v>
      </c>
      <c r="B12947" s="62"/>
      <c r="C12947" s="62"/>
      <c r="D12947" s="62"/>
      <c r="E12947" s="173"/>
    </row>
    <row r="12948" spans="1:5">
      <c r="A12948" s="410" t="s">
        <v>570</v>
      </c>
      <c r="B12948" s="62"/>
      <c r="C12948" s="62"/>
      <c r="D12948" s="62"/>
      <c r="E12948" s="173"/>
    </row>
    <row r="12949" spans="1:5">
      <c r="A12949" s="410"/>
      <c r="B12949" s="62"/>
      <c r="C12949" s="62"/>
      <c r="D12949" s="62"/>
      <c r="E12949" s="173"/>
    </row>
    <row r="12950" spans="1:5">
      <c r="A12950" s="410" t="s">
        <v>576</v>
      </c>
      <c r="B12950" s="62" t="s">
        <v>558</v>
      </c>
      <c r="C12950" s="62" t="s">
        <v>559</v>
      </c>
      <c r="D12950" s="62" t="s">
        <v>560</v>
      </c>
      <c r="E12950" s="173" t="s">
        <v>561</v>
      </c>
    </row>
    <row r="12951" spans="1:5" ht="30">
      <c r="A12951" s="410" t="s">
        <v>3061</v>
      </c>
      <c r="B12951" s="62" t="s">
        <v>123</v>
      </c>
      <c r="C12951" s="62">
        <v>5.4160000000000003E-5</v>
      </c>
      <c r="D12951" s="62">
        <v>576</v>
      </c>
      <c r="E12951" s="173">
        <f>TRUNC((C12951*D12951),2)</f>
        <v>0.03</v>
      </c>
    </row>
    <row r="12952" spans="1:5">
      <c r="A12952" s="410" t="s">
        <v>562</v>
      </c>
      <c r="B12952" s="62" t="s">
        <v>563</v>
      </c>
      <c r="C12952" s="62" t="s">
        <v>563</v>
      </c>
      <c r="D12952" s="62" t="s">
        <v>563</v>
      </c>
      <c r="E12952" s="173">
        <f>SUM(E12951:E12951)</f>
        <v>0.03</v>
      </c>
    </row>
    <row r="12953" spans="1:5">
      <c r="A12953" s="410"/>
      <c r="B12953" s="62"/>
      <c r="C12953" s="62"/>
      <c r="D12953" s="62"/>
      <c r="E12953" s="173"/>
    </row>
    <row r="12954" spans="1:5">
      <c r="A12954" s="410" t="s">
        <v>557</v>
      </c>
      <c r="B12954" s="62" t="s">
        <v>558</v>
      </c>
      <c r="C12954" s="62" t="s">
        <v>559</v>
      </c>
      <c r="D12954" s="62" t="s">
        <v>560</v>
      </c>
      <c r="E12954" s="173" t="s">
        <v>561</v>
      </c>
    </row>
    <row r="12955" spans="1:5">
      <c r="A12955" s="410" t="s">
        <v>3124</v>
      </c>
      <c r="B12955" s="62" t="s">
        <v>122</v>
      </c>
      <c r="C12955" s="62">
        <v>0.41204000000000002</v>
      </c>
      <c r="D12955" s="62">
        <v>9.34</v>
      </c>
      <c r="E12955" s="173">
        <f>TRUNC((C12955*D12955),2)</f>
        <v>3.84</v>
      </c>
    </row>
    <row r="12956" spans="1:5">
      <c r="A12956" s="410" t="s">
        <v>3125</v>
      </c>
      <c r="B12956" s="62" t="s">
        <v>122</v>
      </c>
      <c r="C12956" s="62">
        <v>0.41204000000000002</v>
      </c>
      <c r="D12956" s="62">
        <v>13.3</v>
      </c>
      <c r="E12956" s="173">
        <f>TRUNC((C12956*D12956),2)</f>
        <v>5.48</v>
      </c>
    </row>
    <row r="12957" spans="1:5">
      <c r="A12957" s="410" t="s">
        <v>562</v>
      </c>
      <c r="B12957" s="62" t="s">
        <v>563</v>
      </c>
      <c r="C12957" s="62" t="s">
        <v>563</v>
      </c>
      <c r="D12957" s="62" t="s">
        <v>563</v>
      </c>
      <c r="E12957" s="173">
        <f>SUM(E12955:E12956)</f>
        <v>9.32</v>
      </c>
    </row>
    <row r="12958" spans="1:5">
      <c r="A12958" s="410"/>
      <c r="B12958" s="62"/>
      <c r="C12958" s="62"/>
      <c r="D12958" s="62"/>
      <c r="E12958" s="173"/>
    </row>
    <row r="12959" spans="1:5">
      <c r="A12959" s="410" t="s">
        <v>564</v>
      </c>
      <c r="B12959" s="62" t="s">
        <v>558</v>
      </c>
      <c r="C12959" s="62" t="s">
        <v>559</v>
      </c>
      <c r="D12959" s="62" t="s">
        <v>560</v>
      </c>
      <c r="E12959" s="173" t="s">
        <v>561</v>
      </c>
    </row>
    <row r="12960" spans="1:5">
      <c r="A12960" s="410" t="s">
        <v>3066</v>
      </c>
      <c r="B12960" s="62" t="s">
        <v>123</v>
      </c>
      <c r="C12960" s="62">
        <v>6.4137600000000001E-3</v>
      </c>
      <c r="D12960" s="62">
        <v>6.92</v>
      </c>
      <c r="E12960" s="173">
        <f t="shared" ref="E12960:E12983" si="284">TRUNC((C12960*D12960),2)</f>
        <v>0.04</v>
      </c>
    </row>
    <row r="12961" spans="1:5">
      <c r="A12961" s="410" t="s">
        <v>3046</v>
      </c>
      <c r="B12961" s="62" t="s">
        <v>131</v>
      </c>
      <c r="C12961" s="62">
        <v>1.2807999999999999E-3</v>
      </c>
      <c r="D12961" s="62">
        <v>50.4</v>
      </c>
      <c r="E12961" s="173">
        <f t="shared" si="284"/>
        <v>0.06</v>
      </c>
    </row>
    <row r="12962" spans="1:5">
      <c r="A12962" s="410" t="s">
        <v>3067</v>
      </c>
      <c r="B12962" s="62" t="s">
        <v>123</v>
      </c>
      <c r="C12962" s="62">
        <v>5.3167999999999998E-4</v>
      </c>
      <c r="D12962" s="62">
        <v>108.95</v>
      </c>
      <c r="E12962" s="173">
        <f t="shared" si="284"/>
        <v>0.05</v>
      </c>
    </row>
    <row r="12963" spans="1:5">
      <c r="A12963" s="410" t="s">
        <v>3069</v>
      </c>
      <c r="B12963" s="62" t="s">
        <v>123</v>
      </c>
      <c r="C12963" s="62">
        <v>7.2552800000000002E-3</v>
      </c>
      <c r="D12963" s="62">
        <v>6.21</v>
      </c>
      <c r="E12963" s="173">
        <f t="shared" si="284"/>
        <v>0.04</v>
      </c>
    </row>
    <row r="12964" spans="1:5">
      <c r="A12964" s="410" t="s">
        <v>3047</v>
      </c>
      <c r="B12964" s="62" t="s">
        <v>131</v>
      </c>
      <c r="C12964" s="62">
        <v>1.098768E-2</v>
      </c>
      <c r="D12964" s="62">
        <v>9.4499999999999993</v>
      </c>
      <c r="E12964" s="173">
        <f t="shared" si="284"/>
        <v>0.1</v>
      </c>
    </row>
    <row r="12965" spans="1:5">
      <c r="A12965" s="410" t="s">
        <v>3075</v>
      </c>
      <c r="B12965" s="62" t="s">
        <v>128</v>
      </c>
      <c r="C12965" s="62">
        <v>1.2091999999999999E-3</v>
      </c>
      <c r="D12965" s="62">
        <v>15.32</v>
      </c>
      <c r="E12965" s="173">
        <f t="shared" si="284"/>
        <v>0.01</v>
      </c>
    </row>
    <row r="12966" spans="1:5">
      <c r="A12966" s="410" t="s">
        <v>3397</v>
      </c>
      <c r="B12966" s="62" t="s">
        <v>123</v>
      </c>
      <c r="C12966" s="62">
        <v>1.00044698</v>
      </c>
      <c r="D12966" s="62">
        <v>89.49</v>
      </c>
      <c r="E12966" s="173">
        <f t="shared" si="284"/>
        <v>89.53</v>
      </c>
    </row>
    <row r="12967" spans="1:5">
      <c r="A12967" s="410" t="s">
        <v>3076</v>
      </c>
      <c r="B12967" s="62" t="s">
        <v>122</v>
      </c>
      <c r="C12967" s="62">
        <v>0.8</v>
      </c>
      <c r="D12967" s="62">
        <v>1.87</v>
      </c>
      <c r="E12967" s="173">
        <f t="shared" si="284"/>
        <v>1.49</v>
      </c>
    </row>
    <row r="12968" spans="1:5">
      <c r="A12968" s="410" t="s">
        <v>3077</v>
      </c>
      <c r="B12968" s="62" t="s">
        <v>122</v>
      </c>
      <c r="C12968" s="62">
        <v>0.8</v>
      </c>
      <c r="D12968" s="62">
        <v>0.71</v>
      </c>
      <c r="E12968" s="173">
        <f t="shared" si="284"/>
        <v>0.56000000000000005</v>
      </c>
    </row>
    <row r="12969" spans="1:5">
      <c r="A12969" s="410" t="s">
        <v>3078</v>
      </c>
      <c r="B12969" s="62" t="s">
        <v>122</v>
      </c>
      <c r="C12969" s="62">
        <v>0.8</v>
      </c>
      <c r="D12969" s="62">
        <v>0.34</v>
      </c>
      <c r="E12969" s="173">
        <f t="shared" si="284"/>
        <v>0.27</v>
      </c>
    </row>
    <row r="12970" spans="1:5">
      <c r="A12970" s="410" t="s">
        <v>3079</v>
      </c>
      <c r="B12970" s="62" t="s">
        <v>122</v>
      </c>
      <c r="C12970" s="62">
        <v>0.8</v>
      </c>
      <c r="D12970" s="62">
        <v>0.05</v>
      </c>
      <c r="E12970" s="173">
        <f t="shared" si="284"/>
        <v>0.04</v>
      </c>
    </row>
    <row r="12971" spans="1:5">
      <c r="A12971" s="410" t="s">
        <v>3048</v>
      </c>
      <c r="B12971" s="62" t="s">
        <v>123</v>
      </c>
      <c r="C12971" s="62">
        <v>2.1170400000000002E-3</v>
      </c>
      <c r="D12971" s="62">
        <v>31.18</v>
      </c>
      <c r="E12971" s="173">
        <f t="shared" si="284"/>
        <v>0.06</v>
      </c>
    </row>
    <row r="12972" spans="1:5">
      <c r="A12972" s="410" t="s">
        <v>3049</v>
      </c>
      <c r="B12972" s="62" t="s">
        <v>123</v>
      </c>
      <c r="C12972" s="62">
        <v>9.9223999999999992E-4</v>
      </c>
      <c r="D12972" s="62">
        <v>178.5</v>
      </c>
      <c r="E12972" s="173">
        <f t="shared" si="284"/>
        <v>0.17</v>
      </c>
    </row>
    <row r="12973" spans="1:5">
      <c r="A12973" s="410" t="s">
        <v>3050</v>
      </c>
      <c r="B12973" s="62" t="s">
        <v>123</v>
      </c>
      <c r="C12973" s="62">
        <v>8.9189760000000007E-2</v>
      </c>
      <c r="D12973" s="62">
        <v>1.17</v>
      </c>
      <c r="E12973" s="173">
        <f t="shared" si="284"/>
        <v>0.1</v>
      </c>
    </row>
    <row r="12974" spans="1:5" ht="30">
      <c r="A12974" s="410" t="s">
        <v>3051</v>
      </c>
      <c r="B12974" s="62" t="s">
        <v>123</v>
      </c>
      <c r="C12974" s="62">
        <v>8.5999999999999998E-4</v>
      </c>
      <c r="D12974" s="62">
        <v>140.43</v>
      </c>
      <c r="E12974" s="173">
        <f t="shared" si="284"/>
        <v>0.12</v>
      </c>
    </row>
    <row r="12975" spans="1:5" ht="30">
      <c r="A12975" s="410" t="s">
        <v>3052</v>
      </c>
      <c r="B12975" s="62" t="s">
        <v>123</v>
      </c>
      <c r="C12975" s="62">
        <v>5.7600000000000001E-4</v>
      </c>
      <c r="D12975" s="62">
        <v>123.37</v>
      </c>
      <c r="E12975" s="173">
        <f t="shared" si="284"/>
        <v>7.0000000000000007E-2</v>
      </c>
    </row>
    <row r="12976" spans="1:5" ht="30">
      <c r="A12976" s="410" t="s">
        <v>3080</v>
      </c>
      <c r="B12976" s="62" t="s">
        <v>123</v>
      </c>
      <c r="C12976" s="62">
        <v>3.5280000000000001E-5</v>
      </c>
      <c r="D12976" s="62">
        <v>593.85</v>
      </c>
      <c r="E12976" s="173">
        <f t="shared" si="284"/>
        <v>0.02</v>
      </c>
    </row>
    <row r="12977" spans="1:5">
      <c r="A12977" s="410" t="s">
        <v>3081</v>
      </c>
      <c r="B12977" s="62" t="s">
        <v>123</v>
      </c>
      <c r="C12977" s="62">
        <v>2.1664000000000001E-4</v>
      </c>
      <c r="D12977" s="62">
        <v>134.63</v>
      </c>
      <c r="E12977" s="173">
        <f t="shared" si="284"/>
        <v>0.02</v>
      </c>
    </row>
    <row r="12978" spans="1:5">
      <c r="A12978" s="410" t="s">
        <v>3082</v>
      </c>
      <c r="B12978" s="62" t="s">
        <v>123</v>
      </c>
      <c r="C12978" s="62">
        <v>1.6456000000000001E-4</v>
      </c>
      <c r="D12978" s="62">
        <v>202.84</v>
      </c>
      <c r="E12978" s="173">
        <f t="shared" si="284"/>
        <v>0.03</v>
      </c>
    </row>
    <row r="12979" spans="1:5">
      <c r="A12979" s="410" t="s">
        <v>3083</v>
      </c>
      <c r="B12979" s="62" t="s">
        <v>123</v>
      </c>
      <c r="C12979" s="62">
        <v>3.5280000000000001E-5</v>
      </c>
      <c r="D12979" s="62">
        <v>574.46</v>
      </c>
      <c r="E12979" s="173">
        <f t="shared" si="284"/>
        <v>0.02</v>
      </c>
    </row>
    <row r="12980" spans="1:5">
      <c r="A12980" s="410" t="s">
        <v>3084</v>
      </c>
      <c r="B12980" s="62" t="s">
        <v>123</v>
      </c>
      <c r="C12980" s="62">
        <v>4.3359999999999998E-5</v>
      </c>
      <c r="D12980" s="62">
        <v>276.64</v>
      </c>
      <c r="E12980" s="173">
        <f t="shared" si="284"/>
        <v>0.01</v>
      </c>
    </row>
    <row r="12981" spans="1:5">
      <c r="A12981" s="410" t="s">
        <v>3085</v>
      </c>
      <c r="B12981" s="62" t="s">
        <v>123</v>
      </c>
      <c r="C12981" s="62">
        <v>2.1840000000000002E-3</v>
      </c>
      <c r="D12981" s="62">
        <v>8.1</v>
      </c>
      <c r="E12981" s="173">
        <f t="shared" si="284"/>
        <v>0.01</v>
      </c>
    </row>
    <row r="12982" spans="1:5">
      <c r="A12982" s="410" t="s">
        <v>3086</v>
      </c>
      <c r="B12982" s="62" t="s">
        <v>123</v>
      </c>
      <c r="C12982" s="62">
        <v>1.2091999999999999E-3</v>
      </c>
      <c r="D12982" s="62">
        <v>11.01</v>
      </c>
      <c r="E12982" s="173">
        <f t="shared" si="284"/>
        <v>0.01</v>
      </c>
    </row>
    <row r="12983" spans="1:5">
      <c r="A12983" s="410" t="s">
        <v>3087</v>
      </c>
      <c r="B12983" s="62" t="s">
        <v>123</v>
      </c>
      <c r="C12983" s="62">
        <v>1.2091999999999999E-3</v>
      </c>
      <c r="D12983" s="62">
        <v>24.42</v>
      </c>
      <c r="E12983" s="173">
        <f t="shared" si="284"/>
        <v>0.02</v>
      </c>
    </row>
    <row r="12984" spans="1:5">
      <c r="A12984" s="410" t="s">
        <v>562</v>
      </c>
      <c r="B12984" s="62" t="s">
        <v>563</v>
      </c>
      <c r="C12984" s="62" t="s">
        <v>563</v>
      </c>
      <c r="D12984" s="62" t="s">
        <v>563</v>
      </c>
      <c r="E12984" s="173">
        <f>SUM(E12960:E12983)</f>
        <v>92.85</v>
      </c>
    </row>
    <row r="12985" spans="1:5">
      <c r="A12985" s="410"/>
      <c r="B12985" s="62"/>
      <c r="C12985" s="62"/>
      <c r="D12985" s="62"/>
      <c r="E12985" s="173"/>
    </row>
    <row r="12986" spans="1:5">
      <c r="A12986" s="410" t="s">
        <v>565</v>
      </c>
      <c r="B12986" s="62" t="s">
        <v>563</v>
      </c>
      <c r="C12986" s="62" t="s">
        <v>563</v>
      </c>
      <c r="D12986" s="62" t="s">
        <v>563</v>
      </c>
      <c r="E12986" s="173">
        <f>E12952+E12957+E12984</f>
        <v>102.19999999999999</v>
      </c>
    </row>
    <row r="12987" spans="1:5">
      <c r="A12987" s="410"/>
      <c r="B12987" s="62"/>
      <c r="C12987" s="62"/>
      <c r="D12987" s="413"/>
      <c r="E12987" s="173"/>
    </row>
    <row r="12988" spans="1:5">
      <c r="A12988" s="410"/>
      <c r="B12988" s="62"/>
      <c r="C12988" s="62"/>
      <c r="D12988" s="62"/>
      <c r="E12988" s="173"/>
    </row>
    <row r="12989" spans="1:5">
      <c r="A12989" s="410"/>
      <c r="B12989" s="62"/>
      <c r="C12989" s="62"/>
      <c r="D12989" s="62"/>
      <c r="E12989" s="173"/>
    </row>
    <row r="12990" spans="1:5">
      <c r="A12990" s="410" t="s">
        <v>1569</v>
      </c>
      <c r="B12990" s="62" t="s">
        <v>3547</v>
      </c>
      <c r="C12990" s="62"/>
      <c r="D12990" s="62"/>
      <c r="E12990" s="173"/>
    </row>
    <row r="12991" spans="1:5">
      <c r="A12991" s="410" t="s">
        <v>1285</v>
      </c>
      <c r="B12991" s="62"/>
      <c r="C12991" s="62"/>
      <c r="D12991" s="62"/>
      <c r="E12991" s="173"/>
    </row>
    <row r="12992" spans="1:5">
      <c r="A12992" s="410" t="s">
        <v>570</v>
      </c>
      <c r="B12992" s="62"/>
      <c r="C12992" s="62"/>
      <c r="D12992" s="62"/>
      <c r="E12992" s="173"/>
    </row>
    <row r="12993" spans="1:5">
      <c r="A12993" s="410"/>
      <c r="B12993" s="62"/>
      <c r="C12993" s="62"/>
      <c r="D12993" s="62"/>
      <c r="E12993" s="173"/>
    </row>
    <row r="12994" spans="1:5">
      <c r="A12994" s="410" t="s">
        <v>576</v>
      </c>
      <c r="B12994" s="62" t="s">
        <v>558</v>
      </c>
      <c r="C12994" s="62" t="s">
        <v>559</v>
      </c>
      <c r="D12994" s="62" t="s">
        <v>560</v>
      </c>
      <c r="E12994" s="173" t="s">
        <v>561</v>
      </c>
    </row>
    <row r="12995" spans="1:5" ht="30">
      <c r="A12995" s="410" t="s">
        <v>3061</v>
      </c>
      <c r="B12995" s="62" t="s">
        <v>123</v>
      </c>
      <c r="C12995" s="62">
        <v>4.0620000000000001E-5</v>
      </c>
      <c r="D12995" s="62">
        <v>576</v>
      </c>
      <c r="E12995" s="173">
        <f>TRUNC((C12995*D12995),2)</f>
        <v>0.02</v>
      </c>
    </row>
    <row r="12996" spans="1:5">
      <c r="A12996" s="410" t="s">
        <v>562</v>
      </c>
      <c r="B12996" s="62" t="s">
        <v>563</v>
      </c>
      <c r="C12996" s="62" t="s">
        <v>563</v>
      </c>
      <c r="D12996" s="62" t="s">
        <v>563</v>
      </c>
      <c r="E12996" s="173">
        <f>SUM(E12995:E12995)</f>
        <v>0.02</v>
      </c>
    </row>
    <row r="12997" spans="1:5">
      <c r="A12997" s="410"/>
      <c r="B12997" s="62"/>
      <c r="C12997" s="62"/>
      <c r="D12997" s="62"/>
      <c r="E12997" s="173"/>
    </row>
    <row r="12998" spans="1:5">
      <c r="A12998" s="410" t="s">
        <v>557</v>
      </c>
      <c r="B12998" s="62" t="s">
        <v>558</v>
      </c>
      <c r="C12998" s="62" t="s">
        <v>559</v>
      </c>
      <c r="D12998" s="62" t="s">
        <v>560</v>
      </c>
      <c r="E12998" s="173" t="s">
        <v>561</v>
      </c>
    </row>
    <row r="12999" spans="1:5">
      <c r="A12999" s="410" t="s">
        <v>3124</v>
      </c>
      <c r="B12999" s="62" t="s">
        <v>122</v>
      </c>
      <c r="C12999" s="62">
        <v>0.30903000000000003</v>
      </c>
      <c r="D12999" s="62">
        <v>9.34</v>
      </c>
      <c r="E12999" s="173">
        <f>TRUNC((C12999*D12999),2)</f>
        <v>2.88</v>
      </c>
    </row>
    <row r="13000" spans="1:5">
      <c r="A13000" s="410" t="s">
        <v>3125</v>
      </c>
      <c r="B13000" s="62" t="s">
        <v>122</v>
      </c>
      <c r="C13000" s="62">
        <v>0.30903000000000003</v>
      </c>
      <c r="D13000" s="62">
        <v>13.3</v>
      </c>
      <c r="E13000" s="173">
        <f>TRUNC((C13000*D13000),2)</f>
        <v>4.1100000000000003</v>
      </c>
    </row>
    <row r="13001" spans="1:5">
      <c r="A13001" s="410" t="s">
        <v>562</v>
      </c>
      <c r="B13001" s="62" t="s">
        <v>563</v>
      </c>
      <c r="C13001" s="62" t="s">
        <v>563</v>
      </c>
      <c r="D13001" s="62" t="s">
        <v>563</v>
      </c>
      <c r="E13001" s="173">
        <f>SUM(E12999:E13000)</f>
        <v>6.99</v>
      </c>
    </row>
    <row r="13002" spans="1:5">
      <c r="A13002" s="410"/>
      <c r="B13002" s="62"/>
      <c r="C13002" s="62"/>
      <c r="D13002" s="62"/>
      <c r="E13002" s="173"/>
    </row>
    <row r="13003" spans="1:5">
      <c r="A13003" s="410" t="s">
        <v>564</v>
      </c>
      <c r="B13003" s="62" t="s">
        <v>558</v>
      </c>
      <c r="C13003" s="62" t="s">
        <v>559</v>
      </c>
      <c r="D13003" s="62" t="s">
        <v>560</v>
      </c>
      <c r="E13003" s="173" t="s">
        <v>561</v>
      </c>
    </row>
    <row r="13004" spans="1:5">
      <c r="A13004" s="410" t="s">
        <v>3066</v>
      </c>
      <c r="B13004" s="62" t="s">
        <v>123</v>
      </c>
      <c r="C13004" s="62">
        <v>4.8103199999999999E-3</v>
      </c>
      <c r="D13004" s="62">
        <v>6.92</v>
      </c>
      <c r="E13004" s="173">
        <f t="shared" ref="E13004:E13027" si="285">TRUNC((C13004*D13004),2)</f>
        <v>0.03</v>
      </c>
    </row>
    <row r="13005" spans="1:5">
      <c r="A13005" s="410" t="s">
        <v>3046</v>
      </c>
      <c r="B13005" s="62" t="s">
        <v>131</v>
      </c>
      <c r="C13005" s="62">
        <v>9.6060000000000004E-4</v>
      </c>
      <c r="D13005" s="62">
        <v>50.4</v>
      </c>
      <c r="E13005" s="173">
        <f t="shared" si="285"/>
        <v>0.04</v>
      </c>
    </row>
    <row r="13006" spans="1:5">
      <c r="A13006" s="410" t="s">
        <v>3067</v>
      </c>
      <c r="B13006" s="62" t="s">
        <v>123</v>
      </c>
      <c r="C13006" s="62">
        <v>3.9876000000000001E-4</v>
      </c>
      <c r="D13006" s="62">
        <v>108.95</v>
      </c>
      <c r="E13006" s="173">
        <f t="shared" si="285"/>
        <v>0.04</v>
      </c>
    </row>
    <row r="13007" spans="1:5">
      <c r="A13007" s="410" t="s">
        <v>3069</v>
      </c>
      <c r="B13007" s="62" t="s">
        <v>123</v>
      </c>
      <c r="C13007" s="62">
        <v>5.4414600000000004E-3</v>
      </c>
      <c r="D13007" s="62">
        <v>6.21</v>
      </c>
      <c r="E13007" s="173">
        <f t="shared" si="285"/>
        <v>0.03</v>
      </c>
    </row>
    <row r="13008" spans="1:5">
      <c r="A13008" s="410" t="s">
        <v>3047</v>
      </c>
      <c r="B13008" s="62" t="s">
        <v>131</v>
      </c>
      <c r="C13008" s="62">
        <v>8.2407599999999998E-3</v>
      </c>
      <c r="D13008" s="62">
        <v>9.4499999999999993</v>
      </c>
      <c r="E13008" s="173">
        <f t="shared" si="285"/>
        <v>7.0000000000000007E-2</v>
      </c>
    </row>
    <row r="13009" spans="1:5">
      <c r="A13009" s="410" t="s">
        <v>3075</v>
      </c>
      <c r="B13009" s="62" t="s">
        <v>128</v>
      </c>
      <c r="C13009" s="62">
        <v>9.0689999999999998E-4</v>
      </c>
      <c r="D13009" s="62">
        <v>15.32</v>
      </c>
      <c r="E13009" s="173">
        <f t="shared" si="285"/>
        <v>0.01</v>
      </c>
    </row>
    <row r="13010" spans="1:5">
      <c r="A13010" s="410" t="s">
        <v>3076</v>
      </c>
      <c r="B13010" s="62" t="s">
        <v>122</v>
      </c>
      <c r="C13010" s="62">
        <v>0.6</v>
      </c>
      <c r="D13010" s="62">
        <v>1.87</v>
      </c>
      <c r="E13010" s="173">
        <f t="shared" si="285"/>
        <v>1.1200000000000001</v>
      </c>
    </row>
    <row r="13011" spans="1:5">
      <c r="A13011" s="410" t="s">
        <v>3077</v>
      </c>
      <c r="B13011" s="62" t="s">
        <v>122</v>
      </c>
      <c r="C13011" s="62">
        <v>0.6</v>
      </c>
      <c r="D13011" s="62">
        <v>0.71</v>
      </c>
      <c r="E13011" s="173">
        <f t="shared" si="285"/>
        <v>0.42</v>
      </c>
    </row>
    <row r="13012" spans="1:5">
      <c r="A13012" s="410" t="s">
        <v>3078</v>
      </c>
      <c r="B13012" s="62" t="s">
        <v>122</v>
      </c>
      <c r="C13012" s="62">
        <v>0.6</v>
      </c>
      <c r="D13012" s="62">
        <v>0.34</v>
      </c>
      <c r="E13012" s="173">
        <f t="shared" si="285"/>
        <v>0.2</v>
      </c>
    </row>
    <row r="13013" spans="1:5">
      <c r="A13013" s="410" t="s">
        <v>3079</v>
      </c>
      <c r="B13013" s="62" t="s">
        <v>122</v>
      </c>
      <c r="C13013" s="62">
        <v>0.6</v>
      </c>
      <c r="D13013" s="62">
        <v>0.05</v>
      </c>
      <c r="E13013" s="173">
        <f t="shared" si="285"/>
        <v>0.03</v>
      </c>
    </row>
    <row r="13014" spans="1:5">
      <c r="A13014" s="410" t="s">
        <v>3048</v>
      </c>
      <c r="B13014" s="62" t="s">
        <v>123</v>
      </c>
      <c r="C13014" s="62">
        <v>1.58778E-3</v>
      </c>
      <c r="D13014" s="62">
        <v>31.18</v>
      </c>
      <c r="E13014" s="173">
        <f t="shared" si="285"/>
        <v>0.04</v>
      </c>
    </row>
    <row r="13015" spans="1:5">
      <c r="A13015" s="410" t="s">
        <v>3049</v>
      </c>
      <c r="B13015" s="62" t="s">
        <v>123</v>
      </c>
      <c r="C13015" s="62">
        <v>7.4417999999999999E-4</v>
      </c>
      <c r="D13015" s="62">
        <v>178.5</v>
      </c>
      <c r="E13015" s="173">
        <f t="shared" si="285"/>
        <v>0.13</v>
      </c>
    </row>
    <row r="13016" spans="1:5">
      <c r="A13016" s="410" t="s">
        <v>3050</v>
      </c>
      <c r="B13016" s="62" t="s">
        <v>123</v>
      </c>
      <c r="C13016" s="62">
        <v>6.6892320000000005E-2</v>
      </c>
      <c r="D13016" s="62">
        <v>1.17</v>
      </c>
      <c r="E13016" s="173">
        <f t="shared" si="285"/>
        <v>7.0000000000000007E-2</v>
      </c>
    </row>
    <row r="13017" spans="1:5" ht="30">
      <c r="A13017" s="410" t="s">
        <v>3051</v>
      </c>
      <c r="B13017" s="62" t="s">
        <v>123</v>
      </c>
      <c r="C13017" s="62">
        <v>6.4499999999999996E-4</v>
      </c>
      <c r="D13017" s="62">
        <v>140.43</v>
      </c>
      <c r="E13017" s="173">
        <f t="shared" si="285"/>
        <v>0.09</v>
      </c>
    </row>
    <row r="13018" spans="1:5" ht="30">
      <c r="A13018" s="410" t="s">
        <v>3052</v>
      </c>
      <c r="B13018" s="62" t="s">
        <v>123</v>
      </c>
      <c r="C13018" s="62">
        <v>4.3199999999999998E-4</v>
      </c>
      <c r="D13018" s="62">
        <v>123.37</v>
      </c>
      <c r="E13018" s="173">
        <f t="shared" si="285"/>
        <v>0.05</v>
      </c>
    </row>
    <row r="13019" spans="1:5" ht="30">
      <c r="A13019" s="410" t="s">
        <v>3080</v>
      </c>
      <c r="B13019" s="62" t="s">
        <v>123</v>
      </c>
      <c r="C13019" s="62">
        <v>2.6460000000000001E-5</v>
      </c>
      <c r="D13019" s="62">
        <v>593.85</v>
      </c>
      <c r="E13019" s="173">
        <f t="shared" si="285"/>
        <v>0.01</v>
      </c>
    </row>
    <row r="13020" spans="1:5">
      <c r="A13020" s="410" t="s">
        <v>3081</v>
      </c>
      <c r="B13020" s="62" t="s">
        <v>123</v>
      </c>
      <c r="C13020" s="62">
        <v>1.6248E-4</v>
      </c>
      <c r="D13020" s="62">
        <v>134.63</v>
      </c>
      <c r="E13020" s="173">
        <f t="shared" si="285"/>
        <v>0.02</v>
      </c>
    </row>
    <row r="13021" spans="1:5">
      <c r="A13021" s="410" t="s">
        <v>3082</v>
      </c>
      <c r="B13021" s="62" t="s">
        <v>123</v>
      </c>
      <c r="C13021" s="62">
        <v>1.2342000000000001E-4</v>
      </c>
      <c r="D13021" s="62">
        <v>202.84</v>
      </c>
      <c r="E13021" s="173">
        <f t="shared" si="285"/>
        <v>0.02</v>
      </c>
    </row>
    <row r="13022" spans="1:5">
      <c r="A13022" s="410" t="s">
        <v>3083</v>
      </c>
      <c r="B13022" s="62" t="s">
        <v>123</v>
      </c>
      <c r="C13022" s="62">
        <v>2.6460000000000001E-5</v>
      </c>
      <c r="D13022" s="62">
        <v>574.46</v>
      </c>
      <c r="E13022" s="173">
        <f t="shared" si="285"/>
        <v>0.01</v>
      </c>
    </row>
    <row r="13023" spans="1:5">
      <c r="A13023" s="410" t="s">
        <v>3084</v>
      </c>
      <c r="B13023" s="62" t="s">
        <v>123</v>
      </c>
      <c r="C13023" s="62">
        <v>3.252E-5</v>
      </c>
      <c r="D13023" s="62">
        <v>276.64</v>
      </c>
      <c r="E13023" s="173">
        <f t="shared" si="285"/>
        <v>0</v>
      </c>
    </row>
    <row r="13024" spans="1:5" ht="30">
      <c r="A13024" s="410" t="s">
        <v>3398</v>
      </c>
      <c r="B13024" s="62" t="s">
        <v>123</v>
      </c>
      <c r="C13024" s="62">
        <v>1.0004586799999999</v>
      </c>
      <c r="D13024" s="62">
        <v>130.81</v>
      </c>
      <c r="E13024" s="173">
        <f t="shared" si="285"/>
        <v>130.86000000000001</v>
      </c>
    </row>
    <row r="13025" spans="1:5">
      <c r="A13025" s="410" t="s">
        <v>3085</v>
      </c>
      <c r="B13025" s="62" t="s">
        <v>123</v>
      </c>
      <c r="C13025" s="62">
        <v>1.6379999999999999E-3</v>
      </c>
      <c r="D13025" s="62">
        <v>8.1</v>
      </c>
      <c r="E13025" s="173">
        <f t="shared" si="285"/>
        <v>0.01</v>
      </c>
    </row>
    <row r="13026" spans="1:5">
      <c r="A13026" s="410" t="s">
        <v>3086</v>
      </c>
      <c r="B13026" s="62" t="s">
        <v>123</v>
      </c>
      <c r="C13026" s="62">
        <v>9.0689999999999998E-4</v>
      </c>
      <c r="D13026" s="62">
        <v>11.01</v>
      </c>
      <c r="E13026" s="173">
        <f t="shared" si="285"/>
        <v>0</v>
      </c>
    </row>
    <row r="13027" spans="1:5">
      <c r="A13027" s="410" t="s">
        <v>3087</v>
      </c>
      <c r="B13027" s="62" t="s">
        <v>123</v>
      </c>
      <c r="C13027" s="62">
        <v>9.0689999999999998E-4</v>
      </c>
      <c r="D13027" s="62">
        <v>24.42</v>
      </c>
      <c r="E13027" s="173">
        <f t="shared" si="285"/>
        <v>0.02</v>
      </c>
    </row>
    <row r="13028" spans="1:5">
      <c r="A13028" s="410" t="s">
        <v>562</v>
      </c>
      <c r="B13028" s="62" t="s">
        <v>563</v>
      </c>
      <c r="C13028" s="62" t="s">
        <v>563</v>
      </c>
      <c r="D13028" s="62" t="s">
        <v>563</v>
      </c>
      <c r="E13028" s="173">
        <f>SUM(E13004:E13027)</f>
        <v>133.32000000000002</v>
      </c>
    </row>
    <row r="13029" spans="1:5">
      <c r="A13029" s="410"/>
      <c r="B13029" s="62"/>
      <c r="C13029" s="62"/>
      <c r="D13029" s="62"/>
      <c r="E13029" s="173"/>
    </row>
    <row r="13030" spans="1:5">
      <c r="A13030" s="410" t="s">
        <v>565</v>
      </c>
      <c r="B13030" s="62" t="s">
        <v>563</v>
      </c>
      <c r="C13030" s="62" t="s">
        <v>563</v>
      </c>
      <c r="D13030" s="62" t="s">
        <v>563</v>
      </c>
      <c r="E13030" s="173">
        <f>E12996+E13001+E13028</f>
        <v>140.33000000000001</v>
      </c>
    </row>
    <row r="13031" spans="1:5">
      <c r="A13031" s="410"/>
      <c r="B13031" s="62"/>
      <c r="C13031" s="62"/>
      <c r="D13031" s="413"/>
      <c r="E13031" s="173"/>
    </row>
    <row r="13032" spans="1:5">
      <c r="A13032" s="410"/>
      <c r="B13032" s="62"/>
      <c r="C13032" s="62"/>
      <c r="D13032" s="62"/>
      <c r="E13032" s="173"/>
    </row>
    <row r="13033" spans="1:5">
      <c r="A13033" s="410"/>
      <c r="B13033" s="62"/>
      <c r="C13033" s="62"/>
      <c r="D13033" s="62"/>
      <c r="E13033" s="173"/>
    </row>
    <row r="13034" spans="1:5">
      <c r="A13034" s="410" t="s">
        <v>1570</v>
      </c>
      <c r="B13034" s="62" t="s">
        <v>3712</v>
      </c>
      <c r="C13034" s="62"/>
      <c r="D13034" s="62"/>
      <c r="E13034" s="173"/>
    </row>
    <row r="13035" spans="1:5">
      <c r="A13035" s="410" t="s">
        <v>1286</v>
      </c>
      <c r="B13035" s="62"/>
      <c r="C13035" s="62"/>
      <c r="D13035" s="62"/>
      <c r="E13035" s="173"/>
    </row>
    <row r="13036" spans="1:5">
      <c r="A13036" s="410" t="s">
        <v>570</v>
      </c>
      <c r="B13036" s="62"/>
      <c r="C13036" s="62"/>
      <c r="D13036" s="62"/>
      <c r="E13036" s="173"/>
    </row>
    <row r="13037" spans="1:5">
      <c r="A13037" s="410"/>
      <c r="B13037" s="62"/>
      <c r="C13037" s="62"/>
      <c r="D13037" s="62"/>
      <c r="E13037" s="173"/>
    </row>
    <row r="13038" spans="1:5">
      <c r="A13038" s="410" t="s">
        <v>576</v>
      </c>
      <c r="B13038" s="62" t="s">
        <v>558</v>
      </c>
      <c r="C13038" s="62" t="s">
        <v>559</v>
      </c>
      <c r="D13038" s="62" t="s">
        <v>560</v>
      </c>
      <c r="E13038" s="173" t="s">
        <v>561</v>
      </c>
    </row>
    <row r="13039" spans="1:5" ht="30">
      <c r="A13039" s="410" t="s">
        <v>3061</v>
      </c>
      <c r="B13039" s="62" t="s">
        <v>123</v>
      </c>
      <c r="C13039" s="62">
        <v>8.9400000000000008E-6</v>
      </c>
      <c r="D13039" s="62">
        <v>576</v>
      </c>
      <c r="E13039" s="173">
        <f>TRUNC((C13039*D13039),2)</f>
        <v>0</v>
      </c>
    </row>
    <row r="13040" spans="1:5">
      <c r="A13040" s="410" t="s">
        <v>562</v>
      </c>
      <c r="B13040" s="62" t="s">
        <v>563</v>
      </c>
      <c r="C13040" s="62" t="s">
        <v>563</v>
      </c>
      <c r="D13040" s="62" t="s">
        <v>563</v>
      </c>
      <c r="E13040" s="173">
        <f>SUM(E13039:E13039)</f>
        <v>0</v>
      </c>
    </row>
    <row r="13041" spans="1:5">
      <c r="A13041" s="410"/>
      <c r="B13041" s="62"/>
      <c r="C13041" s="62"/>
      <c r="D13041" s="62"/>
      <c r="E13041" s="173"/>
    </row>
    <row r="13042" spans="1:5">
      <c r="A13042" s="410" t="s">
        <v>557</v>
      </c>
      <c r="B13042" s="62" t="s">
        <v>558</v>
      </c>
      <c r="C13042" s="62" t="s">
        <v>559</v>
      </c>
      <c r="D13042" s="62" t="s">
        <v>560</v>
      </c>
      <c r="E13042" s="173" t="s">
        <v>561</v>
      </c>
    </row>
    <row r="13043" spans="1:5">
      <c r="A13043" s="410" t="s">
        <v>3124</v>
      </c>
      <c r="B13043" s="62" t="s">
        <v>122</v>
      </c>
      <c r="C13043" s="62">
        <v>6.7986599999999994E-2</v>
      </c>
      <c r="D13043" s="62">
        <v>9.34</v>
      </c>
      <c r="E13043" s="173">
        <f>TRUNC((C13043*D13043),2)</f>
        <v>0.63</v>
      </c>
    </row>
    <row r="13044" spans="1:5">
      <c r="A13044" s="410" t="s">
        <v>3125</v>
      </c>
      <c r="B13044" s="62" t="s">
        <v>122</v>
      </c>
      <c r="C13044" s="62">
        <v>6.7986599999999994E-2</v>
      </c>
      <c r="D13044" s="62">
        <v>13.3</v>
      </c>
      <c r="E13044" s="173">
        <f>TRUNC((C13044*D13044),2)</f>
        <v>0.9</v>
      </c>
    </row>
    <row r="13045" spans="1:5">
      <c r="A13045" s="410" t="s">
        <v>562</v>
      </c>
      <c r="B13045" s="62" t="s">
        <v>563</v>
      </c>
      <c r="C13045" s="62" t="s">
        <v>563</v>
      </c>
      <c r="D13045" s="62" t="s">
        <v>563</v>
      </c>
      <c r="E13045" s="173">
        <f>SUM(E13043:E13044)</f>
        <v>1.53</v>
      </c>
    </row>
    <row r="13046" spans="1:5">
      <c r="A13046" s="410"/>
      <c r="B13046" s="62"/>
      <c r="C13046" s="62"/>
      <c r="D13046" s="62"/>
      <c r="E13046" s="173"/>
    </row>
    <row r="13047" spans="1:5">
      <c r="A13047" s="410" t="s">
        <v>564</v>
      </c>
      <c r="B13047" s="62" t="s">
        <v>558</v>
      </c>
      <c r="C13047" s="62" t="s">
        <v>559</v>
      </c>
      <c r="D13047" s="62" t="s">
        <v>560</v>
      </c>
      <c r="E13047" s="173" t="s">
        <v>561</v>
      </c>
    </row>
    <row r="13048" spans="1:5">
      <c r="A13048" s="410" t="s">
        <v>3066</v>
      </c>
      <c r="B13048" s="62" t="s">
        <v>123</v>
      </c>
      <c r="C13048" s="62">
        <v>1.05828E-3</v>
      </c>
      <c r="D13048" s="62">
        <v>6.92</v>
      </c>
      <c r="E13048" s="173">
        <f t="shared" ref="E13048:E13072" si="286">TRUNC((C13048*D13048),2)</f>
        <v>0</v>
      </c>
    </row>
    <row r="13049" spans="1:5">
      <c r="A13049" s="410" t="s">
        <v>3046</v>
      </c>
      <c r="B13049" s="62" t="s">
        <v>131</v>
      </c>
      <c r="C13049" s="62">
        <v>2.1133999999999999E-4</v>
      </c>
      <c r="D13049" s="62">
        <v>50.4</v>
      </c>
      <c r="E13049" s="173">
        <f t="shared" si="286"/>
        <v>0.01</v>
      </c>
    </row>
    <row r="13050" spans="1:5">
      <c r="A13050" s="410" t="s">
        <v>3067</v>
      </c>
      <c r="B13050" s="62" t="s">
        <v>123</v>
      </c>
      <c r="C13050" s="62">
        <v>8.7719999999999994E-5</v>
      </c>
      <c r="D13050" s="62">
        <v>108.95</v>
      </c>
      <c r="E13050" s="173">
        <f t="shared" si="286"/>
        <v>0</v>
      </c>
    </row>
    <row r="13051" spans="1:5">
      <c r="A13051" s="410" t="s">
        <v>3069</v>
      </c>
      <c r="B13051" s="62" t="s">
        <v>123</v>
      </c>
      <c r="C13051" s="62">
        <v>1.1971200000000001E-3</v>
      </c>
      <c r="D13051" s="62">
        <v>6.21</v>
      </c>
      <c r="E13051" s="173">
        <f t="shared" si="286"/>
        <v>0</v>
      </c>
    </row>
    <row r="13052" spans="1:5">
      <c r="A13052" s="410" t="s">
        <v>3047</v>
      </c>
      <c r="B13052" s="62" t="s">
        <v>131</v>
      </c>
      <c r="C13052" s="62">
        <v>1.81296E-3</v>
      </c>
      <c r="D13052" s="62">
        <v>9.4499999999999993</v>
      </c>
      <c r="E13052" s="173">
        <f t="shared" si="286"/>
        <v>0.01</v>
      </c>
    </row>
    <row r="13053" spans="1:5">
      <c r="A13053" s="410" t="s">
        <v>3075</v>
      </c>
      <c r="B13053" s="62" t="s">
        <v>128</v>
      </c>
      <c r="C13053" s="62">
        <v>1.9951999999999999E-4</v>
      </c>
      <c r="D13053" s="62">
        <v>15.32</v>
      </c>
      <c r="E13053" s="173">
        <f t="shared" si="286"/>
        <v>0</v>
      </c>
    </row>
    <row r="13054" spans="1:5" ht="30">
      <c r="A13054" s="410" t="s">
        <v>3399</v>
      </c>
      <c r="B13054" s="62" t="s">
        <v>123</v>
      </c>
      <c r="C13054" s="62">
        <v>1.1643835600000001</v>
      </c>
      <c r="D13054" s="62">
        <v>0.73</v>
      </c>
      <c r="E13054" s="173">
        <f t="shared" si="286"/>
        <v>0.84</v>
      </c>
    </row>
    <row r="13055" spans="1:5">
      <c r="A13055" s="410" t="s">
        <v>3400</v>
      </c>
      <c r="B13055" s="62" t="s">
        <v>123</v>
      </c>
      <c r="C13055" s="62">
        <v>1</v>
      </c>
      <c r="D13055" s="62">
        <v>8.3699999999999992</v>
      </c>
      <c r="E13055" s="173">
        <f t="shared" si="286"/>
        <v>8.3699999999999992</v>
      </c>
    </row>
    <row r="13056" spans="1:5">
      <c r="A13056" s="410" t="s">
        <v>3076</v>
      </c>
      <c r="B13056" s="62" t="s">
        <v>122</v>
      </c>
      <c r="C13056" s="62">
        <v>0.13200000000000001</v>
      </c>
      <c r="D13056" s="62">
        <v>1.87</v>
      </c>
      <c r="E13056" s="173">
        <f t="shared" si="286"/>
        <v>0.24</v>
      </c>
    </row>
    <row r="13057" spans="1:5">
      <c r="A13057" s="410" t="s">
        <v>3077</v>
      </c>
      <c r="B13057" s="62" t="s">
        <v>122</v>
      </c>
      <c r="C13057" s="62">
        <v>0.13200000000000001</v>
      </c>
      <c r="D13057" s="62">
        <v>0.71</v>
      </c>
      <c r="E13057" s="173">
        <f t="shared" si="286"/>
        <v>0.09</v>
      </c>
    </row>
    <row r="13058" spans="1:5">
      <c r="A13058" s="410" t="s">
        <v>3078</v>
      </c>
      <c r="B13058" s="62" t="s">
        <v>122</v>
      </c>
      <c r="C13058" s="62">
        <v>0.13200000000000001</v>
      </c>
      <c r="D13058" s="62">
        <v>0.34</v>
      </c>
      <c r="E13058" s="173">
        <f t="shared" si="286"/>
        <v>0.04</v>
      </c>
    </row>
    <row r="13059" spans="1:5">
      <c r="A13059" s="410" t="s">
        <v>3079</v>
      </c>
      <c r="B13059" s="62" t="s">
        <v>122</v>
      </c>
      <c r="C13059" s="62">
        <v>0.13200000000000001</v>
      </c>
      <c r="D13059" s="62">
        <v>0.05</v>
      </c>
      <c r="E13059" s="173">
        <f t="shared" si="286"/>
        <v>0</v>
      </c>
    </row>
    <row r="13060" spans="1:5">
      <c r="A13060" s="410" t="s">
        <v>3048</v>
      </c>
      <c r="B13060" s="62" t="s">
        <v>123</v>
      </c>
      <c r="C13060" s="62">
        <v>3.4932000000000002E-4</v>
      </c>
      <c r="D13060" s="62">
        <v>31.18</v>
      </c>
      <c r="E13060" s="173">
        <f t="shared" si="286"/>
        <v>0.01</v>
      </c>
    </row>
    <row r="13061" spans="1:5">
      <c r="A13061" s="410" t="s">
        <v>3049</v>
      </c>
      <c r="B13061" s="62" t="s">
        <v>123</v>
      </c>
      <c r="C13061" s="62">
        <v>1.6372000000000001E-4</v>
      </c>
      <c r="D13061" s="62">
        <v>178.5</v>
      </c>
      <c r="E13061" s="173">
        <f t="shared" si="286"/>
        <v>0.02</v>
      </c>
    </row>
    <row r="13062" spans="1:5">
      <c r="A13062" s="410" t="s">
        <v>3050</v>
      </c>
      <c r="B13062" s="62" t="s">
        <v>123</v>
      </c>
      <c r="C13062" s="62">
        <v>1.471632E-2</v>
      </c>
      <c r="D13062" s="62">
        <v>1.17</v>
      </c>
      <c r="E13062" s="173">
        <f t="shared" si="286"/>
        <v>0.01</v>
      </c>
    </row>
    <row r="13063" spans="1:5" ht="30">
      <c r="A13063" s="410" t="s">
        <v>3051</v>
      </c>
      <c r="B13063" s="62" t="s">
        <v>123</v>
      </c>
      <c r="C13063" s="62">
        <v>1.4190000000000001E-4</v>
      </c>
      <c r="D13063" s="62">
        <v>140.43</v>
      </c>
      <c r="E13063" s="173">
        <f t="shared" si="286"/>
        <v>0.01</v>
      </c>
    </row>
    <row r="13064" spans="1:5" ht="30">
      <c r="A13064" s="410" t="s">
        <v>3052</v>
      </c>
      <c r="B13064" s="62" t="s">
        <v>123</v>
      </c>
      <c r="C13064" s="62">
        <v>9.5039999999999998E-5</v>
      </c>
      <c r="D13064" s="62">
        <v>123.37</v>
      </c>
      <c r="E13064" s="173">
        <f t="shared" si="286"/>
        <v>0.01</v>
      </c>
    </row>
    <row r="13065" spans="1:5" ht="30">
      <c r="A13065" s="410" t="s">
        <v>3080</v>
      </c>
      <c r="B13065" s="62" t="s">
        <v>123</v>
      </c>
      <c r="C13065" s="62">
        <v>5.8200000000000002E-6</v>
      </c>
      <c r="D13065" s="62">
        <v>593.85</v>
      </c>
      <c r="E13065" s="173">
        <f t="shared" si="286"/>
        <v>0</v>
      </c>
    </row>
    <row r="13066" spans="1:5">
      <c r="A13066" s="410" t="s">
        <v>3081</v>
      </c>
      <c r="B13066" s="62" t="s">
        <v>123</v>
      </c>
      <c r="C13066" s="62">
        <v>3.574E-5</v>
      </c>
      <c r="D13066" s="62">
        <v>134.63</v>
      </c>
      <c r="E13066" s="173">
        <f t="shared" si="286"/>
        <v>0</v>
      </c>
    </row>
    <row r="13067" spans="1:5">
      <c r="A13067" s="410" t="s">
        <v>3082</v>
      </c>
      <c r="B13067" s="62" t="s">
        <v>123</v>
      </c>
      <c r="C13067" s="62">
        <v>2.7160000000000001E-5</v>
      </c>
      <c r="D13067" s="62">
        <v>202.84</v>
      </c>
      <c r="E13067" s="173">
        <f t="shared" si="286"/>
        <v>0</v>
      </c>
    </row>
    <row r="13068" spans="1:5">
      <c r="A13068" s="410" t="s">
        <v>3083</v>
      </c>
      <c r="B13068" s="62" t="s">
        <v>123</v>
      </c>
      <c r="C13068" s="62">
        <v>5.8200000000000002E-6</v>
      </c>
      <c r="D13068" s="62">
        <v>574.46</v>
      </c>
      <c r="E13068" s="173">
        <f t="shared" si="286"/>
        <v>0</v>
      </c>
    </row>
    <row r="13069" spans="1:5">
      <c r="A13069" s="410" t="s">
        <v>3084</v>
      </c>
      <c r="B13069" s="62" t="s">
        <v>123</v>
      </c>
      <c r="C13069" s="62">
        <v>7.1600000000000001E-6</v>
      </c>
      <c r="D13069" s="62">
        <v>276.64</v>
      </c>
      <c r="E13069" s="173">
        <f t="shared" si="286"/>
        <v>0</v>
      </c>
    </row>
    <row r="13070" spans="1:5">
      <c r="A13070" s="410" t="s">
        <v>3085</v>
      </c>
      <c r="B13070" s="62" t="s">
        <v>123</v>
      </c>
      <c r="C13070" s="62">
        <v>3.6036E-4</v>
      </c>
      <c r="D13070" s="62">
        <v>8.1</v>
      </c>
      <c r="E13070" s="173">
        <f t="shared" si="286"/>
        <v>0</v>
      </c>
    </row>
    <row r="13071" spans="1:5">
      <c r="A13071" s="410" t="s">
        <v>3086</v>
      </c>
      <c r="B13071" s="62" t="s">
        <v>123</v>
      </c>
      <c r="C13071" s="62">
        <v>1.9951999999999999E-4</v>
      </c>
      <c r="D13071" s="62">
        <v>11.01</v>
      </c>
      <c r="E13071" s="173">
        <f t="shared" si="286"/>
        <v>0</v>
      </c>
    </row>
    <row r="13072" spans="1:5">
      <c r="A13072" s="410" t="s">
        <v>3087</v>
      </c>
      <c r="B13072" s="62" t="s">
        <v>123</v>
      </c>
      <c r="C13072" s="62">
        <v>1.9951999999999999E-4</v>
      </c>
      <c r="D13072" s="62">
        <v>24.42</v>
      </c>
      <c r="E13072" s="173">
        <f t="shared" si="286"/>
        <v>0</v>
      </c>
    </row>
    <row r="13073" spans="1:5">
      <c r="A13073" s="410" t="s">
        <v>562</v>
      </c>
      <c r="B13073" s="62" t="s">
        <v>563</v>
      </c>
      <c r="C13073" s="62" t="s">
        <v>563</v>
      </c>
      <c r="D13073" s="62" t="s">
        <v>563</v>
      </c>
      <c r="E13073" s="173">
        <f>SUM(E13048:E13072)</f>
        <v>9.6599999999999966</v>
      </c>
    </row>
    <row r="13074" spans="1:5">
      <c r="A13074" s="410"/>
      <c r="B13074" s="62"/>
      <c r="C13074" s="62"/>
      <c r="D13074" s="62"/>
      <c r="E13074" s="173"/>
    </row>
    <row r="13075" spans="1:5">
      <c r="A13075" s="410" t="s">
        <v>565</v>
      </c>
      <c r="B13075" s="62" t="s">
        <v>563</v>
      </c>
      <c r="C13075" s="62" t="s">
        <v>563</v>
      </c>
      <c r="D13075" s="62" t="s">
        <v>563</v>
      </c>
      <c r="E13075" s="173">
        <f>E13040+E13045+E13073</f>
        <v>11.189999999999996</v>
      </c>
    </row>
    <row r="13076" spans="1:5">
      <c r="A13076" s="410"/>
      <c r="B13076" s="62"/>
      <c r="C13076" s="62"/>
      <c r="D13076" s="413"/>
      <c r="E13076" s="173"/>
    </row>
    <row r="13077" spans="1:5">
      <c r="A13077" s="410"/>
      <c r="B13077" s="62"/>
      <c r="C13077" s="62"/>
      <c r="D13077" s="62"/>
      <c r="E13077" s="173"/>
    </row>
    <row r="13078" spans="1:5">
      <c r="A13078" s="410"/>
      <c r="B13078" s="62"/>
      <c r="C13078" s="62"/>
      <c r="D13078" s="62"/>
      <c r="E13078" s="173"/>
    </row>
    <row r="13079" spans="1:5">
      <c r="A13079" s="410" t="s">
        <v>1571</v>
      </c>
      <c r="B13079" s="62" t="s">
        <v>3713</v>
      </c>
      <c r="C13079" s="62"/>
      <c r="D13079" s="62"/>
      <c r="E13079" s="173"/>
    </row>
    <row r="13080" spans="1:5">
      <c r="A13080" s="410" t="s">
        <v>1287</v>
      </c>
      <c r="B13080" s="62"/>
      <c r="C13080" s="62"/>
      <c r="D13080" s="62"/>
      <c r="E13080" s="173"/>
    </row>
    <row r="13081" spans="1:5">
      <c r="A13081" s="410" t="s">
        <v>570</v>
      </c>
      <c r="B13081" s="62"/>
      <c r="C13081" s="62"/>
      <c r="D13081" s="62"/>
      <c r="E13081" s="173"/>
    </row>
    <row r="13082" spans="1:5">
      <c r="A13082" s="410"/>
      <c r="B13082" s="62"/>
      <c r="C13082" s="62"/>
      <c r="D13082" s="62"/>
      <c r="E13082" s="173"/>
    </row>
    <row r="13083" spans="1:5">
      <c r="A13083" s="410" t="s">
        <v>576</v>
      </c>
      <c r="B13083" s="62" t="s">
        <v>558</v>
      </c>
      <c r="C13083" s="62" t="s">
        <v>559</v>
      </c>
      <c r="D13083" s="62" t="s">
        <v>560</v>
      </c>
      <c r="E13083" s="173" t="s">
        <v>561</v>
      </c>
    </row>
    <row r="13084" spans="1:5" ht="30">
      <c r="A13084" s="410" t="s">
        <v>3061</v>
      </c>
      <c r="B13084" s="62" t="s">
        <v>123</v>
      </c>
      <c r="C13084" s="62">
        <v>8.9400000000000008E-6</v>
      </c>
      <c r="D13084" s="62">
        <v>576</v>
      </c>
      <c r="E13084" s="173">
        <f>TRUNC((C13084*D13084),2)</f>
        <v>0</v>
      </c>
    </row>
    <row r="13085" spans="1:5">
      <c r="A13085" s="410" t="s">
        <v>562</v>
      </c>
      <c r="B13085" s="62" t="s">
        <v>563</v>
      </c>
      <c r="C13085" s="62" t="s">
        <v>563</v>
      </c>
      <c r="D13085" s="62" t="s">
        <v>563</v>
      </c>
      <c r="E13085" s="173">
        <f>SUM(E13084:E13084)</f>
        <v>0</v>
      </c>
    </row>
    <row r="13086" spans="1:5">
      <c r="A13086" s="410"/>
      <c r="B13086" s="62"/>
      <c r="C13086" s="62"/>
      <c r="D13086" s="62"/>
      <c r="E13086" s="173"/>
    </row>
    <row r="13087" spans="1:5">
      <c r="A13087" s="410" t="s">
        <v>557</v>
      </c>
      <c r="B13087" s="62" t="s">
        <v>558</v>
      </c>
      <c r="C13087" s="62" t="s">
        <v>559</v>
      </c>
      <c r="D13087" s="62" t="s">
        <v>560</v>
      </c>
      <c r="E13087" s="173" t="s">
        <v>561</v>
      </c>
    </row>
    <row r="13088" spans="1:5">
      <c r="A13088" s="410" t="s">
        <v>3124</v>
      </c>
      <c r="B13088" s="62" t="s">
        <v>122</v>
      </c>
      <c r="C13088" s="62">
        <v>6.7986599999999994E-2</v>
      </c>
      <c r="D13088" s="62">
        <v>9.34</v>
      </c>
      <c r="E13088" s="173">
        <f>TRUNC((C13088*D13088),2)</f>
        <v>0.63</v>
      </c>
    </row>
    <row r="13089" spans="1:5">
      <c r="A13089" s="410" t="s">
        <v>3125</v>
      </c>
      <c r="B13089" s="62" t="s">
        <v>122</v>
      </c>
      <c r="C13089" s="62">
        <v>6.7986599999999994E-2</v>
      </c>
      <c r="D13089" s="62">
        <v>13.3</v>
      </c>
      <c r="E13089" s="173">
        <f>TRUNC((C13089*D13089),2)</f>
        <v>0.9</v>
      </c>
    </row>
    <row r="13090" spans="1:5">
      <c r="A13090" s="410" t="s">
        <v>562</v>
      </c>
      <c r="B13090" s="62" t="s">
        <v>563</v>
      </c>
      <c r="C13090" s="62" t="s">
        <v>563</v>
      </c>
      <c r="D13090" s="62" t="s">
        <v>563</v>
      </c>
      <c r="E13090" s="173">
        <f>SUM(E13088:E13089)</f>
        <v>1.53</v>
      </c>
    </row>
    <row r="13091" spans="1:5">
      <c r="A13091" s="410"/>
      <c r="B13091" s="62"/>
      <c r="C13091" s="62"/>
      <c r="D13091" s="62"/>
      <c r="E13091" s="173"/>
    </row>
    <row r="13092" spans="1:5">
      <c r="A13092" s="410" t="s">
        <v>564</v>
      </c>
      <c r="B13092" s="62" t="s">
        <v>558</v>
      </c>
      <c r="C13092" s="62" t="s">
        <v>559</v>
      </c>
      <c r="D13092" s="62" t="s">
        <v>560</v>
      </c>
      <c r="E13092" s="173" t="s">
        <v>561</v>
      </c>
    </row>
    <row r="13093" spans="1:5">
      <c r="A13093" s="410" t="s">
        <v>3066</v>
      </c>
      <c r="B13093" s="62" t="s">
        <v>123</v>
      </c>
      <c r="C13093" s="62">
        <v>1.05828E-3</v>
      </c>
      <c r="D13093" s="62">
        <v>6.92</v>
      </c>
      <c r="E13093" s="173">
        <f t="shared" ref="E13093:E13117" si="287">TRUNC((C13093*D13093),2)</f>
        <v>0</v>
      </c>
    </row>
    <row r="13094" spans="1:5">
      <c r="A13094" s="410" t="s">
        <v>3046</v>
      </c>
      <c r="B13094" s="62" t="s">
        <v>131</v>
      </c>
      <c r="C13094" s="62">
        <v>2.1133999999999999E-4</v>
      </c>
      <c r="D13094" s="62">
        <v>50.4</v>
      </c>
      <c r="E13094" s="173">
        <f t="shared" si="287"/>
        <v>0.01</v>
      </c>
    </row>
    <row r="13095" spans="1:5">
      <c r="A13095" s="410" t="s">
        <v>3067</v>
      </c>
      <c r="B13095" s="62" t="s">
        <v>123</v>
      </c>
      <c r="C13095" s="62">
        <v>8.7719999999999994E-5</v>
      </c>
      <c r="D13095" s="62">
        <v>108.95</v>
      </c>
      <c r="E13095" s="173">
        <f t="shared" si="287"/>
        <v>0</v>
      </c>
    </row>
    <row r="13096" spans="1:5">
      <c r="A13096" s="410" t="s">
        <v>3069</v>
      </c>
      <c r="B13096" s="62" t="s">
        <v>123</v>
      </c>
      <c r="C13096" s="62">
        <v>1.1971200000000001E-3</v>
      </c>
      <c r="D13096" s="62">
        <v>6.21</v>
      </c>
      <c r="E13096" s="173">
        <f t="shared" si="287"/>
        <v>0</v>
      </c>
    </row>
    <row r="13097" spans="1:5">
      <c r="A13097" s="410" t="s">
        <v>3047</v>
      </c>
      <c r="B13097" s="62" t="s">
        <v>131</v>
      </c>
      <c r="C13097" s="62">
        <v>1.81296E-3</v>
      </c>
      <c r="D13097" s="62">
        <v>9.4499999999999993</v>
      </c>
      <c r="E13097" s="173">
        <f t="shared" si="287"/>
        <v>0.01</v>
      </c>
    </row>
    <row r="13098" spans="1:5">
      <c r="A13098" s="410" t="s">
        <v>3075</v>
      </c>
      <c r="B13098" s="62" t="s">
        <v>128</v>
      </c>
      <c r="C13098" s="62">
        <v>1.9951999999999999E-4</v>
      </c>
      <c r="D13098" s="62">
        <v>15.32</v>
      </c>
      <c r="E13098" s="173">
        <f t="shared" si="287"/>
        <v>0</v>
      </c>
    </row>
    <row r="13099" spans="1:5" ht="30">
      <c r="A13099" s="410" t="s">
        <v>3399</v>
      </c>
      <c r="B13099" s="62" t="s">
        <v>123</v>
      </c>
      <c r="C13099" s="62">
        <v>1.1643835600000001</v>
      </c>
      <c r="D13099" s="62">
        <v>0.73</v>
      </c>
      <c r="E13099" s="173">
        <f t="shared" si="287"/>
        <v>0.84</v>
      </c>
    </row>
    <row r="13100" spans="1:5">
      <c r="A13100" s="410" t="s">
        <v>3400</v>
      </c>
      <c r="B13100" s="62" t="s">
        <v>123</v>
      </c>
      <c r="C13100" s="62">
        <v>1</v>
      </c>
      <c r="D13100" s="62">
        <v>8.3699999999999992</v>
      </c>
      <c r="E13100" s="173">
        <f t="shared" si="287"/>
        <v>8.3699999999999992</v>
      </c>
    </row>
    <row r="13101" spans="1:5">
      <c r="A13101" s="410" t="s">
        <v>3076</v>
      </c>
      <c r="B13101" s="62" t="s">
        <v>122</v>
      </c>
      <c r="C13101" s="62">
        <v>0.13200000000000001</v>
      </c>
      <c r="D13101" s="62">
        <v>1.87</v>
      </c>
      <c r="E13101" s="173">
        <f t="shared" si="287"/>
        <v>0.24</v>
      </c>
    </row>
    <row r="13102" spans="1:5">
      <c r="A13102" s="410" t="s">
        <v>3077</v>
      </c>
      <c r="B13102" s="62" t="s">
        <v>122</v>
      </c>
      <c r="C13102" s="62">
        <v>0.13200000000000001</v>
      </c>
      <c r="D13102" s="62">
        <v>0.71</v>
      </c>
      <c r="E13102" s="173">
        <f t="shared" si="287"/>
        <v>0.09</v>
      </c>
    </row>
    <row r="13103" spans="1:5">
      <c r="A13103" s="410" t="s">
        <v>3078</v>
      </c>
      <c r="B13103" s="62" t="s">
        <v>122</v>
      </c>
      <c r="C13103" s="62">
        <v>0.13200000000000001</v>
      </c>
      <c r="D13103" s="62">
        <v>0.34</v>
      </c>
      <c r="E13103" s="173">
        <f t="shared" si="287"/>
        <v>0.04</v>
      </c>
    </row>
    <row r="13104" spans="1:5">
      <c r="A13104" s="410" t="s">
        <v>3079</v>
      </c>
      <c r="B13104" s="62" t="s">
        <v>122</v>
      </c>
      <c r="C13104" s="62">
        <v>0.13200000000000001</v>
      </c>
      <c r="D13104" s="62">
        <v>0.05</v>
      </c>
      <c r="E13104" s="173">
        <f t="shared" si="287"/>
        <v>0</v>
      </c>
    </row>
    <row r="13105" spans="1:5">
      <c r="A13105" s="410" t="s">
        <v>3048</v>
      </c>
      <c r="B13105" s="62" t="s">
        <v>123</v>
      </c>
      <c r="C13105" s="62">
        <v>3.4932000000000002E-4</v>
      </c>
      <c r="D13105" s="62">
        <v>31.18</v>
      </c>
      <c r="E13105" s="173">
        <f t="shared" si="287"/>
        <v>0.01</v>
      </c>
    </row>
    <row r="13106" spans="1:5">
      <c r="A13106" s="410" t="s">
        <v>3049</v>
      </c>
      <c r="B13106" s="62" t="s">
        <v>123</v>
      </c>
      <c r="C13106" s="62">
        <v>1.6372000000000001E-4</v>
      </c>
      <c r="D13106" s="62">
        <v>178.5</v>
      </c>
      <c r="E13106" s="173">
        <f t="shared" si="287"/>
        <v>0.02</v>
      </c>
    </row>
    <row r="13107" spans="1:5">
      <c r="A13107" s="410" t="s">
        <v>3050</v>
      </c>
      <c r="B13107" s="62" t="s">
        <v>123</v>
      </c>
      <c r="C13107" s="62">
        <v>1.471632E-2</v>
      </c>
      <c r="D13107" s="62">
        <v>1.17</v>
      </c>
      <c r="E13107" s="173">
        <f t="shared" si="287"/>
        <v>0.01</v>
      </c>
    </row>
    <row r="13108" spans="1:5" ht="30">
      <c r="A13108" s="410" t="s">
        <v>3051</v>
      </c>
      <c r="B13108" s="62" t="s">
        <v>123</v>
      </c>
      <c r="C13108" s="62">
        <v>1.4190000000000001E-4</v>
      </c>
      <c r="D13108" s="62">
        <v>140.43</v>
      </c>
      <c r="E13108" s="173">
        <f t="shared" si="287"/>
        <v>0.01</v>
      </c>
    </row>
    <row r="13109" spans="1:5" ht="30">
      <c r="A13109" s="410" t="s">
        <v>3052</v>
      </c>
      <c r="B13109" s="62" t="s">
        <v>123</v>
      </c>
      <c r="C13109" s="62">
        <v>9.5039999999999998E-5</v>
      </c>
      <c r="D13109" s="62">
        <v>123.37</v>
      </c>
      <c r="E13109" s="173">
        <f t="shared" si="287"/>
        <v>0.01</v>
      </c>
    </row>
    <row r="13110" spans="1:5" ht="30">
      <c r="A13110" s="410" t="s">
        <v>3080</v>
      </c>
      <c r="B13110" s="62" t="s">
        <v>123</v>
      </c>
      <c r="C13110" s="62">
        <v>5.8200000000000002E-6</v>
      </c>
      <c r="D13110" s="62">
        <v>593.85</v>
      </c>
      <c r="E13110" s="173">
        <f t="shared" si="287"/>
        <v>0</v>
      </c>
    </row>
    <row r="13111" spans="1:5">
      <c r="A13111" s="410" t="s">
        <v>3081</v>
      </c>
      <c r="B13111" s="62" t="s">
        <v>123</v>
      </c>
      <c r="C13111" s="62">
        <v>3.574E-5</v>
      </c>
      <c r="D13111" s="62">
        <v>134.63</v>
      </c>
      <c r="E13111" s="173">
        <f t="shared" si="287"/>
        <v>0</v>
      </c>
    </row>
    <row r="13112" spans="1:5">
      <c r="A13112" s="410" t="s">
        <v>3082</v>
      </c>
      <c r="B13112" s="62" t="s">
        <v>123</v>
      </c>
      <c r="C13112" s="62">
        <v>2.7160000000000001E-5</v>
      </c>
      <c r="D13112" s="62">
        <v>202.84</v>
      </c>
      <c r="E13112" s="173">
        <f t="shared" si="287"/>
        <v>0</v>
      </c>
    </row>
    <row r="13113" spans="1:5">
      <c r="A13113" s="410" t="s">
        <v>3083</v>
      </c>
      <c r="B13113" s="62" t="s">
        <v>123</v>
      </c>
      <c r="C13113" s="62">
        <v>5.8200000000000002E-6</v>
      </c>
      <c r="D13113" s="62">
        <v>574.46</v>
      </c>
      <c r="E13113" s="173">
        <f t="shared" si="287"/>
        <v>0</v>
      </c>
    </row>
    <row r="13114" spans="1:5">
      <c r="A13114" s="410" t="s">
        <v>3084</v>
      </c>
      <c r="B13114" s="62" t="s">
        <v>123</v>
      </c>
      <c r="C13114" s="62">
        <v>7.1600000000000001E-6</v>
      </c>
      <c r="D13114" s="62">
        <v>276.64</v>
      </c>
      <c r="E13114" s="173">
        <f t="shared" si="287"/>
        <v>0</v>
      </c>
    </row>
    <row r="13115" spans="1:5">
      <c r="A13115" s="410" t="s">
        <v>3085</v>
      </c>
      <c r="B13115" s="62" t="s">
        <v>123</v>
      </c>
      <c r="C13115" s="62">
        <v>3.6036E-4</v>
      </c>
      <c r="D13115" s="62">
        <v>8.1</v>
      </c>
      <c r="E13115" s="173">
        <f t="shared" si="287"/>
        <v>0</v>
      </c>
    </row>
    <row r="13116" spans="1:5">
      <c r="A13116" s="410" t="s">
        <v>3086</v>
      </c>
      <c r="B13116" s="62" t="s">
        <v>123</v>
      </c>
      <c r="C13116" s="62">
        <v>1.9951999999999999E-4</v>
      </c>
      <c r="D13116" s="62">
        <v>11.01</v>
      </c>
      <c r="E13116" s="173">
        <f t="shared" si="287"/>
        <v>0</v>
      </c>
    </row>
    <row r="13117" spans="1:5">
      <c r="A13117" s="410" t="s">
        <v>3087</v>
      </c>
      <c r="B13117" s="62" t="s">
        <v>123</v>
      </c>
      <c r="C13117" s="62">
        <v>1.9951999999999999E-4</v>
      </c>
      <c r="D13117" s="62">
        <v>24.42</v>
      </c>
      <c r="E13117" s="173">
        <f t="shared" si="287"/>
        <v>0</v>
      </c>
    </row>
    <row r="13118" spans="1:5">
      <c r="A13118" s="410" t="s">
        <v>562</v>
      </c>
      <c r="B13118" s="62" t="s">
        <v>563</v>
      </c>
      <c r="C13118" s="62" t="s">
        <v>563</v>
      </c>
      <c r="D13118" s="62" t="s">
        <v>563</v>
      </c>
      <c r="E13118" s="173">
        <f>SUM(E13093:E13117)</f>
        <v>9.6599999999999966</v>
      </c>
    </row>
    <row r="13119" spans="1:5">
      <c r="A13119" s="410"/>
      <c r="B13119" s="62"/>
      <c r="C13119" s="62"/>
      <c r="D13119" s="62"/>
      <c r="E13119" s="173"/>
    </row>
    <row r="13120" spans="1:5">
      <c r="A13120" s="410" t="s">
        <v>565</v>
      </c>
      <c r="B13120" s="62" t="s">
        <v>563</v>
      </c>
      <c r="C13120" s="62" t="s">
        <v>563</v>
      </c>
      <c r="D13120" s="62" t="s">
        <v>563</v>
      </c>
      <c r="E13120" s="173">
        <f>E13085+E13090+E13118</f>
        <v>11.189999999999996</v>
      </c>
    </row>
    <row r="13121" spans="1:5">
      <c r="A13121" s="410"/>
      <c r="B13121" s="62"/>
      <c r="C13121" s="62"/>
      <c r="D13121" s="413"/>
      <c r="E13121" s="173"/>
    </row>
    <row r="13122" spans="1:5">
      <c r="A13122" s="410"/>
      <c r="B13122" s="62"/>
      <c r="C13122" s="62"/>
      <c r="D13122" s="62"/>
      <c r="E13122" s="173"/>
    </row>
    <row r="13123" spans="1:5">
      <c r="A13123" s="410"/>
      <c r="B13123" s="62"/>
      <c r="C13123" s="62"/>
      <c r="D13123" s="62"/>
      <c r="E13123" s="173"/>
    </row>
    <row r="13124" spans="1:5">
      <c r="A13124" s="410" t="s">
        <v>1572</v>
      </c>
      <c r="B13124" s="62" t="s">
        <v>3547</v>
      </c>
      <c r="C13124" s="62"/>
      <c r="D13124" s="62"/>
      <c r="E13124" s="173"/>
    </row>
    <row r="13125" spans="1:5">
      <c r="A13125" s="410" t="s">
        <v>2821</v>
      </c>
      <c r="B13125" s="62"/>
      <c r="C13125" s="62"/>
      <c r="D13125" s="62"/>
      <c r="E13125" s="173"/>
    </row>
    <row r="13126" spans="1:5">
      <c r="A13126" s="410" t="s">
        <v>570</v>
      </c>
      <c r="B13126" s="62"/>
      <c r="C13126" s="62"/>
      <c r="D13126" s="62"/>
      <c r="E13126" s="173"/>
    </row>
    <row r="13127" spans="1:5">
      <c r="A13127" s="410"/>
      <c r="B13127" s="62"/>
      <c r="C13127" s="62"/>
      <c r="D13127" s="62"/>
      <c r="E13127" s="173"/>
    </row>
    <row r="13128" spans="1:5">
      <c r="A13128" s="410" t="s">
        <v>576</v>
      </c>
      <c r="B13128" s="62" t="s">
        <v>558</v>
      </c>
      <c r="C13128" s="62" t="s">
        <v>559</v>
      </c>
      <c r="D13128" s="62" t="s">
        <v>560</v>
      </c>
      <c r="E13128" s="173" t="s">
        <v>561</v>
      </c>
    </row>
    <row r="13129" spans="1:5" ht="30">
      <c r="A13129" s="410" t="s">
        <v>3061</v>
      </c>
      <c r="B13129" s="62" t="s">
        <v>123</v>
      </c>
      <c r="C13129" s="62">
        <v>7.6899999999999999E-5</v>
      </c>
      <c r="D13129" s="62">
        <v>576</v>
      </c>
      <c r="E13129" s="173">
        <f>TRUNC((C13129*D13129),2)</f>
        <v>0.04</v>
      </c>
    </row>
    <row r="13130" spans="1:5">
      <c r="A13130" s="410" t="s">
        <v>562</v>
      </c>
      <c r="B13130" s="62" t="s">
        <v>563</v>
      </c>
      <c r="C13130" s="62" t="s">
        <v>563</v>
      </c>
      <c r="D13130" s="62" t="s">
        <v>563</v>
      </c>
      <c r="E13130" s="173">
        <f>SUM(E13129:E13129)</f>
        <v>0.04</v>
      </c>
    </row>
    <row r="13131" spans="1:5">
      <c r="A13131" s="410"/>
      <c r="B13131" s="62"/>
      <c r="C13131" s="62"/>
      <c r="D13131" s="62"/>
      <c r="E13131" s="173"/>
    </row>
    <row r="13132" spans="1:5">
      <c r="A13132" s="410" t="s">
        <v>557</v>
      </c>
      <c r="B13132" s="62" t="s">
        <v>558</v>
      </c>
      <c r="C13132" s="62" t="s">
        <v>559</v>
      </c>
      <c r="D13132" s="62" t="s">
        <v>560</v>
      </c>
      <c r="E13132" s="173" t="s">
        <v>561</v>
      </c>
    </row>
    <row r="13133" spans="1:5">
      <c r="A13133" s="410" t="s">
        <v>3124</v>
      </c>
      <c r="B13133" s="62" t="s">
        <v>122</v>
      </c>
      <c r="C13133" s="62">
        <v>0.58509679999999997</v>
      </c>
      <c r="D13133" s="62">
        <v>9.34</v>
      </c>
      <c r="E13133" s="173">
        <f>TRUNC((C13133*D13133),2)</f>
        <v>5.46</v>
      </c>
    </row>
    <row r="13134" spans="1:5">
      <c r="A13134" s="410" t="s">
        <v>3125</v>
      </c>
      <c r="B13134" s="62" t="s">
        <v>122</v>
      </c>
      <c r="C13134" s="62">
        <v>0.58509679999999997</v>
      </c>
      <c r="D13134" s="62">
        <v>13.3</v>
      </c>
      <c r="E13134" s="173">
        <f>TRUNC((C13134*D13134),2)</f>
        <v>7.78</v>
      </c>
    </row>
    <row r="13135" spans="1:5">
      <c r="A13135" s="410" t="s">
        <v>562</v>
      </c>
      <c r="B13135" s="62" t="s">
        <v>563</v>
      </c>
      <c r="C13135" s="62" t="s">
        <v>563</v>
      </c>
      <c r="D13135" s="62" t="s">
        <v>563</v>
      </c>
      <c r="E13135" s="173">
        <f>SUM(E13133:E13134)</f>
        <v>13.24</v>
      </c>
    </row>
    <row r="13136" spans="1:5">
      <c r="A13136" s="410"/>
      <c r="B13136" s="62"/>
      <c r="C13136" s="62"/>
      <c r="D13136" s="62"/>
      <c r="E13136" s="173"/>
    </row>
    <row r="13137" spans="1:5">
      <c r="A13137" s="410" t="s">
        <v>564</v>
      </c>
      <c r="B13137" s="62" t="s">
        <v>558</v>
      </c>
      <c r="C13137" s="62" t="s">
        <v>559</v>
      </c>
      <c r="D13137" s="62" t="s">
        <v>560</v>
      </c>
      <c r="E13137" s="173" t="s">
        <v>561</v>
      </c>
    </row>
    <row r="13138" spans="1:5">
      <c r="A13138" s="410" t="s">
        <v>3066</v>
      </c>
      <c r="B13138" s="62" t="s">
        <v>123</v>
      </c>
      <c r="C13138" s="62">
        <v>9.1075400000000008E-3</v>
      </c>
      <c r="D13138" s="62">
        <v>6.92</v>
      </c>
      <c r="E13138" s="173">
        <f t="shared" ref="E13138:E13162" si="288">TRUNC((C13138*D13138),2)</f>
        <v>0.06</v>
      </c>
    </row>
    <row r="13139" spans="1:5">
      <c r="A13139" s="410" t="s">
        <v>3046</v>
      </c>
      <c r="B13139" s="62" t="s">
        <v>131</v>
      </c>
      <c r="C13139" s="62">
        <v>1.8187399999999999E-3</v>
      </c>
      <c r="D13139" s="62">
        <v>50.4</v>
      </c>
      <c r="E13139" s="173">
        <f t="shared" si="288"/>
        <v>0.09</v>
      </c>
    </row>
    <row r="13140" spans="1:5">
      <c r="A13140" s="410" t="s">
        <v>3067</v>
      </c>
      <c r="B13140" s="62" t="s">
        <v>123</v>
      </c>
      <c r="C13140" s="62">
        <v>7.5498000000000004E-4</v>
      </c>
      <c r="D13140" s="62">
        <v>108.95</v>
      </c>
      <c r="E13140" s="173">
        <f t="shared" si="288"/>
        <v>0.08</v>
      </c>
    </row>
    <row r="13141" spans="1:5">
      <c r="A13141" s="410" t="s">
        <v>3069</v>
      </c>
      <c r="B13141" s="62" t="s">
        <v>123</v>
      </c>
      <c r="C13141" s="62">
        <v>1.0302499999999999E-2</v>
      </c>
      <c r="D13141" s="62">
        <v>6.21</v>
      </c>
      <c r="E13141" s="173">
        <f t="shared" si="288"/>
        <v>0.06</v>
      </c>
    </row>
    <row r="13142" spans="1:5">
      <c r="A13142" s="410" t="s">
        <v>3047</v>
      </c>
      <c r="B13142" s="62" t="s">
        <v>131</v>
      </c>
      <c r="C13142" s="62">
        <v>1.56025E-2</v>
      </c>
      <c r="D13142" s="62">
        <v>9.4499999999999993</v>
      </c>
      <c r="E13142" s="173">
        <f t="shared" si="288"/>
        <v>0.14000000000000001</v>
      </c>
    </row>
    <row r="13143" spans="1:5">
      <c r="A13143" s="410" t="s">
        <v>3075</v>
      </c>
      <c r="B13143" s="62" t="s">
        <v>128</v>
      </c>
      <c r="C13143" s="62">
        <v>1.7170600000000001E-3</v>
      </c>
      <c r="D13143" s="62">
        <v>15.32</v>
      </c>
      <c r="E13143" s="173">
        <f t="shared" si="288"/>
        <v>0.02</v>
      </c>
    </row>
    <row r="13144" spans="1:5" ht="30">
      <c r="A13144" s="410" t="s">
        <v>3401</v>
      </c>
      <c r="B13144" s="62" t="s">
        <v>123</v>
      </c>
      <c r="C13144" s="62">
        <v>3.0188679199999999</v>
      </c>
      <c r="D13144" s="62">
        <v>1.06</v>
      </c>
      <c r="E13144" s="173">
        <f t="shared" si="288"/>
        <v>3.19</v>
      </c>
    </row>
    <row r="13145" spans="1:5">
      <c r="A13145" s="410" t="s">
        <v>3076</v>
      </c>
      <c r="B13145" s="62" t="s">
        <v>122</v>
      </c>
      <c r="C13145" s="62">
        <v>1.1359999999999999</v>
      </c>
      <c r="D13145" s="62">
        <v>1.87</v>
      </c>
      <c r="E13145" s="173">
        <f t="shared" si="288"/>
        <v>2.12</v>
      </c>
    </row>
    <row r="13146" spans="1:5">
      <c r="A13146" s="410" t="s">
        <v>3077</v>
      </c>
      <c r="B13146" s="62" t="s">
        <v>122</v>
      </c>
      <c r="C13146" s="62">
        <v>1.1359999999999999</v>
      </c>
      <c r="D13146" s="62">
        <v>0.71</v>
      </c>
      <c r="E13146" s="173">
        <f t="shared" si="288"/>
        <v>0.8</v>
      </c>
    </row>
    <row r="13147" spans="1:5">
      <c r="A13147" s="410" t="s">
        <v>3078</v>
      </c>
      <c r="B13147" s="62" t="s">
        <v>122</v>
      </c>
      <c r="C13147" s="62">
        <v>1.1359999999999999</v>
      </c>
      <c r="D13147" s="62">
        <v>0.34</v>
      </c>
      <c r="E13147" s="173">
        <f t="shared" si="288"/>
        <v>0.38</v>
      </c>
    </row>
    <row r="13148" spans="1:5">
      <c r="A13148" s="410" t="s">
        <v>3079</v>
      </c>
      <c r="B13148" s="62" t="s">
        <v>122</v>
      </c>
      <c r="C13148" s="62">
        <v>1.1359999999999999</v>
      </c>
      <c r="D13148" s="62">
        <v>0.05</v>
      </c>
      <c r="E13148" s="173">
        <f t="shared" si="288"/>
        <v>0.05</v>
      </c>
    </row>
    <row r="13149" spans="1:5">
      <c r="A13149" s="410" t="s">
        <v>3048</v>
      </c>
      <c r="B13149" s="62" t="s">
        <v>123</v>
      </c>
      <c r="C13149" s="62">
        <v>3.0062000000000001E-3</v>
      </c>
      <c r="D13149" s="62">
        <v>31.18</v>
      </c>
      <c r="E13149" s="173">
        <f t="shared" si="288"/>
        <v>0.09</v>
      </c>
    </row>
    <row r="13150" spans="1:5">
      <c r="A13150" s="410" t="s">
        <v>3049</v>
      </c>
      <c r="B13150" s="62" t="s">
        <v>123</v>
      </c>
      <c r="C13150" s="62">
        <v>1.40898E-3</v>
      </c>
      <c r="D13150" s="62">
        <v>178.5</v>
      </c>
      <c r="E13150" s="173">
        <f t="shared" si="288"/>
        <v>0.25</v>
      </c>
    </row>
    <row r="13151" spans="1:5">
      <c r="A13151" s="410" t="s">
        <v>3050</v>
      </c>
      <c r="B13151" s="62" t="s">
        <v>123</v>
      </c>
      <c r="C13151" s="62">
        <v>0.12664945999999999</v>
      </c>
      <c r="D13151" s="62">
        <v>1.17</v>
      </c>
      <c r="E13151" s="173">
        <f t="shared" si="288"/>
        <v>0.14000000000000001</v>
      </c>
    </row>
    <row r="13152" spans="1:5" ht="30">
      <c r="A13152" s="410" t="s">
        <v>3051</v>
      </c>
      <c r="B13152" s="62" t="s">
        <v>123</v>
      </c>
      <c r="C13152" s="62">
        <v>1.2212E-3</v>
      </c>
      <c r="D13152" s="62">
        <v>140.43</v>
      </c>
      <c r="E13152" s="173">
        <f t="shared" si="288"/>
        <v>0.17</v>
      </c>
    </row>
    <row r="13153" spans="1:5" ht="30">
      <c r="A13153" s="410" t="s">
        <v>3052</v>
      </c>
      <c r="B13153" s="62" t="s">
        <v>123</v>
      </c>
      <c r="C13153" s="62">
        <v>8.1791999999999998E-4</v>
      </c>
      <c r="D13153" s="62">
        <v>123.37</v>
      </c>
      <c r="E13153" s="173">
        <f t="shared" si="288"/>
        <v>0.1</v>
      </c>
    </row>
    <row r="13154" spans="1:5" ht="30">
      <c r="A13154" s="410" t="s">
        <v>3080</v>
      </c>
      <c r="B13154" s="62" t="s">
        <v>123</v>
      </c>
      <c r="C13154" s="62">
        <v>5.0099999999999998E-5</v>
      </c>
      <c r="D13154" s="62">
        <v>593.85</v>
      </c>
      <c r="E13154" s="173">
        <f t="shared" si="288"/>
        <v>0.02</v>
      </c>
    </row>
    <row r="13155" spans="1:5">
      <c r="A13155" s="410" t="s">
        <v>3081</v>
      </c>
      <c r="B13155" s="62" t="s">
        <v>123</v>
      </c>
      <c r="C13155" s="62">
        <v>3.0761999999999999E-4</v>
      </c>
      <c r="D13155" s="62">
        <v>134.63</v>
      </c>
      <c r="E13155" s="173">
        <f t="shared" si="288"/>
        <v>0.04</v>
      </c>
    </row>
    <row r="13156" spans="1:5">
      <c r="A13156" s="410" t="s">
        <v>3082</v>
      </c>
      <c r="B13156" s="62" t="s">
        <v>123</v>
      </c>
      <c r="C13156" s="62">
        <v>2.3368E-4</v>
      </c>
      <c r="D13156" s="62">
        <v>202.84</v>
      </c>
      <c r="E13156" s="173">
        <f t="shared" si="288"/>
        <v>0.04</v>
      </c>
    </row>
    <row r="13157" spans="1:5">
      <c r="A13157" s="410" t="s">
        <v>3083</v>
      </c>
      <c r="B13157" s="62" t="s">
        <v>123</v>
      </c>
      <c r="C13157" s="62">
        <v>5.0099999999999998E-5</v>
      </c>
      <c r="D13157" s="62">
        <v>574.46</v>
      </c>
      <c r="E13157" s="173">
        <f t="shared" si="288"/>
        <v>0.02</v>
      </c>
    </row>
    <row r="13158" spans="1:5">
      <c r="A13158" s="410" t="s">
        <v>3084</v>
      </c>
      <c r="B13158" s="62" t="s">
        <v>123</v>
      </c>
      <c r="C13158" s="62">
        <v>6.1580000000000003E-5</v>
      </c>
      <c r="D13158" s="62">
        <v>276.64</v>
      </c>
      <c r="E13158" s="173">
        <f t="shared" si="288"/>
        <v>0.01</v>
      </c>
    </row>
    <row r="13159" spans="1:5">
      <c r="A13159" s="410" t="s">
        <v>3085</v>
      </c>
      <c r="B13159" s="62" t="s">
        <v>123</v>
      </c>
      <c r="C13159" s="62">
        <v>3.1012800000000001E-3</v>
      </c>
      <c r="D13159" s="62">
        <v>8.1</v>
      </c>
      <c r="E13159" s="173">
        <f t="shared" si="288"/>
        <v>0.02</v>
      </c>
    </row>
    <row r="13160" spans="1:5">
      <c r="A13160" s="410" t="s">
        <v>3086</v>
      </c>
      <c r="B13160" s="62" t="s">
        <v>123</v>
      </c>
      <c r="C13160" s="62">
        <v>1.7170600000000001E-3</v>
      </c>
      <c r="D13160" s="62">
        <v>11.01</v>
      </c>
      <c r="E13160" s="173">
        <f t="shared" si="288"/>
        <v>0.01</v>
      </c>
    </row>
    <row r="13161" spans="1:5">
      <c r="A13161" s="410" t="s">
        <v>3087</v>
      </c>
      <c r="B13161" s="62" t="s">
        <v>123</v>
      </c>
      <c r="C13161" s="62">
        <v>1.7170600000000001E-3</v>
      </c>
      <c r="D13161" s="62">
        <v>24.42</v>
      </c>
      <c r="E13161" s="173">
        <f t="shared" si="288"/>
        <v>0.04</v>
      </c>
    </row>
    <row r="13162" spans="1:5">
      <c r="A13162" s="410" t="s">
        <v>3402</v>
      </c>
      <c r="B13162" s="62" t="s">
        <v>123</v>
      </c>
      <c r="C13162" s="62">
        <v>1</v>
      </c>
      <c r="D13162" s="62">
        <v>134.61000000000001</v>
      </c>
      <c r="E13162" s="173">
        <f t="shared" si="288"/>
        <v>134.61000000000001</v>
      </c>
    </row>
    <row r="13163" spans="1:5">
      <c r="A13163" s="410" t="s">
        <v>562</v>
      </c>
      <c r="B13163" s="62" t="s">
        <v>563</v>
      </c>
      <c r="C13163" s="62" t="s">
        <v>563</v>
      </c>
      <c r="D13163" s="62" t="s">
        <v>563</v>
      </c>
      <c r="E13163" s="173">
        <f>SUM(E13138:E13162)</f>
        <v>142.55000000000001</v>
      </c>
    </row>
    <row r="13164" spans="1:5">
      <c r="A13164" s="410"/>
      <c r="B13164" s="62"/>
      <c r="C13164" s="62"/>
      <c r="D13164" s="62"/>
      <c r="E13164" s="173"/>
    </row>
    <row r="13165" spans="1:5">
      <c r="A13165" s="410" t="s">
        <v>565</v>
      </c>
      <c r="B13165" s="62" t="s">
        <v>563</v>
      </c>
      <c r="C13165" s="62" t="s">
        <v>563</v>
      </c>
      <c r="D13165" s="62" t="s">
        <v>563</v>
      </c>
      <c r="E13165" s="173">
        <f>E13130+E13135+E13163</f>
        <v>155.83000000000001</v>
      </c>
    </row>
    <row r="13166" spans="1:5">
      <c r="A13166" s="410"/>
      <c r="B13166" s="62"/>
      <c r="C13166" s="62"/>
      <c r="D13166" s="413"/>
      <c r="E13166" s="173"/>
    </row>
    <row r="13167" spans="1:5">
      <c r="A13167" s="410"/>
      <c r="B13167" s="62"/>
      <c r="C13167" s="62"/>
      <c r="D13167" s="62"/>
      <c r="E13167" s="173"/>
    </row>
    <row r="13168" spans="1:5">
      <c r="A13168" s="410"/>
      <c r="B13168" s="62"/>
      <c r="C13168" s="62"/>
      <c r="D13168" s="62"/>
      <c r="E13168" s="173"/>
    </row>
    <row r="13169" spans="1:5">
      <c r="A13169" s="410" t="s">
        <v>1573</v>
      </c>
      <c r="B13169" s="62" t="s">
        <v>3547</v>
      </c>
      <c r="C13169" s="62"/>
      <c r="D13169" s="62"/>
      <c r="E13169" s="173"/>
    </row>
    <row r="13170" spans="1:5">
      <c r="A13170" s="410" t="s">
        <v>2822</v>
      </c>
      <c r="B13170" s="62"/>
      <c r="C13170" s="62"/>
      <c r="D13170" s="62"/>
      <c r="E13170" s="173"/>
    </row>
    <row r="13171" spans="1:5">
      <c r="A13171" s="410" t="s">
        <v>570</v>
      </c>
      <c r="B13171" s="62"/>
      <c r="C13171" s="62"/>
      <c r="D13171" s="62"/>
      <c r="E13171" s="173"/>
    </row>
    <row r="13172" spans="1:5">
      <c r="A13172" s="410"/>
      <c r="B13172" s="62"/>
      <c r="C13172" s="62"/>
      <c r="D13172" s="62"/>
      <c r="E13172" s="173"/>
    </row>
    <row r="13173" spans="1:5">
      <c r="A13173" s="410" t="s">
        <v>576</v>
      </c>
      <c r="B13173" s="62" t="s">
        <v>558</v>
      </c>
      <c r="C13173" s="62" t="s">
        <v>559</v>
      </c>
      <c r="D13173" s="62" t="s">
        <v>560</v>
      </c>
      <c r="E13173" s="173" t="s">
        <v>561</v>
      </c>
    </row>
    <row r="13174" spans="1:5" ht="30">
      <c r="A13174" s="410" t="s">
        <v>3061</v>
      </c>
      <c r="B13174" s="62" t="s">
        <v>123</v>
      </c>
      <c r="C13174" s="62">
        <v>7.6899999999999999E-5</v>
      </c>
      <c r="D13174" s="62">
        <v>576</v>
      </c>
      <c r="E13174" s="173">
        <f>TRUNC((C13174*D13174),2)</f>
        <v>0.04</v>
      </c>
    </row>
    <row r="13175" spans="1:5">
      <c r="A13175" s="410" t="s">
        <v>562</v>
      </c>
      <c r="B13175" s="62" t="s">
        <v>563</v>
      </c>
      <c r="C13175" s="62" t="s">
        <v>563</v>
      </c>
      <c r="D13175" s="62" t="s">
        <v>563</v>
      </c>
      <c r="E13175" s="173">
        <f>SUM(E13174:E13174)</f>
        <v>0.04</v>
      </c>
    </row>
    <row r="13176" spans="1:5">
      <c r="A13176" s="410"/>
      <c r="B13176" s="62"/>
      <c r="C13176" s="62"/>
      <c r="D13176" s="62"/>
      <c r="E13176" s="173"/>
    </row>
    <row r="13177" spans="1:5">
      <c r="A13177" s="410" t="s">
        <v>557</v>
      </c>
      <c r="B13177" s="62" t="s">
        <v>558</v>
      </c>
      <c r="C13177" s="62" t="s">
        <v>559</v>
      </c>
      <c r="D13177" s="62" t="s">
        <v>560</v>
      </c>
      <c r="E13177" s="173" t="s">
        <v>561</v>
      </c>
    </row>
    <row r="13178" spans="1:5">
      <c r="A13178" s="410" t="s">
        <v>3124</v>
      </c>
      <c r="B13178" s="62" t="s">
        <v>122</v>
      </c>
      <c r="C13178" s="62">
        <v>0.58509679999999997</v>
      </c>
      <c r="D13178" s="62">
        <v>9.34</v>
      </c>
      <c r="E13178" s="173">
        <f>TRUNC((C13178*D13178),2)</f>
        <v>5.46</v>
      </c>
    </row>
    <row r="13179" spans="1:5">
      <c r="A13179" s="410" t="s">
        <v>3125</v>
      </c>
      <c r="B13179" s="62" t="s">
        <v>122</v>
      </c>
      <c r="C13179" s="62">
        <v>0.58509679999999997</v>
      </c>
      <c r="D13179" s="62">
        <v>13.3</v>
      </c>
      <c r="E13179" s="173">
        <f>TRUNC((C13179*D13179),2)</f>
        <v>7.78</v>
      </c>
    </row>
    <row r="13180" spans="1:5">
      <c r="A13180" s="410" t="s">
        <v>562</v>
      </c>
      <c r="B13180" s="62" t="s">
        <v>563</v>
      </c>
      <c r="C13180" s="62" t="s">
        <v>563</v>
      </c>
      <c r="D13180" s="62" t="s">
        <v>563</v>
      </c>
      <c r="E13180" s="173">
        <f>SUM(E13178:E13179)</f>
        <v>13.24</v>
      </c>
    </row>
    <row r="13181" spans="1:5">
      <c r="A13181" s="410"/>
      <c r="B13181" s="62"/>
      <c r="C13181" s="62"/>
      <c r="D13181" s="62"/>
      <c r="E13181" s="173"/>
    </row>
    <row r="13182" spans="1:5">
      <c r="A13182" s="410" t="s">
        <v>564</v>
      </c>
      <c r="B13182" s="62" t="s">
        <v>558</v>
      </c>
      <c r="C13182" s="62" t="s">
        <v>559</v>
      </c>
      <c r="D13182" s="62" t="s">
        <v>560</v>
      </c>
      <c r="E13182" s="173" t="s">
        <v>561</v>
      </c>
    </row>
    <row r="13183" spans="1:5">
      <c r="A13183" s="410" t="s">
        <v>3066</v>
      </c>
      <c r="B13183" s="62" t="s">
        <v>123</v>
      </c>
      <c r="C13183" s="62">
        <v>9.1075400000000008E-3</v>
      </c>
      <c r="D13183" s="62">
        <v>6.92</v>
      </c>
      <c r="E13183" s="173">
        <f t="shared" ref="E13183:E13207" si="289">TRUNC((C13183*D13183),2)</f>
        <v>0.06</v>
      </c>
    </row>
    <row r="13184" spans="1:5">
      <c r="A13184" s="410" t="s">
        <v>3046</v>
      </c>
      <c r="B13184" s="62" t="s">
        <v>131</v>
      </c>
      <c r="C13184" s="62">
        <v>1.8187399999999999E-3</v>
      </c>
      <c r="D13184" s="62">
        <v>50.4</v>
      </c>
      <c r="E13184" s="173">
        <f t="shared" si="289"/>
        <v>0.09</v>
      </c>
    </row>
    <row r="13185" spans="1:5">
      <c r="A13185" s="410" t="s">
        <v>3067</v>
      </c>
      <c r="B13185" s="62" t="s">
        <v>123</v>
      </c>
      <c r="C13185" s="62">
        <v>7.5498000000000004E-4</v>
      </c>
      <c r="D13185" s="62">
        <v>108.95</v>
      </c>
      <c r="E13185" s="173">
        <f t="shared" si="289"/>
        <v>0.08</v>
      </c>
    </row>
    <row r="13186" spans="1:5">
      <c r="A13186" s="410" t="s">
        <v>3069</v>
      </c>
      <c r="B13186" s="62" t="s">
        <v>123</v>
      </c>
      <c r="C13186" s="62">
        <v>1.0302499999999999E-2</v>
      </c>
      <c r="D13186" s="62">
        <v>6.21</v>
      </c>
      <c r="E13186" s="173">
        <f t="shared" si="289"/>
        <v>0.06</v>
      </c>
    </row>
    <row r="13187" spans="1:5">
      <c r="A13187" s="410" t="s">
        <v>3047</v>
      </c>
      <c r="B13187" s="62" t="s">
        <v>131</v>
      </c>
      <c r="C13187" s="62">
        <v>1.56025E-2</v>
      </c>
      <c r="D13187" s="62">
        <v>9.4499999999999993</v>
      </c>
      <c r="E13187" s="173">
        <f t="shared" si="289"/>
        <v>0.14000000000000001</v>
      </c>
    </row>
    <row r="13188" spans="1:5">
      <c r="A13188" s="410" t="s">
        <v>3075</v>
      </c>
      <c r="B13188" s="62" t="s">
        <v>128</v>
      </c>
      <c r="C13188" s="62">
        <v>1.7170600000000001E-3</v>
      </c>
      <c r="D13188" s="62">
        <v>15.32</v>
      </c>
      <c r="E13188" s="173">
        <f t="shared" si="289"/>
        <v>0.02</v>
      </c>
    </row>
    <row r="13189" spans="1:5" ht="30">
      <c r="A13189" s="410" t="s">
        <v>3401</v>
      </c>
      <c r="B13189" s="62" t="s">
        <v>123</v>
      </c>
      <c r="C13189" s="62">
        <v>3.0188679199999999</v>
      </c>
      <c r="D13189" s="62">
        <v>1.06</v>
      </c>
      <c r="E13189" s="173">
        <f t="shared" si="289"/>
        <v>3.19</v>
      </c>
    </row>
    <row r="13190" spans="1:5">
      <c r="A13190" s="410" t="s">
        <v>3076</v>
      </c>
      <c r="B13190" s="62" t="s">
        <v>122</v>
      </c>
      <c r="C13190" s="62">
        <v>1.1359999999999999</v>
      </c>
      <c r="D13190" s="62">
        <v>1.87</v>
      </c>
      <c r="E13190" s="173">
        <f t="shared" si="289"/>
        <v>2.12</v>
      </c>
    </row>
    <row r="13191" spans="1:5">
      <c r="A13191" s="410" t="s">
        <v>3077</v>
      </c>
      <c r="B13191" s="62" t="s">
        <v>122</v>
      </c>
      <c r="C13191" s="62">
        <v>1.1359999999999999</v>
      </c>
      <c r="D13191" s="62">
        <v>0.71</v>
      </c>
      <c r="E13191" s="173">
        <f t="shared" si="289"/>
        <v>0.8</v>
      </c>
    </row>
    <row r="13192" spans="1:5">
      <c r="A13192" s="410" t="s">
        <v>3078</v>
      </c>
      <c r="B13192" s="62" t="s">
        <v>122</v>
      </c>
      <c r="C13192" s="62">
        <v>1.1359999999999999</v>
      </c>
      <c r="D13192" s="62">
        <v>0.34</v>
      </c>
      <c r="E13192" s="173">
        <f t="shared" si="289"/>
        <v>0.38</v>
      </c>
    </row>
    <row r="13193" spans="1:5">
      <c r="A13193" s="410" t="s">
        <v>3079</v>
      </c>
      <c r="B13193" s="62" t="s">
        <v>122</v>
      </c>
      <c r="C13193" s="62">
        <v>1.1359999999999999</v>
      </c>
      <c r="D13193" s="62">
        <v>0.05</v>
      </c>
      <c r="E13193" s="173">
        <f t="shared" si="289"/>
        <v>0.05</v>
      </c>
    </row>
    <row r="13194" spans="1:5">
      <c r="A13194" s="410" t="s">
        <v>3048</v>
      </c>
      <c r="B13194" s="62" t="s">
        <v>123</v>
      </c>
      <c r="C13194" s="62">
        <v>3.0062000000000001E-3</v>
      </c>
      <c r="D13194" s="62">
        <v>31.18</v>
      </c>
      <c r="E13194" s="173">
        <f t="shared" si="289"/>
        <v>0.09</v>
      </c>
    </row>
    <row r="13195" spans="1:5">
      <c r="A13195" s="410" t="s">
        <v>3049</v>
      </c>
      <c r="B13195" s="62" t="s">
        <v>123</v>
      </c>
      <c r="C13195" s="62">
        <v>1.40898E-3</v>
      </c>
      <c r="D13195" s="62">
        <v>178.5</v>
      </c>
      <c r="E13195" s="173">
        <f t="shared" si="289"/>
        <v>0.25</v>
      </c>
    </row>
    <row r="13196" spans="1:5">
      <c r="A13196" s="410" t="s">
        <v>3050</v>
      </c>
      <c r="B13196" s="62" t="s">
        <v>123</v>
      </c>
      <c r="C13196" s="62">
        <v>0.12664945999999999</v>
      </c>
      <c r="D13196" s="62">
        <v>1.17</v>
      </c>
      <c r="E13196" s="173">
        <f t="shared" si="289"/>
        <v>0.14000000000000001</v>
      </c>
    </row>
    <row r="13197" spans="1:5" ht="30">
      <c r="A13197" s="410" t="s">
        <v>3051</v>
      </c>
      <c r="B13197" s="62" t="s">
        <v>123</v>
      </c>
      <c r="C13197" s="62">
        <v>1.2212E-3</v>
      </c>
      <c r="D13197" s="62">
        <v>140.43</v>
      </c>
      <c r="E13197" s="173">
        <f t="shared" si="289"/>
        <v>0.17</v>
      </c>
    </row>
    <row r="13198" spans="1:5" ht="30">
      <c r="A13198" s="410" t="s">
        <v>3052</v>
      </c>
      <c r="B13198" s="62" t="s">
        <v>123</v>
      </c>
      <c r="C13198" s="62">
        <v>8.1791999999999998E-4</v>
      </c>
      <c r="D13198" s="62">
        <v>123.37</v>
      </c>
      <c r="E13198" s="173">
        <f t="shared" si="289"/>
        <v>0.1</v>
      </c>
    </row>
    <row r="13199" spans="1:5" ht="30">
      <c r="A13199" s="410" t="s">
        <v>3080</v>
      </c>
      <c r="B13199" s="62" t="s">
        <v>123</v>
      </c>
      <c r="C13199" s="62">
        <v>5.0099999999999998E-5</v>
      </c>
      <c r="D13199" s="62">
        <v>593.85</v>
      </c>
      <c r="E13199" s="173">
        <f t="shared" si="289"/>
        <v>0.02</v>
      </c>
    </row>
    <row r="13200" spans="1:5">
      <c r="A13200" s="410" t="s">
        <v>3081</v>
      </c>
      <c r="B13200" s="62" t="s">
        <v>123</v>
      </c>
      <c r="C13200" s="62">
        <v>3.0761999999999999E-4</v>
      </c>
      <c r="D13200" s="62">
        <v>134.63</v>
      </c>
      <c r="E13200" s="173">
        <f t="shared" si="289"/>
        <v>0.04</v>
      </c>
    </row>
    <row r="13201" spans="1:5">
      <c r="A13201" s="410" t="s">
        <v>3082</v>
      </c>
      <c r="B13201" s="62" t="s">
        <v>123</v>
      </c>
      <c r="C13201" s="62">
        <v>2.3368E-4</v>
      </c>
      <c r="D13201" s="62">
        <v>202.84</v>
      </c>
      <c r="E13201" s="173">
        <f t="shared" si="289"/>
        <v>0.04</v>
      </c>
    </row>
    <row r="13202" spans="1:5">
      <c r="A13202" s="410" t="s">
        <v>3083</v>
      </c>
      <c r="B13202" s="62" t="s">
        <v>123</v>
      </c>
      <c r="C13202" s="62">
        <v>5.0099999999999998E-5</v>
      </c>
      <c r="D13202" s="62">
        <v>574.46</v>
      </c>
      <c r="E13202" s="173">
        <f t="shared" si="289"/>
        <v>0.02</v>
      </c>
    </row>
    <row r="13203" spans="1:5">
      <c r="A13203" s="410" t="s">
        <v>3084</v>
      </c>
      <c r="B13203" s="62" t="s">
        <v>123</v>
      </c>
      <c r="C13203" s="62">
        <v>6.1580000000000003E-5</v>
      </c>
      <c r="D13203" s="62">
        <v>276.64</v>
      </c>
      <c r="E13203" s="173">
        <f t="shared" si="289"/>
        <v>0.01</v>
      </c>
    </row>
    <row r="13204" spans="1:5">
      <c r="A13204" s="410" t="s">
        <v>3085</v>
      </c>
      <c r="B13204" s="62" t="s">
        <v>123</v>
      </c>
      <c r="C13204" s="62">
        <v>3.1012800000000001E-3</v>
      </c>
      <c r="D13204" s="62">
        <v>8.1</v>
      </c>
      <c r="E13204" s="173">
        <f t="shared" si="289"/>
        <v>0.02</v>
      </c>
    </row>
    <row r="13205" spans="1:5">
      <c r="A13205" s="410" t="s">
        <v>3086</v>
      </c>
      <c r="B13205" s="62" t="s">
        <v>123</v>
      </c>
      <c r="C13205" s="62">
        <v>1.7170600000000001E-3</v>
      </c>
      <c r="D13205" s="62">
        <v>11.01</v>
      </c>
      <c r="E13205" s="173">
        <f t="shared" si="289"/>
        <v>0.01</v>
      </c>
    </row>
    <row r="13206" spans="1:5">
      <c r="A13206" s="410" t="s">
        <v>3087</v>
      </c>
      <c r="B13206" s="62" t="s">
        <v>123</v>
      </c>
      <c r="C13206" s="62">
        <v>1.7170600000000001E-3</v>
      </c>
      <c r="D13206" s="62">
        <v>24.42</v>
      </c>
      <c r="E13206" s="173">
        <f t="shared" si="289"/>
        <v>0.04</v>
      </c>
    </row>
    <row r="13207" spans="1:5">
      <c r="A13207" s="410" t="s">
        <v>3402</v>
      </c>
      <c r="B13207" s="62" t="s">
        <v>123</v>
      </c>
      <c r="C13207" s="62">
        <v>1</v>
      </c>
      <c r="D13207" s="62">
        <v>134.61000000000001</v>
      </c>
      <c r="E13207" s="173">
        <f t="shared" si="289"/>
        <v>134.61000000000001</v>
      </c>
    </row>
    <row r="13208" spans="1:5">
      <c r="A13208" s="410" t="s">
        <v>562</v>
      </c>
      <c r="B13208" s="62" t="s">
        <v>563</v>
      </c>
      <c r="C13208" s="62" t="s">
        <v>563</v>
      </c>
      <c r="D13208" s="62" t="s">
        <v>563</v>
      </c>
      <c r="E13208" s="173">
        <f>SUM(E13183:E13207)</f>
        <v>142.55000000000001</v>
      </c>
    </row>
    <row r="13209" spans="1:5">
      <c r="A13209" s="410"/>
      <c r="B13209" s="62"/>
      <c r="C13209" s="62"/>
      <c r="D13209" s="62"/>
      <c r="E13209" s="173"/>
    </row>
    <row r="13210" spans="1:5">
      <c r="A13210" s="410" t="s">
        <v>565</v>
      </c>
      <c r="B13210" s="62" t="s">
        <v>563</v>
      </c>
      <c r="C13210" s="62" t="s">
        <v>563</v>
      </c>
      <c r="D13210" s="62" t="s">
        <v>563</v>
      </c>
      <c r="E13210" s="173">
        <f>E13175+E13180+E13208</f>
        <v>155.83000000000001</v>
      </c>
    </row>
    <row r="13211" spans="1:5">
      <c r="A13211" s="410"/>
      <c r="B13211" s="62"/>
      <c r="C13211" s="62"/>
      <c r="D13211" s="413"/>
      <c r="E13211" s="173"/>
    </row>
    <row r="13212" spans="1:5">
      <c r="A13212" s="410"/>
      <c r="B13212" s="62"/>
      <c r="C13212" s="62"/>
      <c r="D13212" s="62"/>
      <c r="E13212" s="173"/>
    </row>
    <row r="13213" spans="1:5">
      <c r="A13213" s="410"/>
      <c r="B13213" s="62"/>
      <c r="C13213" s="62"/>
      <c r="D13213" s="62"/>
      <c r="E13213" s="173"/>
    </row>
    <row r="13214" spans="1:5">
      <c r="A13214" s="410" t="s">
        <v>1574</v>
      </c>
      <c r="B13214" s="62" t="s">
        <v>3547</v>
      </c>
      <c r="C13214" s="62"/>
      <c r="D13214" s="62"/>
      <c r="E13214" s="173"/>
    </row>
    <row r="13215" spans="1:5">
      <c r="A13215" s="410" t="s">
        <v>2823</v>
      </c>
      <c r="B13215" s="62"/>
      <c r="C13215" s="62"/>
      <c r="D13215" s="62"/>
      <c r="E13215" s="173"/>
    </row>
    <row r="13216" spans="1:5">
      <c r="A13216" s="410" t="s">
        <v>570</v>
      </c>
      <c r="B13216" s="62"/>
      <c r="C13216" s="62"/>
      <c r="D13216" s="62"/>
      <c r="E13216" s="173"/>
    </row>
    <row r="13217" spans="1:5">
      <c r="A13217" s="410"/>
      <c r="B13217" s="62"/>
      <c r="C13217" s="62"/>
      <c r="D13217" s="62"/>
      <c r="E13217" s="173"/>
    </row>
    <row r="13218" spans="1:5">
      <c r="A13218" s="410" t="s">
        <v>576</v>
      </c>
      <c r="B13218" s="62" t="s">
        <v>558</v>
      </c>
      <c r="C13218" s="62" t="s">
        <v>559</v>
      </c>
      <c r="D13218" s="62" t="s">
        <v>560</v>
      </c>
      <c r="E13218" s="173" t="s">
        <v>561</v>
      </c>
    </row>
    <row r="13219" spans="1:5" ht="30">
      <c r="A13219" s="410" t="s">
        <v>3061</v>
      </c>
      <c r="B13219" s="62" t="s">
        <v>123</v>
      </c>
      <c r="C13219" s="62">
        <v>7.6899999999999999E-5</v>
      </c>
      <c r="D13219" s="62">
        <v>576</v>
      </c>
      <c r="E13219" s="173">
        <f>TRUNC((C13219*D13219),2)</f>
        <v>0.04</v>
      </c>
    </row>
    <row r="13220" spans="1:5">
      <c r="A13220" s="410" t="s">
        <v>562</v>
      </c>
      <c r="B13220" s="62" t="s">
        <v>563</v>
      </c>
      <c r="C13220" s="62" t="s">
        <v>563</v>
      </c>
      <c r="D13220" s="62" t="s">
        <v>563</v>
      </c>
      <c r="E13220" s="173">
        <f>SUM(E13219:E13219)</f>
        <v>0.04</v>
      </c>
    </row>
    <row r="13221" spans="1:5">
      <c r="A13221" s="410"/>
      <c r="B13221" s="62"/>
      <c r="C13221" s="62"/>
      <c r="D13221" s="62"/>
      <c r="E13221" s="173"/>
    </row>
    <row r="13222" spans="1:5">
      <c r="A13222" s="410" t="s">
        <v>557</v>
      </c>
      <c r="B13222" s="62" t="s">
        <v>558</v>
      </c>
      <c r="C13222" s="62" t="s">
        <v>559</v>
      </c>
      <c r="D13222" s="62" t="s">
        <v>560</v>
      </c>
      <c r="E13222" s="173" t="s">
        <v>561</v>
      </c>
    </row>
    <row r="13223" spans="1:5">
      <c r="A13223" s="410" t="s">
        <v>3124</v>
      </c>
      <c r="B13223" s="62" t="s">
        <v>122</v>
      </c>
      <c r="C13223" s="62">
        <v>0.58509679999999997</v>
      </c>
      <c r="D13223" s="62">
        <v>9.34</v>
      </c>
      <c r="E13223" s="173">
        <f>TRUNC((C13223*D13223),2)</f>
        <v>5.46</v>
      </c>
    </row>
    <row r="13224" spans="1:5">
      <c r="A13224" s="410" t="s">
        <v>3125</v>
      </c>
      <c r="B13224" s="62" t="s">
        <v>122</v>
      </c>
      <c r="C13224" s="62">
        <v>0.58509679999999997</v>
      </c>
      <c r="D13224" s="62">
        <v>13.3</v>
      </c>
      <c r="E13224" s="173">
        <f>TRUNC((C13224*D13224),2)</f>
        <v>7.78</v>
      </c>
    </row>
    <row r="13225" spans="1:5">
      <c r="A13225" s="410" t="s">
        <v>562</v>
      </c>
      <c r="B13225" s="62" t="s">
        <v>563</v>
      </c>
      <c r="C13225" s="62" t="s">
        <v>563</v>
      </c>
      <c r="D13225" s="62" t="s">
        <v>563</v>
      </c>
      <c r="E13225" s="173">
        <f>SUM(E13223:E13224)</f>
        <v>13.24</v>
      </c>
    </row>
    <row r="13226" spans="1:5">
      <c r="A13226" s="410"/>
      <c r="B13226" s="62"/>
      <c r="C13226" s="62"/>
      <c r="D13226" s="62"/>
      <c r="E13226" s="173"/>
    </row>
    <row r="13227" spans="1:5">
      <c r="A13227" s="410" t="s">
        <v>564</v>
      </c>
      <c r="B13227" s="62" t="s">
        <v>558</v>
      </c>
      <c r="C13227" s="62" t="s">
        <v>559</v>
      </c>
      <c r="D13227" s="62" t="s">
        <v>560</v>
      </c>
      <c r="E13227" s="173" t="s">
        <v>561</v>
      </c>
    </row>
    <row r="13228" spans="1:5">
      <c r="A13228" s="410" t="s">
        <v>3066</v>
      </c>
      <c r="B13228" s="62" t="s">
        <v>123</v>
      </c>
      <c r="C13228" s="62">
        <v>9.1075400000000008E-3</v>
      </c>
      <c r="D13228" s="62">
        <v>6.92</v>
      </c>
      <c r="E13228" s="173">
        <f t="shared" ref="E13228:E13252" si="290">TRUNC((C13228*D13228),2)</f>
        <v>0.06</v>
      </c>
    </row>
    <row r="13229" spans="1:5">
      <c r="A13229" s="410" t="s">
        <v>3046</v>
      </c>
      <c r="B13229" s="62" t="s">
        <v>131</v>
      </c>
      <c r="C13229" s="62">
        <v>1.8187399999999999E-3</v>
      </c>
      <c r="D13229" s="62">
        <v>50.4</v>
      </c>
      <c r="E13229" s="173">
        <f t="shared" si="290"/>
        <v>0.09</v>
      </c>
    </row>
    <row r="13230" spans="1:5">
      <c r="A13230" s="410" t="s">
        <v>3067</v>
      </c>
      <c r="B13230" s="62" t="s">
        <v>123</v>
      </c>
      <c r="C13230" s="62">
        <v>7.5498000000000004E-4</v>
      </c>
      <c r="D13230" s="62">
        <v>108.95</v>
      </c>
      <c r="E13230" s="173">
        <f t="shared" si="290"/>
        <v>0.08</v>
      </c>
    </row>
    <row r="13231" spans="1:5">
      <c r="A13231" s="410" t="s">
        <v>3069</v>
      </c>
      <c r="B13231" s="62" t="s">
        <v>123</v>
      </c>
      <c r="C13231" s="62">
        <v>1.0302499999999999E-2</v>
      </c>
      <c r="D13231" s="62">
        <v>6.21</v>
      </c>
      <c r="E13231" s="173">
        <f t="shared" si="290"/>
        <v>0.06</v>
      </c>
    </row>
    <row r="13232" spans="1:5">
      <c r="A13232" s="410" t="s">
        <v>3047</v>
      </c>
      <c r="B13232" s="62" t="s">
        <v>131</v>
      </c>
      <c r="C13232" s="62">
        <v>1.56025E-2</v>
      </c>
      <c r="D13232" s="62">
        <v>9.4499999999999993</v>
      </c>
      <c r="E13232" s="173">
        <f t="shared" si="290"/>
        <v>0.14000000000000001</v>
      </c>
    </row>
    <row r="13233" spans="1:5">
      <c r="A13233" s="410" t="s">
        <v>3075</v>
      </c>
      <c r="B13233" s="62" t="s">
        <v>128</v>
      </c>
      <c r="C13233" s="62">
        <v>1.7170600000000001E-3</v>
      </c>
      <c r="D13233" s="62">
        <v>15.32</v>
      </c>
      <c r="E13233" s="173">
        <f t="shared" si="290"/>
        <v>0.02</v>
      </c>
    </row>
    <row r="13234" spans="1:5" ht="30">
      <c r="A13234" s="410" t="s">
        <v>3401</v>
      </c>
      <c r="B13234" s="62" t="s">
        <v>123</v>
      </c>
      <c r="C13234" s="62">
        <v>3.0188679199999999</v>
      </c>
      <c r="D13234" s="62">
        <v>1.06</v>
      </c>
      <c r="E13234" s="173">
        <f t="shared" si="290"/>
        <v>3.19</v>
      </c>
    </row>
    <row r="13235" spans="1:5">
      <c r="A13235" s="410" t="s">
        <v>3076</v>
      </c>
      <c r="B13235" s="62" t="s">
        <v>122</v>
      </c>
      <c r="C13235" s="62">
        <v>1.1359999999999999</v>
      </c>
      <c r="D13235" s="62">
        <v>1.87</v>
      </c>
      <c r="E13235" s="173">
        <f t="shared" si="290"/>
        <v>2.12</v>
      </c>
    </row>
    <row r="13236" spans="1:5">
      <c r="A13236" s="410" t="s">
        <v>3077</v>
      </c>
      <c r="B13236" s="62" t="s">
        <v>122</v>
      </c>
      <c r="C13236" s="62">
        <v>1.1359999999999999</v>
      </c>
      <c r="D13236" s="62">
        <v>0.71</v>
      </c>
      <c r="E13236" s="173">
        <f t="shared" si="290"/>
        <v>0.8</v>
      </c>
    </row>
    <row r="13237" spans="1:5">
      <c r="A13237" s="410" t="s">
        <v>3078</v>
      </c>
      <c r="B13237" s="62" t="s">
        <v>122</v>
      </c>
      <c r="C13237" s="62">
        <v>1.1359999999999999</v>
      </c>
      <c r="D13237" s="62">
        <v>0.34</v>
      </c>
      <c r="E13237" s="173">
        <f t="shared" si="290"/>
        <v>0.38</v>
      </c>
    </row>
    <row r="13238" spans="1:5">
      <c r="A13238" s="410" t="s">
        <v>3079</v>
      </c>
      <c r="B13238" s="62" t="s">
        <v>122</v>
      </c>
      <c r="C13238" s="62">
        <v>1.1359999999999999</v>
      </c>
      <c r="D13238" s="62">
        <v>0.05</v>
      </c>
      <c r="E13238" s="173">
        <f t="shared" si="290"/>
        <v>0.05</v>
      </c>
    </row>
    <row r="13239" spans="1:5">
      <c r="A13239" s="410" t="s">
        <v>3048</v>
      </c>
      <c r="B13239" s="62" t="s">
        <v>123</v>
      </c>
      <c r="C13239" s="62">
        <v>3.0062000000000001E-3</v>
      </c>
      <c r="D13239" s="62">
        <v>31.18</v>
      </c>
      <c r="E13239" s="173">
        <f t="shared" si="290"/>
        <v>0.09</v>
      </c>
    </row>
    <row r="13240" spans="1:5">
      <c r="A13240" s="410" t="s">
        <v>3049</v>
      </c>
      <c r="B13240" s="62" t="s">
        <v>123</v>
      </c>
      <c r="C13240" s="62">
        <v>1.40898E-3</v>
      </c>
      <c r="D13240" s="62">
        <v>178.5</v>
      </c>
      <c r="E13240" s="173">
        <f t="shared" si="290"/>
        <v>0.25</v>
      </c>
    </row>
    <row r="13241" spans="1:5">
      <c r="A13241" s="410" t="s">
        <v>3050</v>
      </c>
      <c r="B13241" s="62" t="s">
        <v>123</v>
      </c>
      <c r="C13241" s="62">
        <v>0.12664945999999999</v>
      </c>
      <c r="D13241" s="62">
        <v>1.17</v>
      </c>
      <c r="E13241" s="173">
        <f t="shared" si="290"/>
        <v>0.14000000000000001</v>
      </c>
    </row>
    <row r="13242" spans="1:5" ht="30">
      <c r="A13242" s="410" t="s">
        <v>3051</v>
      </c>
      <c r="B13242" s="62" t="s">
        <v>123</v>
      </c>
      <c r="C13242" s="62">
        <v>1.2212E-3</v>
      </c>
      <c r="D13242" s="62">
        <v>140.43</v>
      </c>
      <c r="E13242" s="173">
        <f t="shared" si="290"/>
        <v>0.17</v>
      </c>
    </row>
    <row r="13243" spans="1:5" ht="30">
      <c r="A13243" s="410" t="s">
        <v>3052</v>
      </c>
      <c r="B13243" s="62" t="s">
        <v>123</v>
      </c>
      <c r="C13243" s="62">
        <v>8.1791999999999998E-4</v>
      </c>
      <c r="D13243" s="62">
        <v>123.37</v>
      </c>
      <c r="E13243" s="173">
        <f t="shared" si="290"/>
        <v>0.1</v>
      </c>
    </row>
    <row r="13244" spans="1:5" ht="30">
      <c r="A13244" s="410" t="s">
        <v>3080</v>
      </c>
      <c r="B13244" s="62" t="s">
        <v>123</v>
      </c>
      <c r="C13244" s="62">
        <v>5.0099999999999998E-5</v>
      </c>
      <c r="D13244" s="62">
        <v>593.85</v>
      </c>
      <c r="E13244" s="173">
        <f t="shared" si="290"/>
        <v>0.02</v>
      </c>
    </row>
    <row r="13245" spans="1:5">
      <c r="A13245" s="410" t="s">
        <v>3081</v>
      </c>
      <c r="B13245" s="62" t="s">
        <v>123</v>
      </c>
      <c r="C13245" s="62">
        <v>3.0761999999999999E-4</v>
      </c>
      <c r="D13245" s="62">
        <v>134.63</v>
      </c>
      <c r="E13245" s="173">
        <f t="shared" si="290"/>
        <v>0.04</v>
      </c>
    </row>
    <row r="13246" spans="1:5">
      <c r="A13246" s="410" t="s">
        <v>3082</v>
      </c>
      <c r="B13246" s="62" t="s">
        <v>123</v>
      </c>
      <c r="C13246" s="62">
        <v>2.3368E-4</v>
      </c>
      <c r="D13246" s="62">
        <v>202.84</v>
      </c>
      <c r="E13246" s="173">
        <f t="shared" si="290"/>
        <v>0.04</v>
      </c>
    </row>
    <row r="13247" spans="1:5">
      <c r="A13247" s="410" t="s">
        <v>3083</v>
      </c>
      <c r="B13247" s="62" t="s">
        <v>123</v>
      </c>
      <c r="C13247" s="62">
        <v>5.0099999999999998E-5</v>
      </c>
      <c r="D13247" s="62">
        <v>574.46</v>
      </c>
      <c r="E13247" s="173">
        <f t="shared" si="290"/>
        <v>0.02</v>
      </c>
    </row>
    <row r="13248" spans="1:5">
      <c r="A13248" s="410" t="s">
        <v>3084</v>
      </c>
      <c r="B13248" s="62" t="s">
        <v>123</v>
      </c>
      <c r="C13248" s="62">
        <v>6.1580000000000003E-5</v>
      </c>
      <c r="D13248" s="62">
        <v>276.64</v>
      </c>
      <c r="E13248" s="173">
        <f t="shared" si="290"/>
        <v>0.01</v>
      </c>
    </row>
    <row r="13249" spans="1:5">
      <c r="A13249" s="410" t="s">
        <v>3085</v>
      </c>
      <c r="B13249" s="62" t="s">
        <v>123</v>
      </c>
      <c r="C13249" s="62">
        <v>3.1012800000000001E-3</v>
      </c>
      <c r="D13249" s="62">
        <v>8.1</v>
      </c>
      <c r="E13249" s="173">
        <f t="shared" si="290"/>
        <v>0.02</v>
      </c>
    </row>
    <row r="13250" spans="1:5">
      <c r="A13250" s="410" t="s">
        <v>3086</v>
      </c>
      <c r="B13250" s="62" t="s">
        <v>123</v>
      </c>
      <c r="C13250" s="62">
        <v>1.7170600000000001E-3</v>
      </c>
      <c r="D13250" s="62">
        <v>11.01</v>
      </c>
      <c r="E13250" s="173">
        <f t="shared" si="290"/>
        <v>0.01</v>
      </c>
    </row>
    <row r="13251" spans="1:5">
      <c r="A13251" s="410" t="s">
        <v>3087</v>
      </c>
      <c r="B13251" s="62" t="s">
        <v>123</v>
      </c>
      <c r="C13251" s="62">
        <v>1.7170600000000001E-3</v>
      </c>
      <c r="D13251" s="62">
        <v>24.42</v>
      </c>
      <c r="E13251" s="173">
        <f t="shared" si="290"/>
        <v>0.04</v>
      </c>
    </row>
    <row r="13252" spans="1:5">
      <c r="A13252" s="410" t="s">
        <v>3402</v>
      </c>
      <c r="B13252" s="62" t="s">
        <v>123</v>
      </c>
      <c r="C13252" s="62">
        <v>1</v>
      </c>
      <c r="D13252" s="62">
        <v>134.61000000000001</v>
      </c>
      <c r="E13252" s="173">
        <f t="shared" si="290"/>
        <v>134.61000000000001</v>
      </c>
    </row>
    <row r="13253" spans="1:5">
      <c r="A13253" s="410" t="s">
        <v>562</v>
      </c>
      <c r="B13253" s="62" t="s">
        <v>563</v>
      </c>
      <c r="C13253" s="62" t="s">
        <v>563</v>
      </c>
      <c r="D13253" s="62" t="s">
        <v>563</v>
      </c>
      <c r="E13253" s="173">
        <f>SUM(E13228:E13252)</f>
        <v>142.55000000000001</v>
      </c>
    </row>
    <row r="13254" spans="1:5">
      <c r="A13254" s="410"/>
      <c r="B13254" s="62"/>
      <c r="C13254" s="62"/>
      <c r="D13254" s="62"/>
      <c r="E13254" s="173"/>
    </row>
    <row r="13255" spans="1:5">
      <c r="A13255" s="410" t="s">
        <v>565</v>
      </c>
      <c r="B13255" s="62" t="s">
        <v>563</v>
      </c>
      <c r="C13255" s="62" t="s">
        <v>563</v>
      </c>
      <c r="D13255" s="62" t="s">
        <v>563</v>
      </c>
      <c r="E13255" s="173">
        <f>E13220+E13225+E13253</f>
        <v>155.83000000000001</v>
      </c>
    </row>
    <row r="13256" spans="1:5">
      <c r="A13256" s="410"/>
      <c r="B13256" s="62"/>
      <c r="C13256" s="62"/>
      <c r="D13256" s="413"/>
      <c r="E13256" s="173"/>
    </row>
    <row r="13257" spans="1:5">
      <c r="A13257" s="410"/>
      <c r="B13257" s="62"/>
      <c r="C13257" s="62"/>
      <c r="D13257" s="62"/>
      <c r="E13257" s="173"/>
    </row>
    <row r="13258" spans="1:5">
      <c r="A13258" s="410"/>
      <c r="B13258" s="62"/>
      <c r="C13258" s="62"/>
      <c r="D13258" s="62"/>
      <c r="E13258" s="173"/>
    </row>
    <row r="13259" spans="1:5">
      <c r="A13259" s="410" t="s">
        <v>1575</v>
      </c>
      <c r="B13259" s="62" t="s">
        <v>3547</v>
      </c>
      <c r="C13259" s="62"/>
      <c r="D13259" s="62"/>
      <c r="E13259" s="173"/>
    </row>
    <row r="13260" spans="1:5">
      <c r="A13260" s="410" t="s">
        <v>1288</v>
      </c>
      <c r="B13260" s="62"/>
      <c r="C13260" s="62"/>
      <c r="D13260" s="62"/>
      <c r="E13260" s="173"/>
    </row>
    <row r="13261" spans="1:5">
      <c r="A13261" s="410" t="s">
        <v>590</v>
      </c>
      <c r="B13261" s="62"/>
      <c r="C13261" s="62"/>
      <c r="D13261" s="62"/>
      <c r="E13261" s="173"/>
    </row>
    <row r="13262" spans="1:5">
      <c r="A13262" s="410"/>
      <c r="B13262" s="62"/>
      <c r="C13262" s="62"/>
      <c r="D13262" s="62"/>
      <c r="E13262" s="173"/>
    </row>
    <row r="13263" spans="1:5">
      <c r="A13263" s="410" t="s">
        <v>576</v>
      </c>
      <c r="B13263" s="62" t="s">
        <v>558</v>
      </c>
      <c r="C13263" s="62" t="s">
        <v>559</v>
      </c>
      <c r="D13263" s="62" t="s">
        <v>560</v>
      </c>
      <c r="E13263" s="173" t="s">
        <v>561</v>
      </c>
    </row>
    <row r="13264" spans="1:5" ht="30">
      <c r="A13264" s="410" t="s">
        <v>3061</v>
      </c>
      <c r="B13264" s="62" t="s">
        <v>123</v>
      </c>
      <c r="C13264" s="62">
        <v>5.4160000000000003E-5</v>
      </c>
      <c r="D13264" s="62">
        <v>576</v>
      </c>
      <c r="E13264" s="173">
        <f>TRUNC((C13264*D13264),2)</f>
        <v>0.03</v>
      </c>
    </row>
    <row r="13265" spans="1:5">
      <c r="A13265" s="410" t="s">
        <v>562</v>
      </c>
      <c r="B13265" s="62" t="s">
        <v>563</v>
      </c>
      <c r="C13265" s="62" t="s">
        <v>563</v>
      </c>
      <c r="D13265" s="62" t="s">
        <v>563</v>
      </c>
      <c r="E13265" s="173">
        <f>SUM(E13264:E13264)</f>
        <v>0.03</v>
      </c>
    </row>
    <row r="13266" spans="1:5">
      <c r="A13266" s="410"/>
      <c r="B13266" s="62"/>
      <c r="C13266" s="62"/>
      <c r="D13266" s="62"/>
      <c r="E13266" s="173"/>
    </row>
    <row r="13267" spans="1:5">
      <c r="A13267" s="410" t="s">
        <v>557</v>
      </c>
      <c r="B13267" s="62" t="s">
        <v>558</v>
      </c>
      <c r="C13267" s="62" t="s">
        <v>559</v>
      </c>
      <c r="D13267" s="62" t="s">
        <v>560</v>
      </c>
      <c r="E13267" s="173" t="s">
        <v>561</v>
      </c>
    </row>
    <row r="13268" spans="1:5">
      <c r="A13268" s="410" t="s">
        <v>3124</v>
      </c>
      <c r="B13268" s="62" t="s">
        <v>122</v>
      </c>
      <c r="C13268" s="62">
        <v>0.41204000000000002</v>
      </c>
      <c r="D13268" s="62">
        <v>9.34</v>
      </c>
      <c r="E13268" s="173">
        <f>TRUNC((C13268*D13268),2)</f>
        <v>3.84</v>
      </c>
    </row>
    <row r="13269" spans="1:5">
      <c r="A13269" s="410" t="s">
        <v>3125</v>
      </c>
      <c r="B13269" s="62" t="s">
        <v>122</v>
      </c>
      <c r="C13269" s="62">
        <v>0.41204000000000002</v>
      </c>
      <c r="D13269" s="62">
        <v>13.3</v>
      </c>
      <c r="E13269" s="173">
        <f>TRUNC((C13269*D13269),2)</f>
        <v>5.48</v>
      </c>
    </row>
    <row r="13270" spans="1:5">
      <c r="A13270" s="410" t="s">
        <v>562</v>
      </c>
      <c r="B13270" s="62" t="s">
        <v>563</v>
      </c>
      <c r="C13270" s="62" t="s">
        <v>563</v>
      </c>
      <c r="D13270" s="62" t="s">
        <v>563</v>
      </c>
      <c r="E13270" s="173">
        <f>SUM(E13268:E13269)</f>
        <v>9.32</v>
      </c>
    </row>
    <row r="13271" spans="1:5">
      <c r="A13271" s="410"/>
      <c r="B13271" s="62"/>
      <c r="C13271" s="62"/>
      <c r="D13271" s="62"/>
      <c r="E13271" s="173"/>
    </row>
    <row r="13272" spans="1:5">
      <c r="A13272" s="410" t="s">
        <v>564</v>
      </c>
      <c r="B13272" s="62" t="s">
        <v>558</v>
      </c>
      <c r="C13272" s="62" t="s">
        <v>559</v>
      </c>
      <c r="D13272" s="62" t="s">
        <v>560</v>
      </c>
      <c r="E13272" s="173" t="s">
        <v>561</v>
      </c>
    </row>
    <row r="13273" spans="1:5">
      <c r="A13273" s="410" t="s">
        <v>3066</v>
      </c>
      <c r="B13273" s="62" t="s">
        <v>123</v>
      </c>
      <c r="C13273" s="62">
        <v>6.4137600000000001E-3</v>
      </c>
      <c r="D13273" s="62">
        <v>6.92</v>
      </c>
      <c r="E13273" s="173">
        <f t="shared" ref="E13273:E13296" si="291">TRUNC((C13273*D13273),2)</f>
        <v>0.04</v>
      </c>
    </row>
    <row r="13274" spans="1:5">
      <c r="A13274" s="410" t="s">
        <v>3046</v>
      </c>
      <c r="B13274" s="62" t="s">
        <v>131</v>
      </c>
      <c r="C13274" s="62">
        <v>1.2807999999999999E-3</v>
      </c>
      <c r="D13274" s="62">
        <v>50.4</v>
      </c>
      <c r="E13274" s="173">
        <f t="shared" si="291"/>
        <v>0.06</v>
      </c>
    </row>
    <row r="13275" spans="1:5">
      <c r="A13275" s="410" t="s">
        <v>3067</v>
      </c>
      <c r="B13275" s="62" t="s">
        <v>123</v>
      </c>
      <c r="C13275" s="62">
        <v>5.3167999999999998E-4</v>
      </c>
      <c r="D13275" s="62">
        <v>108.95</v>
      </c>
      <c r="E13275" s="173">
        <f t="shared" si="291"/>
        <v>0.05</v>
      </c>
    </row>
    <row r="13276" spans="1:5">
      <c r="A13276" s="410" t="s">
        <v>3069</v>
      </c>
      <c r="B13276" s="62" t="s">
        <v>123</v>
      </c>
      <c r="C13276" s="62">
        <v>7.2552800000000002E-3</v>
      </c>
      <c r="D13276" s="62">
        <v>6.21</v>
      </c>
      <c r="E13276" s="173">
        <f t="shared" si="291"/>
        <v>0.04</v>
      </c>
    </row>
    <row r="13277" spans="1:5">
      <c r="A13277" s="410" t="s">
        <v>3047</v>
      </c>
      <c r="B13277" s="62" t="s">
        <v>131</v>
      </c>
      <c r="C13277" s="62">
        <v>1.098768E-2</v>
      </c>
      <c r="D13277" s="62">
        <v>9.4499999999999993</v>
      </c>
      <c r="E13277" s="173">
        <f t="shared" si="291"/>
        <v>0.1</v>
      </c>
    </row>
    <row r="13278" spans="1:5">
      <c r="A13278" s="410" t="s">
        <v>3075</v>
      </c>
      <c r="B13278" s="62" t="s">
        <v>128</v>
      </c>
      <c r="C13278" s="62">
        <v>1.2091999999999999E-3</v>
      </c>
      <c r="D13278" s="62">
        <v>15.32</v>
      </c>
      <c r="E13278" s="173">
        <f t="shared" si="291"/>
        <v>0.01</v>
      </c>
    </row>
    <row r="13279" spans="1:5">
      <c r="A13279" s="410" t="s">
        <v>3076</v>
      </c>
      <c r="B13279" s="62" t="s">
        <v>122</v>
      </c>
      <c r="C13279" s="62">
        <v>0.8</v>
      </c>
      <c r="D13279" s="62">
        <v>1.87</v>
      </c>
      <c r="E13279" s="173">
        <f t="shared" si="291"/>
        <v>1.49</v>
      </c>
    </row>
    <row r="13280" spans="1:5">
      <c r="A13280" s="410" t="s">
        <v>3077</v>
      </c>
      <c r="B13280" s="62" t="s">
        <v>122</v>
      </c>
      <c r="C13280" s="62">
        <v>0.8</v>
      </c>
      <c r="D13280" s="62">
        <v>0.71</v>
      </c>
      <c r="E13280" s="173">
        <f t="shared" si="291"/>
        <v>0.56000000000000005</v>
      </c>
    </row>
    <row r="13281" spans="1:5">
      <c r="A13281" s="410" t="s">
        <v>3078</v>
      </c>
      <c r="B13281" s="62" t="s">
        <v>122</v>
      </c>
      <c r="C13281" s="62">
        <v>0.8</v>
      </c>
      <c r="D13281" s="62">
        <v>0.34</v>
      </c>
      <c r="E13281" s="173">
        <f t="shared" si="291"/>
        <v>0.27</v>
      </c>
    </row>
    <row r="13282" spans="1:5">
      <c r="A13282" s="410" t="s">
        <v>3079</v>
      </c>
      <c r="B13282" s="62" t="s">
        <v>122</v>
      </c>
      <c r="C13282" s="62">
        <v>0.8</v>
      </c>
      <c r="D13282" s="62">
        <v>0.05</v>
      </c>
      <c r="E13282" s="173">
        <f t="shared" si="291"/>
        <v>0.04</v>
      </c>
    </row>
    <row r="13283" spans="1:5">
      <c r="A13283" s="410" t="s">
        <v>3048</v>
      </c>
      <c r="B13283" s="62" t="s">
        <v>123</v>
      </c>
      <c r="C13283" s="62">
        <v>2.1170400000000002E-3</v>
      </c>
      <c r="D13283" s="62">
        <v>31.18</v>
      </c>
      <c r="E13283" s="173">
        <f t="shared" si="291"/>
        <v>0.06</v>
      </c>
    </row>
    <row r="13284" spans="1:5">
      <c r="A13284" s="410" t="s">
        <v>3049</v>
      </c>
      <c r="B13284" s="62" t="s">
        <v>123</v>
      </c>
      <c r="C13284" s="62">
        <v>9.9223999999999992E-4</v>
      </c>
      <c r="D13284" s="62">
        <v>178.5</v>
      </c>
      <c r="E13284" s="173">
        <f t="shared" si="291"/>
        <v>0.17</v>
      </c>
    </row>
    <row r="13285" spans="1:5">
      <c r="A13285" s="410" t="s">
        <v>3050</v>
      </c>
      <c r="B13285" s="62" t="s">
        <v>123</v>
      </c>
      <c r="C13285" s="62">
        <v>8.9189760000000007E-2</v>
      </c>
      <c r="D13285" s="62">
        <v>1.17</v>
      </c>
      <c r="E13285" s="173">
        <f t="shared" si="291"/>
        <v>0.1</v>
      </c>
    </row>
    <row r="13286" spans="1:5" ht="30">
      <c r="A13286" s="410" t="s">
        <v>3051</v>
      </c>
      <c r="B13286" s="62" t="s">
        <v>123</v>
      </c>
      <c r="C13286" s="62">
        <v>8.5999999999999998E-4</v>
      </c>
      <c r="D13286" s="62">
        <v>140.43</v>
      </c>
      <c r="E13286" s="173">
        <f t="shared" si="291"/>
        <v>0.12</v>
      </c>
    </row>
    <row r="13287" spans="1:5" ht="30">
      <c r="A13287" s="410" t="s">
        <v>3052</v>
      </c>
      <c r="B13287" s="62" t="s">
        <v>123</v>
      </c>
      <c r="C13287" s="62">
        <v>5.7600000000000001E-4</v>
      </c>
      <c r="D13287" s="62">
        <v>123.37</v>
      </c>
      <c r="E13287" s="173">
        <f t="shared" si="291"/>
        <v>7.0000000000000007E-2</v>
      </c>
    </row>
    <row r="13288" spans="1:5" ht="30">
      <c r="A13288" s="410" t="s">
        <v>3080</v>
      </c>
      <c r="B13288" s="62" t="s">
        <v>123</v>
      </c>
      <c r="C13288" s="62">
        <v>3.5280000000000001E-5</v>
      </c>
      <c r="D13288" s="62">
        <v>593.85</v>
      </c>
      <c r="E13288" s="173">
        <f t="shared" si="291"/>
        <v>0.02</v>
      </c>
    </row>
    <row r="13289" spans="1:5">
      <c r="A13289" s="410" t="s">
        <v>3081</v>
      </c>
      <c r="B13289" s="62" t="s">
        <v>123</v>
      </c>
      <c r="C13289" s="62">
        <v>2.1664000000000001E-4</v>
      </c>
      <c r="D13289" s="62">
        <v>134.63</v>
      </c>
      <c r="E13289" s="173">
        <f t="shared" si="291"/>
        <v>0.02</v>
      </c>
    </row>
    <row r="13290" spans="1:5">
      <c r="A13290" s="410" t="s">
        <v>3082</v>
      </c>
      <c r="B13290" s="62" t="s">
        <v>123</v>
      </c>
      <c r="C13290" s="62">
        <v>1.6456000000000001E-4</v>
      </c>
      <c r="D13290" s="62">
        <v>202.84</v>
      </c>
      <c r="E13290" s="173">
        <f t="shared" si="291"/>
        <v>0.03</v>
      </c>
    </row>
    <row r="13291" spans="1:5">
      <c r="A13291" s="410" t="s">
        <v>3083</v>
      </c>
      <c r="B13291" s="62" t="s">
        <v>123</v>
      </c>
      <c r="C13291" s="62">
        <v>3.5280000000000001E-5</v>
      </c>
      <c r="D13291" s="62">
        <v>574.46</v>
      </c>
      <c r="E13291" s="173">
        <f t="shared" si="291"/>
        <v>0.02</v>
      </c>
    </row>
    <row r="13292" spans="1:5">
      <c r="A13292" s="410" t="s">
        <v>3084</v>
      </c>
      <c r="B13292" s="62" t="s">
        <v>123</v>
      </c>
      <c r="C13292" s="62">
        <v>4.3359999999999998E-5</v>
      </c>
      <c r="D13292" s="62">
        <v>276.64</v>
      </c>
      <c r="E13292" s="173">
        <f t="shared" si="291"/>
        <v>0.01</v>
      </c>
    </row>
    <row r="13293" spans="1:5">
      <c r="A13293" s="410" t="s">
        <v>3085</v>
      </c>
      <c r="B13293" s="62" t="s">
        <v>123</v>
      </c>
      <c r="C13293" s="62">
        <v>2.1840000000000002E-3</v>
      </c>
      <c r="D13293" s="62">
        <v>8.1</v>
      </c>
      <c r="E13293" s="173">
        <f t="shared" si="291"/>
        <v>0.01</v>
      </c>
    </row>
    <row r="13294" spans="1:5">
      <c r="A13294" s="410" t="s">
        <v>3086</v>
      </c>
      <c r="B13294" s="62" t="s">
        <v>123</v>
      </c>
      <c r="C13294" s="62">
        <v>1.2091999999999999E-3</v>
      </c>
      <c r="D13294" s="62">
        <v>11.01</v>
      </c>
      <c r="E13294" s="173">
        <f t="shared" si="291"/>
        <v>0.01</v>
      </c>
    </row>
    <row r="13295" spans="1:5">
      <c r="A13295" s="410" t="s">
        <v>3087</v>
      </c>
      <c r="B13295" s="62" t="s">
        <v>123</v>
      </c>
      <c r="C13295" s="62">
        <v>1.2091999999999999E-3</v>
      </c>
      <c r="D13295" s="62">
        <v>24.42</v>
      </c>
      <c r="E13295" s="173">
        <f t="shared" si="291"/>
        <v>0.02</v>
      </c>
    </row>
    <row r="13296" spans="1:5">
      <c r="A13296" s="410" t="s">
        <v>3403</v>
      </c>
      <c r="B13296" s="62" t="s">
        <v>126</v>
      </c>
      <c r="C13296" s="62">
        <v>1.0054570300000001</v>
      </c>
      <c r="D13296" s="62">
        <v>7.33</v>
      </c>
      <c r="E13296" s="173">
        <f t="shared" si="291"/>
        <v>7.37</v>
      </c>
    </row>
    <row r="13297" spans="1:5">
      <c r="A13297" s="410" t="s">
        <v>562</v>
      </c>
      <c r="B13297" s="62" t="s">
        <v>563</v>
      </c>
      <c r="C13297" s="62" t="s">
        <v>563</v>
      </c>
      <c r="D13297" s="62" t="s">
        <v>563</v>
      </c>
      <c r="E13297" s="173">
        <f>SUM(E13273:E13296)</f>
        <v>10.69</v>
      </c>
    </row>
    <row r="13298" spans="1:5">
      <c r="A13298" s="410"/>
      <c r="B13298" s="62"/>
      <c r="C13298" s="62"/>
      <c r="D13298" s="62"/>
      <c r="E13298" s="173"/>
    </row>
    <row r="13299" spans="1:5">
      <c r="A13299" s="410" t="s">
        <v>565</v>
      </c>
      <c r="B13299" s="62" t="s">
        <v>563</v>
      </c>
      <c r="C13299" s="62" t="s">
        <v>563</v>
      </c>
      <c r="D13299" s="62" t="s">
        <v>563</v>
      </c>
      <c r="E13299" s="173">
        <f>E13265+E13270+E13297</f>
        <v>20.04</v>
      </c>
    </row>
    <row r="13300" spans="1:5">
      <c r="A13300" s="410"/>
      <c r="B13300" s="62"/>
      <c r="C13300" s="62"/>
      <c r="D13300" s="413"/>
      <c r="E13300" s="173"/>
    </row>
    <row r="13301" spans="1:5">
      <c r="A13301" s="410"/>
      <c r="B13301" s="62"/>
      <c r="C13301" s="62"/>
      <c r="D13301" s="62"/>
      <c r="E13301" s="173"/>
    </row>
    <row r="13302" spans="1:5">
      <c r="A13302" s="410"/>
      <c r="B13302" s="62"/>
      <c r="C13302" s="62"/>
      <c r="D13302" s="62"/>
      <c r="E13302" s="173"/>
    </row>
    <row r="13303" spans="1:5">
      <c r="A13303" s="410" t="s">
        <v>1576</v>
      </c>
      <c r="B13303" s="62" t="s">
        <v>3547</v>
      </c>
      <c r="C13303" s="62"/>
      <c r="D13303" s="62"/>
      <c r="E13303" s="173"/>
    </row>
    <row r="13304" spans="1:5">
      <c r="A13304" s="410" t="s">
        <v>1289</v>
      </c>
      <c r="B13304" s="62"/>
      <c r="C13304" s="62"/>
      <c r="D13304" s="62"/>
      <c r="E13304" s="173"/>
    </row>
    <row r="13305" spans="1:5">
      <c r="A13305" s="410" t="s">
        <v>590</v>
      </c>
      <c r="B13305" s="62"/>
      <c r="C13305" s="62"/>
      <c r="D13305" s="62"/>
      <c r="E13305" s="173"/>
    </row>
    <row r="13306" spans="1:5">
      <c r="A13306" s="410"/>
      <c r="B13306" s="62"/>
      <c r="C13306" s="62"/>
      <c r="D13306" s="62"/>
      <c r="E13306" s="173"/>
    </row>
    <row r="13307" spans="1:5">
      <c r="A13307" s="410" t="s">
        <v>576</v>
      </c>
      <c r="B13307" s="62" t="s">
        <v>558</v>
      </c>
      <c r="C13307" s="62" t="s">
        <v>559</v>
      </c>
      <c r="D13307" s="62" t="s">
        <v>560</v>
      </c>
      <c r="E13307" s="173" t="s">
        <v>561</v>
      </c>
    </row>
    <row r="13308" spans="1:5" ht="30">
      <c r="A13308" s="410" t="s">
        <v>3061</v>
      </c>
      <c r="B13308" s="62" t="s">
        <v>123</v>
      </c>
      <c r="C13308" s="62">
        <v>5.4160000000000003E-5</v>
      </c>
      <c r="D13308" s="62">
        <v>576</v>
      </c>
      <c r="E13308" s="173">
        <f>TRUNC((C13308*D13308),2)</f>
        <v>0.03</v>
      </c>
    </row>
    <row r="13309" spans="1:5">
      <c r="A13309" s="410" t="s">
        <v>562</v>
      </c>
      <c r="B13309" s="62" t="s">
        <v>563</v>
      </c>
      <c r="C13309" s="62" t="s">
        <v>563</v>
      </c>
      <c r="D13309" s="62" t="s">
        <v>563</v>
      </c>
      <c r="E13309" s="173">
        <f>SUM(E13308:E13308)</f>
        <v>0.03</v>
      </c>
    </row>
    <row r="13310" spans="1:5">
      <c r="A13310" s="410"/>
      <c r="B13310" s="62"/>
      <c r="C13310" s="62"/>
      <c r="D13310" s="62"/>
      <c r="E13310" s="173"/>
    </row>
    <row r="13311" spans="1:5">
      <c r="A13311" s="410" t="s">
        <v>557</v>
      </c>
      <c r="B13311" s="62" t="s">
        <v>558</v>
      </c>
      <c r="C13311" s="62" t="s">
        <v>559</v>
      </c>
      <c r="D13311" s="62" t="s">
        <v>560</v>
      </c>
      <c r="E13311" s="173" t="s">
        <v>561</v>
      </c>
    </row>
    <row r="13312" spans="1:5">
      <c r="A13312" s="410" t="s">
        <v>3124</v>
      </c>
      <c r="B13312" s="62" t="s">
        <v>122</v>
      </c>
      <c r="C13312" s="62">
        <v>0.41204000000000002</v>
      </c>
      <c r="D13312" s="62">
        <v>9.34</v>
      </c>
      <c r="E13312" s="173">
        <f>TRUNC((C13312*D13312),2)</f>
        <v>3.84</v>
      </c>
    </row>
    <row r="13313" spans="1:5">
      <c r="A13313" s="410" t="s">
        <v>3125</v>
      </c>
      <c r="B13313" s="62" t="s">
        <v>122</v>
      </c>
      <c r="C13313" s="62">
        <v>0.41204000000000002</v>
      </c>
      <c r="D13313" s="62">
        <v>13.3</v>
      </c>
      <c r="E13313" s="173">
        <f>TRUNC((C13313*D13313),2)</f>
        <v>5.48</v>
      </c>
    </row>
    <row r="13314" spans="1:5">
      <c r="A13314" s="410" t="s">
        <v>562</v>
      </c>
      <c r="B13314" s="62" t="s">
        <v>563</v>
      </c>
      <c r="C13314" s="62" t="s">
        <v>563</v>
      </c>
      <c r="D13314" s="62" t="s">
        <v>563</v>
      </c>
      <c r="E13314" s="173">
        <f>SUM(E13312:E13313)</f>
        <v>9.32</v>
      </c>
    </row>
    <row r="13315" spans="1:5">
      <c r="A13315" s="410"/>
      <c r="B13315" s="62"/>
      <c r="C13315" s="62"/>
      <c r="D13315" s="62"/>
      <c r="E13315" s="173"/>
    </row>
    <row r="13316" spans="1:5">
      <c r="A13316" s="410" t="s">
        <v>564</v>
      </c>
      <c r="B13316" s="62" t="s">
        <v>558</v>
      </c>
      <c r="C13316" s="62" t="s">
        <v>559</v>
      </c>
      <c r="D13316" s="62" t="s">
        <v>560</v>
      </c>
      <c r="E13316" s="173" t="s">
        <v>561</v>
      </c>
    </row>
    <row r="13317" spans="1:5">
      <c r="A13317" s="410" t="s">
        <v>3066</v>
      </c>
      <c r="B13317" s="62" t="s">
        <v>123</v>
      </c>
      <c r="C13317" s="62">
        <v>6.4137600000000001E-3</v>
      </c>
      <c r="D13317" s="62">
        <v>6.92</v>
      </c>
      <c r="E13317" s="173">
        <f t="shared" ref="E13317:E13340" si="292">TRUNC((C13317*D13317),2)</f>
        <v>0.04</v>
      </c>
    </row>
    <row r="13318" spans="1:5">
      <c r="A13318" s="410" t="s">
        <v>3046</v>
      </c>
      <c r="B13318" s="62" t="s">
        <v>131</v>
      </c>
      <c r="C13318" s="62">
        <v>1.2807999999999999E-3</v>
      </c>
      <c r="D13318" s="62">
        <v>50.4</v>
      </c>
      <c r="E13318" s="173">
        <f t="shared" si="292"/>
        <v>0.06</v>
      </c>
    </row>
    <row r="13319" spans="1:5">
      <c r="A13319" s="410" t="s">
        <v>3067</v>
      </c>
      <c r="B13319" s="62" t="s">
        <v>123</v>
      </c>
      <c r="C13319" s="62">
        <v>5.3167999999999998E-4</v>
      </c>
      <c r="D13319" s="62">
        <v>108.95</v>
      </c>
      <c r="E13319" s="173">
        <f t="shared" si="292"/>
        <v>0.05</v>
      </c>
    </row>
    <row r="13320" spans="1:5">
      <c r="A13320" s="410" t="s">
        <v>3069</v>
      </c>
      <c r="B13320" s="62" t="s">
        <v>123</v>
      </c>
      <c r="C13320" s="62">
        <v>7.2552800000000002E-3</v>
      </c>
      <c r="D13320" s="62">
        <v>6.21</v>
      </c>
      <c r="E13320" s="173">
        <f t="shared" si="292"/>
        <v>0.04</v>
      </c>
    </row>
    <row r="13321" spans="1:5">
      <c r="A13321" s="410" t="s">
        <v>3047</v>
      </c>
      <c r="B13321" s="62" t="s">
        <v>131</v>
      </c>
      <c r="C13321" s="62">
        <v>1.098768E-2</v>
      </c>
      <c r="D13321" s="62">
        <v>9.4499999999999993</v>
      </c>
      <c r="E13321" s="173">
        <f t="shared" si="292"/>
        <v>0.1</v>
      </c>
    </row>
    <row r="13322" spans="1:5">
      <c r="A13322" s="410" t="s">
        <v>3075</v>
      </c>
      <c r="B13322" s="62" t="s">
        <v>128</v>
      </c>
      <c r="C13322" s="62">
        <v>1.2091999999999999E-3</v>
      </c>
      <c r="D13322" s="62">
        <v>15.32</v>
      </c>
      <c r="E13322" s="173">
        <f t="shared" si="292"/>
        <v>0.01</v>
      </c>
    </row>
    <row r="13323" spans="1:5">
      <c r="A13323" s="410" t="s">
        <v>3076</v>
      </c>
      <c r="B13323" s="62" t="s">
        <v>122</v>
      </c>
      <c r="C13323" s="62">
        <v>0.8</v>
      </c>
      <c r="D13323" s="62">
        <v>1.87</v>
      </c>
      <c r="E13323" s="173">
        <f t="shared" si="292"/>
        <v>1.49</v>
      </c>
    </row>
    <row r="13324" spans="1:5">
      <c r="A13324" s="410" t="s">
        <v>3077</v>
      </c>
      <c r="B13324" s="62" t="s">
        <v>122</v>
      </c>
      <c r="C13324" s="62">
        <v>0.8</v>
      </c>
      <c r="D13324" s="62">
        <v>0.71</v>
      </c>
      <c r="E13324" s="173">
        <f t="shared" si="292"/>
        <v>0.56000000000000005</v>
      </c>
    </row>
    <row r="13325" spans="1:5">
      <c r="A13325" s="410" t="s">
        <v>3078</v>
      </c>
      <c r="B13325" s="62" t="s">
        <v>122</v>
      </c>
      <c r="C13325" s="62">
        <v>0.8</v>
      </c>
      <c r="D13325" s="62">
        <v>0.34</v>
      </c>
      <c r="E13325" s="173">
        <f t="shared" si="292"/>
        <v>0.27</v>
      </c>
    </row>
    <row r="13326" spans="1:5">
      <c r="A13326" s="410" t="s">
        <v>3079</v>
      </c>
      <c r="B13326" s="62" t="s">
        <v>122</v>
      </c>
      <c r="C13326" s="62">
        <v>0.8</v>
      </c>
      <c r="D13326" s="62">
        <v>0.05</v>
      </c>
      <c r="E13326" s="173">
        <f t="shared" si="292"/>
        <v>0.04</v>
      </c>
    </row>
    <row r="13327" spans="1:5">
      <c r="A13327" s="410" t="s">
        <v>3048</v>
      </c>
      <c r="B13327" s="62" t="s">
        <v>123</v>
      </c>
      <c r="C13327" s="62">
        <v>2.1170400000000002E-3</v>
      </c>
      <c r="D13327" s="62">
        <v>31.18</v>
      </c>
      <c r="E13327" s="173">
        <f t="shared" si="292"/>
        <v>0.06</v>
      </c>
    </row>
    <row r="13328" spans="1:5">
      <c r="A13328" s="410" t="s">
        <v>3049</v>
      </c>
      <c r="B13328" s="62" t="s">
        <v>123</v>
      </c>
      <c r="C13328" s="62">
        <v>9.9223999999999992E-4</v>
      </c>
      <c r="D13328" s="62">
        <v>178.5</v>
      </c>
      <c r="E13328" s="173">
        <f t="shared" si="292"/>
        <v>0.17</v>
      </c>
    </row>
    <row r="13329" spans="1:5">
      <c r="A13329" s="410" t="s">
        <v>3050</v>
      </c>
      <c r="B13329" s="62" t="s">
        <v>123</v>
      </c>
      <c r="C13329" s="62">
        <v>8.9189760000000007E-2</v>
      </c>
      <c r="D13329" s="62">
        <v>1.17</v>
      </c>
      <c r="E13329" s="173">
        <f t="shared" si="292"/>
        <v>0.1</v>
      </c>
    </row>
    <row r="13330" spans="1:5" ht="30">
      <c r="A13330" s="410" t="s">
        <v>3051</v>
      </c>
      <c r="B13330" s="62" t="s">
        <v>123</v>
      </c>
      <c r="C13330" s="62">
        <v>8.5999999999999998E-4</v>
      </c>
      <c r="D13330" s="62">
        <v>140.43</v>
      </c>
      <c r="E13330" s="173">
        <f t="shared" si="292"/>
        <v>0.12</v>
      </c>
    </row>
    <row r="13331" spans="1:5" ht="30">
      <c r="A13331" s="410" t="s">
        <v>3052</v>
      </c>
      <c r="B13331" s="62" t="s">
        <v>123</v>
      </c>
      <c r="C13331" s="62">
        <v>5.7600000000000001E-4</v>
      </c>
      <c r="D13331" s="62">
        <v>123.37</v>
      </c>
      <c r="E13331" s="173">
        <f t="shared" si="292"/>
        <v>7.0000000000000007E-2</v>
      </c>
    </row>
    <row r="13332" spans="1:5" ht="30">
      <c r="A13332" s="410" t="s">
        <v>3080</v>
      </c>
      <c r="B13332" s="62" t="s">
        <v>123</v>
      </c>
      <c r="C13332" s="62">
        <v>3.5280000000000001E-5</v>
      </c>
      <c r="D13332" s="62">
        <v>593.85</v>
      </c>
      <c r="E13332" s="173">
        <f t="shared" si="292"/>
        <v>0.02</v>
      </c>
    </row>
    <row r="13333" spans="1:5">
      <c r="A13333" s="410" t="s">
        <v>3081</v>
      </c>
      <c r="B13333" s="62" t="s">
        <v>123</v>
      </c>
      <c r="C13333" s="62">
        <v>2.1664000000000001E-4</v>
      </c>
      <c r="D13333" s="62">
        <v>134.63</v>
      </c>
      <c r="E13333" s="173">
        <f t="shared" si="292"/>
        <v>0.02</v>
      </c>
    </row>
    <row r="13334" spans="1:5">
      <c r="A13334" s="410" t="s">
        <v>3082</v>
      </c>
      <c r="B13334" s="62" t="s">
        <v>123</v>
      </c>
      <c r="C13334" s="62">
        <v>1.6456000000000001E-4</v>
      </c>
      <c r="D13334" s="62">
        <v>202.84</v>
      </c>
      <c r="E13334" s="173">
        <f t="shared" si="292"/>
        <v>0.03</v>
      </c>
    </row>
    <row r="13335" spans="1:5">
      <c r="A13335" s="410" t="s">
        <v>3083</v>
      </c>
      <c r="B13335" s="62" t="s">
        <v>123</v>
      </c>
      <c r="C13335" s="62">
        <v>3.5280000000000001E-5</v>
      </c>
      <c r="D13335" s="62">
        <v>574.46</v>
      </c>
      <c r="E13335" s="173">
        <f t="shared" si="292"/>
        <v>0.02</v>
      </c>
    </row>
    <row r="13336" spans="1:5">
      <c r="A13336" s="410" t="s">
        <v>3084</v>
      </c>
      <c r="B13336" s="62" t="s">
        <v>123</v>
      </c>
      <c r="C13336" s="62">
        <v>4.3359999999999998E-5</v>
      </c>
      <c r="D13336" s="62">
        <v>276.64</v>
      </c>
      <c r="E13336" s="173">
        <f t="shared" si="292"/>
        <v>0.01</v>
      </c>
    </row>
    <row r="13337" spans="1:5">
      <c r="A13337" s="410" t="s">
        <v>3085</v>
      </c>
      <c r="B13337" s="62" t="s">
        <v>123</v>
      </c>
      <c r="C13337" s="62">
        <v>2.1840000000000002E-3</v>
      </c>
      <c r="D13337" s="62">
        <v>8.1</v>
      </c>
      <c r="E13337" s="173">
        <f t="shared" si="292"/>
        <v>0.01</v>
      </c>
    </row>
    <row r="13338" spans="1:5">
      <c r="A13338" s="410" t="s">
        <v>3086</v>
      </c>
      <c r="B13338" s="62" t="s">
        <v>123</v>
      </c>
      <c r="C13338" s="62">
        <v>1.2091999999999999E-3</v>
      </c>
      <c r="D13338" s="62">
        <v>11.01</v>
      </c>
      <c r="E13338" s="173">
        <f t="shared" si="292"/>
        <v>0.01</v>
      </c>
    </row>
    <row r="13339" spans="1:5">
      <c r="A13339" s="410" t="s">
        <v>3087</v>
      </c>
      <c r="B13339" s="62" t="s">
        <v>123</v>
      </c>
      <c r="C13339" s="62">
        <v>1.2091999999999999E-3</v>
      </c>
      <c r="D13339" s="62">
        <v>24.42</v>
      </c>
      <c r="E13339" s="173">
        <f t="shared" si="292"/>
        <v>0.02</v>
      </c>
    </row>
    <row r="13340" spans="1:5">
      <c r="A13340" s="410" t="s">
        <v>3404</v>
      </c>
      <c r="B13340" s="62" t="s">
        <v>126</v>
      </c>
      <c r="C13340" s="62">
        <v>1.0036522999999999</v>
      </c>
      <c r="D13340" s="62">
        <v>13.69</v>
      </c>
      <c r="E13340" s="173">
        <f t="shared" si="292"/>
        <v>13.73</v>
      </c>
    </row>
    <row r="13341" spans="1:5">
      <c r="A13341" s="410" t="s">
        <v>562</v>
      </c>
      <c r="B13341" s="62" t="s">
        <v>563</v>
      </c>
      <c r="C13341" s="62" t="s">
        <v>563</v>
      </c>
      <c r="D13341" s="62" t="s">
        <v>563</v>
      </c>
      <c r="E13341" s="173">
        <f>SUM(E13317:E13340)</f>
        <v>17.05</v>
      </c>
    </row>
    <row r="13342" spans="1:5">
      <c r="A13342" s="410"/>
      <c r="B13342" s="62"/>
      <c r="C13342" s="62"/>
      <c r="D13342" s="62"/>
      <c r="E13342" s="173"/>
    </row>
    <row r="13343" spans="1:5">
      <c r="A13343" s="410" t="s">
        <v>565</v>
      </c>
      <c r="B13343" s="62" t="s">
        <v>563</v>
      </c>
      <c r="C13343" s="62" t="s">
        <v>563</v>
      </c>
      <c r="D13343" s="62" t="s">
        <v>563</v>
      </c>
      <c r="E13343" s="173">
        <f>E13309+E13314+E13341</f>
        <v>26.4</v>
      </c>
    </row>
    <row r="13344" spans="1:5">
      <c r="A13344" s="410"/>
      <c r="B13344" s="62"/>
      <c r="C13344" s="62"/>
      <c r="D13344" s="413"/>
      <c r="E13344" s="173"/>
    </row>
    <row r="13345" spans="1:5">
      <c r="A13345" s="410"/>
      <c r="B13345" s="62"/>
      <c r="C13345" s="62"/>
      <c r="D13345" s="62"/>
      <c r="E13345" s="173"/>
    </row>
    <row r="13346" spans="1:5">
      <c r="A13346" s="410"/>
      <c r="B13346" s="62"/>
      <c r="C13346" s="62"/>
      <c r="D13346" s="62"/>
      <c r="E13346" s="173"/>
    </row>
    <row r="13347" spans="1:5">
      <c r="A13347" s="410" t="s">
        <v>1577</v>
      </c>
      <c r="B13347" s="62" t="s">
        <v>3714</v>
      </c>
      <c r="C13347" s="62"/>
      <c r="D13347" s="62"/>
      <c r="E13347" s="173"/>
    </row>
    <row r="13348" spans="1:5">
      <c r="A13348" s="410" t="s">
        <v>1290</v>
      </c>
      <c r="B13348" s="62"/>
      <c r="C13348" s="62"/>
      <c r="D13348" s="62"/>
      <c r="E13348" s="173"/>
    </row>
    <row r="13349" spans="1:5">
      <c r="A13349" s="410" t="s">
        <v>590</v>
      </c>
      <c r="B13349" s="62"/>
      <c r="C13349" s="62"/>
      <c r="D13349" s="62"/>
      <c r="E13349" s="173"/>
    </row>
    <row r="13350" spans="1:5">
      <c r="A13350" s="410"/>
      <c r="B13350" s="62"/>
      <c r="C13350" s="62"/>
      <c r="D13350" s="62"/>
      <c r="E13350" s="173"/>
    </row>
    <row r="13351" spans="1:5">
      <c r="A13351" s="410" t="s">
        <v>576</v>
      </c>
      <c r="B13351" s="62" t="s">
        <v>558</v>
      </c>
      <c r="C13351" s="62" t="s">
        <v>559</v>
      </c>
      <c r="D13351" s="62" t="s">
        <v>560</v>
      </c>
      <c r="E13351" s="173" t="s">
        <v>561</v>
      </c>
    </row>
    <row r="13352" spans="1:5" ht="30">
      <c r="A13352" s="410" t="s">
        <v>3061</v>
      </c>
      <c r="B13352" s="62" t="s">
        <v>123</v>
      </c>
      <c r="C13352" s="62">
        <v>1.7059999999999999E-5</v>
      </c>
      <c r="D13352" s="62">
        <v>576</v>
      </c>
      <c r="E13352" s="173">
        <f>TRUNC((C13352*D13352),2)</f>
        <v>0</v>
      </c>
    </row>
    <row r="13353" spans="1:5">
      <c r="A13353" s="410" t="s">
        <v>562</v>
      </c>
      <c r="B13353" s="62" t="s">
        <v>563</v>
      </c>
      <c r="C13353" s="62" t="s">
        <v>563</v>
      </c>
      <c r="D13353" s="62" t="s">
        <v>563</v>
      </c>
      <c r="E13353" s="173">
        <f>SUM(E13352:E13352)</f>
        <v>0</v>
      </c>
    </row>
    <row r="13354" spans="1:5">
      <c r="A13354" s="410"/>
      <c r="B13354" s="62"/>
      <c r="C13354" s="62"/>
      <c r="D13354" s="62"/>
      <c r="E13354" s="173"/>
    </row>
    <row r="13355" spans="1:5">
      <c r="A13355" s="410" t="s">
        <v>557</v>
      </c>
      <c r="B13355" s="62" t="s">
        <v>558</v>
      </c>
      <c r="C13355" s="62" t="s">
        <v>559</v>
      </c>
      <c r="D13355" s="62" t="s">
        <v>560</v>
      </c>
      <c r="E13355" s="173" t="s">
        <v>561</v>
      </c>
    </row>
    <row r="13356" spans="1:5">
      <c r="A13356" s="410" t="s">
        <v>3124</v>
      </c>
      <c r="B13356" s="62" t="s">
        <v>122</v>
      </c>
      <c r="C13356" s="62">
        <v>0.12979260000000001</v>
      </c>
      <c r="D13356" s="62">
        <v>9.34</v>
      </c>
      <c r="E13356" s="173">
        <f>TRUNC((C13356*D13356),2)</f>
        <v>1.21</v>
      </c>
    </row>
    <row r="13357" spans="1:5">
      <c r="A13357" s="410" t="s">
        <v>3125</v>
      </c>
      <c r="B13357" s="62" t="s">
        <v>122</v>
      </c>
      <c r="C13357" s="62">
        <v>0.12979260000000001</v>
      </c>
      <c r="D13357" s="62">
        <v>13.3</v>
      </c>
      <c r="E13357" s="173">
        <f>TRUNC((C13357*D13357),2)</f>
        <v>1.72</v>
      </c>
    </row>
    <row r="13358" spans="1:5">
      <c r="A13358" s="410" t="s">
        <v>562</v>
      </c>
      <c r="B13358" s="62" t="s">
        <v>563</v>
      </c>
      <c r="C13358" s="62" t="s">
        <v>563</v>
      </c>
      <c r="D13358" s="62" t="s">
        <v>563</v>
      </c>
      <c r="E13358" s="173">
        <f>SUM(E13356:E13357)</f>
        <v>2.9299999999999997</v>
      </c>
    </row>
    <row r="13359" spans="1:5">
      <c r="A13359" s="410"/>
      <c r="B13359" s="62"/>
      <c r="C13359" s="62"/>
      <c r="D13359" s="62"/>
      <c r="E13359" s="173"/>
    </row>
    <row r="13360" spans="1:5">
      <c r="A13360" s="410" t="s">
        <v>564</v>
      </c>
      <c r="B13360" s="62" t="s">
        <v>558</v>
      </c>
      <c r="C13360" s="62" t="s">
        <v>559</v>
      </c>
      <c r="D13360" s="62" t="s">
        <v>560</v>
      </c>
      <c r="E13360" s="173" t="s">
        <v>561</v>
      </c>
    </row>
    <row r="13361" spans="1:5">
      <c r="A13361" s="410" t="s">
        <v>3066</v>
      </c>
      <c r="B13361" s="62" t="s">
        <v>123</v>
      </c>
      <c r="C13361" s="62">
        <v>2.0203399999999998E-3</v>
      </c>
      <c r="D13361" s="62">
        <v>6.92</v>
      </c>
      <c r="E13361" s="173">
        <f t="shared" ref="E13361:E13385" si="293">TRUNC((C13361*D13361),2)</f>
        <v>0.01</v>
      </c>
    </row>
    <row r="13362" spans="1:5">
      <c r="A13362" s="410" t="s">
        <v>3046</v>
      </c>
      <c r="B13362" s="62" t="s">
        <v>131</v>
      </c>
      <c r="C13362" s="62">
        <v>4.0346000000000002E-4</v>
      </c>
      <c r="D13362" s="62">
        <v>50.4</v>
      </c>
      <c r="E13362" s="173">
        <f t="shared" si="293"/>
        <v>0.02</v>
      </c>
    </row>
    <row r="13363" spans="1:5">
      <c r="A13363" s="410" t="s">
        <v>3067</v>
      </c>
      <c r="B13363" s="62" t="s">
        <v>123</v>
      </c>
      <c r="C13363" s="62">
        <v>1.6747999999999999E-4</v>
      </c>
      <c r="D13363" s="62">
        <v>108.95</v>
      </c>
      <c r="E13363" s="173">
        <f t="shared" si="293"/>
        <v>0.01</v>
      </c>
    </row>
    <row r="13364" spans="1:5">
      <c r="A13364" s="410" t="s">
        <v>3405</v>
      </c>
      <c r="B13364" s="62" t="s">
        <v>126</v>
      </c>
      <c r="C13364" s="62">
        <v>1.0450373799999999</v>
      </c>
      <c r="D13364" s="62">
        <v>3.21</v>
      </c>
      <c r="E13364" s="173">
        <f t="shared" si="293"/>
        <v>3.35</v>
      </c>
    </row>
    <row r="13365" spans="1:5">
      <c r="A13365" s="410" t="s">
        <v>3069</v>
      </c>
      <c r="B13365" s="62" t="s">
        <v>123</v>
      </c>
      <c r="C13365" s="62">
        <v>2.2854199999999998E-3</v>
      </c>
      <c r="D13365" s="62">
        <v>6.21</v>
      </c>
      <c r="E13365" s="173">
        <f t="shared" si="293"/>
        <v>0.01</v>
      </c>
    </row>
    <row r="13366" spans="1:5">
      <c r="A13366" s="410" t="s">
        <v>3047</v>
      </c>
      <c r="B13366" s="62" t="s">
        <v>131</v>
      </c>
      <c r="C13366" s="62">
        <v>3.4611199999999998E-3</v>
      </c>
      <c r="D13366" s="62">
        <v>9.4499999999999993</v>
      </c>
      <c r="E13366" s="173">
        <f t="shared" si="293"/>
        <v>0.03</v>
      </c>
    </row>
    <row r="13367" spans="1:5">
      <c r="A13367" s="410" t="s">
        <v>3075</v>
      </c>
      <c r="B13367" s="62" t="s">
        <v>128</v>
      </c>
      <c r="C13367" s="62">
        <v>3.8089999999999999E-4</v>
      </c>
      <c r="D13367" s="62">
        <v>15.32</v>
      </c>
      <c r="E13367" s="173">
        <f t="shared" si="293"/>
        <v>0</v>
      </c>
    </row>
    <row r="13368" spans="1:5">
      <c r="A13368" s="410" t="s">
        <v>3406</v>
      </c>
      <c r="B13368" s="62" t="s">
        <v>127</v>
      </c>
      <c r="C13368" s="62">
        <v>2E-3</v>
      </c>
      <c r="D13368" s="62">
        <v>12.42</v>
      </c>
      <c r="E13368" s="173">
        <f t="shared" si="293"/>
        <v>0.02</v>
      </c>
    </row>
    <row r="13369" spans="1:5">
      <c r="A13369" s="410" t="s">
        <v>3076</v>
      </c>
      <c r="B13369" s="62" t="s">
        <v>122</v>
      </c>
      <c r="C13369" s="62">
        <v>0.252</v>
      </c>
      <c r="D13369" s="62">
        <v>1.87</v>
      </c>
      <c r="E13369" s="173">
        <f t="shared" si="293"/>
        <v>0.47</v>
      </c>
    </row>
    <row r="13370" spans="1:5">
      <c r="A13370" s="410" t="s">
        <v>3077</v>
      </c>
      <c r="B13370" s="62" t="s">
        <v>122</v>
      </c>
      <c r="C13370" s="62">
        <v>0.252</v>
      </c>
      <c r="D13370" s="62">
        <v>0.71</v>
      </c>
      <c r="E13370" s="173">
        <f t="shared" si="293"/>
        <v>0.17</v>
      </c>
    </row>
    <row r="13371" spans="1:5">
      <c r="A13371" s="410" t="s">
        <v>3078</v>
      </c>
      <c r="B13371" s="62" t="s">
        <v>122</v>
      </c>
      <c r="C13371" s="62">
        <v>0.252</v>
      </c>
      <c r="D13371" s="62">
        <v>0.34</v>
      </c>
      <c r="E13371" s="173">
        <f t="shared" si="293"/>
        <v>0.08</v>
      </c>
    </row>
    <row r="13372" spans="1:5">
      <c r="A13372" s="410" t="s">
        <v>3079</v>
      </c>
      <c r="B13372" s="62" t="s">
        <v>122</v>
      </c>
      <c r="C13372" s="62">
        <v>0.252</v>
      </c>
      <c r="D13372" s="62">
        <v>0.05</v>
      </c>
      <c r="E13372" s="173">
        <f t="shared" si="293"/>
        <v>0.01</v>
      </c>
    </row>
    <row r="13373" spans="1:5">
      <c r="A13373" s="410" t="s">
        <v>3048</v>
      </c>
      <c r="B13373" s="62" t="s">
        <v>123</v>
      </c>
      <c r="C13373" s="62">
        <v>6.6686000000000002E-4</v>
      </c>
      <c r="D13373" s="62">
        <v>31.18</v>
      </c>
      <c r="E13373" s="173">
        <f t="shared" si="293"/>
        <v>0.02</v>
      </c>
    </row>
    <row r="13374" spans="1:5">
      <c r="A13374" s="410" t="s">
        <v>3049</v>
      </c>
      <c r="B13374" s="62" t="s">
        <v>123</v>
      </c>
      <c r="C13374" s="62">
        <v>3.1255999999999998E-4</v>
      </c>
      <c r="D13374" s="62">
        <v>178.5</v>
      </c>
      <c r="E13374" s="173">
        <f t="shared" si="293"/>
        <v>0.05</v>
      </c>
    </row>
    <row r="13375" spans="1:5">
      <c r="A13375" s="410" t="s">
        <v>3050</v>
      </c>
      <c r="B13375" s="62" t="s">
        <v>123</v>
      </c>
      <c r="C13375" s="62">
        <v>2.809478E-2</v>
      </c>
      <c r="D13375" s="62">
        <v>1.17</v>
      </c>
      <c r="E13375" s="173">
        <f t="shared" si="293"/>
        <v>0.03</v>
      </c>
    </row>
    <row r="13376" spans="1:5" ht="30">
      <c r="A13376" s="410" t="s">
        <v>3051</v>
      </c>
      <c r="B13376" s="62" t="s">
        <v>123</v>
      </c>
      <c r="C13376" s="62">
        <v>2.7090000000000003E-4</v>
      </c>
      <c r="D13376" s="62">
        <v>140.43</v>
      </c>
      <c r="E13376" s="173">
        <f t="shared" si="293"/>
        <v>0.03</v>
      </c>
    </row>
    <row r="13377" spans="1:5" ht="30">
      <c r="A13377" s="410" t="s">
        <v>3052</v>
      </c>
      <c r="B13377" s="62" t="s">
        <v>123</v>
      </c>
      <c r="C13377" s="62">
        <v>1.8144E-4</v>
      </c>
      <c r="D13377" s="62">
        <v>123.37</v>
      </c>
      <c r="E13377" s="173">
        <f t="shared" si="293"/>
        <v>0.02</v>
      </c>
    </row>
    <row r="13378" spans="1:5" ht="30">
      <c r="A13378" s="410" t="s">
        <v>3080</v>
      </c>
      <c r="B13378" s="62" t="s">
        <v>123</v>
      </c>
      <c r="C13378" s="62">
        <v>1.112E-5</v>
      </c>
      <c r="D13378" s="62">
        <v>593.85</v>
      </c>
      <c r="E13378" s="173">
        <f t="shared" si="293"/>
        <v>0</v>
      </c>
    </row>
    <row r="13379" spans="1:5">
      <c r="A13379" s="410" t="s">
        <v>3081</v>
      </c>
      <c r="B13379" s="62" t="s">
        <v>123</v>
      </c>
      <c r="C13379" s="62">
        <v>6.8239999999999997E-5</v>
      </c>
      <c r="D13379" s="62">
        <v>134.63</v>
      </c>
      <c r="E13379" s="173">
        <f t="shared" si="293"/>
        <v>0</v>
      </c>
    </row>
    <row r="13380" spans="1:5">
      <c r="A13380" s="410" t="s">
        <v>3082</v>
      </c>
      <c r="B13380" s="62" t="s">
        <v>123</v>
      </c>
      <c r="C13380" s="62">
        <v>5.1839999999999998E-5</v>
      </c>
      <c r="D13380" s="62">
        <v>202.84</v>
      </c>
      <c r="E13380" s="173">
        <f t="shared" si="293"/>
        <v>0.01</v>
      </c>
    </row>
    <row r="13381" spans="1:5">
      <c r="A13381" s="410" t="s">
        <v>3083</v>
      </c>
      <c r="B13381" s="62" t="s">
        <v>123</v>
      </c>
      <c r="C13381" s="62">
        <v>1.112E-5</v>
      </c>
      <c r="D13381" s="62">
        <v>574.46</v>
      </c>
      <c r="E13381" s="173">
        <f t="shared" si="293"/>
        <v>0</v>
      </c>
    </row>
    <row r="13382" spans="1:5">
      <c r="A13382" s="410" t="s">
        <v>3084</v>
      </c>
      <c r="B13382" s="62" t="s">
        <v>123</v>
      </c>
      <c r="C13382" s="62">
        <v>1.366E-5</v>
      </c>
      <c r="D13382" s="62">
        <v>276.64</v>
      </c>
      <c r="E13382" s="173">
        <f t="shared" si="293"/>
        <v>0</v>
      </c>
    </row>
    <row r="13383" spans="1:5">
      <c r="A13383" s="410" t="s">
        <v>3085</v>
      </c>
      <c r="B13383" s="62" t="s">
        <v>123</v>
      </c>
      <c r="C13383" s="62">
        <v>6.8796000000000005E-4</v>
      </c>
      <c r="D13383" s="62">
        <v>8.1</v>
      </c>
      <c r="E13383" s="173">
        <f t="shared" si="293"/>
        <v>0</v>
      </c>
    </row>
    <row r="13384" spans="1:5">
      <c r="A13384" s="410" t="s">
        <v>3086</v>
      </c>
      <c r="B13384" s="62" t="s">
        <v>123</v>
      </c>
      <c r="C13384" s="62">
        <v>3.8089999999999999E-4</v>
      </c>
      <c r="D13384" s="62">
        <v>11.01</v>
      </c>
      <c r="E13384" s="173">
        <f t="shared" si="293"/>
        <v>0</v>
      </c>
    </row>
    <row r="13385" spans="1:5">
      <c r="A13385" s="410" t="s">
        <v>3087</v>
      </c>
      <c r="B13385" s="62" t="s">
        <v>123</v>
      </c>
      <c r="C13385" s="62">
        <v>3.8089999999999999E-4</v>
      </c>
      <c r="D13385" s="62">
        <v>24.42</v>
      </c>
      <c r="E13385" s="173">
        <f t="shared" si="293"/>
        <v>0</v>
      </c>
    </row>
    <row r="13386" spans="1:5">
      <c r="A13386" s="410" t="s">
        <v>562</v>
      </c>
      <c r="B13386" s="62" t="s">
        <v>563</v>
      </c>
      <c r="C13386" s="62" t="s">
        <v>563</v>
      </c>
      <c r="D13386" s="62" t="s">
        <v>563</v>
      </c>
      <c r="E13386" s="173">
        <f>SUM(E13361:E13385)</f>
        <v>4.339999999999999</v>
      </c>
    </row>
    <row r="13387" spans="1:5">
      <c r="A13387" s="410"/>
      <c r="B13387" s="62"/>
      <c r="C13387" s="62"/>
      <c r="D13387" s="62"/>
      <c r="E13387" s="173"/>
    </row>
    <row r="13388" spans="1:5">
      <c r="A13388" s="410" t="s">
        <v>565</v>
      </c>
      <c r="B13388" s="62" t="s">
        <v>563</v>
      </c>
      <c r="C13388" s="62" t="s">
        <v>563</v>
      </c>
      <c r="D13388" s="62" t="s">
        <v>563</v>
      </c>
      <c r="E13388" s="173">
        <f>E13353+E13358+E13386</f>
        <v>7.2699999999999987</v>
      </c>
    </row>
    <row r="13389" spans="1:5">
      <c r="A13389" s="410"/>
      <c r="B13389" s="62"/>
      <c r="C13389" s="62"/>
      <c r="D13389" s="413"/>
      <c r="E13389" s="173"/>
    </row>
    <row r="13390" spans="1:5">
      <c r="A13390" s="410"/>
      <c r="B13390" s="62"/>
      <c r="C13390" s="62"/>
      <c r="D13390" s="62"/>
      <c r="E13390" s="173"/>
    </row>
    <row r="13391" spans="1:5">
      <c r="A13391" s="410"/>
      <c r="B13391" s="62"/>
      <c r="C13391" s="62"/>
      <c r="D13391" s="62"/>
      <c r="E13391" s="173"/>
    </row>
    <row r="13392" spans="1:5">
      <c r="A13392" s="410" t="s">
        <v>1578</v>
      </c>
      <c r="B13392" s="62" t="s">
        <v>3715</v>
      </c>
      <c r="C13392" s="62"/>
      <c r="D13392" s="62"/>
      <c r="E13392" s="173"/>
    </row>
    <row r="13393" spans="1:5">
      <c r="A13393" s="410" t="s">
        <v>1291</v>
      </c>
      <c r="B13393" s="62"/>
      <c r="C13393" s="62"/>
      <c r="D13393" s="62"/>
      <c r="E13393" s="173"/>
    </row>
    <row r="13394" spans="1:5">
      <c r="A13394" s="410" t="s">
        <v>590</v>
      </c>
      <c r="B13394" s="62"/>
      <c r="C13394" s="62"/>
      <c r="D13394" s="62"/>
      <c r="E13394" s="173"/>
    </row>
    <row r="13395" spans="1:5">
      <c r="A13395" s="410"/>
      <c r="B13395" s="62"/>
      <c r="C13395" s="62"/>
      <c r="D13395" s="62"/>
      <c r="E13395" s="173"/>
    </row>
    <row r="13396" spans="1:5">
      <c r="A13396" s="410" t="s">
        <v>576</v>
      </c>
      <c r="B13396" s="62" t="s">
        <v>558</v>
      </c>
      <c r="C13396" s="62" t="s">
        <v>559</v>
      </c>
      <c r="D13396" s="62" t="s">
        <v>560</v>
      </c>
      <c r="E13396" s="173" t="s">
        <v>561</v>
      </c>
    </row>
    <row r="13397" spans="1:5" ht="30">
      <c r="A13397" s="410" t="s">
        <v>3061</v>
      </c>
      <c r="B13397" s="62" t="s">
        <v>123</v>
      </c>
      <c r="C13397" s="62">
        <v>2.8839999999999998E-5</v>
      </c>
      <c r="D13397" s="62">
        <v>576</v>
      </c>
      <c r="E13397" s="173">
        <f>TRUNC((C13397*D13397),2)</f>
        <v>0.01</v>
      </c>
    </row>
    <row r="13398" spans="1:5">
      <c r="A13398" s="410" t="s">
        <v>562</v>
      </c>
      <c r="B13398" s="62" t="s">
        <v>563</v>
      </c>
      <c r="C13398" s="62" t="s">
        <v>563</v>
      </c>
      <c r="D13398" s="62" t="s">
        <v>563</v>
      </c>
      <c r="E13398" s="173">
        <f>SUM(E13397:E13397)</f>
        <v>0.01</v>
      </c>
    </row>
    <row r="13399" spans="1:5">
      <c r="A13399" s="410"/>
      <c r="B13399" s="62"/>
      <c r="C13399" s="62"/>
      <c r="D13399" s="62"/>
      <c r="E13399" s="173"/>
    </row>
    <row r="13400" spans="1:5">
      <c r="A13400" s="410" t="s">
        <v>557</v>
      </c>
      <c r="B13400" s="62" t="s">
        <v>558</v>
      </c>
      <c r="C13400" s="62" t="s">
        <v>559</v>
      </c>
      <c r="D13400" s="62" t="s">
        <v>560</v>
      </c>
      <c r="E13400" s="173" t="s">
        <v>561</v>
      </c>
    </row>
    <row r="13401" spans="1:5">
      <c r="A13401" s="410" t="s">
        <v>3124</v>
      </c>
      <c r="B13401" s="62" t="s">
        <v>122</v>
      </c>
      <c r="C13401" s="62">
        <v>0.2194113</v>
      </c>
      <c r="D13401" s="62">
        <v>9.34</v>
      </c>
      <c r="E13401" s="173">
        <f>TRUNC((C13401*D13401),2)</f>
        <v>2.04</v>
      </c>
    </row>
    <row r="13402" spans="1:5">
      <c r="A13402" s="410" t="s">
        <v>3125</v>
      </c>
      <c r="B13402" s="62" t="s">
        <v>122</v>
      </c>
      <c r="C13402" s="62">
        <v>0.2194113</v>
      </c>
      <c r="D13402" s="62">
        <v>13.3</v>
      </c>
      <c r="E13402" s="173">
        <f>TRUNC((C13402*D13402),2)</f>
        <v>2.91</v>
      </c>
    </row>
    <row r="13403" spans="1:5">
      <c r="A13403" s="410" t="s">
        <v>562</v>
      </c>
      <c r="B13403" s="62" t="s">
        <v>563</v>
      </c>
      <c r="C13403" s="62" t="s">
        <v>563</v>
      </c>
      <c r="D13403" s="62" t="s">
        <v>563</v>
      </c>
      <c r="E13403" s="173">
        <f>SUM(E13401:E13402)</f>
        <v>4.95</v>
      </c>
    </row>
    <row r="13404" spans="1:5">
      <c r="A13404" s="410"/>
      <c r="B13404" s="62"/>
      <c r="C13404" s="62"/>
      <c r="D13404" s="62"/>
      <c r="E13404" s="173"/>
    </row>
    <row r="13405" spans="1:5">
      <c r="A13405" s="410" t="s">
        <v>564</v>
      </c>
      <c r="B13405" s="62" t="s">
        <v>558</v>
      </c>
      <c r="C13405" s="62" t="s">
        <v>559</v>
      </c>
      <c r="D13405" s="62" t="s">
        <v>560</v>
      </c>
      <c r="E13405" s="173" t="s">
        <v>561</v>
      </c>
    </row>
    <row r="13406" spans="1:5">
      <c r="A13406" s="410" t="s">
        <v>3066</v>
      </c>
      <c r="B13406" s="62" t="s">
        <v>123</v>
      </c>
      <c r="C13406" s="62">
        <v>3.4153199999999999E-3</v>
      </c>
      <c r="D13406" s="62">
        <v>6.92</v>
      </c>
      <c r="E13406" s="173">
        <f t="shared" ref="E13406:E13429" si="294">TRUNC((C13406*D13406),2)</f>
        <v>0.02</v>
      </c>
    </row>
    <row r="13407" spans="1:5">
      <c r="A13407" s="410" t="s">
        <v>3046</v>
      </c>
      <c r="B13407" s="62" t="s">
        <v>131</v>
      </c>
      <c r="C13407" s="62">
        <v>6.8201999999999998E-4</v>
      </c>
      <c r="D13407" s="62">
        <v>50.4</v>
      </c>
      <c r="E13407" s="173">
        <f t="shared" si="294"/>
        <v>0.03</v>
      </c>
    </row>
    <row r="13408" spans="1:5">
      <c r="A13408" s="410" t="s">
        <v>3067</v>
      </c>
      <c r="B13408" s="62" t="s">
        <v>123</v>
      </c>
      <c r="C13408" s="62">
        <v>2.8311999999999999E-4</v>
      </c>
      <c r="D13408" s="62">
        <v>108.95</v>
      </c>
      <c r="E13408" s="173">
        <f t="shared" si="294"/>
        <v>0.03</v>
      </c>
    </row>
    <row r="13409" spans="1:5">
      <c r="A13409" s="410" t="s">
        <v>3407</v>
      </c>
      <c r="B13409" s="62" t="s">
        <v>126</v>
      </c>
      <c r="C13409" s="62">
        <v>1.10406688</v>
      </c>
      <c r="D13409" s="62">
        <v>22.13</v>
      </c>
      <c r="E13409" s="173">
        <f t="shared" si="294"/>
        <v>24.43</v>
      </c>
    </row>
    <row r="13410" spans="1:5">
      <c r="A13410" s="410" t="s">
        <v>3069</v>
      </c>
      <c r="B13410" s="62" t="s">
        <v>123</v>
      </c>
      <c r="C13410" s="62">
        <v>3.8634400000000001E-3</v>
      </c>
      <c r="D13410" s="62">
        <v>6.21</v>
      </c>
      <c r="E13410" s="173">
        <f t="shared" si="294"/>
        <v>0.02</v>
      </c>
    </row>
    <row r="13411" spans="1:5">
      <c r="A13411" s="410" t="s">
        <v>3047</v>
      </c>
      <c r="B13411" s="62" t="s">
        <v>131</v>
      </c>
      <c r="C13411" s="62">
        <v>5.8509399999999998E-3</v>
      </c>
      <c r="D13411" s="62">
        <v>9.4499999999999993</v>
      </c>
      <c r="E13411" s="173">
        <f t="shared" si="294"/>
        <v>0.05</v>
      </c>
    </row>
    <row r="13412" spans="1:5">
      <c r="A13412" s="410" t="s">
        <v>3075</v>
      </c>
      <c r="B13412" s="62" t="s">
        <v>128</v>
      </c>
      <c r="C13412" s="62">
        <v>6.4389999999999998E-4</v>
      </c>
      <c r="D13412" s="62">
        <v>15.32</v>
      </c>
      <c r="E13412" s="173">
        <f t="shared" si="294"/>
        <v>0</v>
      </c>
    </row>
    <row r="13413" spans="1:5">
      <c r="A13413" s="410" t="s">
        <v>3076</v>
      </c>
      <c r="B13413" s="62" t="s">
        <v>122</v>
      </c>
      <c r="C13413" s="62">
        <v>0.42599999999999999</v>
      </c>
      <c r="D13413" s="62">
        <v>1.87</v>
      </c>
      <c r="E13413" s="173">
        <f t="shared" si="294"/>
        <v>0.79</v>
      </c>
    </row>
    <row r="13414" spans="1:5">
      <c r="A13414" s="410" t="s">
        <v>3077</v>
      </c>
      <c r="B13414" s="62" t="s">
        <v>122</v>
      </c>
      <c r="C13414" s="62">
        <v>0.42599999999999999</v>
      </c>
      <c r="D13414" s="62">
        <v>0.71</v>
      </c>
      <c r="E13414" s="173">
        <f t="shared" si="294"/>
        <v>0.3</v>
      </c>
    </row>
    <row r="13415" spans="1:5">
      <c r="A13415" s="410" t="s">
        <v>3078</v>
      </c>
      <c r="B13415" s="62" t="s">
        <v>122</v>
      </c>
      <c r="C13415" s="62">
        <v>0.42599999999999999</v>
      </c>
      <c r="D13415" s="62">
        <v>0.34</v>
      </c>
      <c r="E13415" s="173">
        <f t="shared" si="294"/>
        <v>0.14000000000000001</v>
      </c>
    </row>
    <row r="13416" spans="1:5">
      <c r="A13416" s="410" t="s">
        <v>3079</v>
      </c>
      <c r="B13416" s="62" t="s">
        <v>122</v>
      </c>
      <c r="C13416" s="62">
        <v>0.42599999999999999</v>
      </c>
      <c r="D13416" s="62">
        <v>0.05</v>
      </c>
      <c r="E13416" s="173">
        <f t="shared" si="294"/>
        <v>0.02</v>
      </c>
    </row>
    <row r="13417" spans="1:5">
      <c r="A13417" s="410" t="s">
        <v>3048</v>
      </c>
      <c r="B13417" s="62" t="s">
        <v>123</v>
      </c>
      <c r="C13417" s="62">
        <v>1.12732E-3</v>
      </c>
      <c r="D13417" s="62">
        <v>31.18</v>
      </c>
      <c r="E13417" s="173">
        <f t="shared" si="294"/>
        <v>0.03</v>
      </c>
    </row>
    <row r="13418" spans="1:5">
      <c r="A13418" s="410" t="s">
        <v>3049</v>
      </c>
      <c r="B13418" s="62" t="s">
        <v>123</v>
      </c>
      <c r="C13418" s="62">
        <v>5.2835999999999996E-4</v>
      </c>
      <c r="D13418" s="62">
        <v>178.5</v>
      </c>
      <c r="E13418" s="173">
        <f t="shared" si="294"/>
        <v>0.09</v>
      </c>
    </row>
    <row r="13419" spans="1:5">
      <c r="A13419" s="410" t="s">
        <v>3050</v>
      </c>
      <c r="B13419" s="62" t="s">
        <v>123</v>
      </c>
      <c r="C13419" s="62">
        <v>4.7493540000000001E-2</v>
      </c>
      <c r="D13419" s="62">
        <v>1.17</v>
      </c>
      <c r="E13419" s="173">
        <f t="shared" si="294"/>
        <v>0.05</v>
      </c>
    </row>
    <row r="13420" spans="1:5" ht="30">
      <c r="A13420" s="410" t="s">
        <v>3051</v>
      </c>
      <c r="B13420" s="62" t="s">
        <v>123</v>
      </c>
      <c r="C13420" s="62">
        <v>4.5795999999999999E-4</v>
      </c>
      <c r="D13420" s="62">
        <v>140.43</v>
      </c>
      <c r="E13420" s="173">
        <f t="shared" si="294"/>
        <v>0.06</v>
      </c>
    </row>
    <row r="13421" spans="1:5" ht="30">
      <c r="A13421" s="410" t="s">
        <v>3052</v>
      </c>
      <c r="B13421" s="62" t="s">
        <v>123</v>
      </c>
      <c r="C13421" s="62">
        <v>3.0672000000000002E-4</v>
      </c>
      <c r="D13421" s="62">
        <v>123.37</v>
      </c>
      <c r="E13421" s="173">
        <f t="shared" si="294"/>
        <v>0.03</v>
      </c>
    </row>
    <row r="13422" spans="1:5" ht="30">
      <c r="A13422" s="410" t="s">
        <v>3080</v>
      </c>
      <c r="B13422" s="62" t="s">
        <v>123</v>
      </c>
      <c r="C13422" s="62">
        <v>1.878E-5</v>
      </c>
      <c r="D13422" s="62">
        <v>593.85</v>
      </c>
      <c r="E13422" s="173">
        <f t="shared" si="294"/>
        <v>0.01</v>
      </c>
    </row>
    <row r="13423" spans="1:5">
      <c r="A13423" s="410" t="s">
        <v>3081</v>
      </c>
      <c r="B13423" s="62" t="s">
        <v>123</v>
      </c>
      <c r="C13423" s="62">
        <v>1.1535999999999999E-4</v>
      </c>
      <c r="D13423" s="62">
        <v>134.63</v>
      </c>
      <c r="E13423" s="173">
        <f t="shared" si="294"/>
        <v>0.01</v>
      </c>
    </row>
    <row r="13424" spans="1:5">
      <c r="A13424" s="410" t="s">
        <v>3082</v>
      </c>
      <c r="B13424" s="62" t="s">
        <v>123</v>
      </c>
      <c r="C13424" s="62">
        <v>8.7620000000000005E-5</v>
      </c>
      <c r="D13424" s="62">
        <v>202.84</v>
      </c>
      <c r="E13424" s="173">
        <f t="shared" si="294"/>
        <v>0.01</v>
      </c>
    </row>
    <row r="13425" spans="1:5">
      <c r="A13425" s="410" t="s">
        <v>3083</v>
      </c>
      <c r="B13425" s="62" t="s">
        <v>123</v>
      </c>
      <c r="C13425" s="62">
        <v>1.878E-5</v>
      </c>
      <c r="D13425" s="62">
        <v>574.46</v>
      </c>
      <c r="E13425" s="173">
        <f t="shared" si="294"/>
        <v>0.01</v>
      </c>
    </row>
    <row r="13426" spans="1:5">
      <c r="A13426" s="410" t="s">
        <v>3084</v>
      </c>
      <c r="B13426" s="62" t="s">
        <v>123</v>
      </c>
      <c r="C13426" s="62">
        <v>2.3079999999999999E-5</v>
      </c>
      <c r="D13426" s="62">
        <v>276.64</v>
      </c>
      <c r="E13426" s="173">
        <f t="shared" si="294"/>
        <v>0</v>
      </c>
    </row>
    <row r="13427" spans="1:5">
      <c r="A13427" s="410" t="s">
        <v>3085</v>
      </c>
      <c r="B13427" s="62" t="s">
        <v>123</v>
      </c>
      <c r="C13427" s="62">
        <v>1.1629800000000001E-3</v>
      </c>
      <c r="D13427" s="62">
        <v>8.1</v>
      </c>
      <c r="E13427" s="173">
        <f t="shared" si="294"/>
        <v>0</v>
      </c>
    </row>
    <row r="13428" spans="1:5">
      <c r="A13428" s="410" t="s">
        <v>3086</v>
      </c>
      <c r="B13428" s="62" t="s">
        <v>123</v>
      </c>
      <c r="C13428" s="62">
        <v>6.4389999999999998E-4</v>
      </c>
      <c r="D13428" s="62">
        <v>11.01</v>
      </c>
      <c r="E13428" s="173">
        <f t="shared" si="294"/>
        <v>0</v>
      </c>
    </row>
    <row r="13429" spans="1:5">
      <c r="A13429" s="410" t="s">
        <v>3087</v>
      </c>
      <c r="B13429" s="62" t="s">
        <v>123</v>
      </c>
      <c r="C13429" s="62">
        <v>6.4389999999999998E-4</v>
      </c>
      <c r="D13429" s="62">
        <v>24.42</v>
      </c>
      <c r="E13429" s="173">
        <f t="shared" si="294"/>
        <v>0.01</v>
      </c>
    </row>
    <row r="13430" spans="1:5">
      <c r="A13430" s="410" t="s">
        <v>562</v>
      </c>
      <c r="B13430" s="62" t="s">
        <v>563</v>
      </c>
      <c r="C13430" s="62" t="s">
        <v>563</v>
      </c>
      <c r="D13430" s="62" t="s">
        <v>563</v>
      </c>
      <c r="E13430" s="173">
        <f>SUM(E13406:E13429)</f>
        <v>26.140000000000008</v>
      </c>
    </row>
    <row r="13431" spans="1:5">
      <c r="A13431" s="410"/>
      <c r="B13431" s="62"/>
      <c r="C13431" s="62"/>
      <c r="D13431" s="62"/>
      <c r="E13431" s="173"/>
    </row>
    <row r="13432" spans="1:5">
      <c r="A13432" s="410" t="s">
        <v>565</v>
      </c>
      <c r="B13432" s="62" t="s">
        <v>563</v>
      </c>
      <c r="C13432" s="62" t="s">
        <v>563</v>
      </c>
      <c r="D13432" s="62" t="s">
        <v>563</v>
      </c>
      <c r="E13432" s="173">
        <f>E13398+E13403+E13430</f>
        <v>31.100000000000009</v>
      </c>
    </row>
    <row r="13433" spans="1:5">
      <c r="A13433" s="410"/>
      <c r="B13433" s="62"/>
      <c r="C13433" s="62"/>
      <c r="D13433" s="413"/>
      <c r="E13433" s="173"/>
    </row>
    <row r="13434" spans="1:5">
      <c r="A13434" s="410"/>
      <c r="B13434" s="62"/>
      <c r="C13434" s="62"/>
      <c r="D13434" s="62"/>
      <c r="E13434" s="173"/>
    </row>
    <row r="13435" spans="1:5">
      <c r="A13435" s="410"/>
      <c r="B13435" s="62"/>
      <c r="C13435" s="62"/>
      <c r="D13435" s="62"/>
      <c r="E13435" s="173"/>
    </row>
    <row r="13436" spans="1:5">
      <c r="A13436" s="410" t="s">
        <v>1579</v>
      </c>
      <c r="B13436" s="62" t="s">
        <v>3716</v>
      </c>
      <c r="C13436" s="62"/>
      <c r="D13436" s="62"/>
      <c r="E13436" s="173"/>
    </row>
    <row r="13437" spans="1:5">
      <c r="A13437" s="410" t="s">
        <v>1292</v>
      </c>
      <c r="B13437" s="62"/>
      <c r="C13437" s="62"/>
      <c r="D13437" s="62"/>
      <c r="E13437" s="173"/>
    </row>
    <row r="13438" spans="1:5">
      <c r="A13438" s="410" t="s">
        <v>590</v>
      </c>
      <c r="B13438" s="62"/>
      <c r="C13438" s="62"/>
      <c r="D13438" s="62"/>
      <c r="E13438" s="173"/>
    </row>
    <row r="13439" spans="1:5">
      <c r="A13439" s="410"/>
      <c r="B13439" s="62"/>
      <c r="C13439" s="62"/>
      <c r="D13439" s="62"/>
      <c r="E13439" s="173"/>
    </row>
    <row r="13440" spans="1:5">
      <c r="A13440" s="410" t="s">
        <v>576</v>
      </c>
      <c r="B13440" s="62" t="s">
        <v>558</v>
      </c>
      <c r="C13440" s="62" t="s">
        <v>559</v>
      </c>
      <c r="D13440" s="62" t="s">
        <v>560</v>
      </c>
      <c r="E13440" s="173" t="s">
        <v>561</v>
      </c>
    </row>
    <row r="13441" spans="1:5" ht="30">
      <c r="A13441" s="410" t="s">
        <v>3061</v>
      </c>
      <c r="B13441" s="62" t="s">
        <v>123</v>
      </c>
      <c r="C13441" s="62">
        <v>4.0600000000000001E-6</v>
      </c>
      <c r="D13441" s="62">
        <v>576</v>
      </c>
      <c r="E13441" s="173">
        <f>TRUNC((C13441*D13441),2)</f>
        <v>0</v>
      </c>
    </row>
    <row r="13442" spans="1:5">
      <c r="A13442" s="410" t="s">
        <v>562</v>
      </c>
      <c r="B13442" s="62" t="s">
        <v>563</v>
      </c>
      <c r="C13442" s="62" t="s">
        <v>563</v>
      </c>
      <c r="D13442" s="62" t="s">
        <v>563</v>
      </c>
      <c r="E13442" s="173">
        <f>SUM(E13441:E13441)</f>
        <v>0</v>
      </c>
    </row>
    <row r="13443" spans="1:5">
      <c r="A13443" s="410"/>
      <c r="B13443" s="62"/>
      <c r="C13443" s="62"/>
      <c r="D13443" s="62"/>
      <c r="E13443" s="173"/>
    </row>
    <row r="13444" spans="1:5">
      <c r="A13444" s="410" t="s">
        <v>557</v>
      </c>
      <c r="B13444" s="62" t="s">
        <v>558</v>
      </c>
      <c r="C13444" s="62" t="s">
        <v>559</v>
      </c>
      <c r="D13444" s="62" t="s">
        <v>560</v>
      </c>
      <c r="E13444" s="173" t="s">
        <v>561</v>
      </c>
    </row>
    <row r="13445" spans="1:5">
      <c r="A13445" s="410" t="s">
        <v>3124</v>
      </c>
      <c r="B13445" s="62" t="s">
        <v>122</v>
      </c>
      <c r="C13445" s="62">
        <v>3.0903E-2</v>
      </c>
      <c r="D13445" s="62">
        <v>9.34</v>
      </c>
      <c r="E13445" s="173">
        <f>TRUNC((C13445*D13445),2)</f>
        <v>0.28000000000000003</v>
      </c>
    </row>
    <row r="13446" spans="1:5">
      <c r="A13446" s="410" t="s">
        <v>3125</v>
      </c>
      <c r="B13446" s="62" t="s">
        <v>122</v>
      </c>
      <c r="C13446" s="62">
        <v>3.0903E-2</v>
      </c>
      <c r="D13446" s="62">
        <v>13.3</v>
      </c>
      <c r="E13446" s="173">
        <f>TRUNC((C13446*D13446),2)</f>
        <v>0.41</v>
      </c>
    </row>
    <row r="13447" spans="1:5">
      <c r="A13447" s="410" t="s">
        <v>562</v>
      </c>
      <c r="B13447" s="62" t="s">
        <v>563</v>
      </c>
      <c r="C13447" s="62" t="s">
        <v>563</v>
      </c>
      <c r="D13447" s="62" t="s">
        <v>563</v>
      </c>
      <c r="E13447" s="173">
        <f>SUM(E13445:E13446)</f>
        <v>0.69</v>
      </c>
    </row>
    <row r="13448" spans="1:5">
      <c r="A13448" s="410"/>
      <c r="B13448" s="62"/>
      <c r="C13448" s="62"/>
      <c r="D13448" s="62"/>
      <c r="E13448" s="173"/>
    </row>
    <row r="13449" spans="1:5">
      <c r="A13449" s="410" t="s">
        <v>564</v>
      </c>
      <c r="B13449" s="62" t="s">
        <v>558</v>
      </c>
      <c r="C13449" s="62" t="s">
        <v>559</v>
      </c>
      <c r="D13449" s="62" t="s">
        <v>560</v>
      </c>
      <c r="E13449" s="173" t="s">
        <v>561</v>
      </c>
    </row>
    <row r="13450" spans="1:5">
      <c r="A13450" s="410" t="s">
        <v>3066</v>
      </c>
      <c r="B13450" s="62" t="s">
        <v>123</v>
      </c>
      <c r="C13450" s="62">
        <v>4.8104000000000002E-4</v>
      </c>
      <c r="D13450" s="62">
        <v>6.92</v>
      </c>
      <c r="E13450" s="173">
        <f t="shared" ref="E13450:E13474" si="295">TRUNC((C13450*D13450),2)</f>
        <v>0</v>
      </c>
    </row>
    <row r="13451" spans="1:5">
      <c r="A13451" s="410" t="s">
        <v>3046</v>
      </c>
      <c r="B13451" s="62" t="s">
        <v>131</v>
      </c>
      <c r="C13451" s="62">
        <v>9.6059999999999998E-5</v>
      </c>
      <c r="D13451" s="62">
        <v>50.4</v>
      </c>
      <c r="E13451" s="173">
        <f t="shared" si="295"/>
        <v>0</v>
      </c>
    </row>
    <row r="13452" spans="1:5" ht="30">
      <c r="A13452" s="410" t="s">
        <v>3408</v>
      </c>
      <c r="B13452" s="62" t="s">
        <v>126</v>
      </c>
      <c r="C13452" s="62">
        <v>1.2483333299999999</v>
      </c>
      <c r="D13452" s="62">
        <v>1.2</v>
      </c>
      <c r="E13452" s="173">
        <f t="shared" si="295"/>
        <v>1.49</v>
      </c>
    </row>
    <row r="13453" spans="1:5">
      <c r="A13453" s="410" t="s">
        <v>3067</v>
      </c>
      <c r="B13453" s="62" t="s">
        <v>123</v>
      </c>
      <c r="C13453" s="62">
        <v>3.9879999999999998E-5</v>
      </c>
      <c r="D13453" s="62">
        <v>108.95</v>
      </c>
      <c r="E13453" s="173">
        <f t="shared" si="295"/>
        <v>0</v>
      </c>
    </row>
    <row r="13454" spans="1:5">
      <c r="A13454" s="410" t="s">
        <v>3069</v>
      </c>
      <c r="B13454" s="62" t="s">
        <v>123</v>
      </c>
      <c r="C13454" s="62">
        <v>5.4414000000000003E-4</v>
      </c>
      <c r="D13454" s="62">
        <v>6.21</v>
      </c>
      <c r="E13454" s="173">
        <f t="shared" si="295"/>
        <v>0</v>
      </c>
    </row>
    <row r="13455" spans="1:5">
      <c r="A13455" s="410" t="s">
        <v>3409</v>
      </c>
      <c r="B13455" s="62" t="s">
        <v>123</v>
      </c>
      <c r="C13455" s="62">
        <v>8.9999999999999993E-3</v>
      </c>
      <c r="D13455" s="62">
        <v>4.3499999999999996</v>
      </c>
      <c r="E13455" s="173">
        <f t="shared" si="295"/>
        <v>0.03</v>
      </c>
    </row>
    <row r="13456" spans="1:5">
      <c r="A13456" s="410" t="s">
        <v>3047</v>
      </c>
      <c r="B13456" s="62" t="s">
        <v>131</v>
      </c>
      <c r="C13456" s="62">
        <v>8.2408000000000004E-4</v>
      </c>
      <c r="D13456" s="62">
        <v>9.4499999999999993</v>
      </c>
      <c r="E13456" s="173">
        <f t="shared" si="295"/>
        <v>0</v>
      </c>
    </row>
    <row r="13457" spans="1:5">
      <c r="A13457" s="410" t="s">
        <v>3075</v>
      </c>
      <c r="B13457" s="62" t="s">
        <v>128</v>
      </c>
      <c r="C13457" s="62">
        <v>9.0699999999999996E-5</v>
      </c>
      <c r="D13457" s="62">
        <v>15.32</v>
      </c>
      <c r="E13457" s="173">
        <f t="shared" si="295"/>
        <v>0</v>
      </c>
    </row>
    <row r="13458" spans="1:5">
      <c r="A13458" s="410" t="s">
        <v>3076</v>
      </c>
      <c r="B13458" s="62" t="s">
        <v>122</v>
      </c>
      <c r="C13458" s="62">
        <v>0.06</v>
      </c>
      <c r="D13458" s="62">
        <v>1.87</v>
      </c>
      <c r="E13458" s="173">
        <f t="shared" si="295"/>
        <v>0.11</v>
      </c>
    </row>
    <row r="13459" spans="1:5">
      <c r="A13459" s="410" t="s">
        <v>3077</v>
      </c>
      <c r="B13459" s="62" t="s">
        <v>122</v>
      </c>
      <c r="C13459" s="62">
        <v>0.06</v>
      </c>
      <c r="D13459" s="62">
        <v>0.71</v>
      </c>
      <c r="E13459" s="173">
        <f t="shared" si="295"/>
        <v>0.04</v>
      </c>
    </row>
    <row r="13460" spans="1:5">
      <c r="A13460" s="410" t="s">
        <v>3078</v>
      </c>
      <c r="B13460" s="62" t="s">
        <v>122</v>
      </c>
      <c r="C13460" s="62">
        <v>0.06</v>
      </c>
      <c r="D13460" s="62">
        <v>0.34</v>
      </c>
      <c r="E13460" s="173">
        <f t="shared" si="295"/>
        <v>0.02</v>
      </c>
    </row>
    <row r="13461" spans="1:5">
      <c r="A13461" s="410" t="s">
        <v>3079</v>
      </c>
      <c r="B13461" s="62" t="s">
        <v>122</v>
      </c>
      <c r="C13461" s="62">
        <v>0.06</v>
      </c>
      <c r="D13461" s="62">
        <v>0.05</v>
      </c>
      <c r="E13461" s="173">
        <f t="shared" si="295"/>
        <v>0</v>
      </c>
    </row>
    <row r="13462" spans="1:5">
      <c r="A13462" s="410" t="s">
        <v>3048</v>
      </c>
      <c r="B13462" s="62" t="s">
        <v>123</v>
      </c>
      <c r="C13462" s="62">
        <v>1.5877999999999999E-4</v>
      </c>
      <c r="D13462" s="62">
        <v>31.18</v>
      </c>
      <c r="E13462" s="173">
        <f t="shared" si="295"/>
        <v>0</v>
      </c>
    </row>
    <row r="13463" spans="1:5">
      <c r="A13463" s="410" t="s">
        <v>3049</v>
      </c>
      <c r="B13463" s="62" t="s">
        <v>123</v>
      </c>
      <c r="C13463" s="62">
        <v>7.4419999999999996E-5</v>
      </c>
      <c r="D13463" s="62">
        <v>178.5</v>
      </c>
      <c r="E13463" s="173">
        <f t="shared" si="295"/>
        <v>0.01</v>
      </c>
    </row>
    <row r="13464" spans="1:5">
      <c r="A13464" s="410" t="s">
        <v>3050</v>
      </c>
      <c r="B13464" s="62" t="s">
        <v>123</v>
      </c>
      <c r="C13464" s="62">
        <v>6.6892399999999999E-3</v>
      </c>
      <c r="D13464" s="62">
        <v>1.17</v>
      </c>
      <c r="E13464" s="173">
        <f t="shared" si="295"/>
        <v>0</v>
      </c>
    </row>
    <row r="13465" spans="1:5" ht="30">
      <c r="A13465" s="410" t="s">
        <v>3051</v>
      </c>
      <c r="B13465" s="62" t="s">
        <v>123</v>
      </c>
      <c r="C13465" s="62">
        <v>6.4499999999999996E-5</v>
      </c>
      <c r="D13465" s="62">
        <v>140.43</v>
      </c>
      <c r="E13465" s="173">
        <f t="shared" si="295"/>
        <v>0</v>
      </c>
    </row>
    <row r="13466" spans="1:5" ht="30">
      <c r="A13466" s="410" t="s">
        <v>3052</v>
      </c>
      <c r="B13466" s="62" t="s">
        <v>123</v>
      </c>
      <c r="C13466" s="62">
        <v>4.32E-5</v>
      </c>
      <c r="D13466" s="62">
        <v>123.37</v>
      </c>
      <c r="E13466" s="173">
        <f t="shared" si="295"/>
        <v>0</v>
      </c>
    </row>
    <row r="13467" spans="1:5" ht="30">
      <c r="A13467" s="410" t="s">
        <v>3080</v>
      </c>
      <c r="B13467" s="62" t="s">
        <v>123</v>
      </c>
      <c r="C13467" s="62">
        <v>2.6400000000000001E-6</v>
      </c>
      <c r="D13467" s="62">
        <v>593.85</v>
      </c>
      <c r="E13467" s="173">
        <f t="shared" si="295"/>
        <v>0</v>
      </c>
    </row>
    <row r="13468" spans="1:5">
      <c r="A13468" s="410" t="s">
        <v>3081</v>
      </c>
      <c r="B13468" s="62" t="s">
        <v>123</v>
      </c>
      <c r="C13468" s="62">
        <v>1.624E-5</v>
      </c>
      <c r="D13468" s="62">
        <v>134.63</v>
      </c>
      <c r="E13468" s="173">
        <f t="shared" si="295"/>
        <v>0</v>
      </c>
    </row>
    <row r="13469" spans="1:5">
      <c r="A13469" s="410" t="s">
        <v>3082</v>
      </c>
      <c r="B13469" s="62" t="s">
        <v>123</v>
      </c>
      <c r="C13469" s="62">
        <v>1.234E-5</v>
      </c>
      <c r="D13469" s="62">
        <v>202.84</v>
      </c>
      <c r="E13469" s="173">
        <f t="shared" si="295"/>
        <v>0</v>
      </c>
    </row>
    <row r="13470" spans="1:5">
      <c r="A13470" s="410" t="s">
        <v>3083</v>
      </c>
      <c r="B13470" s="62" t="s">
        <v>123</v>
      </c>
      <c r="C13470" s="62">
        <v>2.6400000000000001E-6</v>
      </c>
      <c r="D13470" s="62">
        <v>574.46</v>
      </c>
      <c r="E13470" s="173">
        <f t="shared" si="295"/>
        <v>0</v>
      </c>
    </row>
    <row r="13471" spans="1:5">
      <c r="A13471" s="410" t="s">
        <v>3084</v>
      </c>
      <c r="B13471" s="62" t="s">
        <v>123</v>
      </c>
      <c r="C13471" s="62">
        <v>3.2600000000000001E-6</v>
      </c>
      <c r="D13471" s="62">
        <v>276.64</v>
      </c>
      <c r="E13471" s="173">
        <f t="shared" si="295"/>
        <v>0</v>
      </c>
    </row>
    <row r="13472" spans="1:5">
      <c r="A13472" s="410" t="s">
        <v>3085</v>
      </c>
      <c r="B13472" s="62" t="s">
        <v>123</v>
      </c>
      <c r="C13472" s="62">
        <v>1.638E-4</v>
      </c>
      <c r="D13472" s="62">
        <v>8.1</v>
      </c>
      <c r="E13472" s="173">
        <f t="shared" si="295"/>
        <v>0</v>
      </c>
    </row>
    <row r="13473" spans="1:5">
      <c r="A13473" s="410" t="s">
        <v>3086</v>
      </c>
      <c r="B13473" s="62" t="s">
        <v>123</v>
      </c>
      <c r="C13473" s="62">
        <v>9.0699999999999996E-5</v>
      </c>
      <c r="D13473" s="62">
        <v>11.01</v>
      </c>
      <c r="E13473" s="173">
        <f t="shared" si="295"/>
        <v>0</v>
      </c>
    </row>
    <row r="13474" spans="1:5">
      <c r="A13474" s="410" t="s">
        <v>3087</v>
      </c>
      <c r="B13474" s="62" t="s">
        <v>123</v>
      </c>
      <c r="C13474" s="62">
        <v>9.0699999999999996E-5</v>
      </c>
      <c r="D13474" s="62">
        <v>24.42</v>
      </c>
      <c r="E13474" s="173">
        <f t="shared" si="295"/>
        <v>0</v>
      </c>
    </row>
    <row r="13475" spans="1:5">
      <c r="A13475" s="410" t="s">
        <v>562</v>
      </c>
      <c r="B13475" s="62" t="s">
        <v>563</v>
      </c>
      <c r="C13475" s="62" t="s">
        <v>563</v>
      </c>
      <c r="D13475" s="62" t="s">
        <v>563</v>
      </c>
      <c r="E13475" s="173">
        <f>SUM(E13450:E13474)</f>
        <v>1.7000000000000002</v>
      </c>
    </row>
    <row r="13476" spans="1:5">
      <c r="A13476" s="410"/>
      <c r="B13476" s="62"/>
      <c r="C13476" s="62"/>
      <c r="D13476" s="62"/>
      <c r="E13476" s="173"/>
    </row>
    <row r="13477" spans="1:5">
      <c r="A13477" s="410" t="s">
        <v>565</v>
      </c>
      <c r="B13477" s="62" t="s">
        <v>563</v>
      </c>
      <c r="C13477" s="62" t="s">
        <v>563</v>
      </c>
      <c r="D13477" s="62" t="s">
        <v>563</v>
      </c>
      <c r="E13477" s="173">
        <f>E13442+E13447+E13475</f>
        <v>2.39</v>
      </c>
    </row>
    <row r="13478" spans="1:5">
      <c r="A13478" s="410"/>
      <c r="B13478" s="62"/>
      <c r="C13478" s="62"/>
      <c r="D13478" s="413"/>
      <c r="E13478" s="173"/>
    </row>
    <row r="13479" spans="1:5">
      <c r="A13479" s="410"/>
      <c r="B13479" s="62"/>
      <c r="C13479" s="62"/>
      <c r="D13479" s="62"/>
      <c r="E13479" s="173"/>
    </row>
    <row r="13480" spans="1:5">
      <c r="A13480" s="410"/>
      <c r="B13480" s="62"/>
      <c r="C13480" s="62"/>
      <c r="D13480" s="62"/>
      <c r="E13480" s="173"/>
    </row>
    <row r="13481" spans="1:5">
      <c r="A13481" s="410" t="s">
        <v>1580</v>
      </c>
      <c r="B13481" s="62" t="s">
        <v>3717</v>
      </c>
      <c r="C13481" s="62"/>
      <c r="D13481" s="62"/>
      <c r="E13481" s="173"/>
    </row>
    <row r="13482" spans="1:5">
      <c r="A13482" s="410" t="s">
        <v>1293</v>
      </c>
      <c r="B13482" s="62"/>
      <c r="C13482" s="62"/>
      <c r="D13482" s="62"/>
      <c r="E13482" s="173"/>
    </row>
    <row r="13483" spans="1:5">
      <c r="A13483" s="410" t="s">
        <v>590</v>
      </c>
      <c r="B13483" s="62"/>
      <c r="C13483" s="62"/>
      <c r="D13483" s="62"/>
      <c r="E13483" s="173"/>
    </row>
    <row r="13484" spans="1:5">
      <c r="A13484" s="410"/>
      <c r="B13484" s="62"/>
      <c r="C13484" s="62"/>
      <c r="D13484" s="62"/>
      <c r="E13484" s="173"/>
    </row>
    <row r="13485" spans="1:5">
      <c r="A13485" s="410" t="s">
        <v>576</v>
      </c>
      <c r="B13485" s="62" t="s">
        <v>558</v>
      </c>
      <c r="C13485" s="62" t="s">
        <v>559</v>
      </c>
      <c r="D13485" s="62" t="s">
        <v>560</v>
      </c>
      <c r="E13485" s="173" t="s">
        <v>561</v>
      </c>
    </row>
    <row r="13486" spans="1:5" ht="30">
      <c r="A13486" s="410" t="s">
        <v>3061</v>
      </c>
      <c r="B13486" s="62" t="s">
        <v>123</v>
      </c>
      <c r="C13486" s="62">
        <v>5.4199999999999998E-6</v>
      </c>
      <c r="D13486" s="62">
        <v>576</v>
      </c>
      <c r="E13486" s="173">
        <f>TRUNC((C13486*D13486),2)</f>
        <v>0</v>
      </c>
    </row>
    <row r="13487" spans="1:5">
      <c r="A13487" s="410" t="s">
        <v>562</v>
      </c>
      <c r="B13487" s="62" t="s">
        <v>563</v>
      </c>
      <c r="C13487" s="62" t="s">
        <v>563</v>
      </c>
      <c r="D13487" s="62" t="s">
        <v>563</v>
      </c>
      <c r="E13487" s="173">
        <f>SUM(E13486:E13486)</f>
        <v>0</v>
      </c>
    </row>
    <row r="13488" spans="1:5">
      <c r="A13488" s="410"/>
      <c r="B13488" s="62"/>
      <c r="C13488" s="62"/>
      <c r="D13488" s="62"/>
      <c r="E13488" s="173"/>
    </row>
    <row r="13489" spans="1:5">
      <c r="A13489" s="410" t="s">
        <v>557</v>
      </c>
      <c r="B13489" s="62" t="s">
        <v>558</v>
      </c>
      <c r="C13489" s="62" t="s">
        <v>559</v>
      </c>
      <c r="D13489" s="62" t="s">
        <v>560</v>
      </c>
      <c r="E13489" s="173" t="s">
        <v>561</v>
      </c>
    </row>
    <row r="13490" spans="1:5">
      <c r="A13490" s="410" t="s">
        <v>3124</v>
      </c>
      <c r="B13490" s="62" t="s">
        <v>122</v>
      </c>
      <c r="C13490" s="62">
        <v>4.1203999999999998E-2</v>
      </c>
      <c r="D13490" s="62">
        <v>9.34</v>
      </c>
      <c r="E13490" s="173">
        <f>TRUNC((C13490*D13490),2)</f>
        <v>0.38</v>
      </c>
    </row>
    <row r="13491" spans="1:5">
      <c r="A13491" s="410" t="s">
        <v>3125</v>
      </c>
      <c r="B13491" s="62" t="s">
        <v>122</v>
      </c>
      <c r="C13491" s="62">
        <v>4.1203999999999998E-2</v>
      </c>
      <c r="D13491" s="62">
        <v>13.3</v>
      </c>
      <c r="E13491" s="173">
        <f>TRUNC((C13491*D13491),2)</f>
        <v>0.54</v>
      </c>
    </row>
    <row r="13492" spans="1:5">
      <c r="A13492" s="410" t="s">
        <v>562</v>
      </c>
      <c r="B13492" s="62" t="s">
        <v>563</v>
      </c>
      <c r="C13492" s="62" t="s">
        <v>563</v>
      </c>
      <c r="D13492" s="62" t="s">
        <v>563</v>
      </c>
      <c r="E13492" s="173">
        <f>SUM(E13490:E13491)</f>
        <v>0.92</v>
      </c>
    </row>
    <row r="13493" spans="1:5">
      <c r="A13493" s="410"/>
      <c r="B13493" s="62"/>
      <c r="C13493" s="62"/>
      <c r="D13493" s="62"/>
      <c r="E13493" s="173"/>
    </row>
    <row r="13494" spans="1:5">
      <c r="A13494" s="410" t="s">
        <v>564</v>
      </c>
      <c r="B13494" s="62" t="s">
        <v>558</v>
      </c>
      <c r="C13494" s="62" t="s">
        <v>559</v>
      </c>
      <c r="D13494" s="62" t="s">
        <v>560</v>
      </c>
      <c r="E13494" s="173" t="s">
        <v>561</v>
      </c>
    </row>
    <row r="13495" spans="1:5">
      <c r="A13495" s="410" t="s">
        <v>3066</v>
      </c>
      <c r="B13495" s="62" t="s">
        <v>123</v>
      </c>
      <c r="C13495" s="62">
        <v>6.4137999999999999E-4</v>
      </c>
      <c r="D13495" s="62">
        <v>6.92</v>
      </c>
      <c r="E13495" s="173">
        <f t="shared" ref="E13495:E13519" si="296">TRUNC((C13495*D13495),2)</f>
        <v>0</v>
      </c>
    </row>
    <row r="13496" spans="1:5">
      <c r="A13496" s="410" t="s">
        <v>3046</v>
      </c>
      <c r="B13496" s="62" t="s">
        <v>131</v>
      </c>
      <c r="C13496" s="62">
        <v>1.2808000000000001E-4</v>
      </c>
      <c r="D13496" s="62">
        <v>50.4</v>
      </c>
      <c r="E13496" s="173">
        <f t="shared" si="296"/>
        <v>0</v>
      </c>
    </row>
    <row r="13497" spans="1:5" ht="30">
      <c r="A13497" s="410" t="s">
        <v>3410</v>
      </c>
      <c r="B13497" s="62" t="s">
        <v>126</v>
      </c>
      <c r="C13497" s="62">
        <v>1.23186047</v>
      </c>
      <c r="D13497" s="62">
        <v>2.15</v>
      </c>
      <c r="E13497" s="173">
        <f t="shared" si="296"/>
        <v>2.64</v>
      </c>
    </row>
    <row r="13498" spans="1:5">
      <c r="A13498" s="410" t="s">
        <v>3067</v>
      </c>
      <c r="B13498" s="62" t="s">
        <v>123</v>
      </c>
      <c r="C13498" s="62">
        <v>5.3159999999999999E-5</v>
      </c>
      <c r="D13498" s="62">
        <v>108.95</v>
      </c>
      <c r="E13498" s="173">
        <f t="shared" si="296"/>
        <v>0</v>
      </c>
    </row>
    <row r="13499" spans="1:5">
      <c r="A13499" s="410" t="s">
        <v>3069</v>
      </c>
      <c r="B13499" s="62" t="s">
        <v>123</v>
      </c>
      <c r="C13499" s="62">
        <v>7.2552000000000001E-4</v>
      </c>
      <c r="D13499" s="62">
        <v>6.21</v>
      </c>
      <c r="E13499" s="173">
        <f t="shared" si="296"/>
        <v>0</v>
      </c>
    </row>
    <row r="13500" spans="1:5">
      <c r="A13500" s="410" t="s">
        <v>3409</v>
      </c>
      <c r="B13500" s="62" t="s">
        <v>123</v>
      </c>
      <c r="C13500" s="62">
        <v>8.9999999999999993E-3</v>
      </c>
      <c r="D13500" s="62">
        <v>4.3499999999999996</v>
      </c>
      <c r="E13500" s="173">
        <f t="shared" si="296"/>
        <v>0.03</v>
      </c>
    </row>
    <row r="13501" spans="1:5">
      <c r="A13501" s="410" t="s">
        <v>3047</v>
      </c>
      <c r="B13501" s="62" t="s">
        <v>131</v>
      </c>
      <c r="C13501" s="62">
        <v>1.0987600000000001E-3</v>
      </c>
      <c r="D13501" s="62">
        <v>9.4499999999999993</v>
      </c>
      <c r="E13501" s="173">
        <f t="shared" si="296"/>
        <v>0.01</v>
      </c>
    </row>
    <row r="13502" spans="1:5">
      <c r="A13502" s="410" t="s">
        <v>3075</v>
      </c>
      <c r="B13502" s="62" t="s">
        <v>128</v>
      </c>
      <c r="C13502" s="62">
        <v>1.2092E-4</v>
      </c>
      <c r="D13502" s="62">
        <v>15.32</v>
      </c>
      <c r="E13502" s="173">
        <f t="shared" si="296"/>
        <v>0</v>
      </c>
    </row>
    <row r="13503" spans="1:5">
      <c r="A13503" s="410" t="s">
        <v>3076</v>
      </c>
      <c r="B13503" s="62" t="s">
        <v>122</v>
      </c>
      <c r="C13503" s="62">
        <v>0.08</v>
      </c>
      <c r="D13503" s="62">
        <v>1.87</v>
      </c>
      <c r="E13503" s="173">
        <f t="shared" si="296"/>
        <v>0.14000000000000001</v>
      </c>
    </row>
    <row r="13504" spans="1:5">
      <c r="A13504" s="410" t="s">
        <v>3077</v>
      </c>
      <c r="B13504" s="62" t="s">
        <v>122</v>
      </c>
      <c r="C13504" s="62">
        <v>0.08</v>
      </c>
      <c r="D13504" s="62">
        <v>0.71</v>
      </c>
      <c r="E13504" s="173">
        <f t="shared" si="296"/>
        <v>0.05</v>
      </c>
    </row>
    <row r="13505" spans="1:5">
      <c r="A13505" s="410" t="s">
        <v>3078</v>
      </c>
      <c r="B13505" s="62" t="s">
        <v>122</v>
      </c>
      <c r="C13505" s="62">
        <v>0.08</v>
      </c>
      <c r="D13505" s="62">
        <v>0.34</v>
      </c>
      <c r="E13505" s="173">
        <f t="shared" si="296"/>
        <v>0.02</v>
      </c>
    </row>
    <row r="13506" spans="1:5">
      <c r="A13506" s="410" t="s">
        <v>3079</v>
      </c>
      <c r="B13506" s="62" t="s">
        <v>122</v>
      </c>
      <c r="C13506" s="62">
        <v>0.08</v>
      </c>
      <c r="D13506" s="62">
        <v>0.05</v>
      </c>
      <c r="E13506" s="173">
        <f t="shared" si="296"/>
        <v>0</v>
      </c>
    </row>
    <row r="13507" spans="1:5">
      <c r="A13507" s="410" t="s">
        <v>3048</v>
      </c>
      <c r="B13507" s="62" t="s">
        <v>123</v>
      </c>
      <c r="C13507" s="62">
        <v>2.117E-4</v>
      </c>
      <c r="D13507" s="62">
        <v>31.18</v>
      </c>
      <c r="E13507" s="173">
        <f t="shared" si="296"/>
        <v>0</v>
      </c>
    </row>
    <row r="13508" spans="1:5">
      <c r="A13508" s="410" t="s">
        <v>3049</v>
      </c>
      <c r="B13508" s="62" t="s">
        <v>123</v>
      </c>
      <c r="C13508" s="62">
        <v>9.9220000000000002E-5</v>
      </c>
      <c r="D13508" s="62">
        <v>178.5</v>
      </c>
      <c r="E13508" s="173">
        <f t="shared" si="296"/>
        <v>0.01</v>
      </c>
    </row>
    <row r="13509" spans="1:5">
      <c r="A13509" s="410" t="s">
        <v>3050</v>
      </c>
      <c r="B13509" s="62" t="s">
        <v>123</v>
      </c>
      <c r="C13509" s="62">
        <v>8.91898E-3</v>
      </c>
      <c r="D13509" s="62">
        <v>1.17</v>
      </c>
      <c r="E13509" s="173">
        <f t="shared" si="296"/>
        <v>0.01</v>
      </c>
    </row>
    <row r="13510" spans="1:5" ht="30">
      <c r="A13510" s="410" t="s">
        <v>3051</v>
      </c>
      <c r="B13510" s="62" t="s">
        <v>123</v>
      </c>
      <c r="C13510" s="62">
        <v>8.6000000000000003E-5</v>
      </c>
      <c r="D13510" s="62">
        <v>140.43</v>
      </c>
      <c r="E13510" s="173">
        <f t="shared" si="296"/>
        <v>0.01</v>
      </c>
    </row>
    <row r="13511" spans="1:5" ht="30">
      <c r="A13511" s="410" t="s">
        <v>3052</v>
      </c>
      <c r="B13511" s="62" t="s">
        <v>123</v>
      </c>
      <c r="C13511" s="62">
        <v>5.7599999999999997E-5</v>
      </c>
      <c r="D13511" s="62">
        <v>123.37</v>
      </c>
      <c r="E13511" s="173">
        <f t="shared" si="296"/>
        <v>0</v>
      </c>
    </row>
    <row r="13512" spans="1:5" ht="30">
      <c r="A13512" s="410" t="s">
        <v>3080</v>
      </c>
      <c r="B13512" s="62" t="s">
        <v>123</v>
      </c>
      <c r="C13512" s="62">
        <v>3.5200000000000002E-6</v>
      </c>
      <c r="D13512" s="62">
        <v>593.85</v>
      </c>
      <c r="E13512" s="173">
        <f t="shared" si="296"/>
        <v>0</v>
      </c>
    </row>
    <row r="13513" spans="1:5">
      <c r="A13513" s="410" t="s">
        <v>3081</v>
      </c>
      <c r="B13513" s="62" t="s">
        <v>123</v>
      </c>
      <c r="C13513" s="62">
        <v>2.1659999999999999E-5</v>
      </c>
      <c r="D13513" s="62">
        <v>134.63</v>
      </c>
      <c r="E13513" s="173">
        <f t="shared" si="296"/>
        <v>0</v>
      </c>
    </row>
    <row r="13514" spans="1:5">
      <c r="A13514" s="410" t="s">
        <v>3082</v>
      </c>
      <c r="B13514" s="62" t="s">
        <v>123</v>
      </c>
      <c r="C13514" s="62">
        <v>1.6460000000000002E-5</v>
      </c>
      <c r="D13514" s="62">
        <v>202.84</v>
      </c>
      <c r="E13514" s="173">
        <f t="shared" si="296"/>
        <v>0</v>
      </c>
    </row>
    <row r="13515" spans="1:5">
      <c r="A13515" s="410" t="s">
        <v>3083</v>
      </c>
      <c r="B13515" s="62" t="s">
        <v>123</v>
      </c>
      <c r="C13515" s="62">
        <v>3.5200000000000002E-6</v>
      </c>
      <c r="D13515" s="62">
        <v>574.46</v>
      </c>
      <c r="E13515" s="173">
        <f t="shared" si="296"/>
        <v>0</v>
      </c>
    </row>
    <row r="13516" spans="1:5">
      <c r="A13516" s="410" t="s">
        <v>3084</v>
      </c>
      <c r="B13516" s="62" t="s">
        <v>123</v>
      </c>
      <c r="C13516" s="62">
        <v>4.34E-6</v>
      </c>
      <c r="D13516" s="62">
        <v>276.64</v>
      </c>
      <c r="E13516" s="173">
        <f t="shared" si="296"/>
        <v>0</v>
      </c>
    </row>
    <row r="13517" spans="1:5">
      <c r="A13517" s="410" t="s">
        <v>3085</v>
      </c>
      <c r="B13517" s="62" t="s">
        <v>123</v>
      </c>
      <c r="C13517" s="62">
        <v>2.184E-4</v>
      </c>
      <c r="D13517" s="62">
        <v>8.1</v>
      </c>
      <c r="E13517" s="173">
        <f t="shared" si="296"/>
        <v>0</v>
      </c>
    </row>
    <row r="13518" spans="1:5">
      <c r="A13518" s="410" t="s">
        <v>3086</v>
      </c>
      <c r="B13518" s="62" t="s">
        <v>123</v>
      </c>
      <c r="C13518" s="62">
        <v>1.2092E-4</v>
      </c>
      <c r="D13518" s="62">
        <v>11.01</v>
      </c>
      <c r="E13518" s="173">
        <f t="shared" si="296"/>
        <v>0</v>
      </c>
    </row>
    <row r="13519" spans="1:5">
      <c r="A13519" s="410" t="s">
        <v>3087</v>
      </c>
      <c r="B13519" s="62" t="s">
        <v>123</v>
      </c>
      <c r="C13519" s="62">
        <v>1.2092E-4</v>
      </c>
      <c r="D13519" s="62">
        <v>24.42</v>
      </c>
      <c r="E13519" s="173">
        <f t="shared" si="296"/>
        <v>0</v>
      </c>
    </row>
    <row r="13520" spans="1:5">
      <c r="A13520" s="410" t="s">
        <v>562</v>
      </c>
      <c r="B13520" s="62" t="s">
        <v>563</v>
      </c>
      <c r="C13520" s="62" t="s">
        <v>563</v>
      </c>
      <c r="D13520" s="62" t="s">
        <v>563</v>
      </c>
      <c r="E13520" s="173">
        <f>SUM(E13495:E13519)</f>
        <v>2.919999999999999</v>
      </c>
    </row>
    <row r="13521" spans="1:5">
      <c r="A13521" s="410"/>
      <c r="B13521" s="62"/>
      <c r="C13521" s="62"/>
      <c r="D13521" s="62"/>
      <c r="E13521" s="173"/>
    </row>
    <row r="13522" spans="1:5">
      <c r="A13522" s="410" t="s">
        <v>565</v>
      </c>
      <c r="B13522" s="62" t="s">
        <v>563</v>
      </c>
      <c r="C13522" s="62" t="s">
        <v>563</v>
      </c>
      <c r="D13522" s="62" t="s">
        <v>563</v>
      </c>
      <c r="E13522" s="173">
        <f>E13487+E13492+E13520</f>
        <v>3.839999999999999</v>
      </c>
    </row>
    <row r="13523" spans="1:5">
      <c r="A13523" s="410"/>
      <c r="B13523" s="62"/>
      <c r="C13523" s="62"/>
      <c r="D13523" s="413"/>
      <c r="E13523" s="173"/>
    </row>
    <row r="13524" spans="1:5">
      <c r="A13524" s="410"/>
      <c r="B13524" s="62"/>
      <c r="C13524" s="62"/>
      <c r="D13524" s="62"/>
      <c r="E13524" s="173"/>
    </row>
    <row r="13525" spans="1:5">
      <c r="A13525" s="410"/>
      <c r="B13525" s="62"/>
      <c r="C13525" s="62"/>
      <c r="D13525" s="62"/>
      <c r="E13525" s="173"/>
    </row>
    <row r="13526" spans="1:5">
      <c r="A13526" s="410" t="s">
        <v>2824</v>
      </c>
      <c r="B13526" s="62" t="s">
        <v>3718</v>
      </c>
      <c r="C13526" s="62"/>
      <c r="D13526" s="62"/>
      <c r="E13526" s="173"/>
    </row>
    <row r="13527" spans="1:5">
      <c r="A13527" s="410" t="s">
        <v>1294</v>
      </c>
      <c r="B13527" s="62"/>
      <c r="C13527" s="62"/>
      <c r="D13527" s="62"/>
      <c r="E13527" s="173"/>
    </row>
    <row r="13528" spans="1:5">
      <c r="A13528" s="410" t="s">
        <v>590</v>
      </c>
      <c r="B13528" s="62"/>
      <c r="C13528" s="62"/>
      <c r="D13528" s="62"/>
      <c r="E13528" s="173"/>
    </row>
    <row r="13529" spans="1:5">
      <c r="A13529" s="410"/>
      <c r="B13529" s="62"/>
      <c r="C13529" s="62"/>
      <c r="D13529" s="62"/>
      <c r="E13529" s="173"/>
    </row>
    <row r="13530" spans="1:5">
      <c r="A13530" s="410" t="s">
        <v>576</v>
      </c>
      <c r="B13530" s="62" t="s">
        <v>558</v>
      </c>
      <c r="C13530" s="62" t="s">
        <v>559</v>
      </c>
      <c r="D13530" s="62" t="s">
        <v>560</v>
      </c>
      <c r="E13530" s="173" t="s">
        <v>561</v>
      </c>
    </row>
    <row r="13531" spans="1:5" ht="30">
      <c r="A13531" s="410" t="s">
        <v>3061</v>
      </c>
      <c r="B13531" s="62" t="s">
        <v>123</v>
      </c>
      <c r="C13531" s="62">
        <v>9.8800000000000003E-6</v>
      </c>
      <c r="D13531" s="62">
        <v>576</v>
      </c>
      <c r="E13531" s="173">
        <f>TRUNC((C13531*D13531),2)</f>
        <v>0</v>
      </c>
    </row>
    <row r="13532" spans="1:5">
      <c r="A13532" s="410" t="s">
        <v>562</v>
      </c>
      <c r="B13532" s="62" t="s">
        <v>563</v>
      </c>
      <c r="C13532" s="62" t="s">
        <v>563</v>
      </c>
      <c r="D13532" s="62" t="s">
        <v>563</v>
      </c>
      <c r="E13532" s="173">
        <f>SUM(E13531:E13531)</f>
        <v>0</v>
      </c>
    </row>
    <row r="13533" spans="1:5">
      <c r="A13533" s="410"/>
      <c r="B13533" s="62"/>
      <c r="C13533" s="62"/>
      <c r="D13533" s="62"/>
      <c r="E13533" s="173"/>
    </row>
    <row r="13534" spans="1:5">
      <c r="A13534" s="410" t="s">
        <v>557</v>
      </c>
      <c r="B13534" s="62" t="s">
        <v>558</v>
      </c>
      <c r="C13534" s="62" t="s">
        <v>559</v>
      </c>
      <c r="D13534" s="62" t="s">
        <v>560</v>
      </c>
      <c r="E13534" s="173" t="s">
        <v>561</v>
      </c>
    </row>
    <row r="13535" spans="1:5">
      <c r="A13535" s="410" t="s">
        <v>3124</v>
      </c>
      <c r="B13535" s="62" t="s">
        <v>122</v>
      </c>
      <c r="C13535" s="62">
        <v>7.5197299999999995E-2</v>
      </c>
      <c r="D13535" s="62">
        <v>9.34</v>
      </c>
      <c r="E13535" s="173">
        <f>TRUNC((C13535*D13535),2)</f>
        <v>0.7</v>
      </c>
    </row>
    <row r="13536" spans="1:5">
      <c r="A13536" s="410" t="s">
        <v>3125</v>
      </c>
      <c r="B13536" s="62" t="s">
        <v>122</v>
      </c>
      <c r="C13536" s="62">
        <v>7.5197299999999995E-2</v>
      </c>
      <c r="D13536" s="62">
        <v>13.3</v>
      </c>
      <c r="E13536" s="173">
        <f>TRUNC((C13536*D13536),2)</f>
        <v>1</v>
      </c>
    </row>
    <row r="13537" spans="1:5">
      <c r="A13537" s="410" t="s">
        <v>562</v>
      </c>
      <c r="B13537" s="62" t="s">
        <v>563</v>
      </c>
      <c r="C13537" s="62" t="s">
        <v>563</v>
      </c>
      <c r="D13537" s="62" t="s">
        <v>563</v>
      </c>
      <c r="E13537" s="173">
        <f>SUM(E13535:E13536)</f>
        <v>1.7</v>
      </c>
    </row>
    <row r="13538" spans="1:5">
      <c r="A13538" s="410"/>
      <c r="B13538" s="62"/>
      <c r="C13538" s="62"/>
      <c r="D13538" s="62"/>
      <c r="E13538" s="173"/>
    </row>
    <row r="13539" spans="1:5">
      <c r="A13539" s="410" t="s">
        <v>564</v>
      </c>
      <c r="B13539" s="62" t="s">
        <v>558</v>
      </c>
      <c r="C13539" s="62" t="s">
        <v>559</v>
      </c>
      <c r="D13539" s="62" t="s">
        <v>560</v>
      </c>
      <c r="E13539" s="173" t="s">
        <v>561</v>
      </c>
    </row>
    <row r="13540" spans="1:5">
      <c r="A13540" s="410" t="s">
        <v>3066</v>
      </c>
      <c r="B13540" s="62" t="s">
        <v>123</v>
      </c>
      <c r="C13540" s="62">
        <v>1.17052E-3</v>
      </c>
      <c r="D13540" s="62">
        <v>6.92</v>
      </c>
      <c r="E13540" s="173">
        <f t="shared" ref="E13540:E13564" si="297">TRUNC((C13540*D13540),2)</f>
        <v>0</v>
      </c>
    </row>
    <row r="13541" spans="1:5">
      <c r="A13541" s="410" t="s">
        <v>3046</v>
      </c>
      <c r="B13541" s="62" t="s">
        <v>131</v>
      </c>
      <c r="C13541" s="62">
        <v>2.3373999999999999E-4</v>
      </c>
      <c r="D13541" s="62">
        <v>50.4</v>
      </c>
      <c r="E13541" s="173">
        <f t="shared" si="297"/>
        <v>0.01</v>
      </c>
    </row>
    <row r="13542" spans="1:5">
      <c r="A13542" s="410" t="s">
        <v>3067</v>
      </c>
      <c r="B13542" s="62" t="s">
        <v>123</v>
      </c>
      <c r="C13542" s="62">
        <v>9.7040000000000006E-5</v>
      </c>
      <c r="D13542" s="62">
        <v>108.95</v>
      </c>
      <c r="E13542" s="173">
        <f t="shared" si="297"/>
        <v>0.01</v>
      </c>
    </row>
    <row r="13543" spans="1:5">
      <c r="A13543" s="410" t="s">
        <v>3069</v>
      </c>
      <c r="B13543" s="62" t="s">
        <v>123</v>
      </c>
      <c r="C13543" s="62">
        <v>1.32408E-3</v>
      </c>
      <c r="D13543" s="62">
        <v>6.21</v>
      </c>
      <c r="E13543" s="173">
        <f t="shared" si="297"/>
        <v>0</v>
      </c>
    </row>
    <row r="13544" spans="1:5">
      <c r="A13544" s="410" t="s">
        <v>3409</v>
      </c>
      <c r="B13544" s="62" t="s">
        <v>123</v>
      </c>
      <c r="C13544" s="62">
        <v>8.9999999999999993E-3</v>
      </c>
      <c r="D13544" s="62">
        <v>4.3499999999999996</v>
      </c>
      <c r="E13544" s="173">
        <f t="shared" si="297"/>
        <v>0.03</v>
      </c>
    </row>
    <row r="13545" spans="1:5">
      <c r="A13545" s="410" t="s">
        <v>3047</v>
      </c>
      <c r="B13545" s="62" t="s">
        <v>131</v>
      </c>
      <c r="C13545" s="62">
        <v>2.00526E-3</v>
      </c>
      <c r="D13545" s="62">
        <v>9.4499999999999993</v>
      </c>
      <c r="E13545" s="173">
        <f t="shared" si="297"/>
        <v>0.01</v>
      </c>
    </row>
    <row r="13546" spans="1:5">
      <c r="A13546" s="410" t="s">
        <v>3075</v>
      </c>
      <c r="B13546" s="62" t="s">
        <v>128</v>
      </c>
      <c r="C13546" s="62">
        <v>2.2068000000000001E-4</v>
      </c>
      <c r="D13546" s="62">
        <v>15.32</v>
      </c>
      <c r="E13546" s="173">
        <f t="shared" si="297"/>
        <v>0</v>
      </c>
    </row>
    <row r="13547" spans="1:5">
      <c r="A13547" s="410" t="s">
        <v>3076</v>
      </c>
      <c r="B13547" s="62" t="s">
        <v>122</v>
      </c>
      <c r="C13547" s="62">
        <v>0.14599999999999999</v>
      </c>
      <c r="D13547" s="62">
        <v>1.87</v>
      </c>
      <c r="E13547" s="173">
        <f t="shared" si="297"/>
        <v>0.27</v>
      </c>
    </row>
    <row r="13548" spans="1:5">
      <c r="A13548" s="410" t="s">
        <v>3077</v>
      </c>
      <c r="B13548" s="62" t="s">
        <v>122</v>
      </c>
      <c r="C13548" s="62">
        <v>0.14599999999999999</v>
      </c>
      <c r="D13548" s="62">
        <v>0.71</v>
      </c>
      <c r="E13548" s="173">
        <f t="shared" si="297"/>
        <v>0.1</v>
      </c>
    </row>
    <row r="13549" spans="1:5">
      <c r="A13549" s="410" t="s">
        <v>3078</v>
      </c>
      <c r="B13549" s="62" t="s">
        <v>122</v>
      </c>
      <c r="C13549" s="62">
        <v>0.14599999999999999</v>
      </c>
      <c r="D13549" s="62">
        <v>0.34</v>
      </c>
      <c r="E13549" s="173">
        <f t="shared" si="297"/>
        <v>0.04</v>
      </c>
    </row>
    <row r="13550" spans="1:5">
      <c r="A13550" s="410" t="s">
        <v>3079</v>
      </c>
      <c r="B13550" s="62" t="s">
        <v>122</v>
      </c>
      <c r="C13550" s="62">
        <v>0.14599999999999999</v>
      </c>
      <c r="D13550" s="62">
        <v>0.05</v>
      </c>
      <c r="E13550" s="173">
        <f t="shared" si="297"/>
        <v>0</v>
      </c>
    </row>
    <row r="13551" spans="1:5">
      <c r="A13551" s="410" t="s">
        <v>3048</v>
      </c>
      <c r="B13551" s="62" t="s">
        <v>123</v>
      </c>
      <c r="C13551" s="62">
        <v>3.8635999999999998E-4</v>
      </c>
      <c r="D13551" s="62">
        <v>31.18</v>
      </c>
      <c r="E13551" s="173">
        <f t="shared" si="297"/>
        <v>0.01</v>
      </c>
    </row>
    <row r="13552" spans="1:5">
      <c r="A13552" s="410" t="s">
        <v>3049</v>
      </c>
      <c r="B13552" s="62" t="s">
        <v>123</v>
      </c>
      <c r="C13552" s="62">
        <v>1.8107999999999999E-4</v>
      </c>
      <c r="D13552" s="62">
        <v>178.5</v>
      </c>
      <c r="E13552" s="173">
        <f t="shared" si="297"/>
        <v>0.03</v>
      </c>
    </row>
    <row r="13553" spans="1:5">
      <c r="A13553" s="410" t="s">
        <v>3050</v>
      </c>
      <c r="B13553" s="62" t="s">
        <v>123</v>
      </c>
      <c r="C13553" s="62">
        <v>1.6277139999999999E-2</v>
      </c>
      <c r="D13553" s="62">
        <v>1.17</v>
      </c>
      <c r="E13553" s="173">
        <f t="shared" si="297"/>
        <v>0.01</v>
      </c>
    </row>
    <row r="13554" spans="1:5" ht="30">
      <c r="A13554" s="410" t="s">
        <v>3051</v>
      </c>
      <c r="B13554" s="62" t="s">
        <v>123</v>
      </c>
      <c r="C13554" s="62">
        <v>1.5695999999999999E-4</v>
      </c>
      <c r="D13554" s="62">
        <v>140.43</v>
      </c>
      <c r="E13554" s="173">
        <f t="shared" si="297"/>
        <v>0.02</v>
      </c>
    </row>
    <row r="13555" spans="1:5" ht="30">
      <c r="A13555" s="410" t="s">
        <v>3052</v>
      </c>
      <c r="B13555" s="62" t="s">
        <v>123</v>
      </c>
      <c r="C13555" s="62">
        <v>1.0512E-4</v>
      </c>
      <c r="D13555" s="62">
        <v>123.37</v>
      </c>
      <c r="E13555" s="173">
        <f t="shared" si="297"/>
        <v>0.01</v>
      </c>
    </row>
    <row r="13556" spans="1:5" ht="30">
      <c r="A13556" s="410" t="s">
        <v>3080</v>
      </c>
      <c r="B13556" s="62" t="s">
        <v>123</v>
      </c>
      <c r="C13556" s="62">
        <v>6.4400000000000002E-6</v>
      </c>
      <c r="D13556" s="62">
        <v>593.85</v>
      </c>
      <c r="E13556" s="173">
        <f t="shared" si="297"/>
        <v>0</v>
      </c>
    </row>
    <row r="13557" spans="1:5">
      <c r="A13557" s="410" t="s">
        <v>3081</v>
      </c>
      <c r="B13557" s="62" t="s">
        <v>123</v>
      </c>
      <c r="C13557" s="62">
        <v>3.9539999999999998E-5</v>
      </c>
      <c r="D13557" s="62">
        <v>134.63</v>
      </c>
      <c r="E13557" s="173">
        <f t="shared" si="297"/>
        <v>0</v>
      </c>
    </row>
    <row r="13558" spans="1:5">
      <c r="A13558" s="410" t="s">
        <v>3082</v>
      </c>
      <c r="B13558" s="62" t="s">
        <v>123</v>
      </c>
      <c r="C13558" s="62">
        <v>3.004E-5</v>
      </c>
      <c r="D13558" s="62">
        <v>202.84</v>
      </c>
      <c r="E13558" s="173">
        <f t="shared" si="297"/>
        <v>0</v>
      </c>
    </row>
    <row r="13559" spans="1:5">
      <c r="A13559" s="410" t="s">
        <v>3083</v>
      </c>
      <c r="B13559" s="62" t="s">
        <v>123</v>
      </c>
      <c r="C13559" s="62">
        <v>6.4400000000000002E-6</v>
      </c>
      <c r="D13559" s="62">
        <v>574.46</v>
      </c>
      <c r="E13559" s="173">
        <f t="shared" si="297"/>
        <v>0</v>
      </c>
    </row>
    <row r="13560" spans="1:5">
      <c r="A13560" s="410" t="s">
        <v>3084</v>
      </c>
      <c r="B13560" s="62" t="s">
        <v>123</v>
      </c>
      <c r="C13560" s="62">
        <v>7.9200000000000004E-6</v>
      </c>
      <c r="D13560" s="62">
        <v>276.64</v>
      </c>
      <c r="E13560" s="173">
        <f t="shared" si="297"/>
        <v>0</v>
      </c>
    </row>
    <row r="13561" spans="1:5" ht="30">
      <c r="A13561" s="410" t="s">
        <v>3411</v>
      </c>
      <c r="B13561" s="62" t="s">
        <v>126</v>
      </c>
      <c r="C13561" s="62">
        <v>1.02013406</v>
      </c>
      <c r="D13561" s="62">
        <v>17.53</v>
      </c>
      <c r="E13561" s="173">
        <f t="shared" si="297"/>
        <v>17.88</v>
      </c>
    </row>
    <row r="13562" spans="1:5">
      <c r="A13562" s="410" t="s">
        <v>3085</v>
      </c>
      <c r="B13562" s="62" t="s">
        <v>123</v>
      </c>
      <c r="C13562" s="62">
        <v>3.9858E-4</v>
      </c>
      <c r="D13562" s="62">
        <v>8.1</v>
      </c>
      <c r="E13562" s="173">
        <f t="shared" si="297"/>
        <v>0</v>
      </c>
    </row>
    <row r="13563" spans="1:5">
      <c r="A13563" s="410" t="s">
        <v>3086</v>
      </c>
      <c r="B13563" s="62" t="s">
        <v>123</v>
      </c>
      <c r="C13563" s="62">
        <v>2.2068000000000001E-4</v>
      </c>
      <c r="D13563" s="62">
        <v>11.01</v>
      </c>
      <c r="E13563" s="173">
        <f t="shared" si="297"/>
        <v>0</v>
      </c>
    </row>
    <row r="13564" spans="1:5">
      <c r="A13564" s="410" t="s">
        <v>3087</v>
      </c>
      <c r="B13564" s="62" t="s">
        <v>123</v>
      </c>
      <c r="C13564" s="62">
        <v>2.2068000000000001E-4</v>
      </c>
      <c r="D13564" s="62">
        <v>24.42</v>
      </c>
      <c r="E13564" s="173">
        <f t="shared" si="297"/>
        <v>0</v>
      </c>
    </row>
    <row r="13565" spans="1:5">
      <c r="A13565" s="410" t="s">
        <v>562</v>
      </c>
      <c r="B13565" s="62" t="s">
        <v>563</v>
      </c>
      <c r="C13565" s="62" t="s">
        <v>563</v>
      </c>
      <c r="D13565" s="62" t="s">
        <v>563</v>
      </c>
      <c r="E13565" s="173">
        <f>SUM(E13540:E13564)</f>
        <v>18.43</v>
      </c>
    </row>
    <row r="13566" spans="1:5">
      <c r="A13566" s="410"/>
      <c r="B13566" s="62"/>
      <c r="C13566" s="62"/>
      <c r="D13566" s="62"/>
      <c r="E13566" s="173"/>
    </row>
    <row r="13567" spans="1:5">
      <c r="A13567" s="410" t="s">
        <v>565</v>
      </c>
      <c r="B13567" s="62" t="s">
        <v>563</v>
      </c>
      <c r="C13567" s="62" t="s">
        <v>563</v>
      </c>
      <c r="D13567" s="62" t="s">
        <v>563</v>
      </c>
      <c r="E13567" s="173">
        <f>E13532+E13537+E13565</f>
        <v>20.13</v>
      </c>
    </row>
    <row r="13568" spans="1:5">
      <c r="A13568" s="410"/>
      <c r="B13568" s="62"/>
      <c r="C13568" s="62"/>
      <c r="D13568" s="413"/>
      <c r="E13568" s="173"/>
    </row>
    <row r="13569" spans="1:5">
      <c r="A13569" s="410"/>
      <c r="B13569" s="62"/>
      <c r="C13569" s="62"/>
      <c r="D13569" s="62"/>
      <c r="E13569" s="173"/>
    </row>
    <row r="13570" spans="1:5">
      <c r="A13570" s="410"/>
      <c r="B13570" s="62"/>
      <c r="C13570" s="62"/>
      <c r="D13570" s="62"/>
      <c r="E13570" s="173"/>
    </row>
    <row r="13571" spans="1:5">
      <c r="A13571" s="410" t="s">
        <v>2825</v>
      </c>
      <c r="B13571" s="62" t="s">
        <v>3719</v>
      </c>
      <c r="C13571" s="62"/>
      <c r="D13571" s="62"/>
      <c r="E13571" s="173"/>
    </row>
    <row r="13572" spans="1:5">
      <c r="A13572" s="410" t="s">
        <v>2826</v>
      </c>
      <c r="B13572" s="62"/>
      <c r="C13572" s="62"/>
      <c r="D13572" s="62"/>
      <c r="E13572" s="173"/>
    </row>
    <row r="13573" spans="1:5">
      <c r="A13573" s="410" t="s">
        <v>590</v>
      </c>
      <c r="B13573" s="62"/>
      <c r="C13573" s="62"/>
      <c r="D13573" s="62"/>
      <c r="E13573" s="173"/>
    </row>
    <row r="13574" spans="1:5">
      <c r="A13574" s="410"/>
      <c r="B13574" s="62"/>
      <c r="C13574" s="62"/>
      <c r="D13574" s="62"/>
      <c r="E13574" s="173"/>
    </row>
    <row r="13575" spans="1:5">
      <c r="A13575" s="410" t="s">
        <v>576</v>
      </c>
      <c r="B13575" s="62" t="s">
        <v>558</v>
      </c>
      <c r="C13575" s="62" t="s">
        <v>559</v>
      </c>
      <c r="D13575" s="62" t="s">
        <v>560</v>
      </c>
      <c r="E13575" s="173" t="s">
        <v>561</v>
      </c>
    </row>
    <row r="13576" spans="1:5" ht="30">
      <c r="A13576" s="410" t="s">
        <v>3061</v>
      </c>
      <c r="B13576" s="62" t="s">
        <v>123</v>
      </c>
      <c r="C13576" s="62">
        <v>1.042E-5</v>
      </c>
      <c r="D13576" s="62">
        <v>576</v>
      </c>
      <c r="E13576" s="173">
        <f>TRUNC((C13576*D13576),2)</f>
        <v>0</v>
      </c>
    </row>
    <row r="13577" spans="1:5">
      <c r="A13577" s="410" t="s">
        <v>562</v>
      </c>
      <c r="B13577" s="62" t="s">
        <v>563</v>
      </c>
      <c r="C13577" s="62" t="s">
        <v>563</v>
      </c>
      <c r="D13577" s="62" t="s">
        <v>563</v>
      </c>
      <c r="E13577" s="173">
        <f>SUM(E13576:E13576)</f>
        <v>0</v>
      </c>
    </row>
    <row r="13578" spans="1:5">
      <c r="A13578" s="410"/>
      <c r="B13578" s="62"/>
      <c r="C13578" s="62"/>
      <c r="D13578" s="62"/>
      <c r="E13578" s="173"/>
    </row>
    <row r="13579" spans="1:5">
      <c r="A13579" s="410" t="s">
        <v>557</v>
      </c>
      <c r="B13579" s="62" t="s">
        <v>558</v>
      </c>
      <c r="C13579" s="62" t="s">
        <v>559</v>
      </c>
      <c r="D13579" s="62" t="s">
        <v>560</v>
      </c>
      <c r="E13579" s="173" t="s">
        <v>561</v>
      </c>
    </row>
    <row r="13580" spans="1:5">
      <c r="A13580" s="410" t="s">
        <v>3124</v>
      </c>
      <c r="B13580" s="62" t="s">
        <v>122</v>
      </c>
      <c r="C13580" s="62">
        <v>7.9317700000000005E-2</v>
      </c>
      <c r="D13580" s="62">
        <v>9.34</v>
      </c>
      <c r="E13580" s="173">
        <f>TRUNC((C13580*D13580),2)</f>
        <v>0.74</v>
      </c>
    </row>
    <row r="13581" spans="1:5">
      <c r="A13581" s="410" t="s">
        <v>3125</v>
      </c>
      <c r="B13581" s="62" t="s">
        <v>122</v>
      </c>
      <c r="C13581" s="62">
        <v>7.9317700000000005E-2</v>
      </c>
      <c r="D13581" s="62">
        <v>13.3</v>
      </c>
      <c r="E13581" s="173">
        <f>TRUNC((C13581*D13581),2)</f>
        <v>1.05</v>
      </c>
    </row>
    <row r="13582" spans="1:5">
      <c r="A13582" s="410" t="s">
        <v>562</v>
      </c>
      <c r="B13582" s="62" t="s">
        <v>563</v>
      </c>
      <c r="C13582" s="62" t="s">
        <v>563</v>
      </c>
      <c r="D13582" s="62" t="s">
        <v>563</v>
      </c>
      <c r="E13582" s="173">
        <f>SUM(E13580:E13581)</f>
        <v>1.79</v>
      </c>
    </row>
    <row r="13583" spans="1:5">
      <c r="A13583" s="410"/>
      <c r="B13583" s="62"/>
      <c r="C13583" s="62"/>
      <c r="D13583" s="62"/>
      <c r="E13583" s="173"/>
    </row>
    <row r="13584" spans="1:5">
      <c r="A13584" s="410" t="s">
        <v>564</v>
      </c>
      <c r="B13584" s="62" t="s">
        <v>558</v>
      </c>
      <c r="C13584" s="62" t="s">
        <v>559</v>
      </c>
      <c r="D13584" s="62" t="s">
        <v>560</v>
      </c>
      <c r="E13584" s="173" t="s">
        <v>561</v>
      </c>
    </row>
    <row r="13585" spans="1:5">
      <c r="A13585" s="410" t="s">
        <v>3066</v>
      </c>
      <c r="B13585" s="62" t="s">
        <v>123</v>
      </c>
      <c r="C13585" s="62">
        <v>1.23464E-3</v>
      </c>
      <c r="D13585" s="62">
        <v>6.92</v>
      </c>
      <c r="E13585" s="173">
        <f t="shared" ref="E13585:E13609" si="298">TRUNC((C13585*D13585),2)</f>
        <v>0</v>
      </c>
    </row>
    <row r="13586" spans="1:5">
      <c r="A13586" s="410" t="s">
        <v>3046</v>
      </c>
      <c r="B13586" s="62" t="s">
        <v>131</v>
      </c>
      <c r="C13586" s="62">
        <v>2.4656E-4</v>
      </c>
      <c r="D13586" s="62">
        <v>50.4</v>
      </c>
      <c r="E13586" s="173">
        <f t="shared" si="298"/>
        <v>0.01</v>
      </c>
    </row>
    <row r="13587" spans="1:5" ht="30">
      <c r="A13587" s="410" t="s">
        <v>3412</v>
      </c>
      <c r="B13587" s="62" t="s">
        <v>126</v>
      </c>
      <c r="C13587" s="62">
        <v>1.2077935900000001</v>
      </c>
      <c r="D13587" s="62">
        <v>5.62</v>
      </c>
      <c r="E13587" s="173">
        <f t="shared" si="298"/>
        <v>6.78</v>
      </c>
    </row>
    <row r="13588" spans="1:5">
      <c r="A13588" s="410" t="s">
        <v>3067</v>
      </c>
      <c r="B13588" s="62" t="s">
        <v>123</v>
      </c>
      <c r="C13588" s="62">
        <v>1.0234E-4</v>
      </c>
      <c r="D13588" s="62">
        <v>108.95</v>
      </c>
      <c r="E13588" s="173">
        <f t="shared" si="298"/>
        <v>0.01</v>
      </c>
    </row>
    <row r="13589" spans="1:5">
      <c r="A13589" s="410" t="s">
        <v>3069</v>
      </c>
      <c r="B13589" s="62" t="s">
        <v>123</v>
      </c>
      <c r="C13589" s="62">
        <v>1.39664E-3</v>
      </c>
      <c r="D13589" s="62">
        <v>6.21</v>
      </c>
      <c r="E13589" s="173">
        <f t="shared" si="298"/>
        <v>0</v>
      </c>
    </row>
    <row r="13590" spans="1:5">
      <c r="A13590" s="410" t="s">
        <v>3409</v>
      </c>
      <c r="B13590" s="62" t="s">
        <v>123</v>
      </c>
      <c r="C13590" s="62">
        <v>8.9999999999999993E-3</v>
      </c>
      <c r="D13590" s="62">
        <v>4.3499999999999996</v>
      </c>
      <c r="E13590" s="173">
        <f t="shared" si="298"/>
        <v>0.03</v>
      </c>
    </row>
    <row r="13591" spans="1:5">
      <c r="A13591" s="410" t="s">
        <v>3047</v>
      </c>
      <c r="B13591" s="62" t="s">
        <v>131</v>
      </c>
      <c r="C13591" s="62">
        <v>2.1151199999999998E-3</v>
      </c>
      <c r="D13591" s="62">
        <v>9.4499999999999993</v>
      </c>
      <c r="E13591" s="173">
        <f t="shared" si="298"/>
        <v>0.01</v>
      </c>
    </row>
    <row r="13592" spans="1:5">
      <c r="A13592" s="410" t="s">
        <v>3075</v>
      </c>
      <c r="B13592" s="62" t="s">
        <v>128</v>
      </c>
      <c r="C13592" s="62">
        <v>2.3278E-4</v>
      </c>
      <c r="D13592" s="62">
        <v>15.32</v>
      </c>
      <c r="E13592" s="173">
        <f t="shared" si="298"/>
        <v>0</v>
      </c>
    </row>
    <row r="13593" spans="1:5">
      <c r="A13593" s="410" t="s">
        <v>3076</v>
      </c>
      <c r="B13593" s="62" t="s">
        <v>122</v>
      </c>
      <c r="C13593" s="62">
        <v>0.154</v>
      </c>
      <c r="D13593" s="62">
        <v>1.87</v>
      </c>
      <c r="E13593" s="173">
        <f t="shared" si="298"/>
        <v>0.28000000000000003</v>
      </c>
    </row>
    <row r="13594" spans="1:5">
      <c r="A13594" s="410" t="s">
        <v>3077</v>
      </c>
      <c r="B13594" s="62" t="s">
        <v>122</v>
      </c>
      <c r="C13594" s="62">
        <v>0.154</v>
      </c>
      <c r="D13594" s="62">
        <v>0.71</v>
      </c>
      <c r="E13594" s="173">
        <f t="shared" si="298"/>
        <v>0.1</v>
      </c>
    </row>
    <row r="13595" spans="1:5">
      <c r="A13595" s="410" t="s">
        <v>3078</v>
      </c>
      <c r="B13595" s="62" t="s">
        <v>122</v>
      </c>
      <c r="C13595" s="62">
        <v>0.154</v>
      </c>
      <c r="D13595" s="62">
        <v>0.34</v>
      </c>
      <c r="E13595" s="173">
        <f t="shared" si="298"/>
        <v>0.05</v>
      </c>
    </row>
    <row r="13596" spans="1:5">
      <c r="A13596" s="410" t="s">
        <v>3079</v>
      </c>
      <c r="B13596" s="62" t="s">
        <v>122</v>
      </c>
      <c r="C13596" s="62">
        <v>0.154</v>
      </c>
      <c r="D13596" s="62">
        <v>0.05</v>
      </c>
      <c r="E13596" s="173">
        <f t="shared" si="298"/>
        <v>0</v>
      </c>
    </row>
    <row r="13597" spans="1:5">
      <c r="A13597" s="410" t="s">
        <v>3048</v>
      </c>
      <c r="B13597" s="62" t="s">
        <v>123</v>
      </c>
      <c r="C13597" s="62">
        <v>4.0754000000000002E-4</v>
      </c>
      <c r="D13597" s="62">
        <v>31.18</v>
      </c>
      <c r="E13597" s="173">
        <f t="shared" si="298"/>
        <v>0.01</v>
      </c>
    </row>
    <row r="13598" spans="1:5">
      <c r="A13598" s="410" t="s">
        <v>3049</v>
      </c>
      <c r="B13598" s="62" t="s">
        <v>123</v>
      </c>
      <c r="C13598" s="62">
        <v>1.9100000000000001E-4</v>
      </c>
      <c r="D13598" s="62">
        <v>178.5</v>
      </c>
      <c r="E13598" s="173">
        <f t="shared" si="298"/>
        <v>0.03</v>
      </c>
    </row>
    <row r="13599" spans="1:5">
      <c r="A13599" s="410" t="s">
        <v>3050</v>
      </c>
      <c r="B13599" s="62" t="s">
        <v>123</v>
      </c>
      <c r="C13599" s="62">
        <v>1.716902E-2</v>
      </c>
      <c r="D13599" s="62">
        <v>1.17</v>
      </c>
      <c r="E13599" s="173">
        <f t="shared" si="298"/>
        <v>0.02</v>
      </c>
    </row>
    <row r="13600" spans="1:5" ht="30">
      <c r="A13600" s="410" t="s">
        <v>3051</v>
      </c>
      <c r="B13600" s="62" t="s">
        <v>123</v>
      </c>
      <c r="C13600" s="62">
        <v>1.6556000000000001E-4</v>
      </c>
      <c r="D13600" s="62">
        <v>140.43</v>
      </c>
      <c r="E13600" s="173">
        <f t="shared" si="298"/>
        <v>0.02</v>
      </c>
    </row>
    <row r="13601" spans="1:5" ht="30">
      <c r="A13601" s="410" t="s">
        <v>3052</v>
      </c>
      <c r="B13601" s="62" t="s">
        <v>123</v>
      </c>
      <c r="C13601" s="62">
        <v>1.1088E-4</v>
      </c>
      <c r="D13601" s="62">
        <v>123.37</v>
      </c>
      <c r="E13601" s="173">
        <f t="shared" si="298"/>
        <v>0.01</v>
      </c>
    </row>
    <row r="13602" spans="1:5" ht="30">
      <c r="A13602" s="410" t="s">
        <v>3080</v>
      </c>
      <c r="B13602" s="62" t="s">
        <v>123</v>
      </c>
      <c r="C13602" s="62">
        <v>6.8000000000000001E-6</v>
      </c>
      <c r="D13602" s="62">
        <v>593.85</v>
      </c>
      <c r="E13602" s="173">
        <f t="shared" si="298"/>
        <v>0</v>
      </c>
    </row>
    <row r="13603" spans="1:5">
      <c r="A13603" s="410" t="s">
        <v>3081</v>
      </c>
      <c r="B13603" s="62" t="s">
        <v>123</v>
      </c>
      <c r="C13603" s="62">
        <v>4.1699999999999997E-5</v>
      </c>
      <c r="D13603" s="62">
        <v>134.63</v>
      </c>
      <c r="E13603" s="173">
        <f t="shared" si="298"/>
        <v>0</v>
      </c>
    </row>
    <row r="13604" spans="1:5">
      <c r="A13604" s="410" t="s">
        <v>3082</v>
      </c>
      <c r="B13604" s="62" t="s">
        <v>123</v>
      </c>
      <c r="C13604" s="62">
        <v>3.1680000000000002E-5</v>
      </c>
      <c r="D13604" s="62">
        <v>202.84</v>
      </c>
      <c r="E13604" s="173">
        <f t="shared" si="298"/>
        <v>0</v>
      </c>
    </row>
    <row r="13605" spans="1:5">
      <c r="A13605" s="410" t="s">
        <v>3083</v>
      </c>
      <c r="B13605" s="62" t="s">
        <v>123</v>
      </c>
      <c r="C13605" s="62">
        <v>6.8000000000000001E-6</v>
      </c>
      <c r="D13605" s="62">
        <v>574.46</v>
      </c>
      <c r="E13605" s="173">
        <f t="shared" si="298"/>
        <v>0</v>
      </c>
    </row>
    <row r="13606" spans="1:5">
      <c r="A13606" s="410" t="s">
        <v>3084</v>
      </c>
      <c r="B13606" s="62" t="s">
        <v>123</v>
      </c>
      <c r="C13606" s="62">
        <v>8.3399999999999998E-6</v>
      </c>
      <c r="D13606" s="62">
        <v>276.64</v>
      </c>
      <c r="E13606" s="173">
        <f t="shared" si="298"/>
        <v>0</v>
      </c>
    </row>
    <row r="13607" spans="1:5">
      <c r="A13607" s="410" t="s">
        <v>3085</v>
      </c>
      <c r="B13607" s="62" t="s">
        <v>123</v>
      </c>
      <c r="C13607" s="62">
        <v>4.2042000000000002E-4</v>
      </c>
      <c r="D13607" s="62">
        <v>8.1</v>
      </c>
      <c r="E13607" s="173">
        <f t="shared" si="298"/>
        <v>0</v>
      </c>
    </row>
    <row r="13608" spans="1:5">
      <c r="A13608" s="410" t="s">
        <v>3086</v>
      </c>
      <c r="B13608" s="62" t="s">
        <v>123</v>
      </c>
      <c r="C13608" s="62">
        <v>2.3278E-4</v>
      </c>
      <c r="D13608" s="62">
        <v>11.01</v>
      </c>
      <c r="E13608" s="173">
        <f t="shared" si="298"/>
        <v>0</v>
      </c>
    </row>
    <row r="13609" spans="1:5">
      <c r="A13609" s="410" t="s">
        <v>3087</v>
      </c>
      <c r="B13609" s="62" t="s">
        <v>123</v>
      </c>
      <c r="C13609" s="62">
        <v>2.3278E-4</v>
      </c>
      <c r="D13609" s="62">
        <v>24.42</v>
      </c>
      <c r="E13609" s="173">
        <f t="shared" si="298"/>
        <v>0</v>
      </c>
    </row>
    <row r="13610" spans="1:5">
      <c r="A13610" s="410" t="s">
        <v>562</v>
      </c>
      <c r="B13610" s="62" t="s">
        <v>563</v>
      </c>
      <c r="C13610" s="62" t="s">
        <v>563</v>
      </c>
      <c r="D13610" s="62" t="s">
        <v>563</v>
      </c>
      <c r="E13610" s="173">
        <f>SUM(E13585:E13609)</f>
        <v>7.3599999999999985</v>
      </c>
    </row>
    <row r="13611" spans="1:5">
      <c r="A13611" s="410"/>
      <c r="B13611" s="62"/>
      <c r="C13611" s="62"/>
      <c r="D13611" s="62"/>
      <c r="E13611" s="173"/>
    </row>
    <row r="13612" spans="1:5">
      <c r="A13612" s="410" t="s">
        <v>565</v>
      </c>
      <c r="B13612" s="62" t="s">
        <v>563</v>
      </c>
      <c r="C13612" s="62" t="s">
        <v>563</v>
      </c>
      <c r="D13612" s="62" t="s">
        <v>563</v>
      </c>
      <c r="E13612" s="173">
        <f>E13577+E13582+E13610</f>
        <v>9.1499999999999986</v>
      </c>
    </row>
    <row r="13613" spans="1:5">
      <c r="A13613" s="410"/>
      <c r="B13613" s="62"/>
      <c r="C13613" s="62"/>
      <c r="D13613" s="413"/>
      <c r="E13613" s="173"/>
    </row>
    <row r="13614" spans="1:5">
      <c r="A13614" s="410"/>
      <c r="B13614" s="62"/>
      <c r="C13614" s="62"/>
      <c r="D13614" s="62"/>
      <c r="E13614" s="173"/>
    </row>
    <row r="13615" spans="1:5">
      <c r="A13615" s="410"/>
      <c r="B13615" s="62"/>
      <c r="C13615" s="62"/>
      <c r="D13615" s="62"/>
      <c r="E13615" s="173"/>
    </row>
    <row r="13616" spans="1:5">
      <c r="A13616" s="410" t="s">
        <v>2827</v>
      </c>
      <c r="B13616" s="62" t="s">
        <v>3720</v>
      </c>
      <c r="C13616" s="62"/>
      <c r="D13616" s="62"/>
      <c r="E13616" s="173"/>
    </row>
    <row r="13617" spans="1:5">
      <c r="A13617" s="410" t="s">
        <v>2828</v>
      </c>
      <c r="B13617" s="62"/>
      <c r="C13617" s="62"/>
      <c r="D13617" s="62"/>
      <c r="E13617" s="173"/>
    </row>
    <row r="13618" spans="1:5">
      <c r="A13618" s="410" t="s">
        <v>590</v>
      </c>
      <c r="B13618" s="62"/>
      <c r="C13618" s="62"/>
      <c r="D13618" s="62"/>
      <c r="E13618" s="173"/>
    </row>
    <row r="13619" spans="1:5">
      <c r="A13619" s="410"/>
      <c r="B13619" s="62"/>
      <c r="C13619" s="62"/>
      <c r="D13619" s="62"/>
      <c r="E13619" s="173"/>
    </row>
    <row r="13620" spans="1:5">
      <c r="A13620" s="410" t="s">
        <v>576</v>
      </c>
      <c r="B13620" s="62" t="s">
        <v>558</v>
      </c>
      <c r="C13620" s="62" t="s">
        <v>559</v>
      </c>
      <c r="D13620" s="62" t="s">
        <v>560</v>
      </c>
      <c r="E13620" s="173" t="s">
        <v>561</v>
      </c>
    </row>
    <row r="13621" spans="1:5" ht="30">
      <c r="A13621" s="410" t="s">
        <v>3061</v>
      </c>
      <c r="B13621" s="62" t="s">
        <v>123</v>
      </c>
      <c r="C13621" s="62">
        <v>1.7600000000000001E-6</v>
      </c>
      <c r="D13621" s="62">
        <v>576</v>
      </c>
      <c r="E13621" s="173">
        <f>TRUNC((C13621*D13621),2)</f>
        <v>0</v>
      </c>
    </row>
    <row r="13622" spans="1:5">
      <c r="A13622" s="410" t="s">
        <v>562</v>
      </c>
      <c r="B13622" s="62" t="s">
        <v>563</v>
      </c>
      <c r="C13622" s="62" t="s">
        <v>563</v>
      </c>
      <c r="D13622" s="62" t="s">
        <v>563</v>
      </c>
      <c r="E13622" s="173">
        <f>SUM(E13621:E13621)</f>
        <v>0</v>
      </c>
    </row>
    <row r="13623" spans="1:5">
      <c r="A13623" s="410"/>
      <c r="B13623" s="62"/>
      <c r="C13623" s="62"/>
      <c r="D13623" s="62"/>
      <c r="E13623" s="173"/>
    </row>
    <row r="13624" spans="1:5">
      <c r="A13624" s="410" t="s">
        <v>557</v>
      </c>
      <c r="B13624" s="62" t="s">
        <v>558</v>
      </c>
      <c r="C13624" s="62" t="s">
        <v>559</v>
      </c>
      <c r="D13624" s="62" t="s">
        <v>560</v>
      </c>
      <c r="E13624" s="173" t="s">
        <v>561</v>
      </c>
    </row>
    <row r="13625" spans="1:5">
      <c r="A13625" s="410" t="s">
        <v>3124</v>
      </c>
      <c r="B13625" s="62" t="s">
        <v>122</v>
      </c>
      <c r="C13625" s="62">
        <v>1.33913E-2</v>
      </c>
      <c r="D13625" s="62">
        <v>9.34</v>
      </c>
      <c r="E13625" s="173">
        <f>TRUNC((C13625*D13625),2)</f>
        <v>0.12</v>
      </c>
    </row>
    <row r="13626" spans="1:5">
      <c r="A13626" s="410" t="s">
        <v>3125</v>
      </c>
      <c r="B13626" s="62" t="s">
        <v>122</v>
      </c>
      <c r="C13626" s="62">
        <v>1.33913E-2</v>
      </c>
      <c r="D13626" s="62">
        <v>13.3</v>
      </c>
      <c r="E13626" s="173">
        <f>TRUNC((C13626*D13626),2)</f>
        <v>0.17</v>
      </c>
    </row>
    <row r="13627" spans="1:5">
      <c r="A13627" s="410" t="s">
        <v>562</v>
      </c>
      <c r="B13627" s="62" t="s">
        <v>563</v>
      </c>
      <c r="C13627" s="62" t="s">
        <v>563</v>
      </c>
      <c r="D13627" s="62" t="s">
        <v>563</v>
      </c>
      <c r="E13627" s="173">
        <f>SUM(E13625:E13626)</f>
        <v>0.29000000000000004</v>
      </c>
    </row>
    <row r="13628" spans="1:5">
      <c r="A13628" s="410"/>
      <c r="B13628" s="62"/>
      <c r="C13628" s="62"/>
      <c r="D13628" s="62"/>
      <c r="E13628" s="173"/>
    </row>
    <row r="13629" spans="1:5">
      <c r="A13629" s="410" t="s">
        <v>564</v>
      </c>
      <c r="B13629" s="62" t="s">
        <v>558</v>
      </c>
      <c r="C13629" s="62" t="s">
        <v>559</v>
      </c>
      <c r="D13629" s="62" t="s">
        <v>560</v>
      </c>
      <c r="E13629" s="173" t="s">
        <v>561</v>
      </c>
    </row>
    <row r="13630" spans="1:5">
      <c r="A13630" s="410" t="s">
        <v>3066</v>
      </c>
      <c r="B13630" s="62" t="s">
        <v>123</v>
      </c>
      <c r="C13630" s="62">
        <v>2.0844E-4</v>
      </c>
      <c r="D13630" s="62">
        <v>6.92</v>
      </c>
      <c r="E13630" s="173">
        <f t="shared" ref="E13630:E13654" si="299">TRUNC((C13630*D13630),2)</f>
        <v>0</v>
      </c>
    </row>
    <row r="13631" spans="1:5">
      <c r="A13631" s="410" t="s">
        <v>3046</v>
      </c>
      <c r="B13631" s="62" t="s">
        <v>131</v>
      </c>
      <c r="C13631" s="62">
        <v>4.1619999999999998E-5</v>
      </c>
      <c r="D13631" s="62">
        <v>50.4</v>
      </c>
      <c r="E13631" s="173">
        <f t="shared" si="299"/>
        <v>0</v>
      </c>
    </row>
    <row r="13632" spans="1:5" ht="30">
      <c r="A13632" s="410" t="s">
        <v>3413</v>
      </c>
      <c r="B13632" s="62" t="s">
        <v>126</v>
      </c>
      <c r="C13632" s="62">
        <v>1.03511124</v>
      </c>
      <c r="D13632" s="62">
        <v>8.6300000000000008</v>
      </c>
      <c r="E13632" s="173">
        <f t="shared" si="299"/>
        <v>8.93</v>
      </c>
    </row>
    <row r="13633" spans="1:5">
      <c r="A13633" s="410" t="s">
        <v>3067</v>
      </c>
      <c r="B13633" s="62" t="s">
        <v>123</v>
      </c>
      <c r="C13633" s="62">
        <v>1.7280000000000001E-5</v>
      </c>
      <c r="D13633" s="62">
        <v>108.95</v>
      </c>
      <c r="E13633" s="173">
        <f t="shared" si="299"/>
        <v>0</v>
      </c>
    </row>
    <row r="13634" spans="1:5">
      <c r="A13634" s="410" t="s">
        <v>3069</v>
      </c>
      <c r="B13634" s="62" t="s">
        <v>123</v>
      </c>
      <c r="C13634" s="62">
        <v>2.3580000000000001E-4</v>
      </c>
      <c r="D13634" s="62">
        <v>6.21</v>
      </c>
      <c r="E13634" s="173">
        <f t="shared" si="299"/>
        <v>0</v>
      </c>
    </row>
    <row r="13635" spans="1:5">
      <c r="A13635" s="410" t="s">
        <v>3409</v>
      </c>
      <c r="B13635" s="62" t="s">
        <v>123</v>
      </c>
      <c r="C13635" s="62">
        <v>0.01</v>
      </c>
      <c r="D13635" s="62">
        <v>4.3499999999999996</v>
      </c>
      <c r="E13635" s="173">
        <f t="shared" si="299"/>
        <v>0.04</v>
      </c>
    </row>
    <row r="13636" spans="1:5">
      <c r="A13636" s="410" t="s">
        <v>3047</v>
      </c>
      <c r="B13636" s="62" t="s">
        <v>131</v>
      </c>
      <c r="C13636" s="62">
        <v>3.5710000000000001E-4</v>
      </c>
      <c r="D13636" s="62">
        <v>9.4499999999999993</v>
      </c>
      <c r="E13636" s="173">
        <f t="shared" si="299"/>
        <v>0</v>
      </c>
    </row>
    <row r="13637" spans="1:5">
      <c r="A13637" s="410" t="s">
        <v>3075</v>
      </c>
      <c r="B13637" s="62" t="s">
        <v>128</v>
      </c>
      <c r="C13637" s="62">
        <v>3.93E-5</v>
      </c>
      <c r="D13637" s="62">
        <v>15.32</v>
      </c>
      <c r="E13637" s="173">
        <f t="shared" si="299"/>
        <v>0</v>
      </c>
    </row>
    <row r="13638" spans="1:5">
      <c r="A13638" s="410" t="s">
        <v>3076</v>
      </c>
      <c r="B13638" s="62" t="s">
        <v>122</v>
      </c>
      <c r="C13638" s="62">
        <v>2.5999999999999999E-2</v>
      </c>
      <c r="D13638" s="62">
        <v>1.87</v>
      </c>
      <c r="E13638" s="173">
        <f t="shared" si="299"/>
        <v>0.04</v>
      </c>
    </row>
    <row r="13639" spans="1:5">
      <c r="A13639" s="410" t="s">
        <v>3077</v>
      </c>
      <c r="B13639" s="62" t="s">
        <v>122</v>
      </c>
      <c r="C13639" s="62">
        <v>2.5999999999999999E-2</v>
      </c>
      <c r="D13639" s="62">
        <v>0.71</v>
      </c>
      <c r="E13639" s="173">
        <f t="shared" si="299"/>
        <v>0.01</v>
      </c>
    </row>
    <row r="13640" spans="1:5">
      <c r="A13640" s="410" t="s">
        <v>3078</v>
      </c>
      <c r="B13640" s="62" t="s">
        <v>122</v>
      </c>
      <c r="C13640" s="62">
        <v>2.5999999999999999E-2</v>
      </c>
      <c r="D13640" s="62">
        <v>0.34</v>
      </c>
      <c r="E13640" s="173">
        <f t="shared" si="299"/>
        <v>0</v>
      </c>
    </row>
    <row r="13641" spans="1:5">
      <c r="A13641" s="410" t="s">
        <v>3079</v>
      </c>
      <c r="B13641" s="62" t="s">
        <v>122</v>
      </c>
      <c r="C13641" s="62">
        <v>2.5999999999999999E-2</v>
      </c>
      <c r="D13641" s="62">
        <v>0.05</v>
      </c>
      <c r="E13641" s="173">
        <f t="shared" si="299"/>
        <v>0</v>
      </c>
    </row>
    <row r="13642" spans="1:5">
      <c r="A13642" s="410" t="s">
        <v>3048</v>
      </c>
      <c r="B13642" s="62" t="s">
        <v>123</v>
      </c>
      <c r="C13642" s="62">
        <v>6.8800000000000005E-5</v>
      </c>
      <c r="D13642" s="62">
        <v>31.18</v>
      </c>
      <c r="E13642" s="173">
        <f t="shared" si="299"/>
        <v>0</v>
      </c>
    </row>
    <row r="13643" spans="1:5">
      <c r="A13643" s="410" t="s">
        <v>3049</v>
      </c>
      <c r="B13643" s="62" t="s">
        <v>123</v>
      </c>
      <c r="C13643" s="62">
        <v>3.2240000000000003E-5</v>
      </c>
      <c r="D13643" s="62">
        <v>178.5</v>
      </c>
      <c r="E13643" s="173">
        <f t="shared" si="299"/>
        <v>0</v>
      </c>
    </row>
    <row r="13644" spans="1:5">
      <c r="A13644" s="410" t="s">
        <v>3050</v>
      </c>
      <c r="B13644" s="62" t="s">
        <v>123</v>
      </c>
      <c r="C13644" s="62">
        <v>2.89866E-3</v>
      </c>
      <c r="D13644" s="62">
        <v>1.17</v>
      </c>
      <c r="E13644" s="173">
        <f t="shared" si="299"/>
        <v>0</v>
      </c>
    </row>
    <row r="13645" spans="1:5" ht="30">
      <c r="A13645" s="410" t="s">
        <v>3051</v>
      </c>
      <c r="B13645" s="62" t="s">
        <v>123</v>
      </c>
      <c r="C13645" s="62">
        <v>2.796E-5</v>
      </c>
      <c r="D13645" s="62">
        <v>140.43</v>
      </c>
      <c r="E13645" s="173">
        <f t="shared" si="299"/>
        <v>0</v>
      </c>
    </row>
    <row r="13646" spans="1:5" ht="30">
      <c r="A13646" s="410" t="s">
        <v>3052</v>
      </c>
      <c r="B13646" s="62" t="s">
        <v>123</v>
      </c>
      <c r="C13646" s="62">
        <v>1.872E-5</v>
      </c>
      <c r="D13646" s="62">
        <v>123.37</v>
      </c>
      <c r="E13646" s="173">
        <f t="shared" si="299"/>
        <v>0</v>
      </c>
    </row>
    <row r="13647" spans="1:5" ht="30">
      <c r="A13647" s="410" t="s">
        <v>3080</v>
      </c>
      <c r="B13647" s="62" t="s">
        <v>123</v>
      </c>
      <c r="C13647" s="62">
        <v>1.1400000000000001E-6</v>
      </c>
      <c r="D13647" s="62">
        <v>593.85</v>
      </c>
      <c r="E13647" s="173">
        <f t="shared" si="299"/>
        <v>0</v>
      </c>
    </row>
    <row r="13648" spans="1:5">
      <c r="A13648" s="410" t="s">
        <v>3081</v>
      </c>
      <c r="B13648" s="62" t="s">
        <v>123</v>
      </c>
      <c r="C13648" s="62">
        <v>7.0400000000000004E-6</v>
      </c>
      <c r="D13648" s="62">
        <v>134.63</v>
      </c>
      <c r="E13648" s="173">
        <f t="shared" si="299"/>
        <v>0</v>
      </c>
    </row>
    <row r="13649" spans="1:5">
      <c r="A13649" s="410" t="s">
        <v>3082</v>
      </c>
      <c r="B13649" s="62" t="s">
        <v>123</v>
      </c>
      <c r="C13649" s="62">
        <v>5.3399999999999997E-6</v>
      </c>
      <c r="D13649" s="62">
        <v>202.84</v>
      </c>
      <c r="E13649" s="173">
        <f t="shared" si="299"/>
        <v>0</v>
      </c>
    </row>
    <row r="13650" spans="1:5">
      <c r="A13650" s="410" t="s">
        <v>3083</v>
      </c>
      <c r="B13650" s="62" t="s">
        <v>123</v>
      </c>
      <c r="C13650" s="62">
        <v>1.1400000000000001E-6</v>
      </c>
      <c r="D13650" s="62">
        <v>574.46</v>
      </c>
      <c r="E13650" s="173">
        <f t="shared" si="299"/>
        <v>0</v>
      </c>
    </row>
    <row r="13651" spans="1:5">
      <c r="A13651" s="410" t="s">
        <v>3084</v>
      </c>
      <c r="B13651" s="62" t="s">
        <v>123</v>
      </c>
      <c r="C13651" s="62">
        <v>1.3999999999999999E-6</v>
      </c>
      <c r="D13651" s="62">
        <v>276.64</v>
      </c>
      <c r="E13651" s="173">
        <f t="shared" si="299"/>
        <v>0</v>
      </c>
    </row>
    <row r="13652" spans="1:5">
      <c r="A13652" s="410" t="s">
        <v>3085</v>
      </c>
      <c r="B13652" s="62" t="s">
        <v>123</v>
      </c>
      <c r="C13652" s="62">
        <v>7.0980000000000001E-5</v>
      </c>
      <c r="D13652" s="62">
        <v>8.1</v>
      </c>
      <c r="E13652" s="173">
        <f t="shared" si="299"/>
        <v>0</v>
      </c>
    </row>
    <row r="13653" spans="1:5">
      <c r="A13653" s="410" t="s">
        <v>3086</v>
      </c>
      <c r="B13653" s="62" t="s">
        <v>123</v>
      </c>
      <c r="C13653" s="62">
        <v>3.93E-5</v>
      </c>
      <c r="D13653" s="62">
        <v>11.01</v>
      </c>
      <c r="E13653" s="173">
        <f t="shared" si="299"/>
        <v>0</v>
      </c>
    </row>
    <row r="13654" spans="1:5">
      <c r="A13654" s="410" t="s">
        <v>3087</v>
      </c>
      <c r="B13654" s="62" t="s">
        <v>123</v>
      </c>
      <c r="C13654" s="62">
        <v>3.93E-5</v>
      </c>
      <c r="D13654" s="62">
        <v>24.42</v>
      </c>
      <c r="E13654" s="173">
        <f t="shared" si="299"/>
        <v>0</v>
      </c>
    </row>
    <row r="13655" spans="1:5">
      <c r="A13655" s="410" t="s">
        <v>562</v>
      </c>
      <c r="B13655" s="62" t="s">
        <v>563</v>
      </c>
      <c r="C13655" s="62" t="s">
        <v>563</v>
      </c>
      <c r="D13655" s="62" t="s">
        <v>563</v>
      </c>
      <c r="E13655" s="173">
        <f>SUM(E13630:E13654)</f>
        <v>9.0199999999999978</v>
      </c>
    </row>
    <row r="13656" spans="1:5">
      <c r="A13656" s="410"/>
      <c r="B13656" s="62"/>
      <c r="C13656" s="62"/>
      <c r="D13656" s="62"/>
      <c r="E13656" s="173"/>
    </row>
    <row r="13657" spans="1:5">
      <c r="A13657" s="410" t="s">
        <v>565</v>
      </c>
      <c r="B13657" s="62" t="s">
        <v>563</v>
      </c>
      <c r="C13657" s="62" t="s">
        <v>563</v>
      </c>
      <c r="D13657" s="62" t="s">
        <v>563</v>
      </c>
      <c r="E13657" s="173">
        <f>E13622+E13627+E13655</f>
        <v>9.3099999999999987</v>
      </c>
    </row>
    <row r="13658" spans="1:5">
      <c r="A13658" s="410"/>
      <c r="B13658" s="62"/>
      <c r="C13658" s="62"/>
      <c r="D13658" s="413"/>
      <c r="E13658" s="173"/>
    </row>
    <row r="13659" spans="1:5">
      <c r="A13659" s="410"/>
      <c r="B13659" s="62"/>
      <c r="C13659" s="62"/>
      <c r="D13659" s="62"/>
      <c r="E13659" s="173"/>
    </row>
    <row r="13660" spans="1:5">
      <c r="A13660" s="410"/>
      <c r="B13660" s="62"/>
      <c r="C13660" s="62"/>
      <c r="D13660" s="62"/>
      <c r="E13660" s="173"/>
    </row>
    <row r="13661" spans="1:5">
      <c r="A13661" s="410" t="s">
        <v>2829</v>
      </c>
      <c r="B13661" s="62" t="s">
        <v>3721</v>
      </c>
      <c r="C13661" s="62"/>
      <c r="D13661" s="62"/>
      <c r="E13661" s="173"/>
    </row>
    <row r="13662" spans="1:5">
      <c r="A13662" s="410" t="s">
        <v>2830</v>
      </c>
      <c r="B13662" s="62"/>
      <c r="C13662" s="62"/>
      <c r="D13662" s="62"/>
      <c r="E13662" s="173"/>
    </row>
    <row r="13663" spans="1:5">
      <c r="A13663" s="410" t="s">
        <v>590</v>
      </c>
      <c r="B13663" s="62"/>
      <c r="C13663" s="62"/>
      <c r="D13663" s="62"/>
      <c r="E13663" s="173"/>
    </row>
    <row r="13664" spans="1:5">
      <c r="A13664" s="410"/>
      <c r="B13664" s="62"/>
      <c r="C13664" s="62"/>
      <c r="D13664" s="62"/>
      <c r="E13664" s="173"/>
    </row>
    <row r="13665" spans="1:5">
      <c r="A13665" s="410" t="s">
        <v>576</v>
      </c>
      <c r="B13665" s="62" t="s">
        <v>558</v>
      </c>
      <c r="C13665" s="62" t="s">
        <v>559</v>
      </c>
      <c r="D13665" s="62" t="s">
        <v>560</v>
      </c>
      <c r="E13665" s="173" t="s">
        <v>561</v>
      </c>
    </row>
    <row r="13666" spans="1:5" ht="30">
      <c r="A13666" s="410" t="s">
        <v>3061</v>
      </c>
      <c r="B13666" s="62" t="s">
        <v>123</v>
      </c>
      <c r="C13666" s="62">
        <v>8.6600000000000001E-6</v>
      </c>
      <c r="D13666" s="62">
        <v>576</v>
      </c>
      <c r="E13666" s="173">
        <f>TRUNC((C13666*D13666),2)</f>
        <v>0</v>
      </c>
    </row>
    <row r="13667" spans="1:5">
      <c r="A13667" s="410" t="s">
        <v>562</v>
      </c>
      <c r="B13667" s="62" t="s">
        <v>563</v>
      </c>
      <c r="C13667" s="62" t="s">
        <v>563</v>
      </c>
      <c r="D13667" s="62" t="s">
        <v>563</v>
      </c>
      <c r="E13667" s="173">
        <f>SUM(E13666:E13666)</f>
        <v>0</v>
      </c>
    </row>
    <row r="13668" spans="1:5">
      <c r="A13668" s="410"/>
      <c r="B13668" s="62"/>
      <c r="C13668" s="62"/>
      <c r="D13668" s="62"/>
      <c r="E13668" s="173"/>
    </row>
    <row r="13669" spans="1:5">
      <c r="A13669" s="410" t="s">
        <v>557</v>
      </c>
      <c r="B13669" s="62" t="s">
        <v>558</v>
      </c>
      <c r="C13669" s="62" t="s">
        <v>559</v>
      </c>
      <c r="D13669" s="62" t="s">
        <v>560</v>
      </c>
      <c r="E13669" s="173" t="s">
        <v>561</v>
      </c>
    </row>
    <row r="13670" spans="1:5">
      <c r="A13670" s="410" t="s">
        <v>3124</v>
      </c>
      <c r="B13670" s="62" t="s">
        <v>122</v>
      </c>
      <c r="C13670" s="62">
        <v>6.5926399999999996E-2</v>
      </c>
      <c r="D13670" s="62">
        <v>9.34</v>
      </c>
      <c r="E13670" s="173">
        <f>TRUNC((C13670*D13670),2)</f>
        <v>0.61</v>
      </c>
    </row>
    <row r="13671" spans="1:5">
      <c r="A13671" s="410" t="s">
        <v>3125</v>
      </c>
      <c r="B13671" s="62" t="s">
        <v>122</v>
      </c>
      <c r="C13671" s="62">
        <v>6.5926399999999996E-2</v>
      </c>
      <c r="D13671" s="62">
        <v>13.3</v>
      </c>
      <c r="E13671" s="173">
        <f>TRUNC((C13671*D13671),2)</f>
        <v>0.87</v>
      </c>
    </row>
    <row r="13672" spans="1:5">
      <c r="A13672" s="410" t="s">
        <v>562</v>
      </c>
      <c r="B13672" s="62" t="s">
        <v>563</v>
      </c>
      <c r="C13672" s="62" t="s">
        <v>563</v>
      </c>
      <c r="D13672" s="62" t="s">
        <v>563</v>
      </c>
      <c r="E13672" s="173">
        <f>SUM(E13670:E13671)</f>
        <v>1.48</v>
      </c>
    </row>
    <row r="13673" spans="1:5">
      <c r="A13673" s="410"/>
      <c r="B13673" s="62"/>
      <c r="C13673" s="62"/>
      <c r="D13673" s="62"/>
      <c r="E13673" s="173"/>
    </row>
    <row r="13674" spans="1:5">
      <c r="A13674" s="410" t="s">
        <v>564</v>
      </c>
      <c r="B13674" s="62" t="s">
        <v>558</v>
      </c>
      <c r="C13674" s="62" t="s">
        <v>559</v>
      </c>
      <c r="D13674" s="62" t="s">
        <v>560</v>
      </c>
      <c r="E13674" s="173" t="s">
        <v>561</v>
      </c>
    </row>
    <row r="13675" spans="1:5">
      <c r="A13675" s="410" t="s">
        <v>3066</v>
      </c>
      <c r="B13675" s="62" t="s">
        <v>123</v>
      </c>
      <c r="C13675" s="62">
        <v>1.0261999999999999E-3</v>
      </c>
      <c r="D13675" s="62">
        <v>6.92</v>
      </c>
      <c r="E13675" s="173">
        <f t="shared" ref="E13675:E13699" si="300">TRUNC((C13675*D13675),2)</f>
        <v>0</v>
      </c>
    </row>
    <row r="13676" spans="1:5">
      <c r="A13676" s="410" t="s">
        <v>3046</v>
      </c>
      <c r="B13676" s="62" t="s">
        <v>131</v>
      </c>
      <c r="C13676" s="62">
        <v>2.0492000000000001E-4</v>
      </c>
      <c r="D13676" s="62">
        <v>50.4</v>
      </c>
      <c r="E13676" s="173">
        <f t="shared" si="300"/>
        <v>0.01</v>
      </c>
    </row>
    <row r="13677" spans="1:5" ht="30">
      <c r="A13677" s="410" t="s">
        <v>3414</v>
      </c>
      <c r="B13677" s="62" t="s">
        <v>126</v>
      </c>
      <c r="C13677" s="62">
        <v>1.0226161499999999</v>
      </c>
      <c r="D13677" s="62">
        <v>13.13</v>
      </c>
      <c r="E13677" s="173">
        <f t="shared" si="300"/>
        <v>13.42</v>
      </c>
    </row>
    <row r="13678" spans="1:5">
      <c r="A13678" s="410" t="s">
        <v>3067</v>
      </c>
      <c r="B13678" s="62" t="s">
        <v>123</v>
      </c>
      <c r="C13678" s="62">
        <v>8.5060000000000002E-5</v>
      </c>
      <c r="D13678" s="62">
        <v>108.95</v>
      </c>
      <c r="E13678" s="173">
        <f t="shared" si="300"/>
        <v>0</v>
      </c>
    </row>
    <row r="13679" spans="1:5">
      <c r="A13679" s="410" t="s">
        <v>3069</v>
      </c>
      <c r="B13679" s="62" t="s">
        <v>123</v>
      </c>
      <c r="C13679" s="62">
        <v>1.16084E-3</v>
      </c>
      <c r="D13679" s="62">
        <v>6.21</v>
      </c>
      <c r="E13679" s="173">
        <f t="shared" si="300"/>
        <v>0</v>
      </c>
    </row>
    <row r="13680" spans="1:5">
      <c r="A13680" s="410" t="s">
        <v>3409</v>
      </c>
      <c r="B13680" s="62" t="s">
        <v>123</v>
      </c>
      <c r="C13680" s="62">
        <v>8.9999999999999993E-3</v>
      </c>
      <c r="D13680" s="62">
        <v>4.3499999999999996</v>
      </c>
      <c r="E13680" s="173">
        <f t="shared" si="300"/>
        <v>0.03</v>
      </c>
    </row>
    <row r="13681" spans="1:5">
      <c r="A13681" s="410" t="s">
        <v>3047</v>
      </c>
      <c r="B13681" s="62" t="s">
        <v>131</v>
      </c>
      <c r="C13681" s="62">
        <v>1.7580199999999999E-3</v>
      </c>
      <c r="D13681" s="62">
        <v>9.4499999999999993</v>
      </c>
      <c r="E13681" s="173">
        <f t="shared" si="300"/>
        <v>0.01</v>
      </c>
    </row>
    <row r="13682" spans="1:5">
      <c r="A13682" s="410" t="s">
        <v>3075</v>
      </c>
      <c r="B13682" s="62" t="s">
        <v>128</v>
      </c>
      <c r="C13682" s="62">
        <v>1.9348E-4</v>
      </c>
      <c r="D13682" s="62">
        <v>15.32</v>
      </c>
      <c r="E13682" s="173">
        <f t="shared" si="300"/>
        <v>0</v>
      </c>
    </row>
    <row r="13683" spans="1:5">
      <c r="A13683" s="410" t="s">
        <v>3076</v>
      </c>
      <c r="B13683" s="62" t="s">
        <v>122</v>
      </c>
      <c r="C13683" s="62">
        <v>0.128</v>
      </c>
      <c r="D13683" s="62">
        <v>1.87</v>
      </c>
      <c r="E13683" s="173">
        <f t="shared" si="300"/>
        <v>0.23</v>
      </c>
    </row>
    <row r="13684" spans="1:5">
      <c r="A13684" s="410" t="s">
        <v>3077</v>
      </c>
      <c r="B13684" s="62" t="s">
        <v>122</v>
      </c>
      <c r="C13684" s="62">
        <v>0.128</v>
      </c>
      <c r="D13684" s="62">
        <v>0.71</v>
      </c>
      <c r="E13684" s="173">
        <f t="shared" si="300"/>
        <v>0.09</v>
      </c>
    </row>
    <row r="13685" spans="1:5">
      <c r="A13685" s="410" t="s">
        <v>3078</v>
      </c>
      <c r="B13685" s="62" t="s">
        <v>122</v>
      </c>
      <c r="C13685" s="62">
        <v>0.128</v>
      </c>
      <c r="D13685" s="62">
        <v>0.34</v>
      </c>
      <c r="E13685" s="173">
        <f t="shared" si="300"/>
        <v>0.04</v>
      </c>
    </row>
    <row r="13686" spans="1:5">
      <c r="A13686" s="410" t="s">
        <v>3079</v>
      </c>
      <c r="B13686" s="62" t="s">
        <v>122</v>
      </c>
      <c r="C13686" s="62">
        <v>0.128</v>
      </c>
      <c r="D13686" s="62">
        <v>0.05</v>
      </c>
      <c r="E13686" s="173">
        <f t="shared" si="300"/>
        <v>0</v>
      </c>
    </row>
    <row r="13687" spans="1:5">
      <c r="A13687" s="410" t="s">
        <v>3048</v>
      </c>
      <c r="B13687" s="62" t="s">
        <v>123</v>
      </c>
      <c r="C13687" s="62">
        <v>3.3871999999999998E-4</v>
      </c>
      <c r="D13687" s="62">
        <v>31.18</v>
      </c>
      <c r="E13687" s="173">
        <f t="shared" si="300"/>
        <v>0.01</v>
      </c>
    </row>
    <row r="13688" spans="1:5">
      <c r="A13688" s="410" t="s">
        <v>3049</v>
      </c>
      <c r="B13688" s="62" t="s">
        <v>123</v>
      </c>
      <c r="C13688" s="62">
        <v>1.5876E-4</v>
      </c>
      <c r="D13688" s="62">
        <v>178.5</v>
      </c>
      <c r="E13688" s="173">
        <f t="shared" si="300"/>
        <v>0.02</v>
      </c>
    </row>
    <row r="13689" spans="1:5">
      <c r="A13689" s="410" t="s">
        <v>3050</v>
      </c>
      <c r="B13689" s="62" t="s">
        <v>123</v>
      </c>
      <c r="C13689" s="62">
        <v>1.4270359999999999E-2</v>
      </c>
      <c r="D13689" s="62">
        <v>1.17</v>
      </c>
      <c r="E13689" s="173">
        <f t="shared" si="300"/>
        <v>0.01</v>
      </c>
    </row>
    <row r="13690" spans="1:5" ht="30">
      <c r="A13690" s="410" t="s">
        <v>3051</v>
      </c>
      <c r="B13690" s="62" t="s">
        <v>123</v>
      </c>
      <c r="C13690" s="62">
        <v>1.3760000000000001E-4</v>
      </c>
      <c r="D13690" s="62">
        <v>140.43</v>
      </c>
      <c r="E13690" s="173">
        <f t="shared" si="300"/>
        <v>0.01</v>
      </c>
    </row>
    <row r="13691" spans="1:5" ht="30">
      <c r="A13691" s="410" t="s">
        <v>3052</v>
      </c>
      <c r="B13691" s="62" t="s">
        <v>123</v>
      </c>
      <c r="C13691" s="62">
        <v>9.2159999999999999E-5</v>
      </c>
      <c r="D13691" s="62">
        <v>123.37</v>
      </c>
      <c r="E13691" s="173">
        <f t="shared" si="300"/>
        <v>0.01</v>
      </c>
    </row>
    <row r="13692" spans="1:5" ht="30">
      <c r="A13692" s="410" t="s">
        <v>3080</v>
      </c>
      <c r="B13692" s="62" t="s">
        <v>123</v>
      </c>
      <c r="C13692" s="62">
        <v>5.6400000000000002E-6</v>
      </c>
      <c r="D13692" s="62">
        <v>593.85</v>
      </c>
      <c r="E13692" s="173">
        <f t="shared" si="300"/>
        <v>0</v>
      </c>
    </row>
    <row r="13693" spans="1:5">
      <c r="A13693" s="410" t="s">
        <v>3081</v>
      </c>
      <c r="B13693" s="62" t="s">
        <v>123</v>
      </c>
      <c r="C13693" s="62">
        <v>3.4659999999999997E-5</v>
      </c>
      <c r="D13693" s="62">
        <v>134.63</v>
      </c>
      <c r="E13693" s="173">
        <f t="shared" si="300"/>
        <v>0</v>
      </c>
    </row>
    <row r="13694" spans="1:5">
      <c r="A13694" s="410" t="s">
        <v>3082</v>
      </c>
      <c r="B13694" s="62" t="s">
        <v>123</v>
      </c>
      <c r="C13694" s="62">
        <v>2.6319999999999999E-5</v>
      </c>
      <c r="D13694" s="62">
        <v>202.84</v>
      </c>
      <c r="E13694" s="173">
        <f t="shared" si="300"/>
        <v>0</v>
      </c>
    </row>
    <row r="13695" spans="1:5">
      <c r="A13695" s="410" t="s">
        <v>3083</v>
      </c>
      <c r="B13695" s="62" t="s">
        <v>123</v>
      </c>
      <c r="C13695" s="62">
        <v>5.6400000000000002E-6</v>
      </c>
      <c r="D13695" s="62">
        <v>574.46</v>
      </c>
      <c r="E13695" s="173">
        <f t="shared" si="300"/>
        <v>0</v>
      </c>
    </row>
    <row r="13696" spans="1:5">
      <c r="A13696" s="410" t="s">
        <v>3084</v>
      </c>
      <c r="B13696" s="62" t="s">
        <v>123</v>
      </c>
      <c r="C13696" s="62">
        <v>6.9399999999999996E-6</v>
      </c>
      <c r="D13696" s="62">
        <v>276.64</v>
      </c>
      <c r="E13696" s="173">
        <f t="shared" si="300"/>
        <v>0</v>
      </c>
    </row>
    <row r="13697" spans="1:5">
      <c r="A13697" s="410" t="s">
        <v>3085</v>
      </c>
      <c r="B13697" s="62" t="s">
        <v>123</v>
      </c>
      <c r="C13697" s="62">
        <v>3.4944000000000002E-4</v>
      </c>
      <c r="D13697" s="62">
        <v>8.1</v>
      </c>
      <c r="E13697" s="173">
        <f t="shared" si="300"/>
        <v>0</v>
      </c>
    </row>
    <row r="13698" spans="1:5">
      <c r="A13698" s="410" t="s">
        <v>3086</v>
      </c>
      <c r="B13698" s="62" t="s">
        <v>123</v>
      </c>
      <c r="C13698" s="62">
        <v>1.9348E-4</v>
      </c>
      <c r="D13698" s="62">
        <v>11.01</v>
      </c>
      <c r="E13698" s="173">
        <f t="shared" si="300"/>
        <v>0</v>
      </c>
    </row>
    <row r="13699" spans="1:5">
      <c r="A13699" s="410" t="s">
        <v>3087</v>
      </c>
      <c r="B13699" s="62" t="s">
        <v>123</v>
      </c>
      <c r="C13699" s="62">
        <v>1.9348E-4</v>
      </c>
      <c r="D13699" s="62">
        <v>24.42</v>
      </c>
      <c r="E13699" s="173">
        <f t="shared" si="300"/>
        <v>0</v>
      </c>
    </row>
    <row r="13700" spans="1:5">
      <c r="A13700" s="410" t="s">
        <v>562</v>
      </c>
      <c r="B13700" s="62" t="s">
        <v>563</v>
      </c>
      <c r="C13700" s="62" t="s">
        <v>563</v>
      </c>
      <c r="D13700" s="62" t="s">
        <v>563</v>
      </c>
      <c r="E13700" s="173">
        <f>SUM(E13675:E13699)</f>
        <v>13.889999999999997</v>
      </c>
    </row>
    <row r="13701" spans="1:5">
      <c r="A13701" s="410"/>
      <c r="B13701" s="62"/>
      <c r="C13701" s="62"/>
      <c r="D13701" s="62"/>
      <c r="E13701" s="173"/>
    </row>
    <row r="13702" spans="1:5">
      <c r="A13702" s="410" t="s">
        <v>565</v>
      </c>
      <c r="B13702" s="62" t="s">
        <v>563</v>
      </c>
      <c r="C13702" s="62" t="s">
        <v>563</v>
      </c>
      <c r="D13702" s="62" t="s">
        <v>563</v>
      </c>
      <c r="E13702" s="173">
        <f>E13667+E13672+E13700</f>
        <v>15.369999999999997</v>
      </c>
    </row>
    <row r="13703" spans="1:5">
      <c r="A13703" s="410"/>
      <c r="B13703" s="62"/>
      <c r="C13703" s="62"/>
      <c r="D13703" s="413"/>
      <c r="E13703" s="173"/>
    </row>
    <row r="13704" spans="1:5">
      <c r="A13704" s="410"/>
      <c r="B13704" s="62"/>
      <c r="C13704" s="62"/>
      <c r="D13704" s="62"/>
      <c r="E13704" s="173"/>
    </row>
    <row r="13705" spans="1:5">
      <c r="A13705" s="410"/>
      <c r="B13705" s="62"/>
      <c r="C13705" s="62"/>
      <c r="D13705" s="62"/>
      <c r="E13705" s="173"/>
    </row>
    <row r="13706" spans="1:5">
      <c r="A13706" s="410" t="s">
        <v>2831</v>
      </c>
      <c r="B13706" s="62" t="s">
        <v>3722</v>
      </c>
      <c r="C13706" s="62"/>
      <c r="D13706" s="62"/>
      <c r="E13706" s="173"/>
    </row>
    <row r="13707" spans="1:5">
      <c r="A13707" s="410" t="s">
        <v>2832</v>
      </c>
      <c r="B13707" s="62"/>
      <c r="C13707" s="62"/>
      <c r="D13707" s="62"/>
      <c r="E13707" s="173"/>
    </row>
    <row r="13708" spans="1:5">
      <c r="A13708" s="410" t="s">
        <v>570</v>
      </c>
      <c r="B13708" s="62"/>
      <c r="C13708" s="62"/>
      <c r="D13708" s="62"/>
      <c r="E13708" s="173"/>
    </row>
    <row r="13709" spans="1:5">
      <c r="A13709" s="410"/>
      <c r="B13709" s="62"/>
      <c r="C13709" s="62"/>
      <c r="D13709" s="62"/>
      <c r="E13709" s="173"/>
    </row>
    <row r="13710" spans="1:5">
      <c r="A13710" s="410" t="s">
        <v>576</v>
      </c>
      <c r="B13710" s="62" t="s">
        <v>558</v>
      </c>
      <c r="C13710" s="62" t="s">
        <v>559</v>
      </c>
      <c r="D13710" s="62" t="s">
        <v>560</v>
      </c>
      <c r="E13710" s="173" t="s">
        <v>561</v>
      </c>
    </row>
    <row r="13711" spans="1:5" ht="30">
      <c r="A13711" s="410" t="s">
        <v>3061</v>
      </c>
      <c r="B13711" s="62" t="s">
        <v>123</v>
      </c>
      <c r="C13711" s="62">
        <v>3.8850000000000002E-5</v>
      </c>
      <c r="D13711" s="62">
        <v>576</v>
      </c>
      <c r="E13711" s="173">
        <f>TRUNC((C13711*D13711),2)</f>
        <v>0.02</v>
      </c>
    </row>
    <row r="13712" spans="1:5">
      <c r="A13712" s="410" t="s">
        <v>562</v>
      </c>
      <c r="B13712" s="62" t="s">
        <v>563</v>
      </c>
      <c r="C13712" s="62" t="s">
        <v>563</v>
      </c>
      <c r="D13712" s="62" t="s">
        <v>563</v>
      </c>
      <c r="E13712" s="173">
        <f>SUM(E13711:E13711)</f>
        <v>0.02</v>
      </c>
    </row>
    <row r="13713" spans="1:5">
      <c r="A13713" s="410"/>
      <c r="B13713" s="62"/>
      <c r="C13713" s="62"/>
      <c r="D13713" s="62"/>
      <c r="E13713" s="173"/>
    </row>
    <row r="13714" spans="1:5">
      <c r="A13714" s="410" t="s">
        <v>557</v>
      </c>
      <c r="B13714" s="62" t="s">
        <v>558</v>
      </c>
      <c r="C13714" s="62" t="s">
        <v>559</v>
      </c>
      <c r="D13714" s="62" t="s">
        <v>560</v>
      </c>
      <c r="E13714" s="173" t="s">
        <v>561</v>
      </c>
    </row>
    <row r="13715" spans="1:5">
      <c r="A13715" s="410" t="s">
        <v>3124</v>
      </c>
      <c r="B13715" s="62" t="s">
        <v>122</v>
      </c>
      <c r="C13715" s="62">
        <v>0.23177249999999999</v>
      </c>
      <c r="D13715" s="62">
        <v>9.34</v>
      </c>
      <c r="E13715" s="173">
        <f>TRUNC((C13715*D13715),2)</f>
        <v>2.16</v>
      </c>
    </row>
    <row r="13716" spans="1:5">
      <c r="A13716" s="410" t="s">
        <v>3125</v>
      </c>
      <c r="B13716" s="62" t="s">
        <v>122</v>
      </c>
      <c r="C13716" s="62">
        <v>0.35950490000000002</v>
      </c>
      <c r="D13716" s="62">
        <v>13.3</v>
      </c>
      <c r="E13716" s="173">
        <f>TRUNC((C13716*D13716),2)</f>
        <v>4.78</v>
      </c>
    </row>
    <row r="13717" spans="1:5">
      <c r="A13717" s="410" t="s">
        <v>562</v>
      </c>
      <c r="B13717" s="62" t="s">
        <v>563</v>
      </c>
      <c r="C13717" s="62" t="s">
        <v>563</v>
      </c>
      <c r="D13717" s="62" t="s">
        <v>563</v>
      </c>
      <c r="E13717" s="173">
        <f>SUM(E13715:E13716)</f>
        <v>6.94</v>
      </c>
    </row>
    <row r="13718" spans="1:5">
      <c r="A13718" s="410"/>
      <c r="B13718" s="62"/>
      <c r="C13718" s="62"/>
      <c r="D13718" s="62"/>
      <c r="E13718" s="173"/>
    </row>
    <row r="13719" spans="1:5">
      <c r="A13719" s="410" t="s">
        <v>564</v>
      </c>
      <c r="B13719" s="62" t="s">
        <v>558</v>
      </c>
      <c r="C13719" s="62" t="s">
        <v>559</v>
      </c>
      <c r="D13719" s="62" t="s">
        <v>560</v>
      </c>
      <c r="E13719" s="173" t="s">
        <v>561</v>
      </c>
    </row>
    <row r="13720" spans="1:5">
      <c r="A13720" s="410" t="s">
        <v>3066</v>
      </c>
      <c r="B13720" s="62" t="s">
        <v>123</v>
      </c>
      <c r="C13720" s="62">
        <v>4.6018700000000001E-3</v>
      </c>
      <c r="D13720" s="62">
        <v>6.92</v>
      </c>
      <c r="E13720" s="173">
        <f t="shared" ref="E13720:E13745" si="301">TRUNC((C13720*D13720),2)</f>
        <v>0.03</v>
      </c>
    </row>
    <row r="13721" spans="1:5">
      <c r="A13721" s="410" t="s">
        <v>3046</v>
      </c>
      <c r="B13721" s="62" t="s">
        <v>131</v>
      </c>
      <c r="C13721" s="62">
        <v>9.1898000000000001E-4</v>
      </c>
      <c r="D13721" s="62">
        <v>50.4</v>
      </c>
      <c r="E13721" s="173">
        <f t="shared" si="301"/>
        <v>0.04</v>
      </c>
    </row>
    <row r="13722" spans="1:5">
      <c r="A13722" s="410" t="s">
        <v>3067</v>
      </c>
      <c r="B13722" s="62" t="s">
        <v>123</v>
      </c>
      <c r="C13722" s="62">
        <v>3.8149000000000001E-4</v>
      </c>
      <c r="D13722" s="62">
        <v>108.95</v>
      </c>
      <c r="E13722" s="173">
        <f t="shared" si="301"/>
        <v>0.04</v>
      </c>
    </row>
    <row r="13723" spans="1:5">
      <c r="A13723" s="410" t="s">
        <v>3069</v>
      </c>
      <c r="B13723" s="62" t="s">
        <v>123</v>
      </c>
      <c r="C13723" s="62">
        <v>5.2056699999999999E-3</v>
      </c>
      <c r="D13723" s="62">
        <v>6.21</v>
      </c>
      <c r="E13723" s="173">
        <f t="shared" si="301"/>
        <v>0.03</v>
      </c>
    </row>
    <row r="13724" spans="1:5">
      <c r="A13724" s="410" t="s">
        <v>3047</v>
      </c>
      <c r="B13724" s="62" t="s">
        <v>131</v>
      </c>
      <c r="C13724" s="62">
        <v>7.8836700000000006E-3</v>
      </c>
      <c r="D13724" s="62">
        <v>9.4499999999999993</v>
      </c>
      <c r="E13724" s="173">
        <f t="shared" si="301"/>
        <v>7.0000000000000007E-2</v>
      </c>
    </row>
    <row r="13725" spans="1:5">
      <c r="A13725" s="410" t="s">
        <v>3075</v>
      </c>
      <c r="B13725" s="62" t="s">
        <v>128</v>
      </c>
      <c r="C13725" s="62">
        <v>8.6761E-4</v>
      </c>
      <c r="D13725" s="62">
        <v>15.32</v>
      </c>
      <c r="E13725" s="173">
        <f t="shared" si="301"/>
        <v>0.01</v>
      </c>
    </row>
    <row r="13726" spans="1:5">
      <c r="A13726" s="410" t="s">
        <v>3076</v>
      </c>
      <c r="B13726" s="62" t="s">
        <v>122</v>
      </c>
      <c r="C13726" s="62">
        <v>0.57399999999999995</v>
      </c>
      <c r="D13726" s="62">
        <v>1.87</v>
      </c>
      <c r="E13726" s="173">
        <f t="shared" si="301"/>
        <v>1.07</v>
      </c>
    </row>
    <row r="13727" spans="1:5">
      <c r="A13727" s="410" t="s">
        <v>3077</v>
      </c>
      <c r="B13727" s="62" t="s">
        <v>122</v>
      </c>
      <c r="C13727" s="62">
        <v>0.57399999999999995</v>
      </c>
      <c r="D13727" s="62">
        <v>0.71</v>
      </c>
      <c r="E13727" s="173">
        <f t="shared" si="301"/>
        <v>0.4</v>
      </c>
    </row>
    <row r="13728" spans="1:5">
      <c r="A13728" s="410" t="s">
        <v>3078</v>
      </c>
      <c r="B13728" s="62" t="s">
        <v>122</v>
      </c>
      <c r="C13728" s="62">
        <v>0.57399999999999995</v>
      </c>
      <c r="D13728" s="62">
        <v>0.34</v>
      </c>
      <c r="E13728" s="173">
        <f t="shared" si="301"/>
        <v>0.19</v>
      </c>
    </row>
    <row r="13729" spans="1:5">
      <c r="A13729" s="410" t="s">
        <v>3079</v>
      </c>
      <c r="B13729" s="62" t="s">
        <v>122</v>
      </c>
      <c r="C13729" s="62">
        <v>0.57399999999999995</v>
      </c>
      <c r="D13729" s="62">
        <v>0.05</v>
      </c>
      <c r="E13729" s="173">
        <f t="shared" si="301"/>
        <v>0.02</v>
      </c>
    </row>
    <row r="13730" spans="1:5">
      <c r="A13730" s="410" t="s">
        <v>3048</v>
      </c>
      <c r="B13730" s="62" t="s">
        <v>123</v>
      </c>
      <c r="C13730" s="62">
        <v>1.5189800000000001E-3</v>
      </c>
      <c r="D13730" s="62">
        <v>31.18</v>
      </c>
      <c r="E13730" s="173">
        <f t="shared" si="301"/>
        <v>0.04</v>
      </c>
    </row>
    <row r="13731" spans="1:5">
      <c r="A13731" s="410" t="s">
        <v>3049</v>
      </c>
      <c r="B13731" s="62" t="s">
        <v>123</v>
      </c>
      <c r="C13731" s="62">
        <v>7.1193999999999999E-4</v>
      </c>
      <c r="D13731" s="62">
        <v>178.5</v>
      </c>
      <c r="E13731" s="173">
        <f t="shared" si="301"/>
        <v>0.12</v>
      </c>
    </row>
    <row r="13732" spans="1:5">
      <c r="A13732" s="410" t="s">
        <v>3050</v>
      </c>
      <c r="B13732" s="62" t="s">
        <v>123</v>
      </c>
      <c r="C13732" s="62">
        <v>6.3993649999999999E-2</v>
      </c>
      <c r="D13732" s="62">
        <v>1.17</v>
      </c>
      <c r="E13732" s="173">
        <f t="shared" si="301"/>
        <v>7.0000000000000007E-2</v>
      </c>
    </row>
    <row r="13733" spans="1:5" ht="30">
      <c r="A13733" s="410" t="s">
        <v>3051</v>
      </c>
      <c r="B13733" s="62" t="s">
        <v>123</v>
      </c>
      <c r="C13733" s="62">
        <v>6.1706E-4</v>
      </c>
      <c r="D13733" s="62">
        <v>140.43</v>
      </c>
      <c r="E13733" s="173">
        <f t="shared" si="301"/>
        <v>0.08</v>
      </c>
    </row>
    <row r="13734" spans="1:5" ht="30">
      <c r="A13734" s="410" t="s">
        <v>3052</v>
      </c>
      <c r="B13734" s="62" t="s">
        <v>123</v>
      </c>
      <c r="C13734" s="62">
        <v>4.1327999999999997E-4</v>
      </c>
      <c r="D13734" s="62">
        <v>123.37</v>
      </c>
      <c r="E13734" s="173">
        <f t="shared" si="301"/>
        <v>0.05</v>
      </c>
    </row>
    <row r="13735" spans="1:5" ht="30">
      <c r="A13735" s="410" t="s">
        <v>3080</v>
      </c>
      <c r="B13735" s="62" t="s">
        <v>123</v>
      </c>
      <c r="C13735" s="62">
        <v>2.531E-5</v>
      </c>
      <c r="D13735" s="62">
        <v>593.85</v>
      </c>
      <c r="E13735" s="173">
        <f t="shared" si="301"/>
        <v>0.01</v>
      </c>
    </row>
    <row r="13736" spans="1:5">
      <c r="A13736" s="410" t="s">
        <v>3081</v>
      </c>
      <c r="B13736" s="62" t="s">
        <v>123</v>
      </c>
      <c r="C13736" s="62">
        <v>1.5543999999999999E-4</v>
      </c>
      <c r="D13736" s="62">
        <v>134.63</v>
      </c>
      <c r="E13736" s="173">
        <f t="shared" si="301"/>
        <v>0.02</v>
      </c>
    </row>
    <row r="13737" spans="1:5">
      <c r="A13737" s="410" t="s">
        <v>3082</v>
      </c>
      <c r="B13737" s="62" t="s">
        <v>123</v>
      </c>
      <c r="C13737" s="62">
        <v>1.1807E-4</v>
      </c>
      <c r="D13737" s="62">
        <v>202.84</v>
      </c>
      <c r="E13737" s="173">
        <f t="shared" si="301"/>
        <v>0.02</v>
      </c>
    </row>
    <row r="13738" spans="1:5">
      <c r="A13738" s="410" t="s">
        <v>3083</v>
      </c>
      <c r="B13738" s="62" t="s">
        <v>123</v>
      </c>
      <c r="C13738" s="62">
        <v>2.531E-5</v>
      </c>
      <c r="D13738" s="62">
        <v>574.46</v>
      </c>
      <c r="E13738" s="173">
        <f t="shared" si="301"/>
        <v>0.01</v>
      </c>
    </row>
    <row r="13739" spans="1:5">
      <c r="A13739" s="410" t="s">
        <v>3084</v>
      </c>
      <c r="B13739" s="62" t="s">
        <v>123</v>
      </c>
      <c r="C13739" s="62">
        <v>3.112E-5</v>
      </c>
      <c r="D13739" s="62">
        <v>276.64</v>
      </c>
      <c r="E13739" s="173">
        <f t="shared" si="301"/>
        <v>0</v>
      </c>
    </row>
    <row r="13740" spans="1:5">
      <c r="A13740" s="410" t="s">
        <v>3085</v>
      </c>
      <c r="B13740" s="62" t="s">
        <v>123</v>
      </c>
      <c r="C13740" s="62">
        <v>1.5670199999999999E-3</v>
      </c>
      <c r="D13740" s="62">
        <v>8.1</v>
      </c>
      <c r="E13740" s="173">
        <f t="shared" si="301"/>
        <v>0.01</v>
      </c>
    </row>
    <row r="13741" spans="1:5">
      <c r="A13741" s="410" t="s">
        <v>3086</v>
      </c>
      <c r="B13741" s="62" t="s">
        <v>123</v>
      </c>
      <c r="C13741" s="62">
        <v>8.6761E-4</v>
      </c>
      <c r="D13741" s="62">
        <v>11.01</v>
      </c>
      <c r="E13741" s="173">
        <f t="shared" si="301"/>
        <v>0</v>
      </c>
    </row>
    <row r="13742" spans="1:5">
      <c r="A13742" s="410" t="s">
        <v>3087</v>
      </c>
      <c r="B13742" s="62" t="s">
        <v>123</v>
      </c>
      <c r="C13742" s="62">
        <v>8.6761E-4</v>
      </c>
      <c r="D13742" s="62">
        <v>24.42</v>
      </c>
      <c r="E13742" s="173">
        <f t="shared" si="301"/>
        <v>0.02</v>
      </c>
    </row>
    <row r="13743" spans="1:5">
      <c r="A13743" s="410" t="s">
        <v>3385</v>
      </c>
      <c r="B13743" s="62" t="s">
        <v>123</v>
      </c>
      <c r="C13743" s="62">
        <v>1.02631579</v>
      </c>
      <c r="D13743" s="62">
        <v>1.9</v>
      </c>
      <c r="E13743" s="173">
        <f t="shared" si="301"/>
        <v>1.95</v>
      </c>
    </row>
    <row r="13744" spans="1:5">
      <c r="A13744" s="410" t="s">
        <v>3389</v>
      </c>
      <c r="B13744" s="62" t="s">
        <v>123</v>
      </c>
      <c r="C13744" s="62">
        <v>1</v>
      </c>
      <c r="D13744" s="62">
        <v>4.4800000000000004</v>
      </c>
      <c r="E13744" s="173">
        <f t="shared" si="301"/>
        <v>4.4800000000000004</v>
      </c>
    </row>
    <row r="13745" spans="1:5" ht="30">
      <c r="A13745" s="410" t="s">
        <v>3386</v>
      </c>
      <c r="B13745" s="62" t="s">
        <v>123</v>
      </c>
      <c r="C13745" s="62">
        <v>1</v>
      </c>
      <c r="D13745" s="62">
        <v>0.98</v>
      </c>
      <c r="E13745" s="173">
        <f t="shared" si="301"/>
        <v>0.98</v>
      </c>
    </row>
    <row r="13746" spans="1:5">
      <c r="A13746" s="410" t="s">
        <v>562</v>
      </c>
      <c r="B13746" s="62" t="s">
        <v>563</v>
      </c>
      <c r="C13746" s="62" t="s">
        <v>563</v>
      </c>
      <c r="D13746" s="62" t="s">
        <v>563</v>
      </c>
      <c r="E13746" s="173">
        <f>SUM(E13720:E13745)</f>
        <v>9.76</v>
      </c>
    </row>
    <row r="13747" spans="1:5">
      <c r="A13747" s="410"/>
      <c r="B13747" s="62"/>
      <c r="C13747" s="62"/>
      <c r="D13747" s="62"/>
      <c r="E13747" s="173"/>
    </row>
    <row r="13748" spans="1:5">
      <c r="A13748" s="410" t="s">
        <v>565</v>
      </c>
      <c r="B13748" s="62" t="s">
        <v>563</v>
      </c>
      <c r="C13748" s="62" t="s">
        <v>563</v>
      </c>
      <c r="D13748" s="62" t="s">
        <v>563</v>
      </c>
      <c r="E13748" s="173">
        <f>E13712+E13717+E13746</f>
        <v>16.72</v>
      </c>
    </row>
    <row r="13749" spans="1:5">
      <c r="A13749" s="410"/>
      <c r="B13749" s="62"/>
      <c r="C13749" s="62"/>
      <c r="D13749" s="413"/>
      <c r="E13749" s="173"/>
    </row>
    <row r="13750" spans="1:5">
      <c r="A13750" s="410"/>
      <c r="B13750" s="62"/>
      <c r="C13750" s="62"/>
      <c r="D13750" s="62"/>
      <c r="E13750" s="173"/>
    </row>
    <row r="13751" spans="1:5">
      <c r="A13751" s="410"/>
      <c r="B13751" s="62"/>
      <c r="C13751" s="62"/>
      <c r="D13751" s="62"/>
      <c r="E13751" s="173"/>
    </row>
    <row r="13752" spans="1:5">
      <c r="A13752" s="410" t="s">
        <v>2833</v>
      </c>
      <c r="B13752" s="62" t="s">
        <v>3547</v>
      </c>
      <c r="C13752" s="62"/>
      <c r="D13752" s="62"/>
      <c r="E13752" s="173"/>
    </row>
    <row r="13753" spans="1:5">
      <c r="A13753" s="410" t="s">
        <v>2834</v>
      </c>
      <c r="B13753" s="62"/>
      <c r="C13753" s="62"/>
      <c r="D13753" s="62"/>
      <c r="E13753" s="173"/>
    </row>
    <row r="13754" spans="1:5">
      <c r="A13754" s="410" t="s">
        <v>590</v>
      </c>
      <c r="B13754" s="62"/>
      <c r="C13754" s="62"/>
      <c r="D13754" s="62"/>
      <c r="E13754" s="173"/>
    </row>
    <row r="13755" spans="1:5">
      <c r="A13755" s="410"/>
      <c r="B13755" s="62"/>
      <c r="C13755" s="62"/>
      <c r="D13755" s="62"/>
      <c r="E13755" s="173"/>
    </row>
    <row r="13756" spans="1:5">
      <c r="A13756" s="410" t="s">
        <v>576</v>
      </c>
      <c r="B13756" s="62" t="s">
        <v>558</v>
      </c>
      <c r="C13756" s="62" t="s">
        <v>559</v>
      </c>
      <c r="D13756" s="62" t="s">
        <v>560</v>
      </c>
      <c r="E13756" s="173" t="s">
        <v>561</v>
      </c>
    </row>
    <row r="13757" spans="1:5" ht="30">
      <c r="A13757" s="410" t="s">
        <v>3061</v>
      </c>
      <c r="B13757" s="62" t="s">
        <v>123</v>
      </c>
      <c r="C13757" s="62">
        <v>4.0600000000000001E-6</v>
      </c>
      <c r="D13757" s="62">
        <v>576</v>
      </c>
      <c r="E13757" s="173">
        <f>TRUNC((C13757*D13757),2)</f>
        <v>0</v>
      </c>
    </row>
    <row r="13758" spans="1:5">
      <c r="A13758" s="410" t="s">
        <v>562</v>
      </c>
      <c r="B13758" s="62" t="s">
        <v>563</v>
      </c>
      <c r="C13758" s="62" t="s">
        <v>563</v>
      </c>
      <c r="D13758" s="62" t="s">
        <v>563</v>
      </c>
      <c r="E13758" s="173">
        <f>SUM(E13757:E13757)</f>
        <v>0</v>
      </c>
    </row>
    <row r="13759" spans="1:5">
      <c r="A13759" s="410"/>
      <c r="B13759" s="62"/>
      <c r="C13759" s="62"/>
      <c r="D13759" s="62"/>
      <c r="E13759" s="173"/>
    </row>
    <row r="13760" spans="1:5">
      <c r="A13760" s="410" t="s">
        <v>557</v>
      </c>
      <c r="B13760" s="62" t="s">
        <v>558</v>
      </c>
      <c r="C13760" s="62" t="s">
        <v>559</v>
      </c>
      <c r="D13760" s="62" t="s">
        <v>560</v>
      </c>
      <c r="E13760" s="173" t="s">
        <v>561</v>
      </c>
    </row>
    <row r="13761" spans="1:5">
      <c r="A13761" s="410" t="s">
        <v>3124</v>
      </c>
      <c r="B13761" s="62" t="s">
        <v>122</v>
      </c>
      <c r="C13761" s="62">
        <v>3.0903E-2</v>
      </c>
      <c r="D13761" s="62">
        <v>9.34</v>
      </c>
      <c r="E13761" s="173">
        <f>TRUNC((C13761*D13761),2)</f>
        <v>0.28000000000000003</v>
      </c>
    </row>
    <row r="13762" spans="1:5">
      <c r="A13762" s="410" t="s">
        <v>3125</v>
      </c>
      <c r="B13762" s="62" t="s">
        <v>122</v>
      </c>
      <c r="C13762" s="62">
        <v>3.0903E-2</v>
      </c>
      <c r="D13762" s="62">
        <v>13.3</v>
      </c>
      <c r="E13762" s="173">
        <f>TRUNC((C13762*D13762),2)</f>
        <v>0.41</v>
      </c>
    </row>
    <row r="13763" spans="1:5">
      <c r="A13763" s="410" t="s">
        <v>562</v>
      </c>
      <c r="B13763" s="62" t="s">
        <v>563</v>
      </c>
      <c r="C13763" s="62" t="s">
        <v>563</v>
      </c>
      <c r="D13763" s="62" t="s">
        <v>563</v>
      </c>
      <c r="E13763" s="173">
        <f>SUM(E13761:E13762)</f>
        <v>0.69</v>
      </c>
    </row>
    <row r="13764" spans="1:5">
      <c r="A13764" s="410"/>
      <c r="B13764" s="62"/>
      <c r="C13764" s="62"/>
      <c r="D13764" s="62"/>
      <c r="E13764" s="173"/>
    </row>
    <row r="13765" spans="1:5">
      <c r="A13765" s="410" t="s">
        <v>564</v>
      </c>
      <c r="B13765" s="62" t="s">
        <v>558</v>
      </c>
      <c r="C13765" s="62" t="s">
        <v>559</v>
      </c>
      <c r="D13765" s="62" t="s">
        <v>560</v>
      </c>
      <c r="E13765" s="173" t="s">
        <v>561</v>
      </c>
    </row>
    <row r="13766" spans="1:5">
      <c r="A13766" s="410" t="s">
        <v>3066</v>
      </c>
      <c r="B13766" s="62" t="s">
        <v>123</v>
      </c>
      <c r="C13766" s="62">
        <v>4.8104000000000002E-4</v>
      </c>
      <c r="D13766" s="62">
        <v>6.92</v>
      </c>
      <c r="E13766" s="173">
        <f t="shared" ref="E13766:E13789" si="302">TRUNC((C13766*D13766),2)</f>
        <v>0</v>
      </c>
    </row>
    <row r="13767" spans="1:5">
      <c r="A13767" s="410" t="s">
        <v>3046</v>
      </c>
      <c r="B13767" s="62" t="s">
        <v>131</v>
      </c>
      <c r="C13767" s="62">
        <v>9.6059999999999998E-5</v>
      </c>
      <c r="D13767" s="62">
        <v>50.4</v>
      </c>
      <c r="E13767" s="173">
        <f t="shared" si="302"/>
        <v>0</v>
      </c>
    </row>
    <row r="13768" spans="1:5">
      <c r="A13768" s="410" t="s">
        <v>3067</v>
      </c>
      <c r="B13768" s="62" t="s">
        <v>123</v>
      </c>
      <c r="C13768" s="62">
        <v>3.9879999999999998E-5</v>
      </c>
      <c r="D13768" s="62">
        <v>108.95</v>
      </c>
      <c r="E13768" s="173">
        <f t="shared" si="302"/>
        <v>0</v>
      </c>
    </row>
    <row r="13769" spans="1:5">
      <c r="A13769" s="410" t="s">
        <v>3069</v>
      </c>
      <c r="B13769" s="62" t="s">
        <v>123</v>
      </c>
      <c r="C13769" s="62">
        <v>5.4414000000000003E-4</v>
      </c>
      <c r="D13769" s="62">
        <v>6.21</v>
      </c>
      <c r="E13769" s="173">
        <f t="shared" si="302"/>
        <v>0</v>
      </c>
    </row>
    <row r="13770" spans="1:5">
      <c r="A13770" s="410" t="s">
        <v>3047</v>
      </c>
      <c r="B13770" s="62" t="s">
        <v>131</v>
      </c>
      <c r="C13770" s="62">
        <v>8.2408000000000004E-4</v>
      </c>
      <c r="D13770" s="62">
        <v>9.4499999999999993</v>
      </c>
      <c r="E13770" s="173">
        <f t="shared" si="302"/>
        <v>0</v>
      </c>
    </row>
    <row r="13771" spans="1:5">
      <c r="A13771" s="410" t="s">
        <v>3075</v>
      </c>
      <c r="B13771" s="62" t="s">
        <v>128</v>
      </c>
      <c r="C13771" s="62">
        <v>9.0699999999999996E-5</v>
      </c>
      <c r="D13771" s="62">
        <v>15.32</v>
      </c>
      <c r="E13771" s="173">
        <f t="shared" si="302"/>
        <v>0</v>
      </c>
    </row>
    <row r="13772" spans="1:5">
      <c r="A13772" s="410" t="s">
        <v>3076</v>
      </c>
      <c r="B13772" s="62" t="s">
        <v>122</v>
      </c>
      <c r="C13772" s="62">
        <v>5.4652409999999998E-2</v>
      </c>
      <c r="D13772" s="62">
        <v>1.87</v>
      </c>
      <c r="E13772" s="173">
        <f t="shared" si="302"/>
        <v>0.1</v>
      </c>
    </row>
    <row r="13773" spans="1:5">
      <c r="A13773" s="410" t="s">
        <v>3077</v>
      </c>
      <c r="B13773" s="62" t="s">
        <v>122</v>
      </c>
      <c r="C13773" s="62">
        <v>0.06</v>
      </c>
      <c r="D13773" s="62">
        <v>0.71</v>
      </c>
      <c r="E13773" s="173">
        <f t="shared" si="302"/>
        <v>0.04</v>
      </c>
    </row>
    <row r="13774" spans="1:5">
      <c r="A13774" s="410" t="s">
        <v>3078</v>
      </c>
      <c r="B13774" s="62" t="s">
        <v>122</v>
      </c>
      <c r="C13774" s="62">
        <v>0.06</v>
      </c>
      <c r="D13774" s="62">
        <v>0.34</v>
      </c>
      <c r="E13774" s="173">
        <f t="shared" si="302"/>
        <v>0.02</v>
      </c>
    </row>
    <row r="13775" spans="1:5">
      <c r="A13775" s="410" t="s">
        <v>3079</v>
      </c>
      <c r="B13775" s="62" t="s">
        <v>122</v>
      </c>
      <c r="C13775" s="62">
        <v>0.06</v>
      </c>
      <c r="D13775" s="62">
        <v>0.05</v>
      </c>
      <c r="E13775" s="173">
        <f t="shared" si="302"/>
        <v>0</v>
      </c>
    </row>
    <row r="13776" spans="1:5">
      <c r="A13776" s="410" t="s">
        <v>3048</v>
      </c>
      <c r="B13776" s="62" t="s">
        <v>123</v>
      </c>
      <c r="C13776" s="62">
        <v>1.5877999999999999E-4</v>
      </c>
      <c r="D13776" s="62">
        <v>31.18</v>
      </c>
      <c r="E13776" s="173">
        <f t="shared" si="302"/>
        <v>0</v>
      </c>
    </row>
    <row r="13777" spans="1:5">
      <c r="A13777" s="410" t="s">
        <v>3049</v>
      </c>
      <c r="B13777" s="62" t="s">
        <v>123</v>
      </c>
      <c r="C13777" s="62">
        <v>7.4419999999999996E-5</v>
      </c>
      <c r="D13777" s="62">
        <v>178.5</v>
      </c>
      <c r="E13777" s="173">
        <f t="shared" si="302"/>
        <v>0.01</v>
      </c>
    </row>
    <row r="13778" spans="1:5">
      <c r="A13778" s="410" t="s">
        <v>3050</v>
      </c>
      <c r="B13778" s="62" t="s">
        <v>123</v>
      </c>
      <c r="C13778" s="62">
        <v>6.6892399999999999E-3</v>
      </c>
      <c r="D13778" s="62">
        <v>1.17</v>
      </c>
      <c r="E13778" s="173">
        <f t="shared" si="302"/>
        <v>0</v>
      </c>
    </row>
    <row r="13779" spans="1:5" ht="30">
      <c r="A13779" s="410" t="s">
        <v>3051</v>
      </c>
      <c r="B13779" s="62" t="s">
        <v>123</v>
      </c>
      <c r="C13779" s="62">
        <v>6.4499999999999996E-5</v>
      </c>
      <c r="D13779" s="62">
        <v>140.43</v>
      </c>
      <c r="E13779" s="173">
        <f t="shared" si="302"/>
        <v>0</v>
      </c>
    </row>
    <row r="13780" spans="1:5" ht="30">
      <c r="A13780" s="410" t="s">
        <v>3052</v>
      </c>
      <c r="B13780" s="62" t="s">
        <v>123</v>
      </c>
      <c r="C13780" s="62">
        <v>4.32E-5</v>
      </c>
      <c r="D13780" s="62">
        <v>123.37</v>
      </c>
      <c r="E13780" s="173">
        <f t="shared" si="302"/>
        <v>0</v>
      </c>
    </row>
    <row r="13781" spans="1:5" ht="30">
      <c r="A13781" s="410" t="s">
        <v>3080</v>
      </c>
      <c r="B13781" s="62" t="s">
        <v>123</v>
      </c>
      <c r="C13781" s="62">
        <v>2.6400000000000001E-6</v>
      </c>
      <c r="D13781" s="62">
        <v>593.85</v>
      </c>
      <c r="E13781" s="173">
        <f t="shared" si="302"/>
        <v>0</v>
      </c>
    </row>
    <row r="13782" spans="1:5">
      <c r="A13782" s="410" t="s">
        <v>3081</v>
      </c>
      <c r="B13782" s="62" t="s">
        <v>123</v>
      </c>
      <c r="C13782" s="62">
        <v>1.624E-5</v>
      </c>
      <c r="D13782" s="62">
        <v>134.63</v>
      </c>
      <c r="E13782" s="173">
        <f t="shared" si="302"/>
        <v>0</v>
      </c>
    </row>
    <row r="13783" spans="1:5">
      <c r="A13783" s="410" t="s">
        <v>3082</v>
      </c>
      <c r="B13783" s="62" t="s">
        <v>123</v>
      </c>
      <c r="C13783" s="62">
        <v>1.234E-5</v>
      </c>
      <c r="D13783" s="62">
        <v>202.84</v>
      </c>
      <c r="E13783" s="173">
        <f t="shared" si="302"/>
        <v>0</v>
      </c>
    </row>
    <row r="13784" spans="1:5">
      <c r="A13784" s="410" t="s">
        <v>3083</v>
      </c>
      <c r="B13784" s="62" t="s">
        <v>123</v>
      </c>
      <c r="C13784" s="62">
        <v>2.6400000000000001E-6</v>
      </c>
      <c r="D13784" s="62">
        <v>574.46</v>
      </c>
      <c r="E13784" s="173">
        <f t="shared" si="302"/>
        <v>0</v>
      </c>
    </row>
    <row r="13785" spans="1:5">
      <c r="A13785" s="410" t="s">
        <v>3084</v>
      </c>
      <c r="B13785" s="62" t="s">
        <v>123</v>
      </c>
      <c r="C13785" s="62">
        <v>3.2600000000000001E-6</v>
      </c>
      <c r="D13785" s="62">
        <v>276.64</v>
      </c>
      <c r="E13785" s="173">
        <f t="shared" si="302"/>
        <v>0</v>
      </c>
    </row>
    <row r="13786" spans="1:5">
      <c r="A13786" s="410" t="s">
        <v>3085</v>
      </c>
      <c r="B13786" s="62" t="s">
        <v>123</v>
      </c>
      <c r="C13786" s="62">
        <v>1.638E-4</v>
      </c>
      <c r="D13786" s="62">
        <v>8.1</v>
      </c>
      <c r="E13786" s="173">
        <f t="shared" si="302"/>
        <v>0</v>
      </c>
    </row>
    <row r="13787" spans="1:5">
      <c r="A13787" s="410" t="s">
        <v>3086</v>
      </c>
      <c r="B13787" s="62" t="s">
        <v>123</v>
      </c>
      <c r="C13787" s="62">
        <v>9.0699999999999996E-5</v>
      </c>
      <c r="D13787" s="62">
        <v>11.01</v>
      </c>
      <c r="E13787" s="173">
        <f t="shared" si="302"/>
        <v>0</v>
      </c>
    </row>
    <row r="13788" spans="1:5">
      <c r="A13788" s="410" t="s">
        <v>3087</v>
      </c>
      <c r="B13788" s="62" t="s">
        <v>123</v>
      </c>
      <c r="C13788" s="62">
        <v>9.0699999999999996E-5</v>
      </c>
      <c r="D13788" s="62">
        <v>24.42</v>
      </c>
      <c r="E13788" s="173">
        <f t="shared" si="302"/>
        <v>0</v>
      </c>
    </row>
    <row r="13789" spans="1:5">
      <c r="A13789" s="410" t="s">
        <v>3415</v>
      </c>
      <c r="B13789" s="62" t="s">
        <v>126</v>
      </c>
      <c r="C13789" s="62">
        <v>1.0208877300000001</v>
      </c>
      <c r="D13789" s="62">
        <v>3.83</v>
      </c>
      <c r="E13789" s="173">
        <f t="shared" si="302"/>
        <v>3.91</v>
      </c>
    </row>
    <row r="13790" spans="1:5">
      <c r="A13790" s="410" t="s">
        <v>562</v>
      </c>
      <c r="B13790" s="62" t="s">
        <v>563</v>
      </c>
      <c r="C13790" s="62" t="s">
        <v>563</v>
      </c>
      <c r="D13790" s="62" t="s">
        <v>563</v>
      </c>
      <c r="E13790" s="173">
        <f>SUM(E13766:E13789)</f>
        <v>4.08</v>
      </c>
    </row>
    <row r="13791" spans="1:5">
      <c r="A13791" s="410"/>
      <c r="B13791" s="62"/>
      <c r="C13791" s="62"/>
      <c r="D13791" s="62"/>
      <c r="E13791" s="173"/>
    </row>
    <row r="13792" spans="1:5">
      <c r="A13792" s="410" t="s">
        <v>565</v>
      </c>
      <c r="B13792" s="62" t="s">
        <v>563</v>
      </c>
      <c r="C13792" s="62" t="s">
        <v>563</v>
      </c>
      <c r="D13792" s="62" t="s">
        <v>563</v>
      </c>
      <c r="E13792" s="173">
        <f>E13758+E13763+E13790</f>
        <v>4.7699999999999996</v>
      </c>
    </row>
    <row r="13793" spans="1:5">
      <c r="A13793" s="410"/>
      <c r="B13793" s="62"/>
      <c r="C13793" s="62"/>
      <c r="D13793" s="413"/>
      <c r="E13793" s="173"/>
    </row>
    <row r="13794" spans="1:5">
      <c r="A13794" s="410"/>
      <c r="B13794" s="62"/>
      <c r="C13794" s="62"/>
      <c r="D13794" s="62"/>
      <c r="E13794" s="173"/>
    </row>
    <row r="13795" spans="1:5">
      <c r="A13795" s="410"/>
      <c r="B13795" s="62"/>
      <c r="C13795" s="62"/>
      <c r="D13795" s="62"/>
      <c r="E13795" s="173"/>
    </row>
    <row r="13796" spans="1:5">
      <c r="A13796" s="410" t="s">
        <v>2835</v>
      </c>
      <c r="B13796" s="62" t="s">
        <v>3723</v>
      </c>
      <c r="C13796" s="62"/>
      <c r="D13796" s="62"/>
      <c r="E13796" s="173"/>
    </row>
    <row r="13797" spans="1:5">
      <c r="A13797" s="410" t="s">
        <v>2836</v>
      </c>
      <c r="B13797" s="62"/>
      <c r="C13797" s="62"/>
      <c r="D13797" s="62"/>
      <c r="E13797" s="173"/>
    </row>
    <row r="13798" spans="1:5">
      <c r="A13798" s="410" t="s">
        <v>570</v>
      </c>
      <c r="B13798" s="62"/>
      <c r="C13798" s="62"/>
      <c r="D13798" s="62"/>
      <c r="E13798" s="173"/>
    </row>
    <row r="13799" spans="1:5">
      <c r="A13799" s="410"/>
      <c r="B13799" s="62"/>
      <c r="C13799" s="62"/>
      <c r="D13799" s="62"/>
      <c r="E13799" s="173"/>
    </row>
    <row r="13800" spans="1:5">
      <c r="A13800" s="410" t="s">
        <v>576</v>
      </c>
      <c r="B13800" s="62" t="s">
        <v>558</v>
      </c>
      <c r="C13800" s="62" t="s">
        <v>559</v>
      </c>
      <c r="D13800" s="62" t="s">
        <v>560</v>
      </c>
      <c r="E13800" s="173" t="s">
        <v>561</v>
      </c>
    </row>
    <row r="13801" spans="1:5" ht="30">
      <c r="A13801" s="410" t="s">
        <v>3061</v>
      </c>
      <c r="B13801" s="62" t="s">
        <v>123</v>
      </c>
      <c r="C13801" s="62">
        <v>4.1699999999999997E-5</v>
      </c>
      <c r="D13801" s="62">
        <v>576</v>
      </c>
      <c r="E13801" s="173">
        <f>TRUNC((C13801*D13801),2)</f>
        <v>0.02</v>
      </c>
    </row>
    <row r="13802" spans="1:5">
      <c r="A13802" s="410" t="s">
        <v>562</v>
      </c>
      <c r="B13802" s="62" t="s">
        <v>563</v>
      </c>
      <c r="C13802" s="62" t="s">
        <v>563</v>
      </c>
      <c r="D13802" s="62" t="s">
        <v>563</v>
      </c>
      <c r="E13802" s="173">
        <f>SUM(E13801:E13801)</f>
        <v>0.02</v>
      </c>
    </row>
    <row r="13803" spans="1:5">
      <c r="A13803" s="410"/>
      <c r="B13803" s="62"/>
      <c r="C13803" s="62"/>
      <c r="D13803" s="62"/>
      <c r="E13803" s="173"/>
    </row>
    <row r="13804" spans="1:5">
      <c r="A13804" s="410" t="s">
        <v>557</v>
      </c>
      <c r="B13804" s="62" t="s">
        <v>558</v>
      </c>
      <c r="C13804" s="62" t="s">
        <v>559</v>
      </c>
      <c r="D13804" s="62" t="s">
        <v>560</v>
      </c>
      <c r="E13804" s="173" t="s">
        <v>561</v>
      </c>
    </row>
    <row r="13805" spans="1:5">
      <c r="A13805" s="410" t="s">
        <v>3124</v>
      </c>
      <c r="B13805" s="62" t="s">
        <v>122</v>
      </c>
      <c r="C13805" s="62">
        <v>0.31727080000000002</v>
      </c>
      <c r="D13805" s="62">
        <v>9.34</v>
      </c>
      <c r="E13805" s="173">
        <f>TRUNC((C13805*D13805),2)</f>
        <v>2.96</v>
      </c>
    </row>
    <row r="13806" spans="1:5">
      <c r="A13806" s="410" t="s">
        <v>3125</v>
      </c>
      <c r="B13806" s="62" t="s">
        <v>122</v>
      </c>
      <c r="C13806" s="62">
        <v>0.31727080000000002</v>
      </c>
      <c r="D13806" s="62">
        <v>13.3</v>
      </c>
      <c r="E13806" s="173">
        <f>TRUNC((C13806*D13806),2)</f>
        <v>4.21</v>
      </c>
    </row>
    <row r="13807" spans="1:5">
      <c r="A13807" s="410" t="s">
        <v>562</v>
      </c>
      <c r="B13807" s="62" t="s">
        <v>563</v>
      </c>
      <c r="C13807" s="62" t="s">
        <v>563</v>
      </c>
      <c r="D13807" s="62" t="s">
        <v>563</v>
      </c>
      <c r="E13807" s="173">
        <f>SUM(E13805:E13806)</f>
        <v>7.17</v>
      </c>
    </row>
    <row r="13808" spans="1:5">
      <c r="A13808" s="410"/>
      <c r="B13808" s="62"/>
      <c r="C13808" s="62"/>
      <c r="D13808" s="62"/>
      <c r="E13808" s="173"/>
    </row>
    <row r="13809" spans="1:5">
      <c r="A13809" s="410" t="s">
        <v>564</v>
      </c>
      <c r="B13809" s="62" t="s">
        <v>558</v>
      </c>
      <c r="C13809" s="62" t="s">
        <v>559</v>
      </c>
      <c r="D13809" s="62" t="s">
        <v>560</v>
      </c>
      <c r="E13809" s="173" t="s">
        <v>561</v>
      </c>
    </row>
    <row r="13810" spans="1:5">
      <c r="A13810" s="410" t="s">
        <v>3066</v>
      </c>
      <c r="B13810" s="62" t="s">
        <v>123</v>
      </c>
      <c r="C13810" s="62">
        <v>4.9385999999999996E-3</v>
      </c>
      <c r="D13810" s="62">
        <v>6.92</v>
      </c>
      <c r="E13810" s="173">
        <f t="shared" ref="E13810:E13833" si="303">TRUNC((C13810*D13810),2)</f>
        <v>0.03</v>
      </c>
    </row>
    <row r="13811" spans="1:5">
      <c r="A13811" s="410" t="s">
        <v>3046</v>
      </c>
      <c r="B13811" s="62" t="s">
        <v>131</v>
      </c>
      <c r="C13811" s="62">
        <v>9.8621999999999989E-4</v>
      </c>
      <c r="D13811" s="62">
        <v>50.4</v>
      </c>
      <c r="E13811" s="173">
        <f t="shared" si="303"/>
        <v>0.04</v>
      </c>
    </row>
    <row r="13812" spans="1:5">
      <c r="A13812" s="410" t="s">
        <v>3067</v>
      </c>
      <c r="B13812" s="62" t="s">
        <v>123</v>
      </c>
      <c r="C13812" s="62">
        <v>4.0939999999999998E-4</v>
      </c>
      <c r="D13812" s="62">
        <v>108.95</v>
      </c>
      <c r="E13812" s="173">
        <f t="shared" si="303"/>
        <v>0.04</v>
      </c>
    </row>
    <row r="13813" spans="1:5">
      <c r="A13813" s="410" t="s">
        <v>3069</v>
      </c>
      <c r="B13813" s="62" t="s">
        <v>123</v>
      </c>
      <c r="C13813" s="62">
        <v>5.58656E-3</v>
      </c>
      <c r="D13813" s="62">
        <v>6.21</v>
      </c>
      <c r="E13813" s="173">
        <f t="shared" si="303"/>
        <v>0.03</v>
      </c>
    </row>
    <row r="13814" spans="1:5">
      <c r="A13814" s="410" t="s">
        <v>3047</v>
      </c>
      <c r="B13814" s="62" t="s">
        <v>131</v>
      </c>
      <c r="C13814" s="62">
        <v>8.4605199999999992E-3</v>
      </c>
      <c r="D13814" s="62">
        <v>9.4499999999999993</v>
      </c>
      <c r="E13814" s="173">
        <f t="shared" si="303"/>
        <v>7.0000000000000007E-2</v>
      </c>
    </row>
    <row r="13815" spans="1:5">
      <c r="A13815" s="410" t="s">
        <v>3075</v>
      </c>
      <c r="B13815" s="62" t="s">
        <v>128</v>
      </c>
      <c r="C13815" s="62">
        <v>9.3108000000000004E-4</v>
      </c>
      <c r="D13815" s="62">
        <v>15.32</v>
      </c>
      <c r="E13815" s="173">
        <f t="shared" si="303"/>
        <v>0.01</v>
      </c>
    </row>
    <row r="13816" spans="1:5">
      <c r="A13816" s="410" t="s">
        <v>3076</v>
      </c>
      <c r="B13816" s="62" t="s">
        <v>122</v>
      </c>
      <c r="C13816" s="62">
        <v>0.61599999999999999</v>
      </c>
      <c r="D13816" s="62">
        <v>1.87</v>
      </c>
      <c r="E13816" s="173">
        <f t="shared" si="303"/>
        <v>1.1499999999999999</v>
      </c>
    </row>
    <row r="13817" spans="1:5">
      <c r="A13817" s="410" t="s">
        <v>3077</v>
      </c>
      <c r="B13817" s="62" t="s">
        <v>122</v>
      </c>
      <c r="C13817" s="62">
        <v>0.61599999999999999</v>
      </c>
      <c r="D13817" s="62">
        <v>0.71</v>
      </c>
      <c r="E13817" s="173">
        <f t="shared" si="303"/>
        <v>0.43</v>
      </c>
    </row>
    <row r="13818" spans="1:5">
      <c r="A13818" s="410" t="s">
        <v>3078</v>
      </c>
      <c r="B13818" s="62" t="s">
        <v>122</v>
      </c>
      <c r="C13818" s="62">
        <v>0.61599999999999999</v>
      </c>
      <c r="D13818" s="62">
        <v>0.34</v>
      </c>
      <c r="E13818" s="173">
        <f t="shared" si="303"/>
        <v>0.2</v>
      </c>
    </row>
    <row r="13819" spans="1:5">
      <c r="A13819" s="410" t="s">
        <v>3079</v>
      </c>
      <c r="B13819" s="62" t="s">
        <v>122</v>
      </c>
      <c r="C13819" s="62">
        <v>0.61599999999999999</v>
      </c>
      <c r="D13819" s="62">
        <v>0.05</v>
      </c>
      <c r="E13819" s="173">
        <f t="shared" si="303"/>
        <v>0.03</v>
      </c>
    </row>
    <row r="13820" spans="1:5">
      <c r="A13820" s="410" t="s">
        <v>3048</v>
      </c>
      <c r="B13820" s="62" t="s">
        <v>123</v>
      </c>
      <c r="C13820" s="62">
        <v>1.6301200000000001E-3</v>
      </c>
      <c r="D13820" s="62">
        <v>31.18</v>
      </c>
      <c r="E13820" s="173">
        <f t="shared" si="303"/>
        <v>0.05</v>
      </c>
    </row>
    <row r="13821" spans="1:5">
      <c r="A13821" s="410" t="s">
        <v>3049</v>
      </c>
      <c r="B13821" s="62" t="s">
        <v>123</v>
      </c>
      <c r="C13821" s="62">
        <v>7.6402000000000002E-4</v>
      </c>
      <c r="D13821" s="62">
        <v>178.5</v>
      </c>
      <c r="E13821" s="173">
        <f t="shared" si="303"/>
        <v>0.13</v>
      </c>
    </row>
    <row r="13822" spans="1:5">
      <c r="A13822" s="410" t="s">
        <v>3050</v>
      </c>
      <c r="B13822" s="62" t="s">
        <v>123</v>
      </c>
      <c r="C13822" s="62">
        <v>6.8676119999999993E-2</v>
      </c>
      <c r="D13822" s="62">
        <v>1.17</v>
      </c>
      <c r="E13822" s="173">
        <f t="shared" si="303"/>
        <v>0.08</v>
      </c>
    </row>
    <row r="13823" spans="1:5" ht="30">
      <c r="A13823" s="410" t="s">
        <v>3051</v>
      </c>
      <c r="B13823" s="62" t="s">
        <v>123</v>
      </c>
      <c r="C13823" s="62">
        <v>6.6220000000000005E-4</v>
      </c>
      <c r="D13823" s="62">
        <v>140.43</v>
      </c>
      <c r="E13823" s="173">
        <f t="shared" si="303"/>
        <v>0.09</v>
      </c>
    </row>
    <row r="13824" spans="1:5" ht="30">
      <c r="A13824" s="410" t="s">
        <v>3052</v>
      </c>
      <c r="B13824" s="62" t="s">
        <v>123</v>
      </c>
      <c r="C13824" s="62">
        <v>4.4351999999999998E-4</v>
      </c>
      <c r="D13824" s="62">
        <v>123.37</v>
      </c>
      <c r="E13824" s="173">
        <f t="shared" si="303"/>
        <v>0.05</v>
      </c>
    </row>
    <row r="13825" spans="1:5" ht="30">
      <c r="A13825" s="410" t="s">
        <v>3080</v>
      </c>
      <c r="B13825" s="62" t="s">
        <v>123</v>
      </c>
      <c r="C13825" s="62">
        <v>2.7160000000000001E-5</v>
      </c>
      <c r="D13825" s="62">
        <v>593.85</v>
      </c>
      <c r="E13825" s="173">
        <f t="shared" si="303"/>
        <v>0.01</v>
      </c>
    </row>
    <row r="13826" spans="1:5">
      <c r="A13826" s="410" t="s">
        <v>3081</v>
      </c>
      <c r="B13826" s="62" t="s">
        <v>123</v>
      </c>
      <c r="C13826" s="62">
        <v>1.6682000000000001E-4</v>
      </c>
      <c r="D13826" s="62">
        <v>134.63</v>
      </c>
      <c r="E13826" s="173">
        <f t="shared" si="303"/>
        <v>0.02</v>
      </c>
    </row>
    <row r="13827" spans="1:5">
      <c r="A13827" s="410" t="s">
        <v>3082</v>
      </c>
      <c r="B13827" s="62" t="s">
        <v>123</v>
      </c>
      <c r="C13827" s="62">
        <v>1.2672000000000001E-4</v>
      </c>
      <c r="D13827" s="62">
        <v>202.84</v>
      </c>
      <c r="E13827" s="173">
        <f t="shared" si="303"/>
        <v>0.02</v>
      </c>
    </row>
    <row r="13828" spans="1:5">
      <c r="A13828" s="410" t="s">
        <v>3083</v>
      </c>
      <c r="B13828" s="62" t="s">
        <v>123</v>
      </c>
      <c r="C13828" s="62">
        <v>2.7160000000000001E-5</v>
      </c>
      <c r="D13828" s="62">
        <v>574.46</v>
      </c>
      <c r="E13828" s="173">
        <f t="shared" si="303"/>
        <v>0.01</v>
      </c>
    </row>
    <row r="13829" spans="1:5">
      <c r="A13829" s="410" t="s">
        <v>3084</v>
      </c>
      <c r="B13829" s="62" t="s">
        <v>123</v>
      </c>
      <c r="C13829" s="62">
        <v>3.3380000000000002E-5</v>
      </c>
      <c r="D13829" s="62">
        <v>276.64</v>
      </c>
      <c r="E13829" s="173">
        <f t="shared" si="303"/>
        <v>0</v>
      </c>
    </row>
    <row r="13830" spans="1:5">
      <c r="A13830" s="410" t="s">
        <v>3085</v>
      </c>
      <c r="B13830" s="62" t="s">
        <v>123</v>
      </c>
      <c r="C13830" s="62">
        <v>1.6816800000000001E-3</v>
      </c>
      <c r="D13830" s="62">
        <v>8.1</v>
      </c>
      <c r="E13830" s="173">
        <f t="shared" si="303"/>
        <v>0.01</v>
      </c>
    </row>
    <row r="13831" spans="1:5">
      <c r="A13831" s="410" t="s">
        <v>3086</v>
      </c>
      <c r="B13831" s="62" t="s">
        <v>123</v>
      </c>
      <c r="C13831" s="62">
        <v>9.3108000000000004E-4</v>
      </c>
      <c r="D13831" s="62">
        <v>11.01</v>
      </c>
      <c r="E13831" s="173">
        <f t="shared" si="303"/>
        <v>0.01</v>
      </c>
    </row>
    <row r="13832" spans="1:5">
      <c r="A13832" s="410" t="s">
        <v>3087</v>
      </c>
      <c r="B13832" s="62" t="s">
        <v>123</v>
      </c>
      <c r="C13832" s="62">
        <v>9.3108000000000004E-4</v>
      </c>
      <c r="D13832" s="62">
        <v>24.42</v>
      </c>
      <c r="E13832" s="173">
        <f t="shared" si="303"/>
        <v>0.02</v>
      </c>
    </row>
    <row r="13833" spans="1:5">
      <c r="A13833" s="410" t="s">
        <v>3387</v>
      </c>
      <c r="B13833" s="62" t="s">
        <v>123</v>
      </c>
      <c r="C13833" s="62">
        <v>1.0117878199999999</v>
      </c>
      <c r="D13833" s="62">
        <v>5.09</v>
      </c>
      <c r="E13833" s="173">
        <f t="shared" si="303"/>
        <v>5.15</v>
      </c>
    </row>
    <row r="13834" spans="1:5">
      <c r="A13834" s="410" t="s">
        <v>562</v>
      </c>
      <c r="B13834" s="62" t="s">
        <v>563</v>
      </c>
      <c r="C13834" s="62" t="s">
        <v>563</v>
      </c>
      <c r="D13834" s="62" t="s">
        <v>563</v>
      </c>
      <c r="E13834" s="173">
        <f>SUM(E13810:E13833)</f>
        <v>7.6799999999999988</v>
      </c>
    </row>
    <row r="13835" spans="1:5">
      <c r="A13835" s="410"/>
      <c r="B13835" s="62"/>
      <c r="C13835" s="62"/>
      <c r="D13835" s="62"/>
      <c r="E13835" s="173"/>
    </row>
    <row r="13836" spans="1:5">
      <c r="A13836" s="410" t="s">
        <v>565</v>
      </c>
      <c r="B13836" s="62" t="s">
        <v>563</v>
      </c>
      <c r="C13836" s="62" t="s">
        <v>563</v>
      </c>
      <c r="D13836" s="62" t="s">
        <v>563</v>
      </c>
      <c r="E13836" s="173">
        <f>E13802+E13807+E13834</f>
        <v>14.869999999999997</v>
      </c>
    </row>
    <row r="13837" spans="1:5">
      <c r="A13837" s="410"/>
      <c r="B13837" s="62"/>
      <c r="C13837" s="62"/>
      <c r="D13837" s="413"/>
      <c r="E13837" s="173"/>
    </row>
    <row r="13838" spans="1:5">
      <c r="A13838" s="410"/>
      <c r="B13838" s="62"/>
      <c r="C13838" s="62"/>
      <c r="D13838" s="62"/>
      <c r="E13838" s="173"/>
    </row>
    <row r="13839" spans="1:5">
      <c r="A13839" s="410"/>
      <c r="B13839" s="62"/>
      <c r="C13839" s="62"/>
      <c r="D13839" s="62"/>
      <c r="E13839" s="173"/>
    </row>
    <row r="13840" spans="1:5">
      <c r="A13840" s="410" t="s">
        <v>2837</v>
      </c>
      <c r="B13840" s="62" t="s">
        <v>3547</v>
      </c>
      <c r="C13840" s="62"/>
      <c r="D13840" s="62"/>
      <c r="E13840" s="173"/>
    </row>
    <row r="13841" spans="1:5">
      <c r="A13841" s="410" t="s">
        <v>2838</v>
      </c>
      <c r="B13841" s="62"/>
      <c r="C13841" s="62"/>
      <c r="D13841" s="62"/>
      <c r="E13841" s="173"/>
    </row>
    <row r="13842" spans="1:5">
      <c r="A13842" s="410" t="s">
        <v>570</v>
      </c>
      <c r="B13842" s="62"/>
      <c r="C13842" s="62"/>
      <c r="D13842" s="62"/>
      <c r="E13842" s="173"/>
    </row>
    <row r="13843" spans="1:5">
      <c r="A13843" s="410"/>
      <c r="B13843" s="62"/>
      <c r="C13843" s="62"/>
      <c r="D13843" s="62"/>
      <c r="E13843" s="173"/>
    </row>
    <row r="13844" spans="1:5">
      <c r="A13844" s="410" t="s">
        <v>576</v>
      </c>
      <c r="B13844" s="62" t="s">
        <v>558</v>
      </c>
      <c r="C13844" s="62" t="s">
        <v>559</v>
      </c>
      <c r="D13844" s="62" t="s">
        <v>560</v>
      </c>
      <c r="E13844" s="173" t="s">
        <v>561</v>
      </c>
    </row>
    <row r="13845" spans="1:5" ht="30">
      <c r="A13845" s="410" t="s">
        <v>3061</v>
      </c>
      <c r="B13845" s="62" t="s">
        <v>123</v>
      </c>
      <c r="C13845" s="62">
        <v>2.031E-4</v>
      </c>
      <c r="D13845" s="62">
        <v>576</v>
      </c>
      <c r="E13845" s="173">
        <f>TRUNC((C13845*D13845),2)</f>
        <v>0.11</v>
      </c>
    </row>
    <row r="13846" spans="1:5">
      <c r="A13846" s="410" t="s">
        <v>562</v>
      </c>
      <c r="B13846" s="62" t="s">
        <v>563</v>
      </c>
      <c r="C13846" s="62" t="s">
        <v>563</v>
      </c>
      <c r="D13846" s="62" t="s">
        <v>563</v>
      </c>
      <c r="E13846" s="173">
        <f>SUM(E13845:E13845)</f>
        <v>0.11</v>
      </c>
    </row>
    <row r="13847" spans="1:5">
      <c r="A13847" s="410"/>
      <c r="B13847" s="62"/>
      <c r="C13847" s="62"/>
      <c r="D13847" s="62"/>
      <c r="E13847" s="173"/>
    </row>
    <row r="13848" spans="1:5">
      <c r="A13848" s="410" t="s">
        <v>557</v>
      </c>
      <c r="B13848" s="62" t="s">
        <v>558</v>
      </c>
      <c r="C13848" s="62" t="s">
        <v>559</v>
      </c>
      <c r="D13848" s="62" t="s">
        <v>560</v>
      </c>
      <c r="E13848" s="173" t="s">
        <v>561</v>
      </c>
    </row>
    <row r="13849" spans="1:5">
      <c r="A13849" s="410" t="s">
        <v>3124</v>
      </c>
      <c r="B13849" s="62" t="s">
        <v>122</v>
      </c>
      <c r="C13849" s="62">
        <v>1.54515</v>
      </c>
      <c r="D13849" s="62">
        <v>9.34</v>
      </c>
      <c r="E13849" s="173">
        <f>TRUNC((C13849*D13849),2)</f>
        <v>14.43</v>
      </c>
    </row>
    <row r="13850" spans="1:5">
      <c r="A13850" s="410" t="s">
        <v>3125</v>
      </c>
      <c r="B13850" s="62" t="s">
        <v>122</v>
      </c>
      <c r="C13850" s="62">
        <v>1.54515</v>
      </c>
      <c r="D13850" s="62">
        <v>13.3</v>
      </c>
      <c r="E13850" s="173">
        <f>TRUNC((C13850*D13850),2)</f>
        <v>20.55</v>
      </c>
    </row>
    <row r="13851" spans="1:5">
      <c r="A13851" s="410" t="s">
        <v>562</v>
      </c>
      <c r="B13851" s="62" t="s">
        <v>563</v>
      </c>
      <c r="C13851" s="62" t="s">
        <v>563</v>
      </c>
      <c r="D13851" s="62" t="s">
        <v>563</v>
      </c>
      <c r="E13851" s="173">
        <f>SUM(E13849:E13850)</f>
        <v>34.980000000000004</v>
      </c>
    </row>
    <row r="13852" spans="1:5">
      <c r="A13852" s="410"/>
      <c r="B13852" s="62"/>
      <c r="C13852" s="62"/>
      <c r="D13852" s="62"/>
      <c r="E13852" s="173"/>
    </row>
    <row r="13853" spans="1:5">
      <c r="A13853" s="410" t="s">
        <v>564</v>
      </c>
      <c r="B13853" s="62" t="s">
        <v>558</v>
      </c>
      <c r="C13853" s="62" t="s">
        <v>559</v>
      </c>
      <c r="D13853" s="62" t="s">
        <v>560</v>
      </c>
      <c r="E13853" s="173" t="s">
        <v>561</v>
      </c>
    </row>
    <row r="13854" spans="1:5">
      <c r="A13854" s="410" t="s">
        <v>3066</v>
      </c>
      <c r="B13854" s="62" t="s">
        <v>123</v>
      </c>
      <c r="C13854" s="62">
        <v>2.4051599999999999E-2</v>
      </c>
      <c r="D13854" s="62">
        <v>6.92</v>
      </c>
      <c r="E13854" s="173">
        <f t="shared" ref="E13854:E13877" si="304">TRUNC((C13854*D13854),2)</f>
        <v>0.16</v>
      </c>
    </row>
    <row r="13855" spans="1:5">
      <c r="A13855" s="410" t="s">
        <v>3046</v>
      </c>
      <c r="B13855" s="62" t="s">
        <v>131</v>
      </c>
      <c r="C13855" s="62">
        <v>4.803E-3</v>
      </c>
      <c r="D13855" s="62">
        <v>50.4</v>
      </c>
      <c r="E13855" s="173">
        <f t="shared" si="304"/>
        <v>0.24</v>
      </c>
    </row>
    <row r="13856" spans="1:5">
      <c r="A13856" s="410" t="s">
        <v>3067</v>
      </c>
      <c r="B13856" s="62" t="s">
        <v>123</v>
      </c>
      <c r="C13856" s="62">
        <v>1.9938E-3</v>
      </c>
      <c r="D13856" s="62">
        <v>108.95</v>
      </c>
      <c r="E13856" s="173">
        <f t="shared" si="304"/>
        <v>0.21</v>
      </c>
    </row>
    <row r="13857" spans="1:5">
      <c r="A13857" s="410" t="s">
        <v>3069</v>
      </c>
      <c r="B13857" s="62" t="s">
        <v>123</v>
      </c>
      <c r="C13857" s="62">
        <v>2.72073E-2</v>
      </c>
      <c r="D13857" s="62">
        <v>6.21</v>
      </c>
      <c r="E13857" s="173">
        <f t="shared" si="304"/>
        <v>0.16</v>
      </c>
    </row>
    <row r="13858" spans="1:5">
      <c r="A13858" s="410" t="s">
        <v>3047</v>
      </c>
      <c r="B13858" s="62" t="s">
        <v>131</v>
      </c>
      <c r="C13858" s="62">
        <v>4.1203799999999999E-2</v>
      </c>
      <c r="D13858" s="62">
        <v>9.4499999999999993</v>
      </c>
      <c r="E13858" s="173">
        <f t="shared" si="304"/>
        <v>0.38</v>
      </c>
    </row>
    <row r="13859" spans="1:5">
      <c r="A13859" s="410" t="s">
        <v>3075</v>
      </c>
      <c r="B13859" s="62" t="s">
        <v>128</v>
      </c>
      <c r="C13859" s="62">
        <v>4.5345000000000003E-3</v>
      </c>
      <c r="D13859" s="62">
        <v>15.32</v>
      </c>
      <c r="E13859" s="173">
        <f t="shared" si="304"/>
        <v>0.06</v>
      </c>
    </row>
    <row r="13860" spans="1:5">
      <c r="A13860" s="410" t="s">
        <v>3076</v>
      </c>
      <c r="B13860" s="62" t="s">
        <v>122</v>
      </c>
      <c r="C13860" s="62">
        <v>2.9144385000000002</v>
      </c>
      <c r="D13860" s="62">
        <v>1.87</v>
      </c>
      <c r="E13860" s="173">
        <f t="shared" si="304"/>
        <v>5.44</v>
      </c>
    </row>
    <row r="13861" spans="1:5">
      <c r="A13861" s="410" t="s">
        <v>3077</v>
      </c>
      <c r="B13861" s="62" t="s">
        <v>122</v>
      </c>
      <c r="C13861" s="62">
        <v>3.01408451</v>
      </c>
      <c r="D13861" s="62">
        <v>0.71</v>
      </c>
      <c r="E13861" s="173">
        <f t="shared" si="304"/>
        <v>2.14</v>
      </c>
    </row>
    <row r="13862" spans="1:5">
      <c r="A13862" s="410" t="s">
        <v>3078</v>
      </c>
      <c r="B13862" s="62" t="s">
        <v>122</v>
      </c>
      <c r="C13862" s="62">
        <v>3</v>
      </c>
      <c r="D13862" s="62">
        <v>0.34</v>
      </c>
      <c r="E13862" s="173">
        <f t="shared" si="304"/>
        <v>1.02</v>
      </c>
    </row>
    <row r="13863" spans="1:5">
      <c r="A13863" s="410" t="s">
        <v>3079</v>
      </c>
      <c r="B13863" s="62" t="s">
        <v>122</v>
      </c>
      <c r="C13863" s="62">
        <v>3</v>
      </c>
      <c r="D13863" s="62">
        <v>0.05</v>
      </c>
      <c r="E13863" s="173">
        <f t="shared" si="304"/>
        <v>0.15</v>
      </c>
    </row>
    <row r="13864" spans="1:5">
      <c r="A13864" s="410" t="s">
        <v>3048</v>
      </c>
      <c r="B13864" s="62" t="s">
        <v>123</v>
      </c>
      <c r="C13864" s="62">
        <v>7.9389000000000005E-3</v>
      </c>
      <c r="D13864" s="62">
        <v>31.18</v>
      </c>
      <c r="E13864" s="173">
        <f t="shared" si="304"/>
        <v>0.24</v>
      </c>
    </row>
    <row r="13865" spans="1:5">
      <c r="A13865" s="410" t="s">
        <v>3049</v>
      </c>
      <c r="B13865" s="62" t="s">
        <v>123</v>
      </c>
      <c r="C13865" s="62">
        <v>3.7209000000000001E-3</v>
      </c>
      <c r="D13865" s="62">
        <v>178.5</v>
      </c>
      <c r="E13865" s="173">
        <f t="shared" si="304"/>
        <v>0.66</v>
      </c>
    </row>
    <row r="13866" spans="1:5">
      <c r="A13866" s="410" t="s">
        <v>3050</v>
      </c>
      <c r="B13866" s="62" t="s">
        <v>123</v>
      </c>
      <c r="C13866" s="62">
        <v>0.33446160000000003</v>
      </c>
      <c r="D13866" s="62">
        <v>1.17</v>
      </c>
      <c r="E13866" s="173">
        <f t="shared" si="304"/>
        <v>0.39</v>
      </c>
    </row>
    <row r="13867" spans="1:5" ht="30">
      <c r="A13867" s="410" t="s">
        <v>3051</v>
      </c>
      <c r="B13867" s="62" t="s">
        <v>123</v>
      </c>
      <c r="C13867" s="62">
        <v>3.225E-3</v>
      </c>
      <c r="D13867" s="62">
        <v>140.43</v>
      </c>
      <c r="E13867" s="173">
        <f t="shared" si="304"/>
        <v>0.45</v>
      </c>
    </row>
    <row r="13868" spans="1:5" ht="30">
      <c r="A13868" s="410" t="s">
        <v>3052</v>
      </c>
      <c r="B13868" s="62" t="s">
        <v>123</v>
      </c>
      <c r="C13868" s="62">
        <v>2.16E-3</v>
      </c>
      <c r="D13868" s="62">
        <v>123.37</v>
      </c>
      <c r="E13868" s="173">
        <f t="shared" si="304"/>
        <v>0.26</v>
      </c>
    </row>
    <row r="13869" spans="1:5" ht="30">
      <c r="A13869" s="410" t="s">
        <v>3080</v>
      </c>
      <c r="B13869" s="62" t="s">
        <v>123</v>
      </c>
      <c r="C13869" s="62">
        <v>1.3229999999999999E-4</v>
      </c>
      <c r="D13869" s="62">
        <v>593.85</v>
      </c>
      <c r="E13869" s="173">
        <f t="shared" si="304"/>
        <v>7.0000000000000007E-2</v>
      </c>
    </row>
    <row r="13870" spans="1:5">
      <c r="A13870" s="410" t="s">
        <v>3081</v>
      </c>
      <c r="B13870" s="62" t="s">
        <v>123</v>
      </c>
      <c r="C13870" s="62">
        <v>8.1240000000000001E-4</v>
      </c>
      <c r="D13870" s="62">
        <v>134.63</v>
      </c>
      <c r="E13870" s="173">
        <f t="shared" si="304"/>
        <v>0.1</v>
      </c>
    </row>
    <row r="13871" spans="1:5">
      <c r="A13871" s="410" t="s">
        <v>3082</v>
      </c>
      <c r="B13871" s="62" t="s">
        <v>123</v>
      </c>
      <c r="C13871" s="62">
        <v>6.1709999999999998E-4</v>
      </c>
      <c r="D13871" s="62">
        <v>202.84</v>
      </c>
      <c r="E13871" s="173">
        <f t="shared" si="304"/>
        <v>0.12</v>
      </c>
    </row>
    <row r="13872" spans="1:5">
      <c r="A13872" s="410" t="s">
        <v>3083</v>
      </c>
      <c r="B13872" s="62" t="s">
        <v>123</v>
      </c>
      <c r="C13872" s="62">
        <v>1.3229999999999999E-4</v>
      </c>
      <c r="D13872" s="62">
        <v>574.46</v>
      </c>
      <c r="E13872" s="173">
        <f t="shared" si="304"/>
        <v>7.0000000000000007E-2</v>
      </c>
    </row>
    <row r="13873" spans="1:5">
      <c r="A13873" s="410" t="s">
        <v>3084</v>
      </c>
      <c r="B13873" s="62" t="s">
        <v>123</v>
      </c>
      <c r="C13873" s="62">
        <v>1.6259999999999999E-4</v>
      </c>
      <c r="D13873" s="62">
        <v>276.64</v>
      </c>
      <c r="E13873" s="173">
        <f t="shared" si="304"/>
        <v>0.04</v>
      </c>
    </row>
    <row r="13874" spans="1:5">
      <c r="A13874" s="410" t="s">
        <v>3085</v>
      </c>
      <c r="B13874" s="62" t="s">
        <v>123</v>
      </c>
      <c r="C13874" s="62">
        <v>8.1899999999999994E-3</v>
      </c>
      <c r="D13874" s="62">
        <v>8.1</v>
      </c>
      <c r="E13874" s="173">
        <f t="shared" si="304"/>
        <v>0.06</v>
      </c>
    </row>
    <row r="13875" spans="1:5">
      <c r="A13875" s="410" t="s">
        <v>3086</v>
      </c>
      <c r="B13875" s="62" t="s">
        <v>123</v>
      </c>
      <c r="C13875" s="62">
        <v>4.5345000000000003E-3</v>
      </c>
      <c r="D13875" s="62">
        <v>11.01</v>
      </c>
      <c r="E13875" s="173">
        <f t="shared" si="304"/>
        <v>0.04</v>
      </c>
    </row>
    <row r="13876" spans="1:5">
      <c r="A13876" s="410" t="s">
        <v>3087</v>
      </c>
      <c r="B13876" s="62" t="s">
        <v>123</v>
      </c>
      <c r="C13876" s="62">
        <v>4.5345000000000003E-3</v>
      </c>
      <c r="D13876" s="62">
        <v>24.42</v>
      </c>
      <c r="E13876" s="173">
        <f t="shared" si="304"/>
        <v>0.11</v>
      </c>
    </row>
    <row r="13877" spans="1:5">
      <c r="A13877" s="410" t="s">
        <v>2839</v>
      </c>
      <c r="B13877" s="62" t="s">
        <v>123</v>
      </c>
      <c r="C13877" s="62">
        <v>1</v>
      </c>
      <c r="D13877" s="62">
        <v>349.9</v>
      </c>
      <c r="E13877" s="173">
        <f t="shared" si="304"/>
        <v>349.9</v>
      </c>
    </row>
    <row r="13878" spans="1:5">
      <c r="A13878" s="410" t="s">
        <v>562</v>
      </c>
      <c r="B13878" s="62" t="s">
        <v>563</v>
      </c>
      <c r="C13878" s="62" t="s">
        <v>563</v>
      </c>
      <c r="D13878" s="62" t="s">
        <v>563</v>
      </c>
      <c r="E13878" s="173">
        <f>SUM(E13854:E13877)</f>
        <v>362.46999999999997</v>
      </c>
    </row>
    <row r="13879" spans="1:5">
      <c r="A13879" s="410"/>
      <c r="B13879" s="62"/>
      <c r="C13879" s="62"/>
      <c r="D13879" s="62"/>
      <c r="E13879" s="173"/>
    </row>
    <row r="13880" spans="1:5">
      <c r="A13880" s="410" t="s">
        <v>565</v>
      </c>
      <c r="B13880" s="62" t="s">
        <v>563</v>
      </c>
      <c r="C13880" s="62" t="s">
        <v>563</v>
      </c>
      <c r="D13880" s="62" t="s">
        <v>563</v>
      </c>
      <c r="E13880" s="173">
        <f>E13846+E13851+E13878</f>
        <v>397.55999999999995</v>
      </c>
    </row>
    <row r="13881" spans="1:5">
      <c r="A13881" s="410"/>
      <c r="B13881" s="62"/>
      <c r="C13881" s="62"/>
      <c r="D13881" s="413"/>
      <c r="E13881" s="173"/>
    </row>
    <row r="13882" spans="1:5">
      <c r="A13882" s="410"/>
      <c r="B13882" s="62"/>
      <c r="C13882" s="62"/>
      <c r="D13882" s="62"/>
      <c r="E13882" s="173"/>
    </row>
    <row r="13883" spans="1:5">
      <c r="A13883" s="410"/>
      <c r="B13883" s="62"/>
      <c r="C13883" s="62"/>
      <c r="D13883" s="62"/>
      <c r="E13883" s="173"/>
    </row>
    <row r="13884" spans="1:5">
      <c r="A13884" s="410" t="s">
        <v>2840</v>
      </c>
      <c r="B13884" s="62" t="s">
        <v>3547</v>
      </c>
      <c r="C13884" s="62"/>
      <c r="D13884" s="62"/>
      <c r="E13884" s="173"/>
    </row>
    <row r="13885" spans="1:5">
      <c r="A13885" s="410" t="s">
        <v>2841</v>
      </c>
      <c r="B13885" s="62"/>
      <c r="C13885" s="62"/>
      <c r="D13885" s="62"/>
      <c r="E13885" s="173"/>
    </row>
    <row r="13886" spans="1:5">
      <c r="A13886" s="410" t="s">
        <v>590</v>
      </c>
      <c r="B13886" s="62"/>
      <c r="C13886" s="62"/>
      <c r="D13886" s="62"/>
      <c r="E13886" s="173"/>
    </row>
    <row r="13887" spans="1:5">
      <c r="A13887" s="410"/>
      <c r="B13887" s="62"/>
      <c r="C13887" s="62"/>
      <c r="D13887" s="62"/>
      <c r="E13887" s="173"/>
    </row>
    <row r="13888" spans="1:5">
      <c r="A13888" s="410" t="s">
        <v>576</v>
      </c>
      <c r="B13888" s="62" t="s">
        <v>558</v>
      </c>
      <c r="C13888" s="62" t="s">
        <v>559</v>
      </c>
      <c r="D13888" s="62" t="s">
        <v>560</v>
      </c>
      <c r="E13888" s="173" t="s">
        <v>561</v>
      </c>
    </row>
    <row r="13889" spans="1:5" ht="30">
      <c r="A13889" s="410" t="s">
        <v>3061</v>
      </c>
      <c r="B13889" s="62" t="s">
        <v>123</v>
      </c>
      <c r="C13889" s="62">
        <v>2.7080000000000002E-5</v>
      </c>
      <c r="D13889" s="62">
        <v>576</v>
      </c>
      <c r="E13889" s="173">
        <f>TRUNC((C13889*D13889),2)</f>
        <v>0.01</v>
      </c>
    </row>
    <row r="13890" spans="1:5">
      <c r="A13890" s="410" t="s">
        <v>562</v>
      </c>
      <c r="B13890" s="62" t="s">
        <v>563</v>
      </c>
      <c r="C13890" s="62" t="s">
        <v>563</v>
      </c>
      <c r="D13890" s="62" t="s">
        <v>563</v>
      </c>
      <c r="E13890" s="173">
        <f>SUM(E13889:E13889)</f>
        <v>0.01</v>
      </c>
    </row>
    <row r="13891" spans="1:5">
      <c r="A13891" s="410"/>
      <c r="B13891" s="62"/>
      <c r="C13891" s="62"/>
      <c r="D13891" s="62"/>
      <c r="E13891" s="173"/>
    </row>
    <row r="13892" spans="1:5">
      <c r="A13892" s="410" t="s">
        <v>557</v>
      </c>
      <c r="B13892" s="62" t="s">
        <v>558</v>
      </c>
      <c r="C13892" s="62" t="s">
        <v>559</v>
      </c>
      <c r="D13892" s="62" t="s">
        <v>560</v>
      </c>
      <c r="E13892" s="173" t="s">
        <v>561</v>
      </c>
    </row>
    <row r="13893" spans="1:5">
      <c r="A13893" s="410" t="s">
        <v>3124</v>
      </c>
      <c r="B13893" s="62" t="s">
        <v>122</v>
      </c>
      <c r="C13893" s="62">
        <v>0.20602000000000001</v>
      </c>
      <c r="D13893" s="62">
        <v>9.34</v>
      </c>
      <c r="E13893" s="173">
        <f>TRUNC((C13893*D13893),2)</f>
        <v>1.92</v>
      </c>
    </row>
    <row r="13894" spans="1:5">
      <c r="A13894" s="410" t="s">
        <v>3125</v>
      </c>
      <c r="B13894" s="62" t="s">
        <v>122</v>
      </c>
      <c r="C13894" s="62">
        <v>0.20602000000000001</v>
      </c>
      <c r="D13894" s="62">
        <v>13.3</v>
      </c>
      <c r="E13894" s="173">
        <f>TRUNC((C13894*D13894),2)</f>
        <v>2.74</v>
      </c>
    </row>
    <row r="13895" spans="1:5">
      <c r="A13895" s="410" t="s">
        <v>562</v>
      </c>
      <c r="B13895" s="62" t="s">
        <v>563</v>
      </c>
      <c r="C13895" s="62" t="s">
        <v>563</v>
      </c>
      <c r="D13895" s="62" t="s">
        <v>563</v>
      </c>
      <c r="E13895" s="173">
        <f>SUM(E13893:E13894)</f>
        <v>4.66</v>
      </c>
    </row>
    <row r="13896" spans="1:5">
      <c r="A13896" s="410"/>
      <c r="B13896" s="62"/>
      <c r="C13896" s="62"/>
      <c r="D13896" s="62"/>
      <c r="E13896" s="173"/>
    </row>
    <row r="13897" spans="1:5">
      <c r="A13897" s="410" t="s">
        <v>564</v>
      </c>
      <c r="B13897" s="62" t="s">
        <v>558</v>
      </c>
      <c r="C13897" s="62" t="s">
        <v>559</v>
      </c>
      <c r="D13897" s="62" t="s">
        <v>560</v>
      </c>
      <c r="E13897" s="173" t="s">
        <v>561</v>
      </c>
    </row>
    <row r="13898" spans="1:5">
      <c r="A13898" s="410" t="s">
        <v>3066</v>
      </c>
      <c r="B13898" s="62" t="s">
        <v>123</v>
      </c>
      <c r="C13898" s="62">
        <v>3.2068800000000001E-3</v>
      </c>
      <c r="D13898" s="62">
        <v>6.92</v>
      </c>
      <c r="E13898" s="173">
        <f t="shared" ref="E13898:E13921" si="305">TRUNC((C13898*D13898),2)</f>
        <v>0.02</v>
      </c>
    </row>
    <row r="13899" spans="1:5">
      <c r="A13899" s="410" t="s">
        <v>3046</v>
      </c>
      <c r="B13899" s="62" t="s">
        <v>131</v>
      </c>
      <c r="C13899" s="62">
        <v>6.4039999999999995E-4</v>
      </c>
      <c r="D13899" s="62">
        <v>50.4</v>
      </c>
      <c r="E13899" s="173">
        <f t="shared" si="305"/>
        <v>0.03</v>
      </c>
    </row>
    <row r="13900" spans="1:5">
      <c r="A13900" s="410" t="s">
        <v>3067</v>
      </c>
      <c r="B13900" s="62" t="s">
        <v>123</v>
      </c>
      <c r="C13900" s="62">
        <v>2.6583999999999999E-4</v>
      </c>
      <c r="D13900" s="62">
        <v>108.95</v>
      </c>
      <c r="E13900" s="173">
        <f t="shared" si="305"/>
        <v>0.02</v>
      </c>
    </row>
    <row r="13901" spans="1:5">
      <c r="A13901" s="410" t="s">
        <v>3069</v>
      </c>
      <c r="B13901" s="62" t="s">
        <v>123</v>
      </c>
      <c r="C13901" s="62">
        <v>3.6276400000000001E-3</v>
      </c>
      <c r="D13901" s="62">
        <v>6.21</v>
      </c>
      <c r="E13901" s="173">
        <f t="shared" si="305"/>
        <v>0.02</v>
      </c>
    </row>
    <row r="13902" spans="1:5">
      <c r="A13902" s="410" t="s">
        <v>3047</v>
      </c>
      <c r="B13902" s="62" t="s">
        <v>131</v>
      </c>
      <c r="C13902" s="62">
        <v>5.4938399999999998E-3</v>
      </c>
      <c r="D13902" s="62">
        <v>9.4499999999999993</v>
      </c>
      <c r="E13902" s="173">
        <f t="shared" si="305"/>
        <v>0.05</v>
      </c>
    </row>
    <row r="13903" spans="1:5">
      <c r="A13903" s="410" t="s">
        <v>3075</v>
      </c>
      <c r="B13903" s="62" t="s">
        <v>128</v>
      </c>
      <c r="C13903" s="62">
        <v>6.0459999999999995E-4</v>
      </c>
      <c r="D13903" s="62">
        <v>15.32</v>
      </c>
      <c r="E13903" s="173">
        <f t="shared" si="305"/>
        <v>0</v>
      </c>
    </row>
    <row r="13904" spans="1:5">
      <c r="A13904" s="410" t="s">
        <v>3076</v>
      </c>
      <c r="B13904" s="62" t="s">
        <v>122</v>
      </c>
      <c r="C13904" s="62">
        <v>0.4</v>
      </c>
      <c r="D13904" s="62">
        <v>1.87</v>
      </c>
      <c r="E13904" s="173">
        <f t="shared" si="305"/>
        <v>0.74</v>
      </c>
    </row>
    <row r="13905" spans="1:5">
      <c r="A13905" s="410" t="s">
        <v>3077</v>
      </c>
      <c r="B13905" s="62" t="s">
        <v>122</v>
      </c>
      <c r="C13905" s="62">
        <v>0.4</v>
      </c>
      <c r="D13905" s="62">
        <v>0.71</v>
      </c>
      <c r="E13905" s="173">
        <f t="shared" si="305"/>
        <v>0.28000000000000003</v>
      </c>
    </row>
    <row r="13906" spans="1:5">
      <c r="A13906" s="410" t="s">
        <v>3078</v>
      </c>
      <c r="B13906" s="62" t="s">
        <v>122</v>
      </c>
      <c r="C13906" s="62">
        <v>0.4</v>
      </c>
      <c r="D13906" s="62">
        <v>0.34</v>
      </c>
      <c r="E13906" s="173">
        <f t="shared" si="305"/>
        <v>0.13</v>
      </c>
    </row>
    <row r="13907" spans="1:5">
      <c r="A13907" s="410" t="s">
        <v>3079</v>
      </c>
      <c r="B13907" s="62" t="s">
        <v>122</v>
      </c>
      <c r="C13907" s="62">
        <v>0.4</v>
      </c>
      <c r="D13907" s="62">
        <v>0.05</v>
      </c>
      <c r="E13907" s="173">
        <f t="shared" si="305"/>
        <v>0.02</v>
      </c>
    </row>
    <row r="13908" spans="1:5">
      <c r="A13908" s="410" t="s">
        <v>3048</v>
      </c>
      <c r="B13908" s="62" t="s">
        <v>123</v>
      </c>
      <c r="C13908" s="62">
        <v>1.0585200000000001E-3</v>
      </c>
      <c r="D13908" s="62">
        <v>31.18</v>
      </c>
      <c r="E13908" s="173">
        <f t="shared" si="305"/>
        <v>0.03</v>
      </c>
    </row>
    <row r="13909" spans="1:5">
      <c r="A13909" s="410" t="s">
        <v>3049</v>
      </c>
      <c r="B13909" s="62" t="s">
        <v>123</v>
      </c>
      <c r="C13909" s="62">
        <v>4.9611999999999996E-4</v>
      </c>
      <c r="D13909" s="62">
        <v>178.5</v>
      </c>
      <c r="E13909" s="173">
        <f t="shared" si="305"/>
        <v>0.08</v>
      </c>
    </row>
    <row r="13910" spans="1:5">
      <c r="A13910" s="410" t="s">
        <v>3050</v>
      </c>
      <c r="B13910" s="62" t="s">
        <v>123</v>
      </c>
      <c r="C13910" s="62">
        <v>4.4594880000000003E-2</v>
      </c>
      <c r="D13910" s="62">
        <v>1.17</v>
      </c>
      <c r="E13910" s="173">
        <f t="shared" si="305"/>
        <v>0.05</v>
      </c>
    </row>
    <row r="13911" spans="1:5" ht="30">
      <c r="A13911" s="410" t="s">
        <v>3051</v>
      </c>
      <c r="B13911" s="62" t="s">
        <v>123</v>
      </c>
      <c r="C13911" s="62">
        <v>4.2999999999999999E-4</v>
      </c>
      <c r="D13911" s="62">
        <v>140.43</v>
      </c>
      <c r="E13911" s="173">
        <f t="shared" si="305"/>
        <v>0.06</v>
      </c>
    </row>
    <row r="13912" spans="1:5" ht="30">
      <c r="A13912" s="410" t="s">
        <v>3052</v>
      </c>
      <c r="B13912" s="62" t="s">
        <v>123</v>
      </c>
      <c r="C13912" s="62">
        <v>2.8800000000000001E-4</v>
      </c>
      <c r="D13912" s="62">
        <v>123.37</v>
      </c>
      <c r="E13912" s="173">
        <f t="shared" si="305"/>
        <v>0.03</v>
      </c>
    </row>
    <row r="13913" spans="1:5" ht="30">
      <c r="A13913" s="410" t="s">
        <v>3080</v>
      </c>
      <c r="B13913" s="62" t="s">
        <v>123</v>
      </c>
      <c r="C13913" s="62">
        <v>1.7640000000000001E-5</v>
      </c>
      <c r="D13913" s="62">
        <v>593.85</v>
      </c>
      <c r="E13913" s="173">
        <f t="shared" si="305"/>
        <v>0.01</v>
      </c>
    </row>
    <row r="13914" spans="1:5">
      <c r="A13914" s="410" t="s">
        <v>3081</v>
      </c>
      <c r="B13914" s="62" t="s">
        <v>123</v>
      </c>
      <c r="C13914" s="62">
        <v>1.0832000000000001E-4</v>
      </c>
      <c r="D13914" s="62">
        <v>134.63</v>
      </c>
      <c r="E13914" s="173">
        <f t="shared" si="305"/>
        <v>0.01</v>
      </c>
    </row>
    <row r="13915" spans="1:5">
      <c r="A13915" s="410" t="s">
        <v>3082</v>
      </c>
      <c r="B13915" s="62" t="s">
        <v>123</v>
      </c>
      <c r="C13915" s="62">
        <v>8.2280000000000005E-5</v>
      </c>
      <c r="D13915" s="62">
        <v>202.84</v>
      </c>
      <c r="E13915" s="173">
        <f t="shared" si="305"/>
        <v>0.01</v>
      </c>
    </row>
    <row r="13916" spans="1:5">
      <c r="A13916" s="410" t="s">
        <v>3083</v>
      </c>
      <c r="B13916" s="62" t="s">
        <v>123</v>
      </c>
      <c r="C13916" s="62">
        <v>1.7640000000000001E-5</v>
      </c>
      <c r="D13916" s="62">
        <v>574.46</v>
      </c>
      <c r="E13916" s="173">
        <f t="shared" si="305"/>
        <v>0.01</v>
      </c>
    </row>
    <row r="13917" spans="1:5">
      <c r="A13917" s="410" t="s">
        <v>3084</v>
      </c>
      <c r="B13917" s="62" t="s">
        <v>123</v>
      </c>
      <c r="C13917" s="62">
        <v>2.1679999999999999E-5</v>
      </c>
      <c r="D13917" s="62">
        <v>276.64</v>
      </c>
      <c r="E13917" s="173">
        <f t="shared" si="305"/>
        <v>0</v>
      </c>
    </row>
    <row r="13918" spans="1:5">
      <c r="A13918" s="410" t="s">
        <v>3085</v>
      </c>
      <c r="B13918" s="62" t="s">
        <v>123</v>
      </c>
      <c r="C13918" s="62">
        <v>1.0920000000000001E-3</v>
      </c>
      <c r="D13918" s="62">
        <v>8.1</v>
      </c>
      <c r="E13918" s="173">
        <f t="shared" si="305"/>
        <v>0</v>
      </c>
    </row>
    <row r="13919" spans="1:5">
      <c r="A13919" s="410" t="s">
        <v>3086</v>
      </c>
      <c r="B13919" s="62" t="s">
        <v>123</v>
      </c>
      <c r="C13919" s="62">
        <v>6.0459999999999995E-4</v>
      </c>
      <c r="D13919" s="62">
        <v>11.01</v>
      </c>
      <c r="E13919" s="173">
        <f t="shared" si="305"/>
        <v>0</v>
      </c>
    </row>
    <row r="13920" spans="1:5">
      <c r="A13920" s="410" t="s">
        <v>3087</v>
      </c>
      <c r="B13920" s="62" t="s">
        <v>123</v>
      </c>
      <c r="C13920" s="62">
        <v>6.0459999999999995E-4</v>
      </c>
      <c r="D13920" s="62">
        <v>24.42</v>
      </c>
      <c r="E13920" s="173">
        <f t="shared" si="305"/>
        <v>0.01</v>
      </c>
    </row>
    <row r="13921" spans="1:5">
      <c r="A13921" s="410" t="s">
        <v>3416</v>
      </c>
      <c r="B13921" s="62" t="s">
        <v>126</v>
      </c>
      <c r="C13921" s="62">
        <v>1.0018587400000001</v>
      </c>
      <c r="D13921" s="62">
        <v>37.659999999999997</v>
      </c>
      <c r="E13921" s="173">
        <f t="shared" si="305"/>
        <v>37.729999999999997</v>
      </c>
    </row>
    <row r="13922" spans="1:5">
      <c r="A13922" s="410" t="s">
        <v>562</v>
      </c>
      <c r="B13922" s="62" t="s">
        <v>563</v>
      </c>
      <c r="C13922" s="62" t="s">
        <v>563</v>
      </c>
      <c r="D13922" s="62" t="s">
        <v>563</v>
      </c>
      <c r="E13922" s="173">
        <f>SUM(E13898:E13921)</f>
        <v>39.339999999999996</v>
      </c>
    </row>
    <row r="13923" spans="1:5">
      <c r="A13923" s="410"/>
      <c r="B13923" s="62"/>
      <c r="C13923" s="62"/>
      <c r="D13923" s="62"/>
      <c r="E13923" s="173"/>
    </row>
    <row r="13924" spans="1:5">
      <c r="A13924" s="410" t="s">
        <v>565</v>
      </c>
      <c r="B13924" s="62" t="s">
        <v>563</v>
      </c>
      <c r="C13924" s="62" t="s">
        <v>563</v>
      </c>
      <c r="D13924" s="62" t="s">
        <v>563</v>
      </c>
      <c r="E13924" s="173">
        <f>E13890+E13895+E13922</f>
        <v>44.01</v>
      </c>
    </row>
    <row r="13925" spans="1:5">
      <c r="A13925" s="410"/>
      <c r="B13925" s="62"/>
      <c r="C13925" s="62"/>
      <c r="D13925" s="413"/>
      <c r="E13925" s="173"/>
    </row>
    <row r="13926" spans="1:5">
      <c r="A13926" s="410"/>
      <c r="B13926" s="62"/>
      <c r="C13926" s="62"/>
      <c r="D13926" s="62"/>
      <c r="E13926" s="173"/>
    </row>
    <row r="13927" spans="1:5">
      <c r="A13927" s="410"/>
      <c r="B13927" s="62"/>
      <c r="C13927" s="62"/>
      <c r="D13927" s="62"/>
      <c r="E13927" s="173"/>
    </row>
    <row r="13928" spans="1:5">
      <c r="A13928" s="410" t="s">
        <v>2842</v>
      </c>
      <c r="B13928" s="62" t="s">
        <v>3547</v>
      </c>
      <c r="C13928" s="62"/>
      <c r="D13928" s="62"/>
      <c r="E13928" s="173"/>
    </row>
    <row r="13929" spans="1:5">
      <c r="A13929" s="410" t="s">
        <v>2843</v>
      </c>
      <c r="B13929" s="62"/>
      <c r="C13929" s="62"/>
      <c r="D13929" s="62"/>
      <c r="E13929" s="173"/>
    </row>
    <row r="13930" spans="1:5">
      <c r="A13930" s="410" t="s">
        <v>570</v>
      </c>
      <c r="B13930" s="62"/>
      <c r="C13930" s="62"/>
      <c r="D13930" s="62"/>
      <c r="E13930" s="173"/>
    </row>
    <row r="13931" spans="1:5">
      <c r="A13931" s="410"/>
      <c r="B13931" s="62"/>
      <c r="C13931" s="62"/>
      <c r="D13931" s="62"/>
      <c r="E13931" s="173"/>
    </row>
    <row r="13932" spans="1:5">
      <c r="A13932" s="410" t="s">
        <v>576</v>
      </c>
      <c r="B13932" s="62" t="s">
        <v>558</v>
      </c>
      <c r="C13932" s="62" t="s">
        <v>559</v>
      </c>
      <c r="D13932" s="62" t="s">
        <v>560</v>
      </c>
      <c r="E13932" s="173" t="s">
        <v>561</v>
      </c>
    </row>
    <row r="13933" spans="1:5" ht="30">
      <c r="A13933" s="410" t="s">
        <v>3061</v>
      </c>
      <c r="B13933" s="62" t="s">
        <v>123</v>
      </c>
      <c r="C13933" s="62">
        <v>8.1240000000000001E-5</v>
      </c>
      <c r="D13933" s="62">
        <v>576</v>
      </c>
      <c r="E13933" s="173">
        <f>TRUNC((C13933*D13933),2)</f>
        <v>0.04</v>
      </c>
    </row>
    <row r="13934" spans="1:5">
      <c r="A13934" s="410" t="s">
        <v>562</v>
      </c>
      <c r="B13934" s="62" t="s">
        <v>563</v>
      </c>
      <c r="C13934" s="62" t="s">
        <v>563</v>
      </c>
      <c r="D13934" s="62" t="s">
        <v>563</v>
      </c>
      <c r="E13934" s="173">
        <f>SUM(E13933:E13933)</f>
        <v>0.04</v>
      </c>
    </row>
    <row r="13935" spans="1:5">
      <c r="A13935" s="410"/>
      <c r="B13935" s="62"/>
      <c r="C13935" s="62"/>
      <c r="D13935" s="62"/>
      <c r="E13935" s="173"/>
    </row>
    <row r="13936" spans="1:5">
      <c r="A13936" s="410" t="s">
        <v>557</v>
      </c>
      <c r="B13936" s="62" t="s">
        <v>558</v>
      </c>
      <c r="C13936" s="62" t="s">
        <v>559</v>
      </c>
      <c r="D13936" s="62" t="s">
        <v>560</v>
      </c>
      <c r="E13936" s="173" t="s">
        <v>561</v>
      </c>
    </row>
    <row r="13937" spans="1:5">
      <c r="A13937" s="410" t="s">
        <v>3124</v>
      </c>
      <c r="B13937" s="62" t="s">
        <v>122</v>
      </c>
      <c r="C13937" s="62">
        <v>0.61806000000000005</v>
      </c>
      <c r="D13937" s="62">
        <v>9.34</v>
      </c>
      <c r="E13937" s="173">
        <f>TRUNC((C13937*D13937),2)</f>
        <v>5.77</v>
      </c>
    </row>
    <row r="13938" spans="1:5">
      <c r="A13938" s="410" t="s">
        <v>3125</v>
      </c>
      <c r="B13938" s="62" t="s">
        <v>122</v>
      </c>
      <c r="C13938" s="62">
        <v>0.61806000000000005</v>
      </c>
      <c r="D13938" s="62">
        <v>13.3</v>
      </c>
      <c r="E13938" s="173">
        <f>TRUNC((C13938*D13938),2)</f>
        <v>8.2200000000000006</v>
      </c>
    </row>
    <row r="13939" spans="1:5">
      <c r="A13939" s="410" t="s">
        <v>562</v>
      </c>
      <c r="B13939" s="62" t="s">
        <v>563</v>
      </c>
      <c r="C13939" s="62" t="s">
        <v>563</v>
      </c>
      <c r="D13939" s="62" t="s">
        <v>563</v>
      </c>
      <c r="E13939" s="173">
        <f>SUM(E13937:E13938)</f>
        <v>13.99</v>
      </c>
    </row>
    <row r="13940" spans="1:5">
      <c r="A13940" s="410"/>
      <c r="B13940" s="62"/>
      <c r="C13940" s="62"/>
      <c r="D13940" s="62"/>
      <c r="E13940" s="173"/>
    </row>
    <row r="13941" spans="1:5">
      <c r="A13941" s="410" t="s">
        <v>564</v>
      </c>
      <c r="B13941" s="62" t="s">
        <v>558</v>
      </c>
      <c r="C13941" s="62" t="s">
        <v>559</v>
      </c>
      <c r="D13941" s="62" t="s">
        <v>560</v>
      </c>
      <c r="E13941" s="173" t="s">
        <v>561</v>
      </c>
    </row>
    <row r="13942" spans="1:5">
      <c r="A13942" s="410" t="s">
        <v>3066</v>
      </c>
      <c r="B13942" s="62" t="s">
        <v>123</v>
      </c>
      <c r="C13942" s="62">
        <v>9.6206399999999997E-3</v>
      </c>
      <c r="D13942" s="62">
        <v>6.92</v>
      </c>
      <c r="E13942" s="173">
        <f t="shared" ref="E13942:E13965" si="306">TRUNC((C13942*D13942),2)</f>
        <v>0.06</v>
      </c>
    </row>
    <row r="13943" spans="1:5">
      <c r="A13943" s="410" t="s">
        <v>3046</v>
      </c>
      <c r="B13943" s="62" t="s">
        <v>131</v>
      </c>
      <c r="C13943" s="62">
        <v>1.9212000000000001E-3</v>
      </c>
      <c r="D13943" s="62">
        <v>50.4</v>
      </c>
      <c r="E13943" s="173">
        <f t="shared" si="306"/>
        <v>0.09</v>
      </c>
    </row>
    <row r="13944" spans="1:5">
      <c r="A13944" s="410" t="s">
        <v>3067</v>
      </c>
      <c r="B13944" s="62" t="s">
        <v>123</v>
      </c>
      <c r="C13944" s="62">
        <v>7.9752000000000002E-4</v>
      </c>
      <c r="D13944" s="62">
        <v>108.95</v>
      </c>
      <c r="E13944" s="173">
        <f t="shared" si="306"/>
        <v>0.08</v>
      </c>
    </row>
    <row r="13945" spans="1:5">
      <c r="A13945" s="410" t="s">
        <v>3069</v>
      </c>
      <c r="B13945" s="62" t="s">
        <v>123</v>
      </c>
      <c r="C13945" s="62">
        <v>1.0882920000000001E-2</v>
      </c>
      <c r="D13945" s="62">
        <v>6.21</v>
      </c>
      <c r="E13945" s="173">
        <f t="shared" si="306"/>
        <v>0.06</v>
      </c>
    </row>
    <row r="13946" spans="1:5">
      <c r="A13946" s="410" t="s">
        <v>3047</v>
      </c>
      <c r="B13946" s="62" t="s">
        <v>131</v>
      </c>
      <c r="C13946" s="62">
        <v>1.648152E-2</v>
      </c>
      <c r="D13946" s="62">
        <v>9.4499999999999993</v>
      </c>
      <c r="E13946" s="173">
        <f t="shared" si="306"/>
        <v>0.15</v>
      </c>
    </row>
    <row r="13947" spans="1:5">
      <c r="A13947" s="410" t="s">
        <v>3075</v>
      </c>
      <c r="B13947" s="62" t="s">
        <v>128</v>
      </c>
      <c r="C13947" s="62">
        <v>1.8138E-3</v>
      </c>
      <c r="D13947" s="62">
        <v>15.32</v>
      </c>
      <c r="E13947" s="173">
        <f t="shared" si="306"/>
        <v>0.02</v>
      </c>
    </row>
    <row r="13948" spans="1:5">
      <c r="A13948" s="410" t="s">
        <v>3076</v>
      </c>
      <c r="B13948" s="62" t="s">
        <v>122</v>
      </c>
      <c r="C13948" s="62">
        <v>1.2053475899999999</v>
      </c>
      <c r="D13948" s="62">
        <v>1.87</v>
      </c>
      <c r="E13948" s="173">
        <f t="shared" si="306"/>
        <v>2.25</v>
      </c>
    </row>
    <row r="13949" spans="1:5">
      <c r="A13949" s="410" t="s">
        <v>3077</v>
      </c>
      <c r="B13949" s="62" t="s">
        <v>122</v>
      </c>
      <c r="C13949" s="62">
        <v>1.2</v>
      </c>
      <c r="D13949" s="62">
        <v>0.71</v>
      </c>
      <c r="E13949" s="173">
        <f t="shared" si="306"/>
        <v>0.85</v>
      </c>
    </row>
    <row r="13950" spans="1:5">
      <c r="A13950" s="410" t="s">
        <v>3078</v>
      </c>
      <c r="B13950" s="62" t="s">
        <v>122</v>
      </c>
      <c r="C13950" s="62">
        <v>1.2</v>
      </c>
      <c r="D13950" s="62">
        <v>0.34</v>
      </c>
      <c r="E13950" s="173">
        <f t="shared" si="306"/>
        <v>0.4</v>
      </c>
    </row>
    <row r="13951" spans="1:5">
      <c r="A13951" s="410" t="s">
        <v>3079</v>
      </c>
      <c r="B13951" s="62" t="s">
        <v>122</v>
      </c>
      <c r="C13951" s="62">
        <v>1.2</v>
      </c>
      <c r="D13951" s="62">
        <v>0.05</v>
      </c>
      <c r="E13951" s="173">
        <f t="shared" si="306"/>
        <v>0.06</v>
      </c>
    </row>
    <row r="13952" spans="1:5">
      <c r="A13952" s="410" t="s">
        <v>3048</v>
      </c>
      <c r="B13952" s="62" t="s">
        <v>123</v>
      </c>
      <c r="C13952" s="62">
        <v>3.17556E-3</v>
      </c>
      <c r="D13952" s="62">
        <v>31.18</v>
      </c>
      <c r="E13952" s="173">
        <f t="shared" si="306"/>
        <v>0.09</v>
      </c>
    </row>
    <row r="13953" spans="1:5">
      <c r="A13953" s="410" t="s">
        <v>3049</v>
      </c>
      <c r="B13953" s="62" t="s">
        <v>123</v>
      </c>
      <c r="C13953" s="62">
        <v>1.48836E-3</v>
      </c>
      <c r="D13953" s="62">
        <v>178.5</v>
      </c>
      <c r="E13953" s="173">
        <f t="shared" si="306"/>
        <v>0.26</v>
      </c>
    </row>
    <row r="13954" spans="1:5">
      <c r="A13954" s="410" t="s">
        <v>3050</v>
      </c>
      <c r="B13954" s="62" t="s">
        <v>123</v>
      </c>
      <c r="C13954" s="62">
        <v>0.13378464000000001</v>
      </c>
      <c r="D13954" s="62">
        <v>1.17</v>
      </c>
      <c r="E13954" s="173">
        <f t="shared" si="306"/>
        <v>0.15</v>
      </c>
    </row>
    <row r="13955" spans="1:5" ht="30">
      <c r="A13955" s="410" t="s">
        <v>3051</v>
      </c>
      <c r="B13955" s="62" t="s">
        <v>123</v>
      </c>
      <c r="C13955" s="62">
        <v>1.2899999999999999E-3</v>
      </c>
      <c r="D13955" s="62">
        <v>140.43</v>
      </c>
      <c r="E13955" s="173">
        <f t="shared" si="306"/>
        <v>0.18</v>
      </c>
    </row>
    <row r="13956" spans="1:5" ht="30">
      <c r="A13956" s="410" t="s">
        <v>3052</v>
      </c>
      <c r="B13956" s="62" t="s">
        <v>123</v>
      </c>
      <c r="C13956" s="62">
        <v>8.6399999999999997E-4</v>
      </c>
      <c r="D13956" s="62">
        <v>123.37</v>
      </c>
      <c r="E13956" s="173">
        <f t="shared" si="306"/>
        <v>0.1</v>
      </c>
    </row>
    <row r="13957" spans="1:5" ht="30">
      <c r="A13957" s="410" t="s">
        <v>3080</v>
      </c>
      <c r="B13957" s="62" t="s">
        <v>123</v>
      </c>
      <c r="C13957" s="62">
        <v>5.2920000000000002E-5</v>
      </c>
      <c r="D13957" s="62">
        <v>593.85</v>
      </c>
      <c r="E13957" s="173">
        <f t="shared" si="306"/>
        <v>0.03</v>
      </c>
    </row>
    <row r="13958" spans="1:5">
      <c r="A13958" s="410" t="s">
        <v>3081</v>
      </c>
      <c r="B13958" s="62" t="s">
        <v>123</v>
      </c>
      <c r="C13958" s="62">
        <v>3.2496000000000001E-4</v>
      </c>
      <c r="D13958" s="62">
        <v>134.63</v>
      </c>
      <c r="E13958" s="173">
        <f t="shared" si="306"/>
        <v>0.04</v>
      </c>
    </row>
    <row r="13959" spans="1:5">
      <c r="A13959" s="410" t="s">
        <v>3082</v>
      </c>
      <c r="B13959" s="62" t="s">
        <v>123</v>
      </c>
      <c r="C13959" s="62">
        <v>2.4684000000000002E-4</v>
      </c>
      <c r="D13959" s="62">
        <v>202.84</v>
      </c>
      <c r="E13959" s="173">
        <f t="shared" si="306"/>
        <v>0.05</v>
      </c>
    </row>
    <row r="13960" spans="1:5">
      <c r="A13960" s="410" t="s">
        <v>3083</v>
      </c>
      <c r="B13960" s="62" t="s">
        <v>123</v>
      </c>
      <c r="C13960" s="62">
        <v>5.2920000000000002E-5</v>
      </c>
      <c r="D13960" s="62">
        <v>574.46</v>
      </c>
      <c r="E13960" s="173">
        <f t="shared" si="306"/>
        <v>0.03</v>
      </c>
    </row>
    <row r="13961" spans="1:5">
      <c r="A13961" s="410" t="s">
        <v>3084</v>
      </c>
      <c r="B13961" s="62" t="s">
        <v>123</v>
      </c>
      <c r="C13961" s="62">
        <v>6.5040000000000001E-5</v>
      </c>
      <c r="D13961" s="62">
        <v>276.64</v>
      </c>
      <c r="E13961" s="173">
        <f t="shared" si="306"/>
        <v>0.01</v>
      </c>
    </row>
    <row r="13962" spans="1:5">
      <c r="A13962" s="410" t="s">
        <v>3085</v>
      </c>
      <c r="B13962" s="62" t="s">
        <v>123</v>
      </c>
      <c r="C13962" s="62">
        <v>3.2759999999999998E-3</v>
      </c>
      <c r="D13962" s="62">
        <v>8.1</v>
      </c>
      <c r="E13962" s="173">
        <f t="shared" si="306"/>
        <v>0.02</v>
      </c>
    </row>
    <row r="13963" spans="1:5">
      <c r="A13963" s="410" t="s">
        <v>3086</v>
      </c>
      <c r="B13963" s="62" t="s">
        <v>123</v>
      </c>
      <c r="C13963" s="62">
        <v>1.8138E-3</v>
      </c>
      <c r="D13963" s="62">
        <v>11.01</v>
      </c>
      <c r="E13963" s="173">
        <f t="shared" si="306"/>
        <v>0.01</v>
      </c>
    </row>
    <row r="13964" spans="1:5">
      <c r="A13964" s="410" t="s">
        <v>3087</v>
      </c>
      <c r="B13964" s="62" t="s">
        <v>123</v>
      </c>
      <c r="C13964" s="62">
        <v>1.8138E-3</v>
      </c>
      <c r="D13964" s="62">
        <v>24.42</v>
      </c>
      <c r="E13964" s="173">
        <f t="shared" si="306"/>
        <v>0.04</v>
      </c>
    </row>
    <row r="13965" spans="1:5">
      <c r="A13965" s="410" t="s">
        <v>2844</v>
      </c>
      <c r="B13965" s="62" t="s">
        <v>123</v>
      </c>
      <c r="C13965" s="62">
        <v>1</v>
      </c>
      <c r="D13965" s="62">
        <v>19.23</v>
      </c>
      <c r="E13965" s="173">
        <f t="shared" si="306"/>
        <v>19.23</v>
      </c>
    </row>
    <row r="13966" spans="1:5">
      <c r="A13966" s="410" t="s">
        <v>562</v>
      </c>
      <c r="B13966" s="62" t="s">
        <v>563</v>
      </c>
      <c r="C13966" s="62" t="s">
        <v>563</v>
      </c>
      <c r="D13966" s="62" t="s">
        <v>563</v>
      </c>
      <c r="E13966" s="173">
        <f>SUM(E13942:E13965)</f>
        <v>24.259999999999998</v>
      </c>
    </row>
    <row r="13967" spans="1:5">
      <c r="A13967" s="410"/>
      <c r="B13967" s="62"/>
      <c r="C13967" s="62"/>
      <c r="D13967" s="62"/>
      <c r="E13967" s="173"/>
    </row>
    <row r="13968" spans="1:5">
      <c r="A13968" s="410" t="s">
        <v>565</v>
      </c>
      <c r="B13968" s="62" t="s">
        <v>563</v>
      </c>
      <c r="C13968" s="62" t="s">
        <v>563</v>
      </c>
      <c r="D13968" s="62" t="s">
        <v>563</v>
      </c>
      <c r="E13968" s="173">
        <f>E13934+E13939+E13966</f>
        <v>38.29</v>
      </c>
    </row>
    <row r="13969" spans="1:5">
      <c r="A13969" s="410"/>
      <c r="B13969" s="62"/>
      <c r="C13969" s="62"/>
      <c r="D13969" s="413"/>
      <c r="E13969" s="173"/>
    </row>
    <row r="13970" spans="1:5">
      <c r="A13970" s="410"/>
      <c r="B13970" s="62"/>
      <c r="C13970" s="62"/>
      <c r="D13970" s="62"/>
      <c r="E13970" s="173"/>
    </row>
    <row r="13971" spans="1:5">
      <c r="A13971" s="410"/>
      <c r="B13971" s="62"/>
      <c r="C13971" s="62"/>
      <c r="D13971" s="62"/>
      <c r="E13971" s="173"/>
    </row>
    <row r="13972" spans="1:5">
      <c r="A13972" s="410" t="s">
        <v>2845</v>
      </c>
      <c r="B13972" s="62" t="s">
        <v>3547</v>
      </c>
      <c r="C13972" s="62"/>
      <c r="D13972" s="62"/>
      <c r="E13972" s="173"/>
    </row>
    <row r="13973" spans="1:5">
      <c r="A13973" s="410" t="s">
        <v>2846</v>
      </c>
      <c r="B13973" s="62"/>
      <c r="C13973" s="62"/>
      <c r="D13973" s="62"/>
      <c r="E13973" s="173"/>
    </row>
    <row r="13974" spans="1:5">
      <c r="A13974" s="410" t="s">
        <v>570</v>
      </c>
      <c r="B13974" s="62"/>
      <c r="C13974" s="62"/>
      <c r="D13974" s="62"/>
      <c r="E13974" s="173"/>
    </row>
    <row r="13975" spans="1:5">
      <c r="A13975" s="410"/>
      <c r="B13975" s="62"/>
      <c r="C13975" s="62"/>
      <c r="D13975" s="62"/>
      <c r="E13975" s="173"/>
    </row>
    <row r="13976" spans="1:5">
      <c r="A13976" s="410" t="s">
        <v>576</v>
      </c>
      <c r="B13976" s="62" t="s">
        <v>558</v>
      </c>
      <c r="C13976" s="62" t="s">
        <v>559</v>
      </c>
      <c r="D13976" s="62" t="s">
        <v>560</v>
      </c>
      <c r="E13976" s="173" t="s">
        <v>561</v>
      </c>
    </row>
    <row r="13977" spans="1:5" ht="30">
      <c r="A13977" s="410" t="s">
        <v>3061</v>
      </c>
      <c r="B13977" s="62" t="s">
        <v>123</v>
      </c>
      <c r="C13977" s="62">
        <v>8.1240000000000001E-5</v>
      </c>
      <c r="D13977" s="62">
        <v>576</v>
      </c>
      <c r="E13977" s="173">
        <f>TRUNC((C13977*D13977),2)</f>
        <v>0.04</v>
      </c>
    </row>
    <row r="13978" spans="1:5">
      <c r="A13978" s="410" t="s">
        <v>562</v>
      </c>
      <c r="B13978" s="62" t="s">
        <v>563</v>
      </c>
      <c r="C13978" s="62" t="s">
        <v>563</v>
      </c>
      <c r="D13978" s="62" t="s">
        <v>563</v>
      </c>
      <c r="E13978" s="173">
        <f>SUM(E13977:E13977)</f>
        <v>0.04</v>
      </c>
    </row>
    <row r="13979" spans="1:5">
      <c r="A13979" s="410"/>
      <c r="B13979" s="62"/>
      <c r="C13979" s="62"/>
      <c r="D13979" s="62"/>
      <c r="E13979" s="173"/>
    </row>
    <row r="13980" spans="1:5">
      <c r="A13980" s="410" t="s">
        <v>557</v>
      </c>
      <c r="B13980" s="62" t="s">
        <v>558</v>
      </c>
      <c r="C13980" s="62" t="s">
        <v>559</v>
      </c>
      <c r="D13980" s="62" t="s">
        <v>560</v>
      </c>
      <c r="E13980" s="173" t="s">
        <v>561</v>
      </c>
    </row>
    <row r="13981" spans="1:5">
      <c r="A13981" s="410" t="s">
        <v>3124</v>
      </c>
      <c r="B13981" s="62" t="s">
        <v>122</v>
      </c>
      <c r="C13981" s="62">
        <v>0.61806000000000005</v>
      </c>
      <c r="D13981" s="62">
        <v>9.34</v>
      </c>
      <c r="E13981" s="173">
        <f>TRUNC((C13981*D13981),2)</f>
        <v>5.77</v>
      </c>
    </row>
    <row r="13982" spans="1:5">
      <c r="A13982" s="410" t="s">
        <v>3125</v>
      </c>
      <c r="B13982" s="62" t="s">
        <v>122</v>
      </c>
      <c r="C13982" s="62">
        <v>0.61806000000000005</v>
      </c>
      <c r="D13982" s="62">
        <v>13.3</v>
      </c>
      <c r="E13982" s="173">
        <f>TRUNC((C13982*D13982),2)</f>
        <v>8.2200000000000006</v>
      </c>
    </row>
    <row r="13983" spans="1:5">
      <c r="A13983" s="410" t="s">
        <v>562</v>
      </c>
      <c r="B13983" s="62" t="s">
        <v>563</v>
      </c>
      <c r="C13983" s="62" t="s">
        <v>563</v>
      </c>
      <c r="D13983" s="62" t="s">
        <v>563</v>
      </c>
      <c r="E13983" s="173">
        <f>SUM(E13981:E13982)</f>
        <v>13.99</v>
      </c>
    </row>
    <row r="13984" spans="1:5">
      <c r="A13984" s="410"/>
      <c r="B13984" s="62"/>
      <c r="C13984" s="62"/>
      <c r="D13984" s="62"/>
      <c r="E13984" s="173"/>
    </row>
    <row r="13985" spans="1:5">
      <c r="A13985" s="410" t="s">
        <v>564</v>
      </c>
      <c r="B13985" s="62" t="s">
        <v>558</v>
      </c>
      <c r="C13985" s="62" t="s">
        <v>559</v>
      </c>
      <c r="D13985" s="62" t="s">
        <v>560</v>
      </c>
      <c r="E13985" s="173" t="s">
        <v>561</v>
      </c>
    </row>
    <row r="13986" spans="1:5">
      <c r="A13986" s="410" t="s">
        <v>3066</v>
      </c>
      <c r="B13986" s="62" t="s">
        <v>123</v>
      </c>
      <c r="C13986" s="62">
        <v>9.6206399999999997E-3</v>
      </c>
      <c r="D13986" s="62">
        <v>6.92</v>
      </c>
      <c r="E13986" s="173">
        <f t="shared" ref="E13986:E14009" si="307">TRUNC((C13986*D13986),2)</f>
        <v>0.06</v>
      </c>
    </row>
    <row r="13987" spans="1:5">
      <c r="A13987" s="410" t="s">
        <v>3046</v>
      </c>
      <c r="B13987" s="62" t="s">
        <v>131</v>
      </c>
      <c r="C13987" s="62">
        <v>1.9212000000000001E-3</v>
      </c>
      <c r="D13987" s="62">
        <v>50.4</v>
      </c>
      <c r="E13987" s="173">
        <f t="shared" si="307"/>
        <v>0.09</v>
      </c>
    </row>
    <row r="13988" spans="1:5">
      <c r="A13988" s="410" t="s">
        <v>3067</v>
      </c>
      <c r="B13988" s="62" t="s">
        <v>123</v>
      </c>
      <c r="C13988" s="62">
        <v>7.9752000000000002E-4</v>
      </c>
      <c r="D13988" s="62">
        <v>108.95</v>
      </c>
      <c r="E13988" s="173">
        <f t="shared" si="307"/>
        <v>0.08</v>
      </c>
    </row>
    <row r="13989" spans="1:5">
      <c r="A13989" s="410" t="s">
        <v>3069</v>
      </c>
      <c r="B13989" s="62" t="s">
        <v>123</v>
      </c>
      <c r="C13989" s="62">
        <v>1.0882920000000001E-2</v>
      </c>
      <c r="D13989" s="62">
        <v>6.21</v>
      </c>
      <c r="E13989" s="173">
        <f t="shared" si="307"/>
        <v>0.06</v>
      </c>
    </row>
    <row r="13990" spans="1:5">
      <c r="A13990" s="410" t="s">
        <v>3047</v>
      </c>
      <c r="B13990" s="62" t="s">
        <v>131</v>
      </c>
      <c r="C13990" s="62">
        <v>1.648152E-2</v>
      </c>
      <c r="D13990" s="62">
        <v>9.4499999999999993</v>
      </c>
      <c r="E13990" s="173">
        <f t="shared" si="307"/>
        <v>0.15</v>
      </c>
    </row>
    <row r="13991" spans="1:5">
      <c r="A13991" s="410" t="s">
        <v>3075</v>
      </c>
      <c r="B13991" s="62" t="s">
        <v>128</v>
      </c>
      <c r="C13991" s="62">
        <v>1.8138E-3</v>
      </c>
      <c r="D13991" s="62">
        <v>15.32</v>
      </c>
      <c r="E13991" s="173">
        <f t="shared" si="307"/>
        <v>0.02</v>
      </c>
    </row>
    <row r="13992" spans="1:5">
      <c r="A13992" s="410" t="s">
        <v>3076</v>
      </c>
      <c r="B13992" s="62" t="s">
        <v>122</v>
      </c>
      <c r="C13992" s="62">
        <v>1.2053475899999999</v>
      </c>
      <c r="D13992" s="62">
        <v>1.87</v>
      </c>
      <c r="E13992" s="173">
        <f t="shared" si="307"/>
        <v>2.25</v>
      </c>
    </row>
    <row r="13993" spans="1:5">
      <c r="A13993" s="410" t="s">
        <v>3077</v>
      </c>
      <c r="B13993" s="62" t="s">
        <v>122</v>
      </c>
      <c r="C13993" s="62">
        <v>1.2</v>
      </c>
      <c r="D13993" s="62">
        <v>0.71</v>
      </c>
      <c r="E13993" s="173">
        <f t="shared" si="307"/>
        <v>0.85</v>
      </c>
    </row>
    <row r="13994" spans="1:5">
      <c r="A13994" s="410" t="s">
        <v>3078</v>
      </c>
      <c r="B13994" s="62" t="s">
        <v>122</v>
      </c>
      <c r="C13994" s="62">
        <v>1.2</v>
      </c>
      <c r="D13994" s="62">
        <v>0.34</v>
      </c>
      <c r="E13994" s="173">
        <f t="shared" si="307"/>
        <v>0.4</v>
      </c>
    </row>
    <row r="13995" spans="1:5">
      <c r="A13995" s="410" t="s">
        <v>3079</v>
      </c>
      <c r="B13995" s="62" t="s">
        <v>122</v>
      </c>
      <c r="C13995" s="62">
        <v>1.2</v>
      </c>
      <c r="D13995" s="62">
        <v>0.05</v>
      </c>
      <c r="E13995" s="173">
        <f t="shared" si="307"/>
        <v>0.06</v>
      </c>
    </row>
    <row r="13996" spans="1:5">
      <c r="A13996" s="410" t="s">
        <v>3048</v>
      </c>
      <c r="B13996" s="62" t="s">
        <v>123</v>
      </c>
      <c r="C13996" s="62">
        <v>3.17556E-3</v>
      </c>
      <c r="D13996" s="62">
        <v>31.18</v>
      </c>
      <c r="E13996" s="173">
        <f t="shared" si="307"/>
        <v>0.09</v>
      </c>
    </row>
    <row r="13997" spans="1:5">
      <c r="A13997" s="410" t="s">
        <v>3049</v>
      </c>
      <c r="B13997" s="62" t="s">
        <v>123</v>
      </c>
      <c r="C13997" s="62">
        <v>1.48836E-3</v>
      </c>
      <c r="D13997" s="62">
        <v>178.5</v>
      </c>
      <c r="E13997" s="173">
        <f t="shared" si="307"/>
        <v>0.26</v>
      </c>
    </row>
    <row r="13998" spans="1:5">
      <c r="A13998" s="410" t="s">
        <v>3050</v>
      </c>
      <c r="B13998" s="62" t="s">
        <v>123</v>
      </c>
      <c r="C13998" s="62">
        <v>0.13378464000000001</v>
      </c>
      <c r="D13998" s="62">
        <v>1.17</v>
      </c>
      <c r="E13998" s="173">
        <f t="shared" si="307"/>
        <v>0.15</v>
      </c>
    </row>
    <row r="13999" spans="1:5" ht="30">
      <c r="A13999" s="410" t="s">
        <v>3051</v>
      </c>
      <c r="B13999" s="62" t="s">
        <v>123</v>
      </c>
      <c r="C13999" s="62">
        <v>1.2899999999999999E-3</v>
      </c>
      <c r="D13999" s="62">
        <v>140.43</v>
      </c>
      <c r="E13999" s="173">
        <f t="shared" si="307"/>
        <v>0.18</v>
      </c>
    </row>
    <row r="14000" spans="1:5" ht="30">
      <c r="A14000" s="410" t="s">
        <v>3052</v>
      </c>
      <c r="B14000" s="62" t="s">
        <v>123</v>
      </c>
      <c r="C14000" s="62">
        <v>8.6399999999999997E-4</v>
      </c>
      <c r="D14000" s="62">
        <v>123.37</v>
      </c>
      <c r="E14000" s="173">
        <f t="shared" si="307"/>
        <v>0.1</v>
      </c>
    </row>
    <row r="14001" spans="1:5" ht="30">
      <c r="A14001" s="410" t="s">
        <v>3080</v>
      </c>
      <c r="B14001" s="62" t="s">
        <v>123</v>
      </c>
      <c r="C14001" s="62">
        <v>5.2920000000000002E-5</v>
      </c>
      <c r="D14001" s="62">
        <v>593.85</v>
      </c>
      <c r="E14001" s="173">
        <f t="shared" si="307"/>
        <v>0.03</v>
      </c>
    </row>
    <row r="14002" spans="1:5">
      <c r="A14002" s="410" t="s">
        <v>3081</v>
      </c>
      <c r="B14002" s="62" t="s">
        <v>123</v>
      </c>
      <c r="C14002" s="62">
        <v>3.2496000000000001E-4</v>
      </c>
      <c r="D14002" s="62">
        <v>134.63</v>
      </c>
      <c r="E14002" s="173">
        <f t="shared" si="307"/>
        <v>0.04</v>
      </c>
    </row>
    <row r="14003" spans="1:5">
      <c r="A14003" s="410" t="s">
        <v>3082</v>
      </c>
      <c r="B14003" s="62" t="s">
        <v>123</v>
      </c>
      <c r="C14003" s="62">
        <v>2.4684000000000002E-4</v>
      </c>
      <c r="D14003" s="62">
        <v>202.84</v>
      </c>
      <c r="E14003" s="173">
        <f t="shared" si="307"/>
        <v>0.05</v>
      </c>
    </row>
    <row r="14004" spans="1:5">
      <c r="A14004" s="410" t="s">
        <v>3083</v>
      </c>
      <c r="B14004" s="62" t="s">
        <v>123</v>
      </c>
      <c r="C14004" s="62">
        <v>5.2920000000000002E-5</v>
      </c>
      <c r="D14004" s="62">
        <v>574.46</v>
      </c>
      <c r="E14004" s="173">
        <f t="shared" si="307"/>
        <v>0.03</v>
      </c>
    </row>
    <row r="14005" spans="1:5">
      <c r="A14005" s="410" t="s">
        <v>3084</v>
      </c>
      <c r="B14005" s="62" t="s">
        <v>123</v>
      </c>
      <c r="C14005" s="62">
        <v>6.5040000000000001E-5</v>
      </c>
      <c r="D14005" s="62">
        <v>276.64</v>
      </c>
      <c r="E14005" s="173">
        <f t="shared" si="307"/>
        <v>0.01</v>
      </c>
    </row>
    <row r="14006" spans="1:5">
      <c r="A14006" s="410" t="s">
        <v>3085</v>
      </c>
      <c r="B14006" s="62" t="s">
        <v>123</v>
      </c>
      <c r="C14006" s="62">
        <v>3.2759999999999998E-3</v>
      </c>
      <c r="D14006" s="62">
        <v>8.1</v>
      </c>
      <c r="E14006" s="173">
        <f t="shared" si="307"/>
        <v>0.02</v>
      </c>
    </row>
    <row r="14007" spans="1:5">
      <c r="A14007" s="410" t="s">
        <v>3086</v>
      </c>
      <c r="B14007" s="62" t="s">
        <v>123</v>
      </c>
      <c r="C14007" s="62">
        <v>1.8138E-3</v>
      </c>
      <c r="D14007" s="62">
        <v>11.01</v>
      </c>
      <c r="E14007" s="173">
        <f t="shared" si="307"/>
        <v>0.01</v>
      </c>
    </row>
    <row r="14008" spans="1:5">
      <c r="A14008" s="410" t="s">
        <v>3087</v>
      </c>
      <c r="B14008" s="62" t="s">
        <v>123</v>
      </c>
      <c r="C14008" s="62">
        <v>1.8138E-3</v>
      </c>
      <c r="D14008" s="62">
        <v>24.42</v>
      </c>
      <c r="E14008" s="173">
        <f t="shared" si="307"/>
        <v>0.04</v>
      </c>
    </row>
    <row r="14009" spans="1:5">
      <c r="A14009" s="410" t="s">
        <v>2847</v>
      </c>
      <c r="B14009" s="62" t="s">
        <v>123</v>
      </c>
      <c r="C14009" s="62">
        <v>1</v>
      </c>
      <c r="D14009" s="62">
        <v>45.05</v>
      </c>
      <c r="E14009" s="173">
        <f t="shared" si="307"/>
        <v>45.05</v>
      </c>
    </row>
    <row r="14010" spans="1:5">
      <c r="A14010" s="410" t="s">
        <v>562</v>
      </c>
      <c r="B14010" s="62" t="s">
        <v>563</v>
      </c>
      <c r="C14010" s="62" t="s">
        <v>563</v>
      </c>
      <c r="D14010" s="62" t="s">
        <v>563</v>
      </c>
      <c r="E14010" s="173">
        <f>SUM(E13986:E14009)</f>
        <v>50.08</v>
      </c>
    </row>
    <row r="14011" spans="1:5">
      <c r="A14011" s="410"/>
      <c r="B14011" s="62"/>
      <c r="C14011" s="62"/>
      <c r="D14011" s="62"/>
      <c r="E14011" s="173"/>
    </row>
    <row r="14012" spans="1:5">
      <c r="A14012" s="410" t="s">
        <v>565</v>
      </c>
      <c r="B14012" s="62" t="s">
        <v>563</v>
      </c>
      <c r="C14012" s="62" t="s">
        <v>563</v>
      </c>
      <c r="D14012" s="62" t="s">
        <v>563</v>
      </c>
      <c r="E14012" s="173">
        <f>E13978+E13983+E14010</f>
        <v>64.11</v>
      </c>
    </row>
    <row r="14013" spans="1:5">
      <c r="A14013" s="410"/>
      <c r="B14013" s="62"/>
      <c r="C14013" s="62"/>
      <c r="D14013" s="413"/>
      <c r="E14013" s="173"/>
    </row>
    <row r="14014" spans="1:5">
      <c r="A14014" s="410"/>
      <c r="B14014" s="62"/>
      <c r="C14014" s="62"/>
      <c r="D14014" s="62"/>
      <c r="E14014" s="173"/>
    </row>
    <row r="14015" spans="1:5">
      <c r="A14015" s="410"/>
      <c r="B14015" s="62"/>
      <c r="C14015" s="62"/>
      <c r="D14015" s="62"/>
      <c r="E14015" s="173"/>
    </row>
    <row r="14016" spans="1:5">
      <c r="A14016" s="410" t="s">
        <v>2848</v>
      </c>
      <c r="B14016" s="62" t="s">
        <v>3547</v>
      </c>
      <c r="C14016" s="62"/>
      <c r="D14016" s="62"/>
      <c r="E14016" s="173"/>
    </row>
    <row r="14017" spans="1:5">
      <c r="A14017" s="410" t="s">
        <v>2849</v>
      </c>
      <c r="B14017" s="62"/>
      <c r="C14017" s="62"/>
      <c r="D14017" s="62"/>
      <c r="E14017" s="173"/>
    </row>
    <row r="14018" spans="1:5">
      <c r="A14018" s="410" t="s">
        <v>570</v>
      </c>
      <c r="B14018" s="62"/>
      <c r="C14018" s="62"/>
      <c r="D14018" s="62"/>
      <c r="E14018" s="173"/>
    </row>
    <row r="14019" spans="1:5">
      <c r="A14019" s="410"/>
      <c r="B14019" s="62"/>
      <c r="C14019" s="62"/>
      <c r="D14019" s="62"/>
      <c r="E14019" s="173"/>
    </row>
    <row r="14020" spans="1:5">
      <c r="A14020" s="410" t="s">
        <v>576</v>
      </c>
      <c r="B14020" s="62" t="s">
        <v>558</v>
      </c>
      <c r="C14020" s="62" t="s">
        <v>559</v>
      </c>
      <c r="D14020" s="62" t="s">
        <v>560</v>
      </c>
      <c r="E14020" s="173" t="s">
        <v>561</v>
      </c>
    </row>
    <row r="14021" spans="1:5" ht="30">
      <c r="A14021" s="410" t="s">
        <v>3061</v>
      </c>
      <c r="B14021" s="62" t="s">
        <v>123</v>
      </c>
      <c r="C14021" s="62">
        <v>1.0832000000000001E-4</v>
      </c>
      <c r="D14021" s="62">
        <v>576</v>
      </c>
      <c r="E14021" s="173">
        <f>TRUNC((C14021*D14021),2)</f>
        <v>0.06</v>
      </c>
    </row>
    <row r="14022" spans="1:5">
      <c r="A14022" s="410" t="s">
        <v>562</v>
      </c>
      <c r="B14022" s="62" t="s">
        <v>563</v>
      </c>
      <c r="C14022" s="62" t="s">
        <v>563</v>
      </c>
      <c r="D14022" s="62" t="s">
        <v>563</v>
      </c>
      <c r="E14022" s="173">
        <f>SUM(E14021:E14021)</f>
        <v>0.06</v>
      </c>
    </row>
    <row r="14023" spans="1:5">
      <c r="A14023" s="410"/>
      <c r="B14023" s="62"/>
      <c r="C14023" s="62"/>
      <c r="D14023" s="62"/>
      <c r="E14023" s="173"/>
    </row>
    <row r="14024" spans="1:5">
      <c r="A14024" s="410" t="s">
        <v>557</v>
      </c>
      <c r="B14024" s="62" t="s">
        <v>558</v>
      </c>
      <c r="C14024" s="62" t="s">
        <v>559</v>
      </c>
      <c r="D14024" s="62" t="s">
        <v>560</v>
      </c>
      <c r="E14024" s="173" t="s">
        <v>561</v>
      </c>
    </row>
    <row r="14025" spans="1:5">
      <c r="A14025" s="410" t="s">
        <v>3124</v>
      </c>
      <c r="B14025" s="62" t="s">
        <v>122</v>
      </c>
      <c r="C14025" s="62">
        <v>0.82408000000000003</v>
      </c>
      <c r="D14025" s="62">
        <v>9.34</v>
      </c>
      <c r="E14025" s="173">
        <f>TRUNC((C14025*D14025),2)</f>
        <v>7.69</v>
      </c>
    </row>
    <row r="14026" spans="1:5">
      <c r="A14026" s="410" t="s">
        <v>3125</v>
      </c>
      <c r="B14026" s="62" t="s">
        <v>122</v>
      </c>
      <c r="C14026" s="62">
        <v>0.82408000000000003</v>
      </c>
      <c r="D14026" s="62">
        <v>13.3</v>
      </c>
      <c r="E14026" s="173">
        <f>TRUNC((C14026*D14026),2)</f>
        <v>10.96</v>
      </c>
    </row>
    <row r="14027" spans="1:5">
      <c r="A14027" s="410" t="s">
        <v>562</v>
      </c>
      <c r="B14027" s="62" t="s">
        <v>563</v>
      </c>
      <c r="C14027" s="62" t="s">
        <v>563</v>
      </c>
      <c r="D14027" s="62" t="s">
        <v>563</v>
      </c>
      <c r="E14027" s="173">
        <f>SUM(E14025:E14026)</f>
        <v>18.650000000000002</v>
      </c>
    </row>
    <row r="14028" spans="1:5">
      <c r="A14028" s="410"/>
      <c r="B14028" s="62"/>
      <c r="C14028" s="62"/>
      <c r="D14028" s="62"/>
      <c r="E14028" s="173"/>
    </row>
    <row r="14029" spans="1:5">
      <c r="A14029" s="410" t="s">
        <v>564</v>
      </c>
      <c r="B14029" s="62" t="s">
        <v>558</v>
      </c>
      <c r="C14029" s="62" t="s">
        <v>559</v>
      </c>
      <c r="D14029" s="62" t="s">
        <v>560</v>
      </c>
      <c r="E14029" s="173" t="s">
        <v>561</v>
      </c>
    </row>
    <row r="14030" spans="1:5">
      <c r="A14030" s="410" t="s">
        <v>3066</v>
      </c>
      <c r="B14030" s="62" t="s">
        <v>123</v>
      </c>
      <c r="C14030" s="62">
        <v>1.282752E-2</v>
      </c>
      <c r="D14030" s="62">
        <v>6.92</v>
      </c>
      <c r="E14030" s="173">
        <f t="shared" ref="E14030:E14053" si="308">TRUNC((C14030*D14030),2)</f>
        <v>0.08</v>
      </c>
    </row>
    <row r="14031" spans="1:5">
      <c r="A14031" s="410" t="s">
        <v>3046</v>
      </c>
      <c r="B14031" s="62" t="s">
        <v>131</v>
      </c>
      <c r="C14031" s="62">
        <v>2.5615999999999998E-3</v>
      </c>
      <c r="D14031" s="62">
        <v>50.4</v>
      </c>
      <c r="E14031" s="173">
        <f t="shared" si="308"/>
        <v>0.12</v>
      </c>
    </row>
    <row r="14032" spans="1:5">
      <c r="A14032" s="410" t="s">
        <v>3067</v>
      </c>
      <c r="B14032" s="62" t="s">
        <v>123</v>
      </c>
      <c r="C14032" s="62">
        <v>1.06336E-3</v>
      </c>
      <c r="D14032" s="62">
        <v>108.95</v>
      </c>
      <c r="E14032" s="173">
        <f t="shared" si="308"/>
        <v>0.11</v>
      </c>
    </row>
    <row r="14033" spans="1:5">
      <c r="A14033" s="410" t="s">
        <v>3069</v>
      </c>
      <c r="B14033" s="62" t="s">
        <v>123</v>
      </c>
      <c r="C14033" s="62">
        <v>1.451056E-2</v>
      </c>
      <c r="D14033" s="62">
        <v>6.21</v>
      </c>
      <c r="E14033" s="173">
        <f t="shared" si="308"/>
        <v>0.09</v>
      </c>
    </row>
    <row r="14034" spans="1:5">
      <c r="A14034" s="410" t="s">
        <v>3047</v>
      </c>
      <c r="B14034" s="62" t="s">
        <v>131</v>
      </c>
      <c r="C14034" s="62">
        <v>2.1975359999999999E-2</v>
      </c>
      <c r="D14034" s="62">
        <v>9.4499999999999993</v>
      </c>
      <c r="E14034" s="173">
        <f t="shared" si="308"/>
        <v>0.2</v>
      </c>
    </row>
    <row r="14035" spans="1:5">
      <c r="A14035" s="410" t="s">
        <v>3075</v>
      </c>
      <c r="B14035" s="62" t="s">
        <v>128</v>
      </c>
      <c r="C14035" s="62">
        <v>2.4183999999999998E-3</v>
      </c>
      <c r="D14035" s="62">
        <v>15.32</v>
      </c>
      <c r="E14035" s="173">
        <f t="shared" si="308"/>
        <v>0.03</v>
      </c>
    </row>
    <row r="14036" spans="1:5">
      <c r="A14036" s="410" t="s">
        <v>3076</v>
      </c>
      <c r="B14036" s="62" t="s">
        <v>122</v>
      </c>
      <c r="C14036" s="62">
        <v>1.5839572200000001</v>
      </c>
      <c r="D14036" s="62">
        <v>1.87</v>
      </c>
      <c r="E14036" s="173">
        <f t="shared" si="308"/>
        <v>2.96</v>
      </c>
    </row>
    <row r="14037" spans="1:5">
      <c r="A14037" s="410" t="s">
        <v>3077</v>
      </c>
      <c r="B14037" s="62" t="s">
        <v>122</v>
      </c>
      <c r="C14037" s="62">
        <v>1.6</v>
      </c>
      <c r="D14037" s="62">
        <v>0.71</v>
      </c>
      <c r="E14037" s="173">
        <f t="shared" si="308"/>
        <v>1.1299999999999999</v>
      </c>
    </row>
    <row r="14038" spans="1:5">
      <c r="A14038" s="410" t="s">
        <v>3078</v>
      </c>
      <c r="B14038" s="62" t="s">
        <v>122</v>
      </c>
      <c r="C14038" s="62">
        <v>1.6</v>
      </c>
      <c r="D14038" s="62">
        <v>0.34</v>
      </c>
      <c r="E14038" s="173">
        <f t="shared" si="308"/>
        <v>0.54</v>
      </c>
    </row>
    <row r="14039" spans="1:5">
      <c r="A14039" s="410" t="s">
        <v>3079</v>
      </c>
      <c r="B14039" s="62" t="s">
        <v>122</v>
      </c>
      <c r="C14039" s="62">
        <v>1.6</v>
      </c>
      <c r="D14039" s="62">
        <v>0.05</v>
      </c>
      <c r="E14039" s="173">
        <f t="shared" si="308"/>
        <v>0.08</v>
      </c>
    </row>
    <row r="14040" spans="1:5">
      <c r="A14040" s="410" t="s">
        <v>3048</v>
      </c>
      <c r="B14040" s="62" t="s">
        <v>123</v>
      </c>
      <c r="C14040" s="62">
        <v>4.2340800000000003E-3</v>
      </c>
      <c r="D14040" s="62">
        <v>31.18</v>
      </c>
      <c r="E14040" s="173">
        <f t="shared" si="308"/>
        <v>0.13</v>
      </c>
    </row>
    <row r="14041" spans="1:5">
      <c r="A14041" s="410" t="s">
        <v>3049</v>
      </c>
      <c r="B14041" s="62" t="s">
        <v>123</v>
      </c>
      <c r="C14041" s="62">
        <v>1.9844799999999998E-3</v>
      </c>
      <c r="D14041" s="62">
        <v>178.5</v>
      </c>
      <c r="E14041" s="173">
        <f t="shared" si="308"/>
        <v>0.35</v>
      </c>
    </row>
    <row r="14042" spans="1:5">
      <c r="A14042" s="410" t="s">
        <v>3050</v>
      </c>
      <c r="B14042" s="62" t="s">
        <v>123</v>
      </c>
      <c r="C14042" s="62">
        <v>0.17837952000000001</v>
      </c>
      <c r="D14042" s="62">
        <v>1.17</v>
      </c>
      <c r="E14042" s="173">
        <f t="shared" si="308"/>
        <v>0.2</v>
      </c>
    </row>
    <row r="14043" spans="1:5" ht="30">
      <c r="A14043" s="410" t="s">
        <v>3051</v>
      </c>
      <c r="B14043" s="62" t="s">
        <v>123</v>
      </c>
      <c r="C14043" s="62">
        <v>1.72E-3</v>
      </c>
      <c r="D14043" s="62">
        <v>140.43</v>
      </c>
      <c r="E14043" s="173">
        <f t="shared" si="308"/>
        <v>0.24</v>
      </c>
    </row>
    <row r="14044" spans="1:5" ht="30">
      <c r="A14044" s="410" t="s">
        <v>3052</v>
      </c>
      <c r="B14044" s="62" t="s">
        <v>123</v>
      </c>
      <c r="C14044" s="62">
        <v>1.152E-3</v>
      </c>
      <c r="D14044" s="62">
        <v>123.37</v>
      </c>
      <c r="E14044" s="173">
        <f t="shared" si="308"/>
        <v>0.14000000000000001</v>
      </c>
    </row>
    <row r="14045" spans="1:5" ht="30">
      <c r="A14045" s="410" t="s">
        <v>3080</v>
      </c>
      <c r="B14045" s="62" t="s">
        <v>123</v>
      </c>
      <c r="C14045" s="62">
        <v>7.0560000000000002E-5</v>
      </c>
      <c r="D14045" s="62">
        <v>593.85</v>
      </c>
      <c r="E14045" s="173">
        <f t="shared" si="308"/>
        <v>0.04</v>
      </c>
    </row>
    <row r="14046" spans="1:5">
      <c r="A14046" s="410" t="s">
        <v>3081</v>
      </c>
      <c r="B14046" s="62" t="s">
        <v>123</v>
      </c>
      <c r="C14046" s="62">
        <v>4.3328000000000003E-4</v>
      </c>
      <c r="D14046" s="62">
        <v>134.63</v>
      </c>
      <c r="E14046" s="173">
        <f t="shared" si="308"/>
        <v>0.05</v>
      </c>
    </row>
    <row r="14047" spans="1:5">
      <c r="A14047" s="410" t="s">
        <v>3082</v>
      </c>
      <c r="B14047" s="62" t="s">
        <v>123</v>
      </c>
      <c r="C14047" s="62">
        <v>3.2912000000000002E-4</v>
      </c>
      <c r="D14047" s="62">
        <v>202.84</v>
      </c>
      <c r="E14047" s="173">
        <f t="shared" si="308"/>
        <v>0.06</v>
      </c>
    </row>
    <row r="14048" spans="1:5">
      <c r="A14048" s="410" t="s">
        <v>3083</v>
      </c>
      <c r="B14048" s="62" t="s">
        <v>123</v>
      </c>
      <c r="C14048" s="62">
        <v>7.0560000000000002E-5</v>
      </c>
      <c r="D14048" s="62">
        <v>574.46</v>
      </c>
      <c r="E14048" s="173">
        <f t="shared" si="308"/>
        <v>0.04</v>
      </c>
    </row>
    <row r="14049" spans="1:5">
      <c r="A14049" s="410" t="s">
        <v>3084</v>
      </c>
      <c r="B14049" s="62" t="s">
        <v>123</v>
      </c>
      <c r="C14049" s="62">
        <v>8.6719999999999996E-5</v>
      </c>
      <c r="D14049" s="62">
        <v>276.64</v>
      </c>
      <c r="E14049" s="173">
        <f t="shared" si="308"/>
        <v>0.02</v>
      </c>
    </row>
    <row r="14050" spans="1:5">
      <c r="A14050" s="410" t="s">
        <v>3085</v>
      </c>
      <c r="B14050" s="62" t="s">
        <v>123</v>
      </c>
      <c r="C14050" s="62">
        <v>4.3680000000000004E-3</v>
      </c>
      <c r="D14050" s="62">
        <v>8.1</v>
      </c>
      <c r="E14050" s="173">
        <f t="shared" si="308"/>
        <v>0.03</v>
      </c>
    </row>
    <row r="14051" spans="1:5">
      <c r="A14051" s="410" t="s">
        <v>3086</v>
      </c>
      <c r="B14051" s="62" t="s">
        <v>123</v>
      </c>
      <c r="C14051" s="62">
        <v>2.4183999999999998E-3</v>
      </c>
      <c r="D14051" s="62">
        <v>11.01</v>
      </c>
      <c r="E14051" s="173">
        <f t="shared" si="308"/>
        <v>0.02</v>
      </c>
    </row>
    <row r="14052" spans="1:5">
      <c r="A14052" s="410" t="s">
        <v>3087</v>
      </c>
      <c r="B14052" s="62" t="s">
        <v>123</v>
      </c>
      <c r="C14052" s="62">
        <v>2.4183999999999998E-3</v>
      </c>
      <c r="D14052" s="62">
        <v>24.42</v>
      </c>
      <c r="E14052" s="173">
        <f t="shared" si="308"/>
        <v>0.05</v>
      </c>
    </row>
    <row r="14053" spans="1:5">
      <c r="A14053" s="410" t="s">
        <v>3417</v>
      </c>
      <c r="B14053" s="62" t="s">
        <v>123</v>
      </c>
      <c r="C14053" s="62">
        <v>1</v>
      </c>
      <c r="D14053" s="62">
        <v>397</v>
      </c>
      <c r="E14053" s="173">
        <f t="shared" si="308"/>
        <v>397</v>
      </c>
    </row>
    <row r="14054" spans="1:5">
      <c r="A14054" s="410" t="s">
        <v>562</v>
      </c>
      <c r="B14054" s="62" t="s">
        <v>563</v>
      </c>
      <c r="C14054" s="62" t="s">
        <v>563</v>
      </c>
      <c r="D14054" s="62" t="s">
        <v>563</v>
      </c>
      <c r="E14054" s="173">
        <f>SUM(E14030:E14053)</f>
        <v>403.71</v>
      </c>
    </row>
    <row r="14055" spans="1:5">
      <c r="A14055" s="410"/>
      <c r="B14055" s="62"/>
      <c r="C14055" s="62"/>
      <c r="D14055" s="62"/>
      <c r="E14055" s="173"/>
    </row>
    <row r="14056" spans="1:5">
      <c r="A14056" s="410" t="s">
        <v>565</v>
      </c>
      <c r="B14056" s="62" t="s">
        <v>563</v>
      </c>
      <c r="C14056" s="62" t="s">
        <v>563</v>
      </c>
      <c r="D14056" s="62" t="s">
        <v>563</v>
      </c>
      <c r="E14056" s="173">
        <f>E14022+E14027+E14054</f>
        <v>422.41999999999996</v>
      </c>
    </row>
    <row r="14057" spans="1:5">
      <c r="A14057" s="410"/>
      <c r="B14057" s="62"/>
      <c r="C14057" s="62"/>
      <c r="D14057" s="413"/>
      <c r="E14057" s="173"/>
    </row>
    <row r="14058" spans="1:5">
      <c r="A14058" s="410"/>
      <c r="B14058" s="62"/>
      <c r="C14058" s="62"/>
      <c r="D14058" s="62"/>
      <c r="E14058" s="173"/>
    </row>
    <row r="14059" spans="1:5">
      <c r="A14059" s="410"/>
      <c r="B14059" s="62"/>
      <c r="C14059" s="62"/>
      <c r="D14059" s="62"/>
      <c r="E14059" s="173"/>
    </row>
    <row r="14060" spans="1:5">
      <c r="A14060" s="410" t="s">
        <v>2850</v>
      </c>
      <c r="B14060" s="62" t="s">
        <v>3547</v>
      </c>
      <c r="C14060" s="62"/>
      <c r="D14060" s="62"/>
      <c r="E14060" s="173"/>
    </row>
    <row r="14061" spans="1:5">
      <c r="A14061" s="410" t="s">
        <v>2851</v>
      </c>
      <c r="B14061" s="62"/>
      <c r="C14061" s="62"/>
      <c r="D14061" s="62"/>
      <c r="E14061" s="173"/>
    </row>
    <row r="14062" spans="1:5">
      <c r="A14062" s="410" t="s">
        <v>570</v>
      </c>
      <c r="B14062" s="62"/>
      <c r="C14062" s="62"/>
      <c r="D14062" s="62"/>
      <c r="E14062" s="173"/>
    </row>
    <row r="14063" spans="1:5">
      <c r="A14063" s="410"/>
      <c r="B14063" s="62"/>
      <c r="C14063" s="62"/>
      <c r="D14063" s="62"/>
      <c r="E14063" s="173"/>
    </row>
    <row r="14064" spans="1:5">
      <c r="A14064" s="410" t="s">
        <v>576</v>
      </c>
      <c r="B14064" s="62" t="s">
        <v>558</v>
      </c>
      <c r="C14064" s="62" t="s">
        <v>559</v>
      </c>
      <c r="D14064" s="62" t="s">
        <v>560</v>
      </c>
      <c r="E14064" s="173" t="s">
        <v>561</v>
      </c>
    </row>
    <row r="14065" spans="1:5" ht="30">
      <c r="A14065" s="410" t="s">
        <v>3061</v>
      </c>
      <c r="B14065" s="62" t="s">
        <v>123</v>
      </c>
      <c r="C14065" s="62">
        <v>1.0832000000000001E-4</v>
      </c>
      <c r="D14065" s="62">
        <v>576</v>
      </c>
      <c r="E14065" s="173">
        <f>TRUNC((C14065*D14065),2)</f>
        <v>0.06</v>
      </c>
    </row>
    <row r="14066" spans="1:5">
      <c r="A14066" s="410" t="s">
        <v>562</v>
      </c>
      <c r="B14066" s="62" t="s">
        <v>563</v>
      </c>
      <c r="C14066" s="62" t="s">
        <v>563</v>
      </c>
      <c r="D14066" s="62" t="s">
        <v>563</v>
      </c>
      <c r="E14066" s="173">
        <f>SUM(E14065:E14065)</f>
        <v>0.06</v>
      </c>
    </row>
    <row r="14067" spans="1:5">
      <c r="A14067" s="410"/>
      <c r="B14067" s="62"/>
      <c r="C14067" s="62"/>
      <c r="D14067" s="62"/>
      <c r="E14067" s="173"/>
    </row>
    <row r="14068" spans="1:5">
      <c r="A14068" s="410" t="s">
        <v>557</v>
      </c>
      <c r="B14068" s="62" t="s">
        <v>558</v>
      </c>
      <c r="C14068" s="62" t="s">
        <v>559</v>
      </c>
      <c r="D14068" s="62" t="s">
        <v>560</v>
      </c>
      <c r="E14068" s="173" t="s">
        <v>561</v>
      </c>
    </row>
    <row r="14069" spans="1:5">
      <c r="A14069" s="410" t="s">
        <v>3124</v>
      </c>
      <c r="B14069" s="62" t="s">
        <v>122</v>
      </c>
      <c r="C14069" s="62">
        <v>0.82408000000000003</v>
      </c>
      <c r="D14069" s="62">
        <v>9.34</v>
      </c>
      <c r="E14069" s="173">
        <f>TRUNC((C14069*D14069),2)</f>
        <v>7.69</v>
      </c>
    </row>
    <row r="14070" spans="1:5">
      <c r="A14070" s="410" t="s">
        <v>3125</v>
      </c>
      <c r="B14070" s="62" t="s">
        <v>122</v>
      </c>
      <c r="C14070" s="62">
        <v>0.82408000000000003</v>
      </c>
      <c r="D14070" s="62">
        <v>13.3</v>
      </c>
      <c r="E14070" s="173">
        <f>TRUNC((C14070*D14070),2)</f>
        <v>10.96</v>
      </c>
    </row>
    <row r="14071" spans="1:5">
      <c r="A14071" s="410" t="s">
        <v>562</v>
      </c>
      <c r="B14071" s="62" t="s">
        <v>563</v>
      </c>
      <c r="C14071" s="62" t="s">
        <v>563</v>
      </c>
      <c r="D14071" s="62" t="s">
        <v>563</v>
      </c>
      <c r="E14071" s="173">
        <f>SUM(E14069:E14070)</f>
        <v>18.650000000000002</v>
      </c>
    </row>
    <row r="14072" spans="1:5">
      <c r="A14072" s="410"/>
      <c r="B14072" s="62"/>
      <c r="C14072" s="62"/>
      <c r="D14072" s="62"/>
      <c r="E14072" s="173"/>
    </row>
    <row r="14073" spans="1:5">
      <c r="A14073" s="410" t="s">
        <v>564</v>
      </c>
      <c r="B14073" s="62" t="s">
        <v>558</v>
      </c>
      <c r="C14073" s="62" t="s">
        <v>559</v>
      </c>
      <c r="D14073" s="62" t="s">
        <v>560</v>
      </c>
      <c r="E14073" s="173" t="s">
        <v>561</v>
      </c>
    </row>
    <row r="14074" spans="1:5">
      <c r="A14074" s="410" t="s">
        <v>3066</v>
      </c>
      <c r="B14074" s="62" t="s">
        <v>123</v>
      </c>
      <c r="C14074" s="62">
        <v>1.282752E-2</v>
      </c>
      <c r="D14074" s="62">
        <v>6.92</v>
      </c>
      <c r="E14074" s="173">
        <f t="shared" ref="E14074:E14097" si="309">TRUNC((C14074*D14074),2)</f>
        <v>0.08</v>
      </c>
    </row>
    <row r="14075" spans="1:5">
      <c r="A14075" s="410" t="s">
        <v>3046</v>
      </c>
      <c r="B14075" s="62" t="s">
        <v>131</v>
      </c>
      <c r="C14075" s="62">
        <v>2.5615999999999998E-3</v>
      </c>
      <c r="D14075" s="62">
        <v>50.4</v>
      </c>
      <c r="E14075" s="173">
        <f t="shared" si="309"/>
        <v>0.12</v>
      </c>
    </row>
    <row r="14076" spans="1:5">
      <c r="A14076" s="410" t="s">
        <v>3067</v>
      </c>
      <c r="B14076" s="62" t="s">
        <v>123</v>
      </c>
      <c r="C14076" s="62">
        <v>1.06336E-3</v>
      </c>
      <c r="D14076" s="62">
        <v>108.95</v>
      </c>
      <c r="E14076" s="173">
        <f t="shared" si="309"/>
        <v>0.11</v>
      </c>
    </row>
    <row r="14077" spans="1:5">
      <c r="A14077" s="410" t="s">
        <v>3069</v>
      </c>
      <c r="B14077" s="62" t="s">
        <v>123</v>
      </c>
      <c r="C14077" s="62">
        <v>1.451056E-2</v>
      </c>
      <c r="D14077" s="62">
        <v>6.21</v>
      </c>
      <c r="E14077" s="173">
        <f t="shared" si="309"/>
        <v>0.09</v>
      </c>
    </row>
    <row r="14078" spans="1:5">
      <c r="A14078" s="410" t="s">
        <v>3047</v>
      </c>
      <c r="B14078" s="62" t="s">
        <v>131</v>
      </c>
      <c r="C14078" s="62">
        <v>2.1975359999999999E-2</v>
      </c>
      <c r="D14078" s="62">
        <v>9.4499999999999993</v>
      </c>
      <c r="E14078" s="173">
        <f t="shared" si="309"/>
        <v>0.2</v>
      </c>
    </row>
    <row r="14079" spans="1:5">
      <c r="A14079" s="410" t="s">
        <v>3075</v>
      </c>
      <c r="B14079" s="62" t="s">
        <v>128</v>
      </c>
      <c r="C14079" s="62">
        <v>2.4183999999999998E-3</v>
      </c>
      <c r="D14079" s="62">
        <v>15.32</v>
      </c>
      <c r="E14079" s="173">
        <f t="shared" si="309"/>
        <v>0.03</v>
      </c>
    </row>
    <row r="14080" spans="1:5">
      <c r="A14080" s="410" t="s">
        <v>3076</v>
      </c>
      <c r="B14080" s="62" t="s">
        <v>122</v>
      </c>
      <c r="C14080" s="62">
        <v>1.5839572200000001</v>
      </c>
      <c r="D14080" s="62">
        <v>1.87</v>
      </c>
      <c r="E14080" s="173">
        <f t="shared" si="309"/>
        <v>2.96</v>
      </c>
    </row>
    <row r="14081" spans="1:5">
      <c r="A14081" s="410" t="s">
        <v>3077</v>
      </c>
      <c r="B14081" s="62" t="s">
        <v>122</v>
      </c>
      <c r="C14081" s="62">
        <v>1.6</v>
      </c>
      <c r="D14081" s="62">
        <v>0.71</v>
      </c>
      <c r="E14081" s="173">
        <f t="shared" si="309"/>
        <v>1.1299999999999999</v>
      </c>
    </row>
    <row r="14082" spans="1:5">
      <c r="A14082" s="410" t="s">
        <v>3078</v>
      </c>
      <c r="B14082" s="62" t="s">
        <v>122</v>
      </c>
      <c r="C14082" s="62">
        <v>1.6</v>
      </c>
      <c r="D14082" s="62">
        <v>0.34</v>
      </c>
      <c r="E14082" s="173">
        <f t="shared" si="309"/>
        <v>0.54</v>
      </c>
    </row>
    <row r="14083" spans="1:5">
      <c r="A14083" s="410" t="s">
        <v>3079</v>
      </c>
      <c r="B14083" s="62" t="s">
        <v>122</v>
      </c>
      <c r="C14083" s="62">
        <v>1.6</v>
      </c>
      <c r="D14083" s="62">
        <v>0.05</v>
      </c>
      <c r="E14083" s="173">
        <f t="shared" si="309"/>
        <v>0.08</v>
      </c>
    </row>
    <row r="14084" spans="1:5">
      <c r="A14084" s="410" t="s">
        <v>3048</v>
      </c>
      <c r="B14084" s="62" t="s">
        <v>123</v>
      </c>
      <c r="C14084" s="62">
        <v>4.2340800000000003E-3</v>
      </c>
      <c r="D14084" s="62">
        <v>31.18</v>
      </c>
      <c r="E14084" s="173">
        <f t="shared" si="309"/>
        <v>0.13</v>
      </c>
    </row>
    <row r="14085" spans="1:5">
      <c r="A14085" s="410" t="s">
        <v>3049</v>
      </c>
      <c r="B14085" s="62" t="s">
        <v>123</v>
      </c>
      <c r="C14085" s="62">
        <v>1.9844799999999998E-3</v>
      </c>
      <c r="D14085" s="62">
        <v>178.5</v>
      </c>
      <c r="E14085" s="173">
        <f t="shared" si="309"/>
        <v>0.35</v>
      </c>
    </row>
    <row r="14086" spans="1:5">
      <c r="A14086" s="410" t="s">
        <v>3050</v>
      </c>
      <c r="B14086" s="62" t="s">
        <v>123</v>
      </c>
      <c r="C14086" s="62">
        <v>0.17837952000000001</v>
      </c>
      <c r="D14086" s="62">
        <v>1.17</v>
      </c>
      <c r="E14086" s="173">
        <f t="shared" si="309"/>
        <v>0.2</v>
      </c>
    </row>
    <row r="14087" spans="1:5" ht="30">
      <c r="A14087" s="410" t="s">
        <v>3051</v>
      </c>
      <c r="B14087" s="62" t="s">
        <v>123</v>
      </c>
      <c r="C14087" s="62">
        <v>1.72E-3</v>
      </c>
      <c r="D14087" s="62">
        <v>140.43</v>
      </c>
      <c r="E14087" s="173">
        <f t="shared" si="309"/>
        <v>0.24</v>
      </c>
    </row>
    <row r="14088" spans="1:5" ht="30">
      <c r="A14088" s="410" t="s">
        <v>3052</v>
      </c>
      <c r="B14088" s="62" t="s">
        <v>123</v>
      </c>
      <c r="C14088" s="62">
        <v>1.152E-3</v>
      </c>
      <c r="D14088" s="62">
        <v>123.37</v>
      </c>
      <c r="E14088" s="173">
        <f t="shared" si="309"/>
        <v>0.14000000000000001</v>
      </c>
    </row>
    <row r="14089" spans="1:5" ht="30">
      <c r="A14089" s="410" t="s">
        <v>3080</v>
      </c>
      <c r="B14089" s="62" t="s">
        <v>123</v>
      </c>
      <c r="C14089" s="62">
        <v>7.0560000000000002E-5</v>
      </c>
      <c r="D14089" s="62">
        <v>593.85</v>
      </c>
      <c r="E14089" s="173">
        <f t="shared" si="309"/>
        <v>0.04</v>
      </c>
    </row>
    <row r="14090" spans="1:5">
      <c r="A14090" s="410" t="s">
        <v>3081</v>
      </c>
      <c r="B14090" s="62" t="s">
        <v>123</v>
      </c>
      <c r="C14090" s="62">
        <v>4.3328000000000003E-4</v>
      </c>
      <c r="D14090" s="62">
        <v>134.63</v>
      </c>
      <c r="E14090" s="173">
        <f t="shared" si="309"/>
        <v>0.05</v>
      </c>
    </row>
    <row r="14091" spans="1:5">
      <c r="A14091" s="410" t="s">
        <v>3082</v>
      </c>
      <c r="B14091" s="62" t="s">
        <v>123</v>
      </c>
      <c r="C14091" s="62">
        <v>3.2912000000000002E-4</v>
      </c>
      <c r="D14091" s="62">
        <v>202.84</v>
      </c>
      <c r="E14091" s="173">
        <f t="shared" si="309"/>
        <v>0.06</v>
      </c>
    </row>
    <row r="14092" spans="1:5">
      <c r="A14092" s="410" t="s">
        <v>3083</v>
      </c>
      <c r="B14092" s="62" t="s">
        <v>123</v>
      </c>
      <c r="C14092" s="62">
        <v>7.0560000000000002E-5</v>
      </c>
      <c r="D14092" s="62">
        <v>574.46</v>
      </c>
      <c r="E14092" s="173">
        <f t="shared" si="309"/>
        <v>0.04</v>
      </c>
    </row>
    <row r="14093" spans="1:5">
      <c r="A14093" s="410" t="s">
        <v>3084</v>
      </c>
      <c r="B14093" s="62" t="s">
        <v>123</v>
      </c>
      <c r="C14093" s="62">
        <v>8.6719999999999996E-5</v>
      </c>
      <c r="D14093" s="62">
        <v>276.64</v>
      </c>
      <c r="E14093" s="173">
        <f t="shared" si="309"/>
        <v>0.02</v>
      </c>
    </row>
    <row r="14094" spans="1:5">
      <c r="A14094" s="410" t="s">
        <v>3085</v>
      </c>
      <c r="B14094" s="62" t="s">
        <v>123</v>
      </c>
      <c r="C14094" s="62">
        <v>4.3680000000000004E-3</v>
      </c>
      <c r="D14094" s="62">
        <v>8.1</v>
      </c>
      <c r="E14094" s="173">
        <f t="shared" si="309"/>
        <v>0.03</v>
      </c>
    </row>
    <row r="14095" spans="1:5">
      <c r="A14095" s="410" t="s">
        <v>3086</v>
      </c>
      <c r="B14095" s="62" t="s">
        <v>123</v>
      </c>
      <c r="C14095" s="62">
        <v>2.4183999999999998E-3</v>
      </c>
      <c r="D14095" s="62">
        <v>11.01</v>
      </c>
      <c r="E14095" s="173">
        <f t="shared" si="309"/>
        <v>0.02</v>
      </c>
    </row>
    <row r="14096" spans="1:5">
      <c r="A14096" s="410" t="s">
        <v>3087</v>
      </c>
      <c r="B14096" s="62" t="s">
        <v>123</v>
      </c>
      <c r="C14096" s="62">
        <v>2.4183999999999998E-3</v>
      </c>
      <c r="D14096" s="62">
        <v>24.42</v>
      </c>
      <c r="E14096" s="173">
        <f t="shared" si="309"/>
        <v>0.05</v>
      </c>
    </row>
    <row r="14097" spans="1:5">
      <c r="A14097" s="410" t="s">
        <v>3418</v>
      </c>
      <c r="B14097" s="62" t="s">
        <v>123</v>
      </c>
      <c r="C14097" s="62">
        <v>1</v>
      </c>
      <c r="D14097" s="62">
        <v>559.65</v>
      </c>
      <c r="E14097" s="173">
        <f t="shared" si="309"/>
        <v>559.65</v>
      </c>
    </row>
    <row r="14098" spans="1:5">
      <c r="A14098" s="410" t="s">
        <v>562</v>
      </c>
      <c r="B14098" s="62" t="s">
        <v>563</v>
      </c>
      <c r="C14098" s="62" t="s">
        <v>563</v>
      </c>
      <c r="D14098" s="62" t="s">
        <v>563</v>
      </c>
      <c r="E14098" s="173">
        <f>SUM(E14074:E14097)</f>
        <v>566.36</v>
      </c>
    </row>
    <row r="14099" spans="1:5">
      <c r="A14099" s="410"/>
      <c r="B14099" s="62"/>
      <c r="C14099" s="62"/>
      <c r="D14099" s="62"/>
      <c r="E14099" s="173"/>
    </row>
    <row r="14100" spans="1:5">
      <c r="A14100" s="410" t="s">
        <v>565</v>
      </c>
      <c r="B14100" s="62" t="s">
        <v>563</v>
      </c>
      <c r="C14100" s="62" t="s">
        <v>563</v>
      </c>
      <c r="D14100" s="62" t="s">
        <v>563</v>
      </c>
      <c r="E14100" s="173">
        <f>E14066+E14071+E14098</f>
        <v>585.07000000000005</v>
      </c>
    </row>
    <row r="14101" spans="1:5">
      <c r="A14101" s="410"/>
      <c r="B14101" s="62"/>
      <c r="C14101" s="62"/>
      <c r="D14101" s="413"/>
      <c r="E14101" s="173"/>
    </row>
    <row r="14102" spans="1:5">
      <c r="A14102" s="410"/>
      <c r="B14102" s="62"/>
      <c r="C14102" s="62"/>
      <c r="D14102" s="62"/>
      <c r="E14102" s="173"/>
    </row>
    <row r="14103" spans="1:5">
      <c r="A14103" s="410"/>
      <c r="B14103" s="62"/>
      <c r="C14103" s="62"/>
      <c r="D14103" s="62"/>
      <c r="E14103" s="173"/>
    </row>
    <row r="14104" spans="1:5">
      <c r="A14104" s="410" t="s">
        <v>2852</v>
      </c>
      <c r="B14104" s="62" t="s">
        <v>3547</v>
      </c>
      <c r="C14104" s="62"/>
      <c r="D14104" s="62"/>
      <c r="E14104" s="173"/>
    </row>
    <row r="14105" spans="1:5">
      <c r="A14105" s="410" t="s">
        <v>2853</v>
      </c>
      <c r="B14105" s="62"/>
      <c r="C14105" s="62"/>
      <c r="D14105" s="62"/>
      <c r="E14105" s="173"/>
    </row>
    <row r="14106" spans="1:5">
      <c r="A14106" s="410" t="s">
        <v>570</v>
      </c>
      <c r="B14106" s="62"/>
      <c r="C14106" s="62"/>
      <c r="D14106" s="62"/>
      <c r="E14106" s="173"/>
    </row>
    <row r="14107" spans="1:5">
      <c r="A14107" s="410"/>
      <c r="B14107" s="62"/>
      <c r="C14107" s="62"/>
      <c r="D14107" s="62"/>
      <c r="E14107" s="173"/>
    </row>
    <row r="14108" spans="1:5">
      <c r="A14108" s="410" t="s">
        <v>576</v>
      </c>
      <c r="B14108" s="62" t="s">
        <v>558</v>
      </c>
      <c r="C14108" s="62" t="s">
        <v>559</v>
      </c>
      <c r="D14108" s="62" t="s">
        <v>560</v>
      </c>
      <c r="E14108" s="173" t="s">
        <v>561</v>
      </c>
    </row>
    <row r="14109" spans="1:5" ht="30">
      <c r="A14109" s="410" t="s">
        <v>3061</v>
      </c>
      <c r="B14109" s="62" t="s">
        <v>123</v>
      </c>
      <c r="C14109" s="62">
        <v>1.0832000000000001E-4</v>
      </c>
      <c r="D14109" s="62">
        <v>576</v>
      </c>
      <c r="E14109" s="173">
        <f>TRUNC((C14109*D14109),2)</f>
        <v>0.06</v>
      </c>
    </row>
    <row r="14110" spans="1:5">
      <c r="A14110" s="410" t="s">
        <v>562</v>
      </c>
      <c r="B14110" s="62" t="s">
        <v>563</v>
      </c>
      <c r="C14110" s="62" t="s">
        <v>563</v>
      </c>
      <c r="D14110" s="62" t="s">
        <v>563</v>
      </c>
      <c r="E14110" s="173">
        <f>SUM(E14109:E14109)</f>
        <v>0.06</v>
      </c>
    </row>
    <row r="14111" spans="1:5">
      <c r="A14111" s="410"/>
      <c r="B14111" s="62"/>
      <c r="C14111" s="62"/>
      <c r="D14111" s="62"/>
      <c r="E14111" s="173"/>
    </row>
    <row r="14112" spans="1:5">
      <c r="A14112" s="410" t="s">
        <v>557</v>
      </c>
      <c r="B14112" s="62" t="s">
        <v>558</v>
      </c>
      <c r="C14112" s="62" t="s">
        <v>559</v>
      </c>
      <c r="D14112" s="62" t="s">
        <v>560</v>
      </c>
      <c r="E14112" s="173" t="s">
        <v>561</v>
      </c>
    </row>
    <row r="14113" spans="1:5">
      <c r="A14113" s="410" t="s">
        <v>3124</v>
      </c>
      <c r="B14113" s="62" t="s">
        <v>122</v>
      </c>
      <c r="C14113" s="62">
        <v>0.82408000000000003</v>
      </c>
      <c r="D14113" s="62">
        <v>9.34</v>
      </c>
      <c r="E14113" s="173">
        <f>TRUNC((C14113*D14113),2)</f>
        <v>7.69</v>
      </c>
    </row>
    <row r="14114" spans="1:5">
      <c r="A14114" s="410" t="s">
        <v>3125</v>
      </c>
      <c r="B14114" s="62" t="s">
        <v>122</v>
      </c>
      <c r="C14114" s="62">
        <v>0.82408000000000003</v>
      </c>
      <c r="D14114" s="62">
        <v>13.3</v>
      </c>
      <c r="E14114" s="173">
        <f>TRUNC((C14114*D14114),2)</f>
        <v>10.96</v>
      </c>
    </row>
    <row r="14115" spans="1:5">
      <c r="A14115" s="410" t="s">
        <v>562</v>
      </c>
      <c r="B14115" s="62" t="s">
        <v>563</v>
      </c>
      <c r="C14115" s="62" t="s">
        <v>563</v>
      </c>
      <c r="D14115" s="62" t="s">
        <v>563</v>
      </c>
      <c r="E14115" s="173">
        <f>SUM(E14113:E14114)</f>
        <v>18.650000000000002</v>
      </c>
    </row>
    <row r="14116" spans="1:5">
      <c r="A14116" s="410"/>
      <c r="B14116" s="62"/>
      <c r="C14116" s="62"/>
      <c r="D14116" s="62"/>
      <c r="E14116" s="173"/>
    </row>
    <row r="14117" spans="1:5">
      <c r="A14117" s="410" t="s">
        <v>564</v>
      </c>
      <c r="B14117" s="62" t="s">
        <v>558</v>
      </c>
      <c r="C14117" s="62" t="s">
        <v>559</v>
      </c>
      <c r="D14117" s="62" t="s">
        <v>560</v>
      </c>
      <c r="E14117" s="173" t="s">
        <v>561</v>
      </c>
    </row>
    <row r="14118" spans="1:5">
      <c r="A14118" s="410" t="s">
        <v>3066</v>
      </c>
      <c r="B14118" s="62" t="s">
        <v>123</v>
      </c>
      <c r="C14118" s="62">
        <v>1.282752E-2</v>
      </c>
      <c r="D14118" s="62">
        <v>6.92</v>
      </c>
      <c r="E14118" s="173">
        <f t="shared" ref="E14118:E14141" si="310">TRUNC((C14118*D14118),2)</f>
        <v>0.08</v>
      </c>
    </row>
    <row r="14119" spans="1:5">
      <c r="A14119" s="410" t="s">
        <v>3046</v>
      </c>
      <c r="B14119" s="62" t="s">
        <v>131</v>
      </c>
      <c r="C14119" s="62">
        <v>2.5615999999999998E-3</v>
      </c>
      <c r="D14119" s="62">
        <v>50.4</v>
      </c>
      <c r="E14119" s="173">
        <f t="shared" si="310"/>
        <v>0.12</v>
      </c>
    </row>
    <row r="14120" spans="1:5">
      <c r="A14120" s="410" t="s">
        <v>3067</v>
      </c>
      <c r="B14120" s="62" t="s">
        <v>123</v>
      </c>
      <c r="C14120" s="62">
        <v>1.06336E-3</v>
      </c>
      <c r="D14120" s="62">
        <v>108.95</v>
      </c>
      <c r="E14120" s="173">
        <f t="shared" si="310"/>
        <v>0.11</v>
      </c>
    </row>
    <row r="14121" spans="1:5">
      <c r="A14121" s="410" t="s">
        <v>3069</v>
      </c>
      <c r="B14121" s="62" t="s">
        <v>123</v>
      </c>
      <c r="C14121" s="62">
        <v>1.451056E-2</v>
      </c>
      <c r="D14121" s="62">
        <v>6.21</v>
      </c>
      <c r="E14121" s="173">
        <f t="shared" si="310"/>
        <v>0.09</v>
      </c>
    </row>
    <row r="14122" spans="1:5">
      <c r="A14122" s="410" t="s">
        <v>3047</v>
      </c>
      <c r="B14122" s="62" t="s">
        <v>131</v>
      </c>
      <c r="C14122" s="62">
        <v>2.1975359999999999E-2</v>
      </c>
      <c r="D14122" s="62">
        <v>9.4499999999999993</v>
      </c>
      <c r="E14122" s="173">
        <f t="shared" si="310"/>
        <v>0.2</v>
      </c>
    </row>
    <row r="14123" spans="1:5">
      <c r="A14123" s="410" t="s">
        <v>3075</v>
      </c>
      <c r="B14123" s="62" t="s">
        <v>128</v>
      </c>
      <c r="C14123" s="62">
        <v>2.4183999999999998E-3</v>
      </c>
      <c r="D14123" s="62">
        <v>15.32</v>
      </c>
      <c r="E14123" s="173">
        <f t="shared" si="310"/>
        <v>0.03</v>
      </c>
    </row>
    <row r="14124" spans="1:5">
      <c r="A14124" s="410" t="s">
        <v>3076</v>
      </c>
      <c r="B14124" s="62" t="s">
        <v>122</v>
      </c>
      <c r="C14124" s="62">
        <v>1.5839572200000001</v>
      </c>
      <c r="D14124" s="62">
        <v>1.87</v>
      </c>
      <c r="E14124" s="173">
        <f t="shared" si="310"/>
        <v>2.96</v>
      </c>
    </row>
    <row r="14125" spans="1:5">
      <c r="A14125" s="410" t="s">
        <v>3077</v>
      </c>
      <c r="B14125" s="62" t="s">
        <v>122</v>
      </c>
      <c r="C14125" s="62">
        <v>1.6</v>
      </c>
      <c r="D14125" s="62">
        <v>0.71</v>
      </c>
      <c r="E14125" s="173">
        <f t="shared" si="310"/>
        <v>1.1299999999999999</v>
      </c>
    </row>
    <row r="14126" spans="1:5">
      <c r="A14126" s="410" t="s">
        <v>3078</v>
      </c>
      <c r="B14126" s="62" t="s">
        <v>122</v>
      </c>
      <c r="C14126" s="62">
        <v>1.6</v>
      </c>
      <c r="D14126" s="62">
        <v>0.34</v>
      </c>
      <c r="E14126" s="173">
        <f t="shared" si="310"/>
        <v>0.54</v>
      </c>
    </row>
    <row r="14127" spans="1:5">
      <c r="A14127" s="410" t="s">
        <v>3079</v>
      </c>
      <c r="B14127" s="62" t="s">
        <v>122</v>
      </c>
      <c r="C14127" s="62">
        <v>1.6</v>
      </c>
      <c r="D14127" s="62">
        <v>0.05</v>
      </c>
      <c r="E14127" s="173">
        <f t="shared" si="310"/>
        <v>0.08</v>
      </c>
    </row>
    <row r="14128" spans="1:5">
      <c r="A14128" s="410" t="s">
        <v>3048</v>
      </c>
      <c r="B14128" s="62" t="s">
        <v>123</v>
      </c>
      <c r="C14128" s="62">
        <v>4.2340800000000003E-3</v>
      </c>
      <c r="D14128" s="62">
        <v>31.18</v>
      </c>
      <c r="E14128" s="173">
        <f t="shared" si="310"/>
        <v>0.13</v>
      </c>
    </row>
    <row r="14129" spans="1:5">
      <c r="A14129" s="410" t="s">
        <v>3049</v>
      </c>
      <c r="B14129" s="62" t="s">
        <v>123</v>
      </c>
      <c r="C14129" s="62">
        <v>1.9844799999999998E-3</v>
      </c>
      <c r="D14129" s="62">
        <v>178.5</v>
      </c>
      <c r="E14129" s="173">
        <f t="shared" si="310"/>
        <v>0.35</v>
      </c>
    </row>
    <row r="14130" spans="1:5">
      <c r="A14130" s="410" t="s">
        <v>3050</v>
      </c>
      <c r="B14130" s="62" t="s">
        <v>123</v>
      </c>
      <c r="C14130" s="62">
        <v>0.17837952000000001</v>
      </c>
      <c r="D14130" s="62">
        <v>1.17</v>
      </c>
      <c r="E14130" s="173">
        <f t="shared" si="310"/>
        <v>0.2</v>
      </c>
    </row>
    <row r="14131" spans="1:5" ht="30">
      <c r="A14131" s="410" t="s">
        <v>3051</v>
      </c>
      <c r="B14131" s="62" t="s">
        <v>123</v>
      </c>
      <c r="C14131" s="62">
        <v>1.72E-3</v>
      </c>
      <c r="D14131" s="62">
        <v>140.43</v>
      </c>
      <c r="E14131" s="173">
        <f t="shared" si="310"/>
        <v>0.24</v>
      </c>
    </row>
    <row r="14132" spans="1:5" ht="30">
      <c r="A14132" s="410" t="s">
        <v>3052</v>
      </c>
      <c r="B14132" s="62" t="s">
        <v>123</v>
      </c>
      <c r="C14132" s="62">
        <v>1.152E-3</v>
      </c>
      <c r="D14132" s="62">
        <v>123.37</v>
      </c>
      <c r="E14132" s="173">
        <f t="shared" si="310"/>
        <v>0.14000000000000001</v>
      </c>
    </row>
    <row r="14133" spans="1:5" ht="30">
      <c r="A14133" s="410" t="s">
        <v>3080</v>
      </c>
      <c r="B14133" s="62" t="s">
        <v>123</v>
      </c>
      <c r="C14133" s="62">
        <v>7.0560000000000002E-5</v>
      </c>
      <c r="D14133" s="62">
        <v>593.85</v>
      </c>
      <c r="E14133" s="173">
        <f t="shared" si="310"/>
        <v>0.04</v>
      </c>
    </row>
    <row r="14134" spans="1:5">
      <c r="A14134" s="410" t="s">
        <v>3081</v>
      </c>
      <c r="B14134" s="62" t="s">
        <v>123</v>
      </c>
      <c r="C14134" s="62">
        <v>4.3328000000000003E-4</v>
      </c>
      <c r="D14134" s="62">
        <v>134.63</v>
      </c>
      <c r="E14134" s="173">
        <f t="shared" si="310"/>
        <v>0.05</v>
      </c>
    </row>
    <row r="14135" spans="1:5">
      <c r="A14135" s="410" t="s">
        <v>3082</v>
      </c>
      <c r="B14135" s="62" t="s">
        <v>123</v>
      </c>
      <c r="C14135" s="62">
        <v>3.2912000000000002E-4</v>
      </c>
      <c r="D14135" s="62">
        <v>202.84</v>
      </c>
      <c r="E14135" s="173">
        <f t="shared" si="310"/>
        <v>0.06</v>
      </c>
    </row>
    <row r="14136" spans="1:5">
      <c r="A14136" s="410" t="s">
        <v>3083</v>
      </c>
      <c r="B14136" s="62" t="s">
        <v>123</v>
      </c>
      <c r="C14136" s="62">
        <v>7.0560000000000002E-5</v>
      </c>
      <c r="D14136" s="62">
        <v>574.46</v>
      </c>
      <c r="E14136" s="173">
        <f t="shared" si="310"/>
        <v>0.04</v>
      </c>
    </row>
    <row r="14137" spans="1:5">
      <c r="A14137" s="410" t="s">
        <v>3084</v>
      </c>
      <c r="B14137" s="62" t="s">
        <v>123</v>
      </c>
      <c r="C14137" s="62">
        <v>8.6719999999999996E-5</v>
      </c>
      <c r="D14137" s="62">
        <v>276.64</v>
      </c>
      <c r="E14137" s="173">
        <f t="shared" si="310"/>
        <v>0.02</v>
      </c>
    </row>
    <row r="14138" spans="1:5">
      <c r="A14138" s="410" t="s">
        <v>3085</v>
      </c>
      <c r="B14138" s="62" t="s">
        <v>123</v>
      </c>
      <c r="C14138" s="62">
        <v>4.3680000000000004E-3</v>
      </c>
      <c r="D14138" s="62">
        <v>8.1</v>
      </c>
      <c r="E14138" s="173">
        <f t="shared" si="310"/>
        <v>0.03</v>
      </c>
    </row>
    <row r="14139" spans="1:5">
      <c r="A14139" s="410" t="s">
        <v>3086</v>
      </c>
      <c r="B14139" s="62" t="s">
        <v>123</v>
      </c>
      <c r="C14139" s="62">
        <v>2.4183999999999998E-3</v>
      </c>
      <c r="D14139" s="62">
        <v>11.01</v>
      </c>
      <c r="E14139" s="173">
        <f t="shared" si="310"/>
        <v>0.02</v>
      </c>
    </row>
    <row r="14140" spans="1:5">
      <c r="A14140" s="410" t="s">
        <v>3087</v>
      </c>
      <c r="B14140" s="62" t="s">
        <v>123</v>
      </c>
      <c r="C14140" s="62">
        <v>2.4183999999999998E-3</v>
      </c>
      <c r="D14140" s="62">
        <v>24.42</v>
      </c>
      <c r="E14140" s="173">
        <f t="shared" si="310"/>
        <v>0.05</v>
      </c>
    </row>
    <row r="14141" spans="1:5">
      <c r="A14141" s="410" t="s">
        <v>3419</v>
      </c>
      <c r="B14141" s="62" t="s">
        <v>123</v>
      </c>
      <c r="C14141" s="62">
        <v>1</v>
      </c>
      <c r="D14141" s="62">
        <v>656.44</v>
      </c>
      <c r="E14141" s="173">
        <f t="shared" si="310"/>
        <v>656.44</v>
      </c>
    </row>
    <row r="14142" spans="1:5">
      <c r="A14142" s="410" t="s">
        <v>562</v>
      </c>
      <c r="B14142" s="62" t="s">
        <v>563</v>
      </c>
      <c r="C14142" s="62" t="s">
        <v>563</v>
      </c>
      <c r="D14142" s="62" t="s">
        <v>563</v>
      </c>
      <c r="E14142" s="173">
        <f>SUM(E14118:E14141)</f>
        <v>663.15000000000009</v>
      </c>
    </row>
    <row r="14143" spans="1:5">
      <c r="A14143" s="410"/>
      <c r="B14143" s="62"/>
      <c r="C14143" s="62"/>
      <c r="D14143" s="62"/>
      <c r="E14143" s="173"/>
    </row>
    <row r="14144" spans="1:5">
      <c r="A14144" s="410" t="s">
        <v>565</v>
      </c>
      <c r="B14144" s="62" t="s">
        <v>563</v>
      </c>
      <c r="C14144" s="62" t="s">
        <v>563</v>
      </c>
      <c r="D14144" s="62" t="s">
        <v>563</v>
      </c>
      <c r="E14144" s="173">
        <f>E14110+E14115+E14142</f>
        <v>681.86000000000013</v>
      </c>
    </row>
    <row r="14145" spans="1:5">
      <c r="A14145" s="410"/>
      <c r="B14145" s="62"/>
      <c r="C14145" s="62"/>
      <c r="D14145" s="413"/>
      <c r="E14145" s="173"/>
    </row>
    <row r="14146" spans="1:5">
      <c r="A14146" s="410"/>
      <c r="B14146" s="62"/>
      <c r="C14146" s="62"/>
      <c r="D14146" s="62"/>
      <c r="E14146" s="173"/>
    </row>
    <row r="14147" spans="1:5">
      <c r="A14147" s="410"/>
      <c r="B14147" s="62"/>
      <c r="C14147" s="62"/>
      <c r="D14147" s="62"/>
      <c r="E14147" s="173"/>
    </row>
    <row r="14148" spans="1:5">
      <c r="A14148" s="410" t="s">
        <v>2854</v>
      </c>
      <c r="B14148" s="62" t="s">
        <v>3547</v>
      </c>
      <c r="C14148" s="62"/>
      <c r="D14148" s="62"/>
      <c r="E14148" s="173"/>
    </row>
    <row r="14149" spans="1:5">
      <c r="A14149" s="410" t="s">
        <v>2855</v>
      </c>
      <c r="B14149" s="62"/>
      <c r="C14149" s="62"/>
      <c r="D14149" s="62"/>
      <c r="E14149" s="173"/>
    </row>
    <row r="14150" spans="1:5">
      <c r="A14150" s="410" t="s">
        <v>590</v>
      </c>
      <c r="B14150" s="62"/>
      <c r="C14150" s="62"/>
      <c r="D14150" s="62"/>
      <c r="E14150" s="173"/>
    </row>
    <row r="14151" spans="1:5">
      <c r="A14151" s="410"/>
      <c r="B14151" s="62"/>
      <c r="C14151" s="62"/>
      <c r="D14151" s="62"/>
      <c r="E14151" s="173"/>
    </row>
    <row r="14152" spans="1:5">
      <c r="A14152" s="410" t="s">
        <v>576</v>
      </c>
      <c r="B14152" s="62" t="s">
        <v>558</v>
      </c>
      <c r="C14152" s="62" t="s">
        <v>559</v>
      </c>
      <c r="D14152" s="62" t="s">
        <v>560</v>
      </c>
      <c r="E14152" s="173" t="s">
        <v>561</v>
      </c>
    </row>
    <row r="14153" spans="1:5" ht="30">
      <c r="A14153" s="410" t="s">
        <v>3061</v>
      </c>
      <c r="B14153" s="62" t="s">
        <v>123</v>
      </c>
      <c r="C14153" s="62">
        <v>2.0319999999999999E-5</v>
      </c>
      <c r="D14153" s="62">
        <v>576</v>
      </c>
      <c r="E14153" s="173">
        <f>TRUNC((C14153*D14153),2)</f>
        <v>0.01</v>
      </c>
    </row>
    <row r="14154" spans="1:5">
      <c r="A14154" s="410" t="s">
        <v>562</v>
      </c>
      <c r="B14154" s="62" t="s">
        <v>563</v>
      </c>
      <c r="C14154" s="62" t="s">
        <v>563</v>
      </c>
      <c r="D14154" s="62" t="s">
        <v>563</v>
      </c>
      <c r="E14154" s="173">
        <f>SUM(E14153:E14153)</f>
        <v>0.01</v>
      </c>
    </row>
    <row r="14155" spans="1:5">
      <c r="A14155" s="410"/>
      <c r="B14155" s="62"/>
      <c r="C14155" s="62"/>
      <c r="D14155" s="62"/>
      <c r="E14155" s="173"/>
    </row>
    <row r="14156" spans="1:5">
      <c r="A14156" s="410" t="s">
        <v>557</v>
      </c>
      <c r="B14156" s="62" t="s">
        <v>558</v>
      </c>
      <c r="C14156" s="62" t="s">
        <v>559</v>
      </c>
      <c r="D14156" s="62" t="s">
        <v>560</v>
      </c>
      <c r="E14156" s="173" t="s">
        <v>561</v>
      </c>
    </row>
    <row r="14157" spans="1:5">
      <c r="A14157" s="410" t="s">
        <v>3124</v>
      </c>
      <c r="B14157" s="62" t="s">
        <v>122</v>
      </c>
      <c r="C14157" s="62">
        <v>0.15451500000000001</v>
      </c>
      <c r="D14157" s="62">
        <v>9.34</v>
      </c>
      <c r="E14157" s="173">
        <f>TRUNC((C14157*D14157),2)</f>
        <v>1.44</v>
      </c>
    </row>
    <row r="14158" spans="1:5">
      <c r="A14158" s="410" t="s">
        <v>3125</v>
      </c>
      <c r="B14158" s="62" t="s">
        <v>122</v>
      </c>
      <c r="C14158" s="62">
        <v>0.15451500000000001</v>
      </c>
      <c r="D14158" s="62">
        <v>13.3</v>
      </c>
      <c r="E14158" s="173">
        <f>TRUNC((C14158*D14158),2)</f>
        <v>2.0499999999999998</v>
      </c>
    </row>
    <row r="14159" spans="1:5">
      <c r="A14159" s="410" t="s">
        <v>562</v>
      </c>
      <c r="B14159" s="62" t="s">
        <v>563</v>
      </c>
      <c r="C14159" s="62" t="s">
        <v>563</v>
      </c>
      <c r="D14159" s="62" t="s">
        <v>563</v>
      </c>
      <c r="E14159" s="173">
        <f>SUM(E14157:E14158)</f>
        <v>3.4899999999999998</v>
      </c>
    </row>
    <row r="14160" spans="1:5">
      <c r="A14160" s="410"/>
      <c r="B14160" s="62"/>
      <c r="C14160" s="62"/>
      <c r="D14160" s="62"/>
      <c r="E14160" s="173"/>
    </row>
    <row r="14161" spans="1:5">
      <c r="A14161" s="410" t="s">
        <v>564</v>
      </c>
      <c r="B14161" s="62" t="s">
        <v>558</v>
      </c>
      <c r="C14161" s="62" t="s">
        <v>559</v>
      </c>
      <c r="D14161" s="62" t="s">
        <v>560</v>
      </c>
      <c r="E14161" s="173" t="s">
        <v>561</v>
      </c>
    </row>
    <row r="14162" spans="1:5">
      <c r="A14162" s="410" t="s">
        <v>3066</v>
      </c>
      <c r="B14162" s="62" t="s">
        <v>123</v>
      </c>
      <c r="C14162" s="62">
        <v>2.4051599999999999E-3</v>
      </c>
      <c r="D14162" s="62">
        <v>6.92</v>
      </c>
      <c r="E14162" s="173">
        <f t="shared" ref="E14162:E14185" si="311">TRUNC((C14162*D14162),2)</f>
        <v>0.01</v>
      </c>
    </row>
    <row r="14163" spans="1:5">
      <c r="A14163" s="410" t="s">
        <v>3046</v>
      </c>
      <c r="B14163" s="62" t="s">
        <v>131</v>
      </c>
      <c r="C14163" s="62">
        <v>4.8030000000000002E-4</v>
      </c>
      <c r="D14163" s="62">
        <v>50.4</v>
      </c>
      <c r="E14163" s="173">
        <f t="shared" si="311"/>
        <v>0.02</v>
      </c>
    </row>
    <row r="14164" spans="1:5">
      <c r="A14164" s="410" t="s">
        <v>3067</v>
      </c>
      <c r="B14164" s="62" t="s">
        <v>123</v>
      </c>
      <c r="C14164" s="62">
        <v>1.9938000000000001E-4</v>
      </c>
      <c r="D14164" s="62">
        <v>108.95</v>
      </c>
      <c r="E14164" s="173">
        <f t="shared" si="311"/>
        <v>0.02</v>
      </c>
    </row>
    <row r="14165" spans="1:5">
      <c r="A14165" s="410" t="s">
        <v>3069</v>
      </c>
      <c r="B14165" s="62" t="s">
        <v>123</v>
      </c>
      <c r="C14165" s="62">
        <v>2.7207400000000001E-3</v>
      </c>
      <c r="D14165" s="62">
        <v>6.21</v>
      </c>
      <c r="E14165" s="173">
        <f t="shared" si="311"/>
        <v>0.01</v>
      </c>
    </row>
    <row r="14166" spans="1:5">
      <c r="A14166" s="410" t="s">
        <v>3047</v>
      </c>
      <c r="B14166" s="62" t="s">
        <v>131</v>
      </c>
      <c r="C14166" s="62">
        <v>4.1203799999999999E-3</v>
      </c>
      <c r="D14166" s="62">
        <v>9.4499999999999993</v>
      </c>
      <c r="E14166" s="173">
        <f t="shared" si="311"/>
        <v>0.03</v>
      </c>
    </row>
    <row r="14167" spans="1:5">
      <c r="A14167" s="410" t="s">
        <v>3075</v>
      </c>
      <c r="B14167" s="62" t="s">
        <v>128</v>
      </c>
      <c r="C14167" s="62">
        <v>4.5345999999999999E-4</v>
      </c>
      <c r="D14167" s="62">
        <v>15.32</v>
      </c>
      <c r="E14167" s="173">
        <f t="shared" si="311"/>
        <v>0</v>
      </c>
    </row>
    <row r="14168" spans="1:5">
      <c r="A14168" s="410" t="s">
        <v>3076</v>
      </c>
      <c r="B14168" s="62" t="s">
        <v>122</v>
      </c>
      <c r="C14168" s="62">
        <v>0.3</v>
      </c>
      <c r="D14168" s="62">
        <v>1.87</v>
      </c>
      <c r="E14168" s="173">
        <f t="shared" si="311"/>
        <v>0.56000000000000005</v>
      </c>
    </row>
    <row r="14169" spans="1:5">
      <c r="A14169" s="410" t="s">
        <v>3077</v>
      </c>
      <c r="B14169" s="62" t="s">
        <v>122</v>
      </c>
      <c r="C14169" s="62">
        <v>0.3</v>
      </c>
      <c r="D14169" s="62">
        <v>0.71</v>
      </c>
      <c r="E14169" s="173">
        <f t="shared" si="311"/>
        <v>0.21</v>
      </c>
    </row>
    <row r="14170" spans="1:5">
      <c r="A14170" s="410" t="s">
        <v>3078</v>
      </c>
      <c r="B14170" s="62" t="s">
        <v>122</v>
      </c>
      <c r="C14170" s="62">
        <v>0.3</v>
      </c>
      <c r="D14170" s="62">
        <v>0.34</v>
      </c>
      <c r="E14170" s="173">
        <f t="shared" si="311"/>
        <v>0.1</v>
      </c>
    </row>
    <row r="14171" spans="1:5">
      <c r="A14171" s="410" t="s">
        <v>3079</v>
      </c>
      <c r="B14171" s="62" t="s">
        <v>122</v>
      </c>
      <c r="C14171" s="62">
        <v>0.3</v>
      </c>
      <c r="D14171" s="62">
        <v>0.05</v>
      </c>
      <c r="E14171" s="173">
        <f t="shared" si="311"/>
        <v>0.01</v>
      </c>
    </row>
    <row r="14172" spans="1:5">
      <c r="A14172" s="410" t="s">
        <v>3048</v>
      </c>
      <c r="B14172" s="62" t="s">
        <v>123</v>
      </c>
      <c r="C14172" s="62">
        <v>7.9390000000000005E-4</v>
      </c>
      <c r="D14172" s="62">
        <v>31.18</v>
      </c>
      <c r="E14172" s="173">
        <f t="shared" si="311"/>
        <v>0.02</v>
      </c>
    </row>
    <row r="14173" spans="1:5">
      <c r="A14173" s="410" t="s">
        <v>3049</v>
      </c>
      <c r="B14173" s="62" t="s">
        <v>123</v>
      </c>
      <c r="C14173" s="62">
        <v>3.7209999999999999E-4</v>
      </c>
      <c r="D14173" s="62">
        <v>178.5</v>
      </c>
      <c r="E14173" s="173">
        <f t="shared" si="311"/>
        <v>0.06</v>
      </c>
    </row>
    <row r="14174" spans="1:5">
      <c r="A14174" s="410" t="s">
        <v>3050</v>
      </c>
      <c r="B14174" s="62" t="s">
        <v>123</v>
      </c>
      <c r="C14174" s="62">
        <v>3.3446160000000003E-2</v>
      </c>
      <c r="D14174" s="62">
        <v>1.17</v>
      </c>
      <c r="E14174" s="173">
        <f t="shared" si="311"/>
        <v>0.03</v>
      </c>
    </row>
    <row r="14175" spans="1:5" ht="30">
      <c r="A14175" s="410" t="s">
        <v>3051</v>
      </c>
      <c r="B14175" s="62" t="s">
        <v>123</v>
      </c>
      <c r="C14175" s="62">
        <v>3.2249999999999998E-4</v>
      </c>
      <c r="D14175" s="62">
        <v>140.43</v>
      </c>
      <c r="E14175" s="173">
        <f t="shared" si="311"/>
        <v>0.04</v>
      </c>
    </row>
    <row r="14176" spans="1:5" ht="30">
      <c r="A14176" s="410" t="s">
        <v>3052</v>
      </c>
      <c r="B14176" s="62" t="s">
        <v>123</v>
      </c>
      <c r="C14176" s="62">
        <v>2.1599999999999999E-4</v>
      </c>
      <c r="D14176" s="62">
        <v>123.37</v>
      </c>
      <c r="E14176" s="173">
        <f t="shared" si="311"/>
        <v>0.02</v>
      </c>
    </row>
    <row r="14177" spans="1:5" ht="30">
      <c r="A14177" s="410" t="s">
        <v>3080</v>
      </c>
      <c r="B14177" s="62" t="s">
        <v>123</v>
      </c>
      <c r="C14177" s="62">
        <v>1.324E-5</v>
      </c>
      <c r="D14177" s="62">
        <v>593.85</v>
      </c>
      <c r="E14177" s="173">
        <f t="shared" si="311"/>
        <v>0</v>
      </c>
    </row>
    <row r="14178" spans="1:5">
      <c r="A14178" s="410" t="s">
        <v>3081</v>
      </c>
      <c r="B14178" s="62" t="s">
        <v>123</v>
      </c>
      <c r="C14178" s="62">
        <v>8.1240000000000001E-5</v>
      </c>
      <c r="D14178" s="62">
        <v>134.63</v>
      </c>
      <c r="E14178" s="173">
        <f t="shared" si="311"/>
        <v>0.01</v>
      </c>
    </row>
    <row r="14179" spans="1:5">
      <c r="A14179" s="410" t="s">
        <v>3082</v>
      </c>
      <c r="B14179" s="62" t="s">
        <v>123</v>
      </c>
      <c r="C14179" s="62">
        <v>6.1719999999999999E-5</v>
      </c>
      <c r="D14179" s="62">
        <v>202.84</v>
      </c>
      <c r="E14179" s="173">
        <f t="shared" si="311"/>
        <v>0.01</v>
      </c>
    </row>
    <row r="14180" spans="1:5">
      <c r="A14180" s="410" t="s">
        <v>3083</v>
      </c>
      <c r="B14180" s="62" t="s">
        <v>123</v>
      </c>
      <c r="C14180" s="62">
        <v>1.324E-5</v>
      </c>
      <c r="D14180" s="62">
        <v>574.46</v>
      </c>
      <c r="E14180" s="173">
        <f t="shared" si="311"/>
        <v>0</v>
      </c>
    </row>
    <row r="14181" spans="1:5">
      <c r="A14181" s="410" t="s">
        <v>3084</v>
      </c>
      <c r="B14181" s="62" t="s">
        <v>123</v>
      </c>
      <c r="C14181" s="62">
        <v>1.626E-5</v>
      </c>
      <c r="D14181" s="62">
        <v>276.64</v>
      </c>
      <c r="E14181" s="173">
        <f t="shared" si="311"/>
        <v>0</v>
      </c>
    </row>
    <row r="14182" spans="1:5">
      <c r="A14182" s="410" t="s">
        <v>3085</v>
      </c>
      <c r="B14182" s="62" t="s">
        <v>123</v>
      </c>
      <c r="C14182" s="62">
        <v>8.1899999999999996E-4</v>
      </c>
      <c r="D14182" s="62">
        <v>8.1</v>
      </c>
      <c r="E14182" s="173">
        <f t="shared" si="311"/>
        <v>0</v>
      </c>
    </row>
    <row r="14183" spans="1:5">
      <c r="A14183" s="410" t="s">
        <v>3086</v>
      </c>
      <c r="B14183" s="62" t="s">
        <v>123</v>
      </c>
      <c r="C14183" s="62">
        <v>4.5345999999999999E-4</v>
      </c>
      <c r="D14183" s="62">
        <v>11.01</v>
      </c>
      <c r="E14183" s="173">
        <f t="shared" si="311"/>
        <v>0</v>
      </c>
    </row>
    <row r="14184" spans="1:5">
      <c r="A14184" s="410" t="s">
        <v>3087</v>
      </c>
      <c r="B14184" s="62" t="s">
        <v>123</v>
      </c>
      <c r="C14184" s="62">
        <v>4.5345999999999999E-4</v>
      </c>
      <c r="D14184" s="62">
        <v>24.42</v>
      </c>
      <c r="E14184" s="173">
        <f t="shared" si="311"/>
        <v>0.01</v>
      </c>
    </row>
    <row r="14185" spans="1:5">
      <c r="A14185" s="410" t="s">
        <v>3420</v>
      </c>
      <c r="B14185" s="62" t="s">
        <v>126</v>
      </c>
      <c r="C14185" s="62">
        <v>1.0018587400000001</v>
      </c>
      <c r="D14185" s="62">
        <v>43.04</v>
      </c>
      <c r="E14185" s="173">
        <f t="shared" si="311"/>
        <v>43.12</v>
      </c>
    </row>
    <row r="14186" spans="1:5">
      <c r="A14186" s="410" t="s">
        <v>562</v>
      </c>
      <c r="B14186" s="62" t="s">
        <v>563</v>
      </c>
      <c r="C14186" s="62" t="s">
        <v>563</v>
      </c>
      <c r="D14186" s="62" t="s">
        <v>563</v>
      </c>
      <c r="E14186" s="173">
        <f>SUM(E14162:E14185)</f>
        <v>44.29</v>
      </c>
    </row>
    <row r="14187" spans="1:5">
      <c r="A14187" s="410"/>
      <c r="B14187" s="62"/>
      <c r="C14187" s="62"/>
      <c r="D14187" s="62"/>
      <c r="E14187" s="173"/>
    </row>
    <row r="14188" spans="1:5">
      <c r="A14188" s="410" t="s">
        <v>565</v>
      </c>
      <c r="B14188" s="62" t="s">
        <v>563</v>
      </c>
      <c r="C14188" s="62" t="s">
        <v>563</v>
      </c>
      <c r="D14188" s="62" t="s">
        <v>563</v>
      </c>
      <c r="E14188" s="173">
        <f>E14154+E14159+E14186</f>
        <v>47.79</v>
      </c>
    </row>
    <row r="14189" spans="1:5">
      <c r="A14189" s="410"/>
      <c r="B14189" s="62"/>
      <c r="C14189" s="62"/>
      <c r="D14189" s="413"/>
      <c r="E14189" s="173"/>
    </row>
    <row r="14190" spans="1:5">
      <c r="A14190" s="410"/>
      <c r="B14190" s="62"/>
      <c r="C14190" s="62"/>
      <c r="D14190" s="62"/>
      <c r="E14190" s="173"/>
    </row>
    <row r="14191" spans="1:5">
      <c r="A14191" s="410"/>
      <c r="B14191" s="62"/>
      <c r="C14191" s="62"/>
      <c r="D14191" s="62"/>
      <c r="E14191" s="173"/>
    </row>
    <row r="14192" spans="1:5">
      <c r="A14192" s="410" t="s">
        <v>2856</v>
      </c>
      <c r="B14192" s="62" t="s">
        <v>3712</v>
      </c>
      <c r="C14192" s="62"/>
      <c r="D14192" s="62"/>
      <c r="E14192" s="173"/>
    </row>
    <row r="14193" spans="1:5" ht="30">
      <c r="A14193" s="410" t="s">
        <v>2857</v>
      </c>
      <c r="B14193" s="62"/>
      <c r="C14193" s="62"/>
      <c r="D14193" s="62"/>
      <c r="E14193" s="173"/>
    </row>
    <row r="14194" spans="1:5">
      <c r="A14194" s="410" t="s">
        <v>570</v>
      </c>
      <c r="B14194" s="62"/>
      <c r="C14194" s="62"/>
      <c r="D14194" s="62"/>
      <c r="E14194" s="173"/>
    </row>
    <row r="14195" spans="1:5">
      <c r="A14195" s="410"/>
      <c r="B14195" s="62"/>
      <c r="C14195" s="62"/>
      <c r="D14195" s="62"/>
      <c r="E14195" s="173"/>
    </row>
    <row r="14196" spans="1:5">
      <c r="A14196" s="410" t="s">
        <v>576</v>
      </c>
      <c r="B14196" s="62" t="s">
        <v>558</v>
      </c>
      <c r="C14196" s="62" t="s">
        <v>559</v>
      </c>
      <c r="D14196" s="62" t="s">
        <v>560</v>
      </c>
      <c r="E14196" s="173" t="s">
        <v>561</v>
      </c>
    </row>
    <row r="14197" spans="1:5" ht="30">
      <c r="A14197" s="410" t="s">
        <v>3061</v>
      </c>
      <c r="B14197" s="62" t="s">
        <v>123</v>
      </c>
      <c r="C14197" s="62">
        <v>8.9400000000000008E-6</v>
      </c>
      <c r="D14197" s="62">
        <v>576</v>
      </c>
      <c r="E14197" s="173">
        <f>TRUNC((C14197*D14197),2)</f>
        <v>0</v>
      </c>
    </row>
    <row r="14198" spans="1:5">
      <c r="A14198" s="410" t="s">
        <v>562</v>
      </c>
      <c r="B14198" s="62" t="s">
        <v>563</v>
      </c>
      <c r="C14198" s="62" t="s">
        <v>563</v>
      </c>
      <c r="D14198" s="62" t="s">
        <v>563</v>
      </c>
      <c r="E14198" s="173">
        <f>SUM(E14197:E14197)</f>
        <v>0</v>
      </c>
    </row>
    <row r="14199" spans="1:5">
      <c r="A14199" s="410"/>
      <c r="B14199" s="62"/>
      <c r="C14199" s="62"/>
      <c r="D14199" s="62"/>
      <c r="E14199" s="173"/>
    </row>
    <row r="14200" spans="1:5">
      <c r="A14200" s="410" t="s">
        <v>557</v>
      </c>
      <c r="B14200" s="62" t="s">
        <v>558</v>
      </c>
      <c r="C14200" s="62" t="s">
        <v>559</v>
      </c>
      <c r="D14200" s="62" t="s">
        <v>560</v>
      </c>
      <c r="E14200" s="173" t="s">
        <v>561</v>
      </c>
    </row>
    <row r="14201" spans="1:5">
      <c r="A14201" s="410" t="s">
        <v>3124</v>
      </c>
      <c r="B14201" s="62" t="s">
        <v>122</v>
      </c>
      <c r="C14201" s="62">
        <v>6.7986599999999994E-2</v>
      </c>
      <c r="D14201" s="62">
        <v>9.34</v>
      </c>
      <c r="E14201" s="173">
        <f>TRUNC((C14201*D14201),2)</f>
        <v>0.63</v>
      </c>
    </row>
    <row r="14202" spans="1:5">
      <c r="A14202" s="410" t="s">
        <v>3125</v>
      </c>
      <c r="B14202" s="62" t="s">
        <v>122</v>
      </c>
      <c r="C14202" s="62">
        <v>6.7986599999999994E-2</v>
      </c>
      <c r="D14202" s="62">
        <v>13.3</v>
      </c>
      <c r="E14202" s="173">
        <f>TRUNC((C14202*D14202),2)</f>
        <v>0.9</v>
      </c>
    </row>
    <row r="14203" spans="1:5">
      <c r="A14203" s="410" t="s">
        <v>562</v>
      </c>
      <c r="B14203" s="62" t="s">
        <v>563</v>
      </c>
      <c r="C14203" s="62" t="s">
        <v>563</v>
      </c>
      <c r="D14203" s="62" t="s">
        <v>563</v>
      </c>
      <c r="E14203" s="173">
        <f>SUM(E14201:E14202)</f>
        <v>1.53</v>
      </c>
    </row>
    <row r="14204" spans="1:5">
      <c r="A14204" s="410"/>
      <c r="B14204" s="62"/>
      <c r="C14204" s="62"/>
      <c r="D14204" s="62"/>
      <c r="E14204" s="173"/>
    </row>
    <row r="14205" spans="1:5">
      <c r="A14205" s="410" t="s">
        <v>564</v>
      </c>
      <c r="B14205" s="62" t="s">
        <v>558</v>
      </c>
      <c r="C14205" s="62" t="s">
        <v>559</v>
      </c>
      <c r="D14205" s="62" t="s">
        <v>560</v>
      </c>
      <c r="E14205" s="173" t="s">
        <v>561</v>
      </c>
    </row>
    <row r="14206" spans="1:5">
      <c r="A14206" s="410" t="s">
        <v>3066</v>
      </c>
      <c r="B14206" s="62" t="s">
        <v>123</v>
      </c>
      <c r="C14206" s="62">
        <v>1.05828E-3</v>
      </c>
      <c r="D14206" s="62">
        <v>6.92</v>
      </c>
      <c r="E14206" s="173">
        <f t="shared" ref="E14206:E14230" si="312">TRUNC((C14206*D14206),2)</f>
        <v>0</v>
      </c>
    </row>
    <row r="14207" spans="1:5">
      <c r="A14207" s="410" t="s">
        <v>3046</v>
      </c>
      <c r="B14207" s="62" t="s">
        <v>131</v>
      </c>
      <c r="C14207" s="62">
        <v>2.1133999999999999E-4</v>
      </c>
      <c r="D14207" s="62">
        <v>50.4</v>
      </c>
      <c r="E14207" s="173">
        <f t="shared" si="312"/>
        <v>0.01</v>
      </c>
    </row>
    <row r="14208" spans="1:5">
      <c r="A14208" s="410" t="s">
        <v>3067</v>
      </c>
      <c r="B14208" s="62" t="s">
        <v>123</v>
      </c>
      <c r="C14208" s="62">
        <v>8.7719999999999994E-5</v>
      </c>
      <c r="D14208" s="62">
        <v>108.95</v>
      </c>
      <c r="E14208" s="173">
        <f t="shared" si="312"/>
        <v>0</v>
      </c>
    </row>
    <row r="14209" spans="1:5">
      <c r="A14209" s="410" t="s">
        <v>3069</v>
      </c>
      <c r="B14209" s="62" t="s">
        <v>123</v>
      </c>
      <c r="C14209" s="62">
        <v>1.1971200000000001E-3</v>
      </c>
      <c r="D14209" s="62">
        <v>6.21</v>
      </c>
      <c r="E14209" s="173">
        <f t="shared" si="312"/>
        <v>0</v>
      </c>
    </row>
    <row r="14210" spans="1:5">
      <c r="A14210" s="410" t="s">
        <v>3047</v>
      </c>
      <c r="B14210" s="62" t="s">
        <v>131</v>
      </c>
      <c r="C14210" s="62">
        <v>1.81296E-3</v>
      </c>
      <c r="D14210" s="62">
        <v>9.4499999999999993</v>
      </c>
      <c r="E14210" s="173">
        <f t="shared" si="312"/>
        <v>0.01</v>
      </c>
    </row>
    <row r="14211" spans="1:5">
      <c r="A14211" s="410" t="s">
        <v>3075</v>
      </c>
      <c r="B14211" s="62" t="s">
        <v>128</v>
      </c>
      <c r="C14211" s="62">
        <v>1.9951999999999999E-4</v>
      </c>
      <c r="D14211" s="62">
        <v>15.32</v>
      </c>
      <c r="E14211" s="173">
        <f t="shared" si="312"/>
        <v>0</v>
      </c>
    </row>
    <row r="14212" spans="1:5" ht="30">
      <c r="A14212" s="410" t="s">
        <v>3399</v>
      </c>
      <c r="B14212" s="62" t="s">
        <v>123</v>
      </c>
      <c r="C14212" s="62">
        <v>1.1643835600000001</v>
      </c>
      <c r="D14212" s="62">
        <v>0.73</v>
      </c>
      <c r="E14212" s="173">
        <f t="shared" si="312"/>
        <v>0.84</v>
      </c>
    </row>
    <row r="14213" spans="1:5">
      <c r="A14213" s="410" t="s">
        <v>3400</v>
      </c>
      <c r="B14213" s="62" t="s">
        <v>123</v>
      </c>
      <c r="C14213" s="62">
        <v>1</v>
      </c>
      <c r="D14213" s="62">
        <v>8.3699999999999992</v>
      </c>
      <c r="E14213" s="173">
        <f t="shared" si="312"/>
        <v>8.3699999999999992</v>
      </c>
    </row>
    <row r="14214" spans="1:5">
      <c r="A14214" s="410" t="s">
        <v>3076</v>
      </c>
      <c r="B14214" s="62" t="s">
        <v>122</v>
      </c>
      <c r="C14214" s="62">
        <v>0.13200000000000001</v>
      </c>
      <c r="D14214" s="62">
        <v>1.87</v>
      </c>
      <c r="E14214" s="173">
        <f t="shared" si="312"/>
        <v>0.24</v>
      </c>
    </row>
    <row r="14215" spans="1:5">
      <c r="A14215" s="410" t="s">
        <v>3077</v>
      </c>
      <c r="B14215" s="62" t="s">
        <v>122</v>
      </c>
      <c r="C14215" s="62">
        <v>0.13200000000000001</v>
      </c>
      <c r="D14215" s="62">
        <v>0.71</v>
      </c>
      <c r="E14215" s="173">
        <f t="shared" si="312"/>
        <v>0.09</v>
      </c>
    </row>
    <row r="14216" spans="1:5">
      <c r="A14216" s="410" t="s">
        <v>3078</v>
      </c>
      <c r="B14216" s="62" t="s">
        <v>122</v>
      </c>
      <c r="C14216" s="62">
        <v>0.13200000000000001</v>
      </c>
      <c r="D14216" s="62">
        <v>0.34</v>
      </c>
      <c r="E14216" s="173">
        <f t="shared" si="312"/>
        <v>0.04</v>
      </c>
    </row>
    <row r="14217" spans="1:5">
      <c r="A14217" s="410" t="s">
        <v>3079</v>
      </c>
      <c r="B14217" s="62" t="s">
        <v>122</v>
      </c>
      <c r="C14217" s="62">
        <v>0.13200000000000001</v>
      </c>
      <c r="D14217" s="62">
        <v>0.05</v>
      </c>
      <c r="E14217" s="173">
        <f t="shared" si="312"/>
        <v>0</v>
      </c>
    </row>
    <row r="14218" spans="1:5">
      <c r="A14218" s="410" t="s">
        <v>3048</v>
      </c>
      <c r="B14218" s="62" t="s">
        <v>123</v>
      </c>
      <c r="C14218" s="62">
        <v>3.4932000000000002E-4</v>
      </c>
      <c r="D14218" s="62">
        <v>31.18</v>
      </c>
      <c r="E14218" s="173">
        <f t="shared" si="312"/>
        <v>0.01</v>
      </c>
    </row>
    <row r="14219" spans="1:5">
      <c r="A14219" s="410" t="s">
        <v>3049</v>
      </c>
      <c r="B14219" s="62" t="s">
        <v>123</v>
      </c>
      <c r="C14219" s="62">
        <v>1.6372000000000001E-4</v>
      </c>
      <c r="D14219" s="62">
        <v>178.5</v>
      </c>
      <c r="E14219" s="173">
        <f t="shared" si="312"/>
        <v>0.02</v>
      </c>
    </row>
    <row r="14220" spans="1:5">
      <c r="A14220" s="410" t="s">
        <v>3050</v>
      </c>
      <c r="B14220" s="62" t="s">
        <v>123</v>
      </c>
      <c r="C14220" s="62">
        <v>1.471632E-2</v>
      </c>
      <c r="D14220" s="62">
        <v>1.17</v>
      </c>
      <c r="E14220" s="173">
        <f t="shared" si="312"/>
        <v>0.01</v>
      </c>
    </row>
    <row r="14221" spans="1:5" ht="30">
      <c r="A14221" s="410" t="s">
        <v>3051</v>
      </c>
      <c r="B14221" s="62" t="s">
        <v>123</v>
      </c>
      <c r="C14221" s="62">
        <v>1.4190000000000001E-4</v>
      </c>
      <c r="D14221" s="62">
        <v>140.43</v>
      </c>
      <c r="E14221" s="173">
        <f t="shared" si="312"/>
        <v>0.01</v>
      </c>
    </row>
    <row r="14222" spans="1:5" ht="30">
      <c r="A14222" s="410" t="s">
        <v>3052</v>
      </c>
      <c r="B14222" s="62" t="s">
        <v>123</v>
      </c>
      <c r="C14222" s="62">
        <v>9.5039999999999998E-5</v>
      </c>
      <c r="D14222" s="62">
        <v>123.37</v>
      </c>
      <c r="E14222" s="173">
        <f t="shared" si="312"/>
        <v>0.01</v>
      </c>
    </row>
    <row r="14223" spans="1:5" ht="30">
      <c r="A14223" s="410" t="s">
        <v>3080</v>
      </c>
      <c r="B14223" s="62" t="s">
        <v>123</v>
      </c>
      <c r="C14223" s="62">
        <v>5.8200000000000002E-6</v>
      </c>
      <c r="D14223" s="62">
        <v>593.85</v>
      </c>
      <c r="E14223" s="173">
        <f t="shared" si="312"/>
        <v>0</v>
      </c>
    </row>
    <row r="14224" spans="1:5">
      <c r="A14224" s="410" t="s">
        <v>3081</v>
      </c>
      <c r="B14224" s="62" t="s">
        <v>123</v>
      </c>
      <c r="C14224" s="62">
        <v>3.574E-5</v>
      </c>
      <c r="D14224" s="62">
        <v>134.63</v>
      </c>
      <c r="E14224" s="173">
        <f t="shared" si="312"/>
        <v>0</v>
      </c>
    </row>
    <row r="14225" spans="1:5">
      <c r="A14225" s="410" t="s">
        <v>3082</v>
      </c>
      <c r="B14225" s="62" t="s">
        <v>123</v>
      </c>
      <c r="C14225" s="62">
        <v>2.7160000000000001E-5</v>
      </c>
      <c r="D14225" s="62">
        <v>202.84</v>
      </c>
      <c r="E14225" s="173">
        <f t="shared" si="312"/>
        <v>0</v>
      </c>
    </row>
    <row r="14226" spans="1:5">
      <c r="A14226" s="410" t="s">
        <v>3083</v>
      </c>
      <c r="B14226" s="62" t="s">
        <v>123</v>
      </c>
      <c r="C14226" s="62">
        <v>5.8200000000000002E-6</v>
      </c>
      <c r="D14226" s="62">
        <v>574.46</v>
      </c>
      <c r="E14226" s="173">
        <f t="shared" si="312"/>
        <v>0</v>
      </c>
    </row>
    <row r="14227" spans="1:5">
      <c r="A14227" s="410" t="s">
        <v>3084</v>
      </c>
      <c r="B14227" s="62" t="s">
        <v>123</v>
      </c>
      <c r="C14227" s="62">
        <v>7.1600000000000001E-6</v>
      </c>
      <c r="D14227" s="62">
        <v>276.64</v>
      </c>
      <c r="E14227" s="173">
        <f t="shared" si="312"/>
        <v>0</v>
      </c>
    </row>
    <row r="14228" spans="1:5">
      <c r="A14228" s="410" t="s">
        <v>3085</v>
      </c>
      <c r="B14228" s="62" t="s">
        <v>123</v>
      </c>
      <c r="C14228" s="62">
        <v>3.6036E-4</v>
      </c>
      <c r="D14228" s="62">
        <v>8.1</v>
      </c>
      <c r="E14228" s="173">
        <f t="shared" si="312"/>
        <v>0</v>
      </c>
    </row>
    <row r="14229" spans="1:5">
      <c r="A14229" s="410" t="s">
        <v>3086</v>
      </c>
      <c r="B14229" s="62" t="s">
        <v>123</v>
      </c>
      <c r="C14229" s="62">
        <v>1.9951999999999999E-4</v>
      </c>
      <c r="D14229" s="62">
        <v>11.01</v>
      </c>
      <c r="E14229" s="173">
        <f t="shared" si="312"/>
        <v>0</v>
      </c>
    </row>
    <row r="14230" spans="1:5">
      <c r="A14230" s="410" t="s">
        <v>3087</v>
      </c>
      <c r="B14230" s="62" t="s">
        <v>123</v>
      </c>
      <c r="C14230" s="62">
        <v>1.9951999999999999E-4</v>
      </c>
      <c r="D14230" s="62">
        <v>24.42</v>
      </c>
      <c r="E14230" s="173">
        <f t="shared" si="312"/>
        <v>0</v>
      </c>
    </row>
    <row r="14231" spans="1:5">
      <c r="A14231" s="410" t="s">
        <v>562</v>
      </c>
      <c r="B14231" s="62" t="s">
        <v>563</v>
      </c>
      <c r="C14231" s="62" t="s">
        <v>563</v>
      </c>
      <c r="D14231" s="62" t="s">
        <v>563</v>
      </c>
      <c r="E14231" s="173">
        <f>SUM(E14206:E14230)</f>
        <v>9.6599999999999966</v>
      </c>
    </row>
    <row r="14232" spans="1:5">
      <c r="A14232" s="410"/>
      <c r="B14232" s="62"/>
      <c r="C14232" s="62"/>
      <c r="D14232" s="62"/>
      <c r="E14232" s="173"/>
    </row>
    <row r="14233" spans="1:5">
      <c r="A14233" s="410" t="s">
        <v>565</v>
      </c>
      <c r="B14233" s="62" t="s">
        <v>563</v>
      </c>
      <c r="C14233" s="62" t="s">
        <v>563</v>
      </c>
      <c r="D14233" s="62" t="s">
        <v>563</v>
      </c>
      <c r="E14233" s="173">
        <f>E14198+E14203+E14231</f>
        <v>11.189999999999996</v>
      </c>
    </row>
    <row r="14234" spans="1:5">
      <c r="A14234" s="410"/>
      <c r="B14234" s="62"/>
      <c r="C14234" s="62"/>
      <c r="D14234" s="413"/>
      <c r="E14234" s="173"/>
    </row>
    <row r="14235" spans="1:5">
      <c r="A14235" s="410"/>
      <c r="B14235" s="62"/>
      <c r="C14235" s="62"/>
      <c r="D14235" s="62"/>
      <c r="E14235" s="173"/>
    </row>
    <row r="14236" spans="1:5">
      <c r="A14236" s="410"/>
      <c r="B14236" s="62"/>
      <c r="C14236" s="62"/>
      <c r="D14236" s="62"/>
      <c r="E14236" s="173"/>
    </row>
    <row r="14237" spans="1:5">
      <c r="A14237" s="410" t="s">
        <v>2858</v>
      </c>
      <c r="B14237" s="62" t="s">
        <v>3713</v>
      </c>
      <c r="C14237" s="62"/>
      <c r="D14237" s="62"/>
      <c r="E14237" s="173"/>
    </row>
    <row r="14238" spans="1:5" ht="30">
      <c r="A14238" s="410" t="s">
        <v>2859</v>
      </c>
      <c r="B14238" s="62"/>
      <c r="C14238" s="62"/>
      <c r="D14238" s="62"/>
      <c r="E14238" s="173"/>
    </row>
    <row r="14239" spans="1:5">
      <c r="A14239" s="410" t="s">
        <v>570</v>
      </c>
      <c r="B14239" s="62"/>
      <c r="C14239" s="62"/>
      <c r="D14239" s="62"/>
      <c r="E14239" s="173"/>
    </row>
    <row r="14240" spans="1:5">
      <c r="A14240" s="410"/>
      <c r="B14240" s="62"/>
      <c r="C14240" s="62"/>
      <c r="D14240" s="62"/>
      <c r="E14240" s="173"/>
    </row>
    <row r="14241" spans="1:5">
      <c r="A14241" s="410" t="s">
        <v>576</v>
      </c>
      <c r="B14241" s="62" t="s">
        <v>558</v>
      </c>
      <c r="C14241" s="62" t="s">
        <v>559</v>
      </c>
      <c r="D14241" s="62" t="s">
        <v>560</v>
      </c>
      <c r="E14241" s="173" t="s">
        <v>561</v>
      </c>
    </row>
    <row r="14242" spans="1:5" ht="30">
      <c r="A14242" s="410" t="s">
        <v>3061</v>
      </c>
      <c r="B14242" s="62" t="s">
        <v>123</v>
      </c>
      <c r="C14242" s="62">
        <v>8.9400000000000008E-6</v>
      </c>
      <c r="D14242" s="62">
        <v>576</v>
      </c>
      <c r="E14242" s="173">
        <f>TRUNC((C14242*D14242),2)</f>
        <v>0</v>
      </c>
    </row>
    <row r="14243" spans="1:5">
      <c r="A14243" s="410" t="s">
        <v>562</v>
      </c>
      <c r="B14243" s="62" t="s">
        <v>563</v>
      </c>
      <c r="C14243" s="62" t="s">
        <v>563</v>
      </c>
      <c r="D14243" s="62" t="s">
        <v>563</v>
      </c>
      <c r="E14243" s="173">
        <f>SUM(E14242:E14242)</f>
        <v>0</v>
      </c>
    </row>
    <row r="14244" spans="1:5">
      <c r="A14244" s="410"/>
      <c r="B14244" s="62"/>
      <c r="C14244" s="62"/>
      <c r="D14244" s="62"/>
      <c r="E14244" s="173"/>
    </row>
    <row r="14245" spans="1:5">
      <c r="A14245" s="410" t="s">
        <v>557</v>
      </c>
      <c r="B14245" s="62" t="s">
        <v>558</v>
      </c>
      <c r="C14245" s="62" t="s">
        <v>559</v>
      </c>
      <c r="D14245" s="62" t="s">
        <v>560</v>
      </c>
      <c r="E14245" s="173" t="s">
        <v>561</v>
      </c>
    </row>
    <row r="14246" spans="1:5">
      <c r="A14246" s="410" t="s">
        <v>3124</v>
      </c>
      <c r="B14246" s="62" t="s">
        <v>122</v>
      </c>
      <c r="C14246" s="62">
        <v>6.7986599999999994E-2</v>
      </c>
      <c r="D14246" s="62">
        <v>9.34</v>
      </c>
      <c r="E14246" s="173">
        <f>TRUNC((C14246*D14246),2)</f>
        <v>0.63</v>
      </c>
    </row>
    <row r="14247" spans="1:5">
      <c r="A14247" s="410" t="s">
        <v>3125</v>
      </c>
      <c r="B14247" s="62" t="s">
        <v>122</v>
      </c>
      <c r="C14247" s="62">
        <v>6.7986599999999994E-2</v>
      </c>
      <c r="D14247" s="62">
        <v>13.3</v>
      </c>
      <c r="E14247" s="173">
        <f>TRUNC((C14247*D14247),2)</f>
        <v>0.9</v>
      </c>
    </row>
    <row r="14248" spans="1:5">
      <c r="A14248" s="410" t="s">
        <v>562</v>
      </c>
      <c r="B14248" s="62" t="s">
        <v>563</v>
      </c>
      <c r="C14248" s="62" t="s">
        <v>563</v>
      </c>
      <c r="D14248" s="62" t="s">
        <v>563</v>
      </c>
      <c r="E14248" s="173">
        <f>SUM(E14246:E14247)</f>
        <v>1.53</v>
      </c>
    </row>
    <row r="14249" spans="1:5">
      <c r="A14249" s="410"/>
      <c r="B14249" s="62"/>
      <c r="C14249" s="62"/>
      <c r="D14249" s="62"/>
      <c r="E14249" s="173"/>
    </row>
    <row r="14250" spans="1:5">
      <c r="A14250" s="410" t="s">
        <v>564</v>
      </c>
      <c r="B14250" s="62" t="s">
        <v>558</v>
      </c>
      <c r="C14250" s="62" t="s">
        <v>559</v>
      </c>
      <c r="D14250" s="62" t="s">
        <v>560</v>
      </c>
      <c r="E14250" s="173" t="s">
        <v>561</v>
      </c>
    </row>
    <row r="14251" spans="1:5">
      <c r="A14251" s="410" t="s">
        <v>3066</v>
      </c>
      <c r="B14251" s="62" t="s">
        <v>123</v>
      </c>
      <c r="C14251" s="62">
        <v>1.05828E-3</v>
      </c>
      <c r="D14251" s="62">
        <v>6.92</v>
      </c>
      <c r="E14251" s="173">
        <f t="shared" ref="E14251:E14275" si="313">TRUNC((C14251*D14251),2)</f>
        <v>0</v>
      </c>
    </row>
    <row r="14252" spans="1:5">
      <c r="A14252" s="410" t="s">
        <v>3046</v>
      </c>
      <c r="B14252" s="62" t="s">
        <v>131</v>
      </c>
      <c r="C14252" s="62">
        <v>2.1133999999999999E-4</v>
      </c>
      <c r="D14252" s="62">
        <v>50.4</v>
      </c>
      <c r="E14252" s="173">
        <f t="shared" si="313"/>
        <v>0.01</v>
      </c>
    </row>
    <row r="14253" spans="1:5">
      <c r="A14253" s="410" t="s">
        <v>3067</v>
      </c>
      <c r="B14253" s="62" t="s">
        <v>123</v>
      </c>
      <c r="C14253" s="62">
        <v>8.7719999999999994E-5</v>
      </c>
      <c r="D14253" s="62">
        <v>108.95</v>
      </c>
      <c r="E14253" s="173">
        <f t="shared" si="313"/>
        <v>0</v>
      </c>
    </row>
    <row r="14254" spans="1:5">
      <c r="A14254" s="410" t="s">
        <v>3069</v>
      </c>
      <c r="B14254" s="62" t="s">
        <v>123</v>
      </c>
      <c r="C14254" s="62">
        <v>1.1971200000000001E-3</v>
      </c>
      <c r="D14254" s="62">
        <v>6.21</v>
      </c>
      <c r="E14254" s="173">
        <f t="shared" si="313"/>
        <v>0</v>
      </c>
    </row>
    <row r="14255" spans="1:5">
      <c r="A14255" s="410" t="s">
        <v>3047</v>
      </c>
      <c r="B14255" s="62" t="s">
        <v>131</v>
      </c>
      <c r="C14255" s="62">
        <v>1.81296E-3</v>
      </c>
      <c r="D14255" s="62">
        <v>9.4499999999999993</v>
      </c>
      <c r="E14255" s="173">
        <f t="shared" si="313"/>
        <v>0.01</v>
      </c>
    </row>
    <row r="14256" spans="1:5">
      <c r="A14256" s="410" t="s">
        <v>3075</v>
      </c>
      <c r="B14256" s="62" t="s">
        <v>128</v>
      </c>
      <c r="C14256" s="62">
        <v>1.9951999999999999E-4</v>
      </c>
      <c r="D14256" s="62">
        <v>15.32</v>
      </c>
      <c r="E14256" s="173">
        <f t="shared" si="313"/>
        <v>0</v>
      </c>
    </row>
    <row r="14257" spans="1:5" ht="30">
      <c r="A14257" s="410" t="s">
        <v>3399</v>
      </c>
      <c r="B14257" s="62" t="s">
        <v>123</v>
      </c>
      <c r="C14257" s="62">
        <v>1.1643835600000001</v>
      </c>
      <c r="D14257" s="62">
        <v>0.73</v>
      </c>
      <c r="E14257" s="173">
        <f t="shared" si="313"/>
        <v>0.84</v>
      </c>
    </row>
    <row r="14258" spans="1:5">
      <c r="A14258" s="410" t="s">
        <v>3400</v>
      </c>
      <c r="B14258" s="62" t="s">
        <v>123</v>
      </c>
      <c r="C14258" s="62">
        <v>1</v>
      </c>
      <c r="D14258" s="62">
        <v>8.3699999999999992</v>
      </c>
      <c r="E14258" s="173">
        <f t="shared" si="313"/>
        <v>8.3699999999999992</v>
      </c>
    </row>
    <row r="14259" spans="1:5">
      <c r="A14259" s="410" t="s">
        <v>3076</v>
      </c>
      <c r="B14259" s="62" t="s">
        <v>122</v>
      </c>
      <c r="C14259" s="62">
        <v>0.13200000000000001</v>
      </c>
      <c r="D14259" s="62">
        <v>1.87</v>
      </c>
      <c r="E14259" s="173">
        <f t="shared" si="313"/>
        <v>0.24</v>
      </c>
    </row>
    <row r="14260" spans="1:5">
      <c r="A14260" s="410" t="s">
        <v>3077</v>
      </c>
      <c r="B14260" s="62" t="s">
        <v>122</v>
      </c>
      <c r="C14260" s="62">
        <v>0.13200000000000001</v>
      </c>
      <c r="D14260" s="62">
        <v>0.71</v>
      </c>
      <c r="E14260" s="173">
        <f t="shared" si="313"/>
        <v>0.09</v>
      </c>
    </row>
    <row r="14261" spans="1:5">
      <c r="A14261" s="410" t="s">
        <v>3078</v>
      </c>
      <c r="B14261" s="62" t="s">
        <v>122</v>
      </c>
      <c r="C14261" s="62">
        <v>0.13200000000000001</v>
      </c>
      <c r="D14261" s="62">
        <v>0.34</v>
      </c>
      <c r="E14261" s="173">
        <f t="shared" si="313"/>
        <v>0.04</v>
      </c>
    </row>
    <row r="14262" spans="1:5">
      <c r="A14262" s="410" t="s">
        <v>3079</v>
      </c>
      <c r="B14262" s="62" t="s">
        <v>122</v>
      </c>
      <c r="C14262" s="62">
        <v>0.13200000000000001</v>
      </c>
      <c r="D14262" s="62">
        <v>0.05</v>
      </c>
      <c r="E14262" s="173">
        <f t="shared" si="313"/>
        <v>0</v>
      </c>
    </row>
    <row r="14263" spans="1:5">
      <c r="A14263" s="410" t="s">
        <v>3048</v>
      </c>
      <c r="B14263" s="62" t="s">
        <v>123</v>
      </c>
      <c r="C14263" s="62">
        <v>3.4932000000000002E-4</v>
      </c>
      <c r="D14263" s="62">
        <v>31.18</v>
      </c>
      <c r="E14263" s="173">
        <f t="shared" si="313"/>
        <v>0.01</v>
      </c>
    </row>
    <row r="14264" spans="1:5">
      <c r="A14264" s="410" t="s">
        <v>3049</v>
      </c>
      <c r="B14264" s="62" t="s">
        <v>123</v>
      </c>
      <c r="C14264" s="62">
        <v>1.6372000000000001E-4</v>
      </c>
      <c r="D14264" s="62">
        <v>178.5</v>
      </c>
      <c r="E14264" s="173">
        <f t="shared" si="313"/>
        <v>0.02</v>
      </c>
    </row>
    <row r="14265" spans="1:5">
      <c r="A14265" s="410" t="s">
        <v>3050</v>
      </c>
      <c r="B14265" s="62" t="s">
        <v>123</v>
      </c>
      <c r="C14265" s="62">
        <v>1.471632E-2</v>
      </c>
      <c r="D14265" s="62">
        <v>1.17</v>
      </c>
      <c r="E14265" s="173">
        <f t="shared" si="313"/>
        <v>0.01</v>
      </c>
    </row>
    <row r="14266" spans="1:5" ht="30">
      <c r="A14266" s="410" t="s">
        <v>3051</v>
      </c>
      <c r="B14266" s="62" t="s">
        <v>123</v>
      </c>
      <c r="C14266" s="62">
        <v>1.4190000000000001E-4</v>
      </c>
      <c r="D14266" s="62">
        <v>140.43</v>
      </c>
      <c r="E14266" s="173">
        <f t="shared" si="313"/>
        <v>0.01</v>
      </c>
    </row>
    <row r="14267" spans="1:5" ht="30">
      <c r="A14267" s="410" t="s">
        <v>3052</v>
      </c>
      <c r="B14267" s="62" t="s">
        <v>123</v>
      </c>
      <c r="C14267" s="62">
        <v>9.5039999999999998E-5</v>
      </c>
      <c r="D14267" s="62">
        <v>123.37</v>
      </c>
      <c r="E14267" s="173">
        <f t="shared" si="313"/>
        <v>0.01</v>
      </c>
    </row>
    <row r="14268" spans="1:5" ht="30">
      <c r="A14268" s="410" t="s">
        <v>3080</v>
      </c>
      <c r="B14268" s="62" t="s">
        <v>123</v>
      </c>
      <c r="C14268" s="62">
        <v>5.8200000000000002E-6</v>
      </c>
      <c r="D14268" s="62">
        <v>593.85</v>
      </c>
      <c r="E14268" s="173">
        <f t="shared" si="313"/>
        <v>0</v>
      </c>
    </row>
    <row r="14269" spans="1:5">
      <c r="A14269" s="410" t="s">
        <v>3081</v>
      </c>
      <c r="B14269" s="62" t="s">
        <v>123</v>
      </c>
      <c r="C14269" s="62">
        <v>3.574E-5</v>
      </c>
      <c r="D14269" s="62">
        <v>134.63</v>
      </c>
      <c r="E14269" s="173">
        <f t="shared" si="313"/>
        <v>0</v>
      </c>
    </row>
    <row r="14270" spans="1:5">
      <c r="A14270" s="410" t="s">
        <v>3082</v>
      </c>
      <c r="B14270" s="62" t="s">
        <v>123</v>
      </c>
      <c r="C14270" s="62">
        <v>2.7160000000000001E-5</v>
      </c>
      <c r="D14270" s="62">
        <v>202.84</v>
      </c>
      <c r="E14270" s="173">
        <f t="shared" si="313"/>
        <v>0</v>
      </c>
    </row>
    <row r="14271" spans="1:5">
      <c r="A14271" s="410" t="s">
        <v>3083</v>
      </c>
      <c r="B14271" s="62" t="s">
        <v>123</v>
      </c>
      <c r="C14271" s="62">
        <v>5.8200000000000002E-6</v>
      </c>
      <c r="D14271" s="62">
        <v>574.46</v>
      </c>
      <c r="E14271" s="173">
        <f t="shared" si="313"/>
        <v>0</v>
      </c>
    </row>
    <row r="14272" spans="1:5">
      <c r="A14272" s="410" t="s">
        <v>3084</v>
      </c>
      <c r="B14272" s="62" t="s">
        <v>123</v>
      </c>
      <c r="C14272" s="62">
        <v>7.1600000000000001E-6</v>
      </c>
      <c r="D14272" s="62">
        <v>276.64</v>
      </c>
      <c r="E14272" s="173">
        <f t="shared" si="313"/>
        <v>0</v>
      </c>
    </row>
    <row r="14273" spans="1:5">
      <c r="A14273" s="410" t="s">
        <v>3085</v>
      </c>
      <c r="B14273" s="62" t="s">
        <v>123</v>
      </c>
      <c r="C14273" s="62">
        <v>3.6036E-4</v>
      </c>
      <c r="D14273" s="62">
        <v>8.1</v>
      </c>
      <c r="E14273" s="173">
        <f t="shared" si="313"/>
        <v>0</v>
      </c>
    </row>
    <row r="14274" spans="1:5">
      <c r="A14274" s="410" t="s">
        <v>3086</v>
      </c>
      <c r="B14274" s="62" t="s">
        <v>123</v>
      </c>
      <c r="C14274" s="62">
        <v>1.9951999999999999E-4</v>
      </c>
      <c r="D14274" s="62">
        <v>11.01</v>
      </c>
      <c r="E14274" s="173">
        <f t="shared" si="313"/>
        <v>0</v>
      </c>
    </row>
    <row r="14275" spans="1:5">
      <c r="A14275" s="410" t="s">
        <v>3087</v>
      </c>
      <c r="B14275" s="62" t="s">
        <v>123</v>
      </c>
      <c r="C14275" s="62">
        <v>1.9951999999999999E-4</v>
      </c>
      <c r="D14275" s="62">
        <v>24.42</v>
      </c>
      <c r="E14275" s="173">
        <f t="shared" si="313"/>
        <v>0</v>
      </c>
    </row>
    <row r="14276" spans="1:5">
      <c r="A14276" s="410" t="s">
        <v>562</v>
      </c>
      <c r="B14276" s="62" t="s">
        <v>563</v>
      </c>
      <c r="C14276" s="62" t="s">
        <v>563</v>
      </c>
      <c r="D14276" s="62" t="s">
        <v>563</v>
      </c>
      <c r="E14276" s="173">
        <f>SUM(E14251:E14275)</f>
        <v>9.6599999999999966</v>
      </c>
    </row>
    <row r="14277" spans="1:5">
      <c r="A14277" s="410"/>
      <c r="B14277" s="62"/>
      <c r="C14277" s="62"/>
      <c r="D14277" s="62"/>
      <c r="E14277" s="173"/>
    </row>
    <row r="14278" spans="1:5">
      <c r="A14278" s="410" t="s">
        <v>565</v>
      </c>
      <c r="B14278" s="62" t="s">
        <v>563</v>
      </c>
      <c r="C14278" s="62" t="s">
        <v>563</v>
      </c>
      <c r="D14278" s="62" t="s">
        <v>563</v>
      </c>
      <c r="E14278" s="173">
        <f>E14243+E14248+E14276</f>
        <v>11.189999999999996</v>
      </c>
    </row>
    <row r="14279" spans="1:5">
      <c r="A14279" s="410"/>
      <c r="B14279" s="62"/>
      <c r="C14279" s="62"/>
      <c r="D14279" s="413"/>
      <c r="E14279" s="173"/>
    </row>
    <row r="14280" spans="1:5">
      <c r="A14280" s="410"/>
      <c r="B14280" s="62"/>
      <c r="C14280" s="62"/>
      <c r="D14280" s="62"/>
      <c r="E14280" s="173"/>
    </row>
    <row r="14281" spans="1:5">
      <c r="A14281" s="410"/>
      <c r="B14281" s="62"/>
      <c r="C14281" s="62"/>
      <c r="D14281" s="62"/>
      <c r="E14281" s="173"/>
    </row>
    <row r="14282" spans="1:5">
      <c r="A14282" s="410" t="s">
        <v>2860</v>
      </c>
      <c r="B14282" s="62" t="s">
        <v>3724</v>
      </c>
      <c r="C14282" s="62"/>
      <c r="D14282" s="62"/>
      <c r="E14282" s="173"/>
    </row>
    <row r="14283" spans="1:5" ht="30">
      <c r="A14283" s="410" t="s">
        <v>2861</v>
      </c>
      <c r="B14283" s="62"/>
      <c r="C14283" s="62"/>
      <c r="D14283" s="62"/>
      <c r="E14283" s="173"/>
    </row>
    <row r="14284" spans="1:5">
      <c r="A14284" s="410" t="s">
        <v>570</v>
      </c>
      <c r="B14284" s="62"/>
      <c r="C14284" s="62"/>
      <c r="D14284" s="62"/>
      <c r="E14284" s="173"/>
    </row>
    <row r="14285" spans="1:5">
      <c r="A14285" s="410"/>
      <c r="B14285" s="62"/>
      <c r="C14285" s="62"/>
      <c r="D14285" s="62"/>
      <c r="E14285" s="173"/>
    </row>
    <row r="14286" spans="1:5">
      <c r="A14286" s="410" t="s">
        <v>576</v>
      </c>
      <c r="B14286" s="62" t="s">
        <v>558</v>
      </c>
      <c r="C14286" s="62" t="s">
        <v>559</v>
      </c>
      <c r="D14286" s="62" t="s">
        <v>560</v>
      </c>
      <c r="E14286" s="173" t="s">
        <v>561</v>
      </c>
    </row>
    <row r="14287" spans="1:5" ht="30">
      <c r="A14287" s="410" t="s">
        <v>3061</v>
      </c>
      <c r="B14287" s="62" t="s">
        <v>123</v>
      </c>
      <c r="C14287" s="62">
        <v>2.5599999999999999E-5</v>
      </c>
      <c r="D14287" s="62">
        <v>576</v>
      </c>
      <c r="E14287" s="173">
        <f>TRUNC((C14287*D14287),2)</f>
        <v>0.01</v>
      </c>
    </row>
    <row r="14288" spans="1:5">
      <c r="A14288" s="410" t="s">
        <v>562</v>
      </c>
      <c r="B14288" s="62" t="s">
        <v>563</v>
      </c>
      <c r="C14288" s="62" t="s">
        <v>563</v>
      </c>
      <c r="D14288" s="62" t="s">
        <v>563</v>
      </c>
      <c r="E14288" s="173">
        <f>SUM(E14287:E14287)</f>
        <v>0.01</v>
      </c>
    </row>
    <row r="14289" spans="1:5">
      <c r="A14289" s="410"/>
      <c r="B14289" s="62"/>
      <c r="C14289" s="62"/>
      <c r="D14289" s="62"/>
      <c r="E14289" s="173"/>
    </row>
    <row r="14290" spans="1:5">
      <c r="A14290" s="410" t="s">
        <v>557</v>
      </c>
      <c r="B14290" s="62" t="s">
        <v>558</v>
      </c>
      <c r="C14290" s="62" t="s">
        <v>559</v>
      </c>
      <c r="D14290" s="62" t="s">
        <v>560</v>
      </c>
      <c r="E14290" s="173" t="s">
        <v>561</v>
      </c>
    </row>
    <row r="14291" spans="1:5">
      <c r="A14291" s="410" t="s">
        <v>3124</v>
      </c>
      <c r="B14291" s="62" t="s">
        <v>122</v>
      </c>
      <c r="C14291" s="62">
        <v>0.1946889</v>
      </c>
      <c r="D14291" s="62">
        <v>9.34</v>
      </c>
      <c r="E14291" s="173">
        <f>TRUNC((C14291*D14291),2)</f>
        <v>1.81</v>
      </c>
    </row>
    <row r="14292" spans="1:5">
      <c r="A14292" s="410" t="s">
        <v>3125</v>
      </c>
      <c r="B14292" s="62" t="s">
        <v>122</v>
      </c>
      <c r="C14292" s="62">
        <v>0.1946889</v>
      </c>
      <c r="D14292" s="62">
        <v>13.3</v>
      </c>
      <c r="E14292" s="173">
        <f>TRUNC((C14292*D14292),2)</f>
        <v>2.58</v>
      </c>
    </row>
    <row r="14293" spans="1:5">
      <c r="A14293" s="410" t="s">
        <v>562</v>
      </c>
      <c r="B14293" s="62" t="s">
        <v>563</v>
      </c>
      <c r="C14293" s="62" t="s">
        <v>563</v>
      </c>
      <c r="D14293" s="62" t="s">
        <v>563</v>
      </c>
      <c r="E14293" s="173">
        <f>SUM(E14291:E14292)</f>
        <v>4.3900000000000006</v>
      </c>
    </row>
    <row r="14294" spans="1:5">
      <c r="A14294" s="410"/>
      <c r="B14294" s="62"/>
      <c r="C14294" s="62"/>
      <c r="D14294" s="62"/>
      <c r="E14294" s="173"/>
    </row>
    <row r="14295" spans="1:5">
      <c r="A14295" s="410" t="s">
        <v>564</v>
      </c>
      <c r="B14295" s="62" t="s">
        <v>558</v>
      </c>
      <c r="C14295" s="62" t="s">
        <v>559</v>
      </c>
      <c r="D14295" s="62" t="s">
        <v>560</v>
      </c>
      <c r="E14295" s="173" t="s">
        <v>561</v>
      </c>
    </row>
    <row r="14296" spans="1:5">
      <c r="A14296" s="410" t="s">
        <v>3066</v>
      </c>
      <c r="B14296" s="62" t="s">
        <v>123</v>
      </c>
      <c r="C14296" s="62">
        <v>3.0305000000000002E-3</v>
      </c>
      <c r="D14296" s="62">
        <v>6.92</v>
      </c>
      <c r="E14296" s="173">
        <f t="shared" ref="E14296:E14320" si="314">TRUNC((C14296*D14296),2)</f>
        <v>0.02</v>
      </c>
    </row>
    <row r="14297" spans="1:5">
      <c r="A14297" s="410" t="s">
        <v>3046</v>
      </c>
      <c r="B14297" s="62" t="s">
        <v>131</v>
      </c>
      <c r="C14297" s="62">
        <v>6.0517999999999998E-4</v>
      </c>
      <c r="D14297" s="62">
        <v>50.4</v>
      </c>
      <c r="E14297" s="173">
        <f t="shared" si="314"/>
        <v>0.03</v>
      </c>
    </row>
    <row r="14298" spans="1:5">
      <c r="A14298" s="410" t="s">
        <v>3067</v>
      </c>
      <c r="B14298" s="62" t="s">
        <v>123</v>
      </c>
      <c r="C14298" s="62">
        <v>2.5122000000000002E-4</v>
      </c>
      <c r="D14298" s="62">
        <v>108.95</v>
      </c>
      <c r="E14298" s="173">
        <f t="shared" si="314"/>
        <v>0.02</v>
      </c>
    </row>
    <row r="14299" spans="1:5">
      <c r="A14299" s="410" t="s">
        <v>3069</v>
      </c>
      <c r="B14299" s="62" t="s">
        <v>123</v>
      </c>
      <c r="C14299" s="62">
        <v>3.4281200000000002E-3</v>
      </c>
      <c r="D14299" s="62">
        <v>6.21</v>
      </c>
      <c r="E14299" s="173">
        <f t="shared" si="314"/>
        <v>0.02</v>
      </c>
    </row>
    <row r="14300" spans="1:5">
      <c r="A14300" s="410" t="s">
        <v>3047</v>
      </c>
      <c r="B14300" s="62" t="s">
        <v>131</v>
      </c>
      <c r="C14300" s="62">
        <v>5.1916799999999997E-3</v>
      </c>
      <c r="D14300" s="62">
        <v>9.4499999999999993</v>
      </c>
      <c r="E14300" s="173">
        <f t="shared" si="314"/>
        <v>0.04</v>
      </c>
    </row>
    <row r="14301" spans="1:5">
      <c r="A14301" s="410" t="s">
        <v>3075</v>
      </c>
      <c r="B14301" s="62" t="s">
        <v>128</v>
      </c>
      <c r="C14301" s="62">
        <v>5.7134000000000004E-4</v>
      </c>
      <c r="D14301" s="62">
        <v>15.32</v>
      </c>
      <c r="E14301" s="173">
        <f t="shared" si="314"/>
        <v>0</v>
      </c>
    </row>
    <row r="14302" spans="1:5" ht="30">
      <c r="A14302" s="410" t="s">
        <v>3401</v>
      </c>
      <c r="B14302" s="62" t="s">
        <v>123</v>
      </c>
      <c r="C14302" s="62">
        <v>1.1132075400000001</v>
      </c>
      <c r="D14302" s="62">
        <v>1.06</v>
      </c>
      <c r="E14302" s="173">
        <f t="shared" si="314"/>
        <v>1.17</v>
      </c>
    </row>
    <row r="14303" spans="1:5">
      <c r="A14303" s="410" t="s">
        <v>3421</v>
      </c>
      <c r="B14303" s="62" t="s">
        <v>123</v>
      </c>
      <c r="C14303" s="62">
        <v>1</v>
      </c>
      <c r="D14303" s="62">
        <v>12.41</v>
      </c>
      <c r="E14303" s="173">
        <f t="shared" si="314"/>
        <v>12.41</v>
      </c>
    </row>
    <row r="14304" spans="1:5">
      <c r="A14304" s="410" t="s">
        <v>3076</v>
      </c>
      <c r="B14304" s="62" t="s">
        <v>122</v>
      </c>
      <c r="C14304" s="62">
        <v>0.378</v>
      </c>
      <c r="D14304" s="62">
        <v>1.87</v>
      </c>
      <c r="E14304" s="173">
        <f t="shared" si="314"/>
        <v>0.7</v>
      </c>
    </row>
    <row r="14305" spans="1:5">
      <c r="A14305" s="410" t="s">
        <v>3077</v>
      </c>
      <c r="B14305" s="62" t="s">
        <v>122</v>
      </c>
      <c r="C14305" s="62">
        <v>0.378</v>
      </c>
      <c r="D14305" s="62">
        <v>0.71</v>
      </c>
      <c r="E14305" s="173">
        <f t="shared" si="314"/>
        <v>0.26</v>
      </c>
    </row>
    <row r="14306" spans="1:5">
      <c r="A14306" s="410" t="s">
        <v>3078</v>
      </c>
      <c r="B14306" s="62" t="s">
        <v>122</v>
      </c>
      <c r="C14306" s="62">
        <v>0.378</v>
      </c>
      <c r="D14306" s="62">
        <v>0.34</v>
      </c>
      <c r="E14306" s="173">
        <f t="shared" si="314"/>
        <v>0.12</v>
      </c>
    </row>
    <row r="14307" spans="1:5">
      <c r="A14307" s="410" t="s">
        <v>3079</v>
      </c>
      <c r="B14307" s="62" t="s">
        <v>122</v>
      </c>
      <c r="C14307" s="62">
        <v>0.378</v>
      </c>
      <c r="D14307" s="62">
        <v>0.05</v>
      </c>
      <c r="E14307" s="173">
        <f t="shared" si="314"/>
        <v>0.01</v>
      </c>
    </row>
    <row r="14308" spans="1:5">
      <c r="A14308" s="410" t="s">
        <v>3048</v>
      </c>
      <c r="B14308" s="62" t="s">
        <v>123</v>
      </c>
      <c r="C14308" s="62">
        <v>1.0003E-3</v>
      </c>
      <c r="D14308" s="62">
        <v>31.18</v>
      </c>
      <c r="E14308" s="173">
        <f t="shared" si="314"/>
        <v>0.03</v>
      </c>
    </row>
    <row r="14309" spans="1:5">
      <c r="A14309" s="410" t="s">
        <v>3049</v>
      </c>
      <c r="B14309" s="62" t="s">
        <v>123</v>
      </c>
      <c r="C14309" s="62">
        <v>4.6883999999999999E-4</v>
      </c>
      <c r="D14309" s="62">
        <v>178.5</v>
      </c>
      <c r="E14309" s="173">
        <f t="shared" si="314"/>
        <v>0.08</v>
      </c>
    </row>
    <row r="14310" spans="1:5">
      <c r="A14310" s="410" t="s">
        <v>3050</v>
      </c>
      <c r="B14310" s="62" t="s">
        <v>123</v>
      </c>
      <c r="C14310" s="62">
        <v>4.2142159999999998E-2</v>
      </c>
      <c r="D14310" s="62">
        <v>1.17</v>
      </c>
      <c r="E14310" s="173">
        <f t="shared" si="314"/>
        <v>0.04</v>
      </c>
    </row>
    <row r="14311" spans="1:5" ht="30">
      <c r="A14311" s="410" t="s">
        <v>3051</v>
      </c>
      <c r="B14311" s="62" t="s">
        <v>123</v>
      </c>
      <c r="C14311" s="62">
        <v>4.0635999999999998E-4</v>
      </c>
      <c r="D14311" s="62">
        <v>140.43</v>
      </c>
      <c r="E14311" s="173">
        <f t="shared" si="314"/>
        <v>0.05</v>
      </c>
    </row>
    <row r="14312" spans="1:5" ht="30">
      <c r="A14312" s="410" t="s">
        <v>3052</v>
      </c>
      <c r="B14312" s="62" t="s">
        <v>123</v>
      </c>
      <c r="C14312" s="62">
        <v>2.7216000000000002E-4</v>
      </c>
      <c r="D14312" s="62">
        <v>123.37</v>
      </c>
      <c r="E14312" s="173">
        <f t="shared" si="314"/>
        <v>0.03</v>
      </c>
    </row>
    <row r="14313" spans="1:5" ht="30">
      <c r="A14313" s="410" t="s">
        <v>3080</v>
      </c>
      <c r="B14313" s="62" t="s">
        <v>123</v>
      </c>
      <c r="C14313" s="62">
        <v>1.666E-5</v>
      </c>
      <c r="D14313" s="62">
        <v>593.85</v>
      </c>
      <c r="E14313" s="173">
        <f t="shared" si="314"/>
        <v>0</v>
      </c>
    </row>
    <row r="14314" spans="1:5">
      <c r="A14314" s="410" t="s">
        <v>3081</v>
      </c>
      <c r="B14314" s="62" t="s">
        <v>123</v>
      </c>
      <c r="C14314" s="62">
        <v>1.0236E-4</v>
      </c>
      <c r="D14314" s="62">
        <v>134.63</v>
      </c>
      <c r="E14314" s="173">
        <f t="shared" si="314"/>
        <v>0.01</v>
      </c>
    </row>
    <row r="14315" spans="1:5">
      <c r="A14315" s="410" t="s">
        <v>3082</v>
      </c>
      <c r="B14315" s="62" t="s">
        <v>123</v>
      </c>
      <c r="C14315" s="62">
        <v>7.7760000000000001E-5</v>
      </c>
      <c r="D14315" s="62">
        <v>202.84</v>
      </c>
      <c r="E14315" s="173">
        <f t="shared" si="314"/>
        <v>0.01</v>
      </c>
    </row>
    <row r="14316" spans="1:5">
      <c r="A14316" s="410" t="s">
        <v>3083</v>
      </c>
      <c r="B14316" s="62" t="s">
        <v>123</v>
      </c>
      <c r="C14316" s="62">
        <v>1.666E-5</v>
      </c>
      <c r="D14316" s="62">
        <v>574.46</v>
      </c>
      <c r="E14316" s="173">
        <f t="shared" si="314"/>
        <v>0</v>
      </c>
    </row>
    <row r="14317" spans="1:5">
      <c r="A14317" s="410" t="s">
        <v>3084</v>
      </c>
      <c r="B14317" s="62" t="s">
        <v>123</v>
      </c>
      <c r="C14317" s="62">
        <v>2.048E-5</v>
      </c>
      <c r="D14317" s="62">
        <v>276.64</v>
      </c>
      <c r="E14317" s="173">
        <f t="shared" si="314"/>
        <v>0</v>
      </c>
    </row>
    <row r="14318" spans="1:5">
      <c r="A14318" s="410" t="s">
        <v>3085</v>
      </c>
      <c r="B14318" s="62" t="s">
        <v>123</v>
      </c>
      <c r="C14318" s="62">
        <v>1.0319400000000001E-3</v>
      </c>
      <c r="D14318" s="62">
        <v>8.1</v>
      </c>
      <c r="E14318" s="173">
        <f t="shared" si="314"/>
        <v>0</v>
      </c>
    </row>
    <row r="14319" spans="1:5">
      <c r="A14319" s="410" t="s">
        <v>3086</v>
      </c>
      <c r="B14319" s="62" t="s">
        <v>123</v>
      </c>
      <c r="C14319" s="62">
        <v>5.7134000000000004E-4</v>
      </c>
      <c r="D14319" s="62">
        <v>11.01</v>
      </c>
      <c r="E14319" s="173">
        <f t="shared" si="314"/>
        <v>0</v>
      </c>
    </row>
    <row r="14320" spans="1:5">
      <c r="A14320" s="410" t="s">
        <v>3087</v>
      </c>
      <c r="B14320" s="62" t="s">
        <v>123</v>
      </c>
      <c r="C14320" s="62">
        <v>5.7134000000000004E-4</v>
      </c>
      <c r="D14320" s="62">
        <v>24.42</v>
      </c>
      <c r="E14320" s="173">
        <f t="shared" si="314"/>
        <v>0.01</v>
      </c>
    </row>
    <row r="14321" spans="1:5">
      <c r="A14321" s="410" t="s">
        <v>562</v>
      </c>
      <c r="B14321" s="62" t="s">
        <v>563</v>
      </c>
      <c r="C14321" s="62" t="s">
        <v>563</v>
      </c>
      <c r="D14321" s="62" t="s">
        <v>563</v>
      </c>
      <c r="E14321" s="173">
        <f>SUM(E14296:E14320)</f>
        <v>15.059999999999997</v>
      </c>
    </row>
    <row r="14322" spans="1:5">
      <c r="A14322" s="410"/>
      <c r="B14322" s="62"/>
      <c r="C14322" s="62"/>
      <c r="D14322" s="62"/>
      <c r="E14322" s="173"/>
    </row>
    <row r="14323" spans="1:5">
      <c r="A14323" s="410" t="s">
        <v>565</v>
      </c>
      <c r="B14323" s="62" t="s">
        <v>563</v>
      </c>
      <c r="C14323" s="62" t="s">
        <v>563</v>
      </c>
      <c r="D14323" s="62" t="s">
        <v>563</v>
      </c>
      <c r="E14323" s="173">
        <f>E14288+E14293+E14321</f>
        <v>19.459999999999997</v>
      </c>
    </row>
    <row r="14324" spans="1:5">
      <c r="A14324" s="410"/>
      <c r="B14324" s="62"/>
      <c r="C14324" s="62"/>
      <c r="D14324" s="413"/>
      <c r="E14324" s="173"/>
    </row>
    <row r="14325" spans="1:5">
      <c r="A14325" s="410"/>
      <c r="B14325" s="62"/>
      <c r="C14325" s="62"/>
      <c r="D14325" s="62"/>
      <c r="E14325" s="173"/>
    </row>
    <row r="14326" spans="1:5">
      <c r="A14326" s="410"/>
      <c r="B14326" s="62"/>
      <c r="C14326" s="62"/>
      <c r="D14326" s="62"/>
      <c r="E14326" s="173"/>
    </row>
    <row r="14327" spans="1:5">
      <c r="A14327" s="410" t="s">
        <v>2862</v>
      </c>
      <c r="B14327" s="62" t="s">
        <v>3547</v>
      </c>
      <c r="C14327" s="62"/>
      <c r="D14327" s="62"/>
      <c r="E14327" s="173"/>
    </row>
    <row r="14328" spans="1:5">
      <c r="A14328" s="410" t="s">
        <v>2863</v>
      </c>
      <c r="B14328" s="62"/>
      <c r="C14328" s="62"/>
      <c r="D14328" s="62"/>
      <c r="E14328" s="173"/>
    </row>
    <row r="14329" spans="1:5">
      <c r="A14329" s="410" t="s">
        <v>570</v>
      </c>
      <c r="B14329" s="62"/>
      <c r="C14329" s="62"/>
      <c r="D14329" s="62"/>
      <c r="E14329" s="173"/>
    </row>
    <row r="14330" spans="1:5">
      <c r="A14330" s="410"/>
      <c r="B14330" s="62"/>
      <c r="C14330" s="62"/>
      <c r="D14330" s="62"/>
      <c r="E14330" s="173"/>
    </row>
    <row r="14331" spans="1:5">
      <c r="A14331" s="410" t="s">
        <v>576</v>
      </c>
      <c r="B14331" s="62" t="s">
        <v>558</v>
      </c>
      <c r="C14331" s="62" t="s">
        <v>559</v>
      </c>
      <c r="D14331" s="62" t="s">
        <v>560</v>
      </c>
      <c r="E14331" s="173" t="s">
        <v>561</v>
      </c>
    </row>
    <row r="14332" spans="1:5" ht="30">
      <c r="A14332" s="410" t="s">
        <v>3061</v>
      </c>
      <c r="B14332" s="62" t="s">
        <v>123</v>
      </c>
      <c r="C14332" s="62">
        <v>7.6899999999999999E-5</v>
      </c>
      <c r="D14332" s="62">
        <v>576</v>
      </c>
      <c r="E14332" s="173">
        <f>TRUNC((C14332*D14332),2)</f>
        <v>0.04</v>
      </c>
    </row>
    <row r="14333" spans="1:5">
      <c r="A14333" s="410" t="s">
        <v>562</v>
      </c>
      <c r="B14333" s="62" t="s">
        <v>563</v>
      </c>
      <c r="C14333" s="62" t="s">
        <v>563</v>
      </c>
      <c r="D14333" s="62" t="s">
        <v>563</v>
      </c>
      <c r="E14333" s="173">
        <f>SUM(E14332:E14332)</f>
        <v>0.04</v>
      </c>
    </row>
    <row r="14334" spans="1:5">
      <c r="A14334" s="410"/>
      <c r="B14334" s="62"/>
      <c r="C14334" s="62"/>
      <c r="D14334" s="62"/>
      <c r="E14334" s="173"/>
    </row>
    <row r="14335" spans="1:5">
      <c r="A14335" s="410" t="s">
        <v>557</v>
      </c>
      <c r="B14335" s="62" t="s">
        <v>558</v>
      </c>
      <c r="C14335" s="62" t="s">
        <v>559</v>
      </c>
      <c r="D14335" s="62" t="s">
        <v>560</v>
      </c>
      <c r="E14335" s="173" t="s">
        <v>561</v>
      </c>
    </row>
    <row r="14336" spans="1:5">
      <c r="A14336" s="410" t="s">
        <v>3124</v>
      </c>
      <c r="B14336" s="62" t="s">
        <v>122</v>
      </c>
      <c r="C14336" s="62">
        <v>0.58509679999999997</v>
      </c>
      <c r="D14336" s="62">
        <v>9.34</v>
      </c>
      <c r="E14336" s="173">
        <f>TRUNC((C14336*D14336),2)</f>
        <v>5.46</v>
      </c>
    </row>
    <row r="14337" spans="1:5">
      <c r="A14337" s="410" t="s">
        <v>3125</v>
      </c>
      <c r="B14337" s="62" t="s">
        <v>122</v>
      </c>
      <c r="C14337" s="62">
        <v>0.58509679999999997</v>
      </c>
      <c r="D14337" s="62">
        <v>13.3</v>
      </c>
      <c r="E14337" s="173">
        <f>TRUNC((C14337*D14337),2)</f>
        <v>7.78</v>
      </c>
    </row>
    <row r="14338" spans="1:5">
      <c r="A14338" s="410" t="s">
        <v>562</v>
      </c>
      <c r="B14338" s="62" t="s">
        <v>563</v>
      </c>
      <c r="C14338" s="62" t="s">
        <v>563</v>
      </c>
      <c r="D14338" s="62" t="s">
        <v>563</v>
      </c>
      <c r="E14338" s="173">
        <f>SUM(E14336:E14337)</f>
        <v>13.24</v>
      </c>
    </row>
    <row r="14339" spans="1:5">
      <c r="A14339" s="410"/>
      <c r="B14339" s="62"/>
      <c r="C14339" s="62"/>
      <c r="D14339" s="62"/>
      <c r="E14339" s="173"/>
    </row>
    <row r="14340" spans="1:5">
      <c r="A14340" s="410" t="s">
        <v>564</v>
      </c>
      <c r="B14340" s="62" t="s">
        <v>558</v>
      </c>
      <c r="C14340" s="62" t="s">
        <v>559</v>
      </c>
      <c r="D14340" s="62" t="s">
        <v>560</v>
      </c>
      <c r="E14340" s="173" t="s">
        <v>561</v>
      </c>
    </row>
    <row r="14341" spans="1:5">
      <c r="A14341" s="410" t="s">
        <v>3066</v>
      </c>
      <c r="B14341" s="62" t="s">
        <v>123</v>
      </c>
      <c r="C14341" s="62">
        <v>9.1075400000000008E-3</v>
      </c>
      <c r="D14341" s="62">
        <v>6.92</v>
      </c>
      <c r="E14341" s="173">
        <f t="shared" ref="E14341:E14365" si="315">TRUNC((C14341*D14341),2)</f>
        <v>0.06</v>
      </c>
    </row>
    <row r="14342" spans="1:5">
      <c r="A14342" s="410" t="s">
        <v>3046</v>
      </c>
      <c r="B14342" s="62" t="s">
        <v>131</v>
      </c>
      <c r="C14342" s="62">
        <v>1.8187399999999999E-3</v>
      </c>
      <c r="D14342" s="62">
        <v>50.4</v>
      </c>
      <c r="E14342" s="173">
        <f t="shared" si="315"/>
        <v>0.09</v>
      </c>
    </row>
    <row r="14343" spans="1:5">
      <c r="A14343" s="410" t="s">
        <v>3067</v>
      </c>
      <c r="B14343" s="62" t="s">
        <v>123</v>
      </c>
      <c r="C14343" s="62">
        <v>7.5498000000000004E-4</v>
      </c>
      <c r="D14343" s="62">
        <v>108.95</v>
      </c>
      <c r="E14343" s="173">
        <f t="shared" si="315"/>
        <v>0.08</v>
      </c>
    </row>
    <row r="14344" spans="1:5">
      <c r="A14344" s="410" t="s">
        <v>3069</v>
      </c>
      <c r="B14344" s="62" t="s">
        <v>123</v>
      </c>
      <c r="C14344" s="62">
        <v>1.0302499999999999E-2</v>
      </c>
      <c r="D14344" s="62">
        <v>6.21</v>
      </c>
      <c r="E14344" s="173">
        <f t="shared" si="315"/>
        <v>0.06</v>
      </c>
    </row>
    <row r="14345" spans="1:5">
      <c r="A14345" s="410" t="s">
        <v>3047</v>
      </c>
      <c r="B14345" s="62" t="s">
        <v>131</v>
      </c>
      <c r="C14345" s="62">
        <v>1.56025E-2</v>
      </c>
      <c r="D14345" s="62">
        <v>9.4499999999999993</v>
      </c>
      <c r="E14345" s="173">
        <f t="shared" si="315"/>
        <v>0.14000000000000001</v>
      </c>
    </row>
    <row r="14346" spans="1:5">
      <c r="A14346" s="410" t="s">
        <v>3075</v>
      </c>
      <c r="B14346" s="62" t="s">
        <v>128</v>
      </c>
      <c r="C14346" s="62">
        <v>1.7170600000000001E-3</v>
      </c>
      <c r="D14346" s="62">
        <v>15.32</v>
      </c>
      <c r="E14346" s="173">
        <f t="shared" si="315"/>
        <v>0.02</v>
      </c>
    </row>
    <row r="14347" spans="1:5" ht="30">
      <c r="A14347" s="410" t="s">
        <v>3401</v>
      </c>
      <c r="B14347" s="62" t="s">
        <v>123</v>
      </c>
      <c r="C14347" s="62">
        <v>3.0188679199999999</v>
      </c>
      <c r="D14347" s="62">
        <v>1.06</v>
      </c>
      <c r="E14347" s="173">
        <f t="shared" si="315"/>
        <v>3.19</v>
      </c>
    </row>
    <row r="14348" spans="1:5">
      <c r="A14348" s="410" t="s">
        <v>3076</v>
      </c>
      <c r="B14348" s="62" t="s">
        <v>122</v>
      </c>
      <c r="C14348" s="62">
        <v>1.1359999999999999</v>
      </c>
      <c r="D14348" s="62">
        <v>1.87</v>
      </c>
      <c r="E14348" s="173">
        <f t="shared" si="315"/>
        <v>2.12</v>
      </c>
    </row>
    <row r="14349" spans="1:5">
      <c r="A14349" s="410" t="s">
        <v>3077</v>
      </c>
      <c r="B14349" s="62" t="s">
        <v>122</v>
      </c>
      <c r="C14349" s="62">
        <v>1.1359999999999999</v>
      </c>
      <c r="D14349" s="62">
        <v>0.71</v>
      </c>
      <c r="E14349" s="173">
        <f t="shared" si="315"/>
        <v>0.8</v>
      </c>
    </row>
    <row r="14350" spans="1:5">
      <c r="A14350" s="410" t="s">
        <v>3078</v>
      </c>
      <c r="B14350" s="62" t="s">
        <v>122</v>
      </c>
      <c r="C14350" s="62">
        <v>1.1359999999999999</v>
      </c>
      <c r="D14350" s="62">
        <v>0.34</v>
      </c>
      <c r="E14350" s="173">
        <f t="shared" si="315"/>
        <v>0.38</v>
      </c>
    </row>
    <row r="14351" spans="1:5">
      <c r="A14351" s="410" t="s">
        <v>3079</v>
      </c>
      <c r="B14351" s="62" t="s">
        <v>122</v>
      </c>
      <c r="C14351" s="62">
        <v>1.1359999999999999</v>
      </c>
      <c r="D14351" s="62">
        <v>0.05</v>
      </c>
      <c r="E14351" s="173">
        <f t="shared" si="315"/>
        <v>0.05</v>
      </c>
    </row>
    <row r="14352" spans="1:5">
      <c r="A14352" s="410" t="s">
        <v>3048</v>
      </c>
      <c r="B14352" s="62" t="s">
        <v>123</v>
      </c>
      <c r="C14352" s="62">
        <v>3.0062000000000001E-3</v>
      </c>
      <c r="D14352" s="62">
        <v>31.18</v>
      </c>
      <c r="E14352" s="173">
        <f t="shared" si="315"/>
        <v>0.09</v>
      </c>
    </row>
    <row r="14353" spans="1:5">
      <c r="A14353" s="410" t="s">
        <v>3049</v>
      </c>
      <c r="B14353" s="62" t="s">
        <v>123</v>
      </c>
      <c r="C14353" s="62">
        <v>1.40898E-3</v>
      </c>
      <c r="D14353" s="62">
        <v>178.5</v>
      </c>
      <c r="E14353" s="173">
        <f t="shared" si="315"/>
        <v>0.25</v>
      </c>
    </row>
    <row r="14354" spans="1:5">
      <c r="A14354" s="410" t="s">
        <v>3050</v>
      </c>
      <c r="B14354" s="62" t="s">
        <v>123</v>
      </c>
      <c r="C14354" s="62">
        <v>0.12664945999999999</v>
      </c>
      <c r="D14354" s="62">
        <v>1.17</v>
      </c>
      <c r="E14354" s="173">
        <f t="shared" si="315"/>
        <v>0.14000000000000001</v>
      </c>
    </row>
    <row r="14355" spans="1:5" ht="30">
      <c r="A14355" s="410" t="s">
        <v>3051</v>
      </c>
      <c r="B14355" s="62" t="s">
        <v>123</v>
      </c>
      <c r="C14355" s="62">
        <v>1.2212E-3</v>
      </c>
      <c r="D14355" s="62">
        <v>140.43</v>
      </c>
      <c r="E14355" s="173">
        <f t="shared" si="315"/>
        <v>0.17</v>
      </c>
    </row>
    <row r="14356" spans="1:5" ht="30">
      <c r="A14356" s="410" t="s">
        <v>3052</v>
      </c>
      <c r="B14356" s="62" t="s">
        <v>123</v>
      </c>
      <c r="C14356" s="62">
        <v>8.1791999999999998E-4</v>
      </c>
      <c r="D14356" s="62">
        <v>123.37</v>
      </c>
      <c r="E14356" s="173">
        <f t="shared" si="315"/>
        <v>0.1</v>
      </c>
    </row>
    <row r="14357" spans="1:5" ht="30">
      <c r="A14357" s="410" t="s">
        <v>3080</v>
      </c>
      <c r="B14357" s="62" t="s">
        <v>123</v>
      </c>
      <c r="C14357" s="62">
        <v>5.0099999999999998E-5</v>
      </c>
      <c r="D14357" s="62">
        <v>593.85</v>
      </c>
      <c r="E14357" s="173">
        <f t="shared" si="315"/>
        <v>0.02</v>
      </c>
    </row>
    <row r="14358" spans="1:5">
      <c r="A14358" s="410" t="s">
        <v>3081</v>
      </c>
      <c r="B14358" s="62" t="s">
        <v>123</v>
      </c>
      <c r="C14358" s="62">
        <v>3.0761999999999999E-4</v>
      </c>
      <c r="D14358" s="62">
        <v>134.63</v>
      </c>
      <c r="E14358" s="173">
        <f t="shared" si="315"/>
        <v>0.04</v>
      </c>
    </row>
    <row r="14359" spans="1:5">
      <c r="A14359" s="410" t="s">
        <v>3082</v>
      </c>
      <c r="B14359" s="62" t="s">
        <v>123</v>
      </c>
      <c r="C14359" s="62">
        <v>2.3368E-4</v>
      </c>
      <c r="D14359" s="62">
        <v>202.84</v>
      </c>
      <c r="E14359" s="173">
        <f t="shared" si="315"/>
        <v>0.04</v>
      </c>
    </row>
    <row r="14360" spans="1:5">
      <c r="A14360" s="410" t="s">
        <v>3083</v>
      </c>
      <c r="B14360" s="62" t="s">
        <v>123</v>
      </c>
      <c r="C14360" s="62">
        <v>5.0099999999999998E-5</v>
      </c>
      <c r="D14360" s="62">
        <v>574.46</v>
      </c>
      <c r="E14360" s="173">
        <f t="shared" si="315"/>
        <v>0.02</v>
      </c>
    </row>
    <row r="14361" spans="1:5">
      <c r="A14361" s="410" t="s">
        <v>3084</v>
      </c>
      <c r="B14361" s="62" t="s">
        <v>123</v>
      </c>
      <c r="C14361" s="62">
        <v>6.1580000000000003E-5</v>
      </c>
      <c r="D14361" s="62">
        <v>276.64</v>
      </c>
      <c r="E14361" s="173">
        <f t="shared" si="315"/>
        <v>0.01</v>
      </c>
    </row>
    <row r="14362" spans="1:5">
      <c r="A14362" s="410" t="s">
        <v>3085</v>
      </c>
      <c r="B14362" s="62" t="s">
        <v>123</v>
      </c>
      <c r="C14362" s="62">
        <v>3.1012800000000001E-3</v>
      </c>
      <c r="D14362" s="62">
        <v>8.1</v>
      </c>
      <c r="E14362" s="173">
        <f t="shared" si="315"/>
        <v>0.02</v>
      </c>
    </row>
    <row r="14363" spans="1:5">
      <c r="A14363" s="410" t="s">
        <v>3086</v>
      </c>
      <c r="B14363" s="62" t="s">
        <v>123</v>
      </c>
      <c r="C14363" s="62">
        <v>1.7170600000000001E-3</v>
      </c>
      <c r="D14363" s="62">
        <v>11.01</v>
      </c>
      <c r="E14363" s="173">
        <f t="shared" si="315"/>
        <v>0.01</v>
      </c>
    </row>
    <row r="14364" spans="1:5">
      <c r="A14364" s="410" t="s">
        <v>3087</v>
      </c>
      <c r="B14364" s="62" t="s">
        <v>123</v>
      </c>
      <c r="C14364" s="62">
        <v>1.7170600000000001E-3</v>
      </c>
      <c r="D14364" s="62">
        <v>24.42</v>
      </c>
      <c r="E14364" s="173">
        <f t="shared" si="315"/>
        <v>0.04</v>
      </c>
    </row>
    <row r="14365" spans="1:5">
      <c r="A14365" s="410" t="s">
        <v>3402</v>
      </c>
      <c r="B14365" s="62" t="s">
        <v>123</v>
      </c>
      <c r="C14365" s="62">
        <v>1</v>
      </c>
      <c r="D14365" s="62">
        <v>134.61000000000001</v>
      </c>
      <c r="E14365" s="173">
        <f t="shared" si="315"/>
        <v>134.61000000000001</v>
      </c>
    </row>
    <row r="14366" spans="1:5">
      <c r="A14366" s="410" t="s">
        <v>562</v>
      </c>
      <c r="B14366" s="62" t="s">
        <v>563</v>
      </c>
      <c r="C14366" s="62" t="s">
        <v>563</v>
      </c>
      <c r="D14366" s="62" t="s">
        <v>563</v>
      </c>
      <c r="E14366" s="173">
        <f>SUM(E14341:E14365)</f>
        <v>142.55000000000001</v>
      </c>
    </row>
    <row r="14367" spans="1:5">
      <c r="A14367" s="410"/>
      <c r="B14367" s="62"/>
      <c r="C14367" s="62"/>
      <c r="D14367" s="62"/>
      <c r="E14367" s="173"/>
    </row>
    <row r="14368" spans="1:5">
      <c r="A14368" s="410" t="s">
        <v>565</v>
      </c>
      <c r="B14368" s="62" t="s">
        <v>563</v>
      </c>
      <c r="C14368" s="62" t="s">
        <v>563</v>
      </c>
      <c r="D14368" s="62" t="s">
        <v>563</v>
      </c>
      <c r="E14368" s="173">
        <f>E14333+E14338+E14366</f>
        <v>155.83000000000001</v>
      </c>
    </row>
    <row r="14369" spans="1:5">
      <c r="A14369" s="410"/>
      <c r="B14369" s="62"/>
      <c r="C14369" s="62"/>
      <c r="D14369" s="413"/>
      <c r="E14369" s="173"/>
    </row>
    <row r="14370" spans="1:5">
      <c r="A14370" s="410"/>
      <c r="B14370" s="62"/>
      <c r="C14370" s="62"/>
      <c r="D14370" s="62"/>
      <c r="E14370" s="173"/>
    </row>
    <row r="14371" spans="1:5">
      <c r="A14371" s="410"/>
      <c r="B14371" s="62"/>
      <c r="C14371" s="62"/>
      <c r="D14371" s="62"/>
      <c r="E14371" s="173"/>
    </row>
    <row r="14372" spans="1:5">
      <c r="A14372" s="410" t="s">
        <v>2864</v>
      </c>
      <c r="B14372" s="62" t="s">
        <v>3725</v>
      </c>
      <c r="C14372" s="62"/>
      <c r="D14372" s="62"/>
      <c r="E14372" s="173"/>
    </row>
    <row r="14373" spans="1:5" ht="30">
      <c r="A14373" s="410" t="s">
        <v>2865</v>
      </c>
      <c r="B14373" s="62"/>
      <c r="C14373" s="62"/>
      <c r="D14373" s="62"/>
      <c r="E14373" s="173"/>
    </row>
    <row r="14374" spans="1:5">
      <c r="A14374" s="410" t="s">
        <v>570</v>
      </c>
      <c r="B14374" s="62"/>
      <c r="C14374" s="62"/>
      <c r="D14374" s="62"/>
      <c r="E14374" s="173"/>
    </row>
    <row r="14375" spans="1:5">
      <c r="A14375" s="410"/>
      <c r="B14375" s="62"/>
      <c r="C14375" s="62"/>
      <c r="D14375" s="62"/>
      <c r="E14375" s="173"/>
    </row>
    <row r="14376" spans="1:5">
      <c r="A14376" s="410" t="s">
        <v>576</v>
      </c>
      <c r="B14376" s="62" t="s">
        <v>558</v>
      </c>
      <c r="C14376" s="62" t="s">
        <v>559</v>
      </c>
      <c r="D14376" s="62" t="s">
        <v>560</v>
      </c>
      <c r="E14376" s="173" t="s">
        <v>561</v>
      </c>
    </row>
    <row r="14377" spans="1:5" ht="30">
      <c r="A14377" s="410" t="s">
        <v>3061</v>
      </c>
      <c r="B14377" s="62" t="s">
        <v>123</v>
      </c>
      <c r="C14377" s="62">
        <v>7.6899999999999999E-5</v>
      </c>
      <c r="D14377" s="62">
        <v>576</v>
      </c>
      <c r="E14377" s="173">
        <f>TRUNC((C14377*D14377),2)</f>
        <v>0.04</v>
      </c>
    </row>
    <row r="14378" spans="1:5">
      <c r="A14378" s="410" t="s">
        <v>562</v>
      </c>
      <c r="B14378" s="62" t="s">
        <v>563</v>
      </c>
      <c r="C14378" s="62" t="s">
        <v>563</v>
      </c>
      <c r="D14378" s="62" t="s">
        <v>563</v>
      </c>
      <c r="E14378" s="173">
        <f>SUM(E14377:E14377)</f>
        <v>0.04</v>
      </c>
    </row>
    <row r="14379" spans="1:5">
      <c r="A14379" s="410"/>
      <c r="B14379" s="62"/>
      <c r="C14379" s="62"/>
      <c r="D14379" s="62"/>
      <c r="E14379" s="173"/>
    </row>
    <row r="14380" spans="1:5">
      <c r="A14380" s="410" t="s">
        <v>557</v>
      </c>
      <c r="B14380" s="62" t="s">
        <v>558</v>
      </c>
      <c r="C14380" s="62" t="s">
        <v>559</v>
      </c>
      <c r="D14380" s="62" t="s">
        <v>560</v>
      </c>
      <c r="E14380" s="173" t="s">
        <v>561</v>
      </c>
    </row>
    <row r="14381" spans="1:5">
      <c r="A14381" s="410" t="s">
        <v>3124</v>
      </c>
      <c r="B14381" s="62" t="s">
        <v>122</v>
      </c>
      <c r="C14381" s="62">
        <v>0.58509679999999997</v>
      </c>
      <c r="D14381" s="62">
        <v>9.34</v>
      </c>
      <c r="E14381" s="173">
        <f>TRUNC((C14381*D14381),2)</f>
        <v>5.46</v>
      </c>
    </row>
    <row r="14382" spans="1:5">
      <c r="A14382" s="410" t="s">
        <v>3125</v>
      </c>
      <c r="B14382" s="62" t="s">
        <v>122</v>
      </c>
      <c r="C14382" s="62">
        <v>0.58509679999999997</v>
      </c>
      <c r="D14382" s="62">
        <v>13.3</v>
      </c>
      <c r="E14382" s="173">
        <f>TRUNC((C14382*D14382),2)</f>
        <v>7.78</v>
      </c>
    </row>
    <row r="14383" spans="1:5">
      <c r="A14383" s="410" t="s">
        <v>562</v>
      </c>
      <c r="B14383" s="62" t="s">
        <v>563</v>
      </c>
      <c r="C14383" s="62" t="s">
        <v>563</v>
      </c>
      <c r="D14383" s="62" t="s">
        <v>563</v>
      </c>
      <c r="E14383" s="173">
        <f>SUM(E14381:E14382)</f>
        <v>13.24</v>
      </c>
    </row>
    <row r="14384" spans="1:5">
      <c r="A14384" s="410"/>
      <c r="B14384" s="62"/>
      <c r="C14384" s="62"/>
      <c r="D14384" s="62"/>
      <c r="E14384" s="173"/>
    </row>
    <row r="14385" spans="1:5">
      <c r="A14385" s="410" t="s">
        <v>564</v>
      </c>
      <c r="B14385" s="62" t="s">
        <v>558</v>
      </c>
      <c r="C14385" s="62" t="s">
        <v>559</v>
      </c>
      <c r="D14385" s="62" t="s">
        <v>560</v>
      </c>
      <c r="E14385" s="173" t="s">
        <v>561</v>
      </c>
    </row>
    <row r="14386" spans="1:5">
      <c r="A14386" s="410" t="s">
        <v>3066</v>
      </c>
      <c r="B14386" s="62" t="s">
        <v>123</v>
      </c>
      <c r="C14386" s="62">
        <v>9.1075400000000008E-3</v>
      </c>
      <c r="D14386" s="62">
        <v>6.92</v>
      </c>
      <c r="E14386" s="173">
        <f t="shared" ref="E14386:E14410" si="316">TRUNC((C14386*D14386),2)</f>
        <v>0.06</v>
      </c>
    </row>
    <row r="14387" spans="1:5">
      <c r="A14387" s="410" t="s">
        <v>3046</v>
      </c>
      <c r="B14387" s="62" t="s">
        <v>131</v>
      </c>
      <c r="C14387" s="62">
        <v>1.8187399999999999E-3</v>
      </c>
      <c r="D14387" s="62">
        <v>50.4</v>
      </c>
      <c r="E14387" s="173">
        <f t="shared" si="316"/>
        <v>0.09</v>
      </c>
    </row>
    <row r="14388" spans="1:5">
      <c r="A14388" s="410" t="s">
        <v>3067</v>
      </c>
      <c r="B14388" s="62" t="s">
        <v>123</v>
      </c>
      <c r="C14388" s="62">
        <v>7.5498000000000004E-4</v>
      </c>
      <c r="D14388" s="62">
        <v>108.95</v>
      </c>
      <c r="E14388" s="173">
        <f t="shared" si="316"/>
        <v>0.08</v>
      </c>
    </row>
    <row r="14389" spans="1:5">
      <c r="A14389" s="410" t="s">
        <v>3069</v>
      </c>
      <c r="B14389" s="62" t="s">
        <v>123</v>
      </c>
      <c r="C14389" s="62">
        <v>1.0302499999999999E-2</v>
      </c>
      <c r="D14389" s="62">
        <v>6.21</v>
      </c>
      <c r="E14389" s="173">
        <f t="shared" si="316"/>
        <v>0.06</v>
      </c>
    </row>
    <row r="14390" spans="1:5">
      <c r="A14390" s="410" t="s">
        <v>3047</v>
      </c>
      <c r="B14390" s="62" t="s">
        <v>131</v>
      </c>
      <c r="C14390" s="62">
        <v>1.56025E-2</v>
      </c>
      <c r="D14390" s="62">
        <v>9.4499999999999993</v>
      </c>
      <c r="E14390" s="173">
        <f t="shared" si="316"/>
        <v>0.14000000000000001</v>
      </c>
    </row>
    <row r="14391" spans="1:5">
      <c r="A14391" s="410" t="s">
        <v>3075</v>
      </c>
      <c r="B14391" s="62" t="s">
        <v>128</v>
      </c>
      <c r="C14391" s="62">
        <v>1.7170600000000001E-3</v>
      </c>
      <c r="D14391" s="62">
        <v>15.32</v>
      </c>
      <c r="E14391" s="173">
        <f t="shared" si="316"/>
        <v>0.02</v>
      </c>
    </row>
    <row r="14392" spans="1:5" ht="30">
      <c r="A14392" s="410" t="s">
        <v>3401</v>
      </c>
      <c r="B14392" s="62" t="s">
        <v>123</v>
      </c>
      <c r="C14392" s="62">
        <v>3.0188679199999999</v>
      </c>
      <c r="D14392" s="62">
        <v>1.06</v>
      </c>
      <c r="E14392" s="173">
        <f t="shared" si="316"/>
        <v>3.19</v>
      </c>
    </row>
    <row r="14393" spans="1:5">
      <c r="A14393" s="410" t="s">
        <v>3422</v>
      </c>
      <c r="B14393" s="62" t="s">
        <v>123</v>
      </c>
      <c r="C14393" s="62">
        <v>1</v>
      </c>
      <c r="D14393" s="62">
        <v>58.78</v>
      </c>
      <c r="E14393" s="173">
        <f t="shared" si="316"/>
        <v>58.78</v>
      </c>
    </row>
    <row r="14394" spans="1:5">
      <c r="A14394" s="410" t="s">
        <v>3076</v>
      </c>
      <c r="B14394" s="62" t="s">
        <v>122</v>
      </c>
      <c r="C14394" s="62">
        <v>1.1359999999999999</v>
      </c>
      <c r="D14394" s="62">
        <v>1.87</v>
      </c>
      <c r="E14394" s="173">
        <f t="shared" si="316"/>
        <v>2.12</v>
      </c>
    </row>
    <row r="14395" spans="1:5">
      <c r="A14395" s="410" t="s">
        <v>3077</v>
      </c>
      <c r="B14395" s="62" t="s">
        <v>122</v>
      </c>
      <c r="C14395" s="62">
        <v>1.1359999999999999</v>
      </c>
      <c r="D14395" s="62">
        <v>0.71</v>
      </c>
      <c r="E14395" s="173">
        <f t="shared" si="316"/>
        <v>0.8</v>
      </c>
    </row>
    <row r="14396" spans="1:5">
      <c r="A14396" s="410" t="s">
        <v>3078</v>
      </c>
      <c r="B14396" s="62" t="s">
        <v>122</v>
      </c>
      <c r="C14396" s="62">
        <v>1.1359999999999999</v>
      </c>
      <c r="D14396" s="62">
        <v>0.34</v>
      </c>
      <c r="E14396" s="173">
        <f t="shared" si="316"/>
        <v>0.38</v>
      </c>
    </row>
    <row r="14397" spans="1:5">
      <c r="A14397" s="410" t="s">
        <v>3079</v>
      </c>
      <c r="B14397" s="62" t="s">
        <v>122</v>
      </c>
      <c r="C14397" s="62">
        <v>1.1359999999999999</v>
      </c>
      <c r="D14397" s="62">
        <v>0.05</v>
      </c>
      <c r="E14397" s="173">
        <f t="shared" si="316"/>
        <v>0.05</v>
      </c>
    </row>
    <row r="14398" spans="1:5">
      <c r="A14398" s="410" t="s">
        <v>3048</v>
      </c>
      <c r="B14398" s="62" t="s">
        <v>123</v>
      </c>
      <c r="C14398" s="62">
        <v>3.0062000000000001E-3</v>
      </c>
      <c r="D14398" s="62">
        <v>31.18</v>
      </c>
      <c r="E14398" s="173">
        <f t="shared" si="316"/>
        <v>0.09</v>
      </c>
    </row>
    <row r="14399" spans="1:5">
      <c r="A14399" s="410" t="s">
        <v>3049</v>
      </c>
      <c r="B14399" s="62" t="s">
        <v>123</v>
      </c>
      <c r="C14399" s="62">
        <v>1.40898E-3</v>
      </c>
      <c r="D14399" s="62">
        <v>178.5</v>
      </c>
      <c r="E14399" s="173">
        <f t="shared" si="316"/>
        <v>0.25</v>
      </c>
    </row>
    <row r="14400" spans="1:5">
      <c r="A14400" s="410" t="s">
        <v>3050</v>
      </c>
      <c r="B14400" s="62" t="s">
        <v>123</v>
      </c>
      <c r="C14400" s="62">
        <v>0.12664945999999999</v>
      </c>
      <c r="D14400" s="62">
        <v>1.17</v>
      </c>
      <c r="E14400" s="173">
        <f t="shared" si="316"/>
        <v>0.14000000000000001</v>
      </c>
    </row>
    <row r="14401" spans="1:5" ht="30">
      <c r="A14401" s="410" t="s">
        <v>3051</v>
      </c>
      <c r="B14401" s="62" t="s">
        <v>123</v>
      </c>
      <c r="C14401" s="62">
        <v>1.2212E-3</v>
      </c>
      <c r="D14401" s="62">
        <v>140.43</v>
      </c>
      <c r="E14401" s="173">
        <f t="shared" si="316"/>
        <v>0.17</v>
      </c>
    </row>
    <row r="14402" spans="1:5" ht="30">
      <c r="A14402" s="410" t="s">
        <v>3052</v>
      </c>
      <c r="B14402" s="62" t="s">
        <v>123</v>
      </c>
      <c r="C14402" s="62">
        <v>8.1791999999999998E-4</v>
      </c>
      <c r="D14402" s="62">
        <v>123.37</v>
      </c>
      <c r="E14402" s="173">
        <f t="shared" si="316"/>
        <v>0.1</v>
      </c>
    </row>
    <row r="14403" spans="1:5" ht="30">
      <c r="A14403" s="410" t="s">
        <v>3080</v>
      </c>
      <c r="B14403" s="62" t="s">
        <v>123</v>
      </c>
      <c r="C14403" s="62">
        <v>5.0099999999999998E-5</v>
      </c>
      <c r="D14403" s="62">
        <v>593.85</v>
      </c>
      <c r="E14403" s="173">
        <f t="shared" si="316"/>
        <v>0.02</v>
      </c>
    </row>
    <row r="14404" spans="1:5">
      <c r="A14404" s="410" t="s">
        <v>3081</v>
      </c>
      <c r="B14404" s="62" t="s">
        <v>123</v>
      </c>
      <c r="C14404" s="62">
        <v>3.0761999999999999E-4</v>
      </c>
      <c r="D14404" s="62">
        <v>134.63</v>
      </c>
      <c r="E14404" s="173">
        <f t="shared" si="316"/>
        <v>0.04</v>
      </c>
    </row>
    <row r="14405" spans="1:5">
      <c r="A14405" s="410" t="s">
        <v>3082</v>
      </c>
      <c r="B14405" s="62" t="s">
        <v>123</v>
      </c>
      <c r="C14405" s="62">
        <v>2.3368E-4</v>
      </c>
      <c r="D14405" s="62">
        <v>202.84</v>
      </c>
      <c r="E14405" s="173">
        <f t="shared" si="316"/>
        <v>0.04</v>
      </c>
    </row>
    <row r="14406" spans="1:5">
      <c r="A14406" s="410" t="s">
        <v>3083</v>
      </c>
      <c r="B14406" s="62" t="s">
        <v>123</v>
      </c>
      <c r="C14406" s="62">
        <v>5.0099999999999998E-5</v>
      </c>
      <c r="D14406" s="62">
        <v>574.46</v>
      </c>
      <c r="E14406" s="173">
        <f t="shared" si="316"/>
        <v>0.02</v>
      </c>
    </row>
    <row r="14407" spans="1:5">
      <c r="A14407" s="410" t="s">
        <v>3084</v>
      </c>
      <c r="B14407" s="62" t="s">
        <v>123</v>
      </c>
      <c r="C14407" s="62">
        <v>6.1580000000000003E-5</v>
      </c>
      <c r="D14407" s="62">
        <v>276.64</v>
      </c>
      <c r="E14407" s="173">
        <f t="shared" si="316"/>
        <v>0.01</v>
      </c>
    </row>
    <row r="14408" spans="1:5">
      <c r="A14408" s="410" t="s">
        <v>3085</v>
      </c>
      <c r="B14408" s="62" t="s">
        <v>123</v>
      </c>
      <c r="C14408" s="62">
        <v>3.1012800000000001E-3</v>
      </c>
      <c r="D14408" s="62">
        <v>8.1</v>
      </c>
      <c r="E14408" s="173">
        <f t="shared" si="316"/>
        <v>0.02</v>
      </c>
    </row>
    <row r="14409" spans="1:5">
      <c r="A14409" s="410" t="s">
        <v>3086</v>
      </c>
      <c r="B14409" s="62" t="s">
        <v>123</v>
      </c>
      <c r="C14409" s="62">
        <v>1.7170600000000001E-3</v>
      </c>
      <c r="D14409" s="62">
        <v>11.01</v>
      </c>
      <c r="E14409" s="173">
        <f t="shared" si="316"/>
        <v>0.01</v>
      </c>
    </row>
    <row r="14410" spans="1:5">
      <c r="A14410" s="410" t="s">
        <v>3087</v>
      </c>
      <c r="B14410" s="62" t="s">
        <v>123</v>
      </c>
      <c r="C14410" s="62">
        <v>1.7170600000000001E-3</v>
      </c>
      <c r="D14410" s="62">
        <v>24.42</v>
      </c>
      <c r="E14410" s="173">
        <f t="shared" si="316"/>
        <v>0.04</v>
      </c>
    </row>
    <row r="14411" spans="1:5">
      <c r="A14411" s="410" t="s">
        <v>562</v>
      </c>
      <c r="B14411" s="62" t="s">
        <v>563</v>
      </c>
      <c r="C14411" s="62" t="s">
        <v>563</v>
      </c>
      <c r="D14411" s="62" t="s">
        <v>563</v>
      </c>
      <c r="E14411" s="173">
        <f>SUM(E14386:E14410)</f>
        <v>66.720000000000013</v>
      </c>
    </row>
    <row r="14412" spans="1:5">
      <c r="A14412" s="410"/>
      <c r="B14412" s="62"/>
      <c r="C14412" s="62"/>
      <c r="D14412" s="62"/>
      <c r="E14412" s="173"/>
    </row>
    <row r="14413" spans="1:5">
      <c r="A14413" s="410" t="s">
        <v>565</v>
      </c>
      <c r="B14413" s="62" t="s">
        <v>563</v>
      </c>
      <c r="C14413" s="62" t="s">
        <v>563</v>
      </c>
      <c r="D14413" s="62" t="s">
        <v>563</v>
      </c>
      <c r="E14413" s="173">
        <f>E14378+E14383+E14411</f>
        <v>80.000000000000014</v>
      </c>
    </row>
    <row r="14414" spans="1:5">
      <c r="A14414" s="410"/>
      <c r="B14414" s="62"/>
      <c r="C14414" s="62"/>
      <c r="D14414" s="413"/>
      <c r="E14414" s="173"/>
    </row>
    <row r="14415" spans="1:5">
      <c r="A14415" s="410"/>
      <c r="B14415" s="62"/>
      <c r="C14415" s="62"/>
      <c r="D14415" s="62"/>
      <c r="E14415" s="173"/>
    </row>
    <row r="14416" spans="1:5">
      <c r="A14416" s="410"/>
      <c r="B14416" s="62"/>
      <c r="C14416" s="62"/>
      <c r="D14416" s="62"/>
      <c r="E14416" s="173"/>
    </row>
    <row r="14417" spans="1:5">
      <c r="A14417" s="410" t="s">
        <v>2866</v>
      </c>
      <c r="B14417" s="62" t="s">
        <v>3547</v>
      </c>
      <c r="C14417" s="62"/>
      <c r="D14417" s="62"/>
      <c r="E14417" s="173"/>
    </row>
    <row r="14418" spans="1:5">
      <c r="A14418" s="410" t="s">
        <v>2867</v>
      </c>
      <c r="B14418" s="62"/>
      <c r="C14418" s="62"/>
      <c r="D14418" s="62"/>
      <c r="E14418" s="173"/>
    </row>
    <row r="14419" spans="1:5">
      <c r="A14419" s="410" t="s">
        <v>570</v>
      </c>
      <c r="B14419" s="62"/>
      <c r="C14419" s="62"/>
      <c r="D14419" s="62"/>
      <c r="E14419" s="173"/>
    </row>
    <row r="14420" spans="1:5">
      <c r="A14420" s="410"/>
      <c r="B14420" s="62"/>
      <c r="C14420" s="62"/>
      <c r="D14420" s="62"/>
      <c r="E14420" s="173"/>
    </row>
    <row r="14421" spans="1:5">
      <c r="A14421" s="410" t="s">
        <v>576</v>
      </c>
      <c r="B14421" s="62" t="s">
        <v>558</v>
      </c>
      <c r="C14421" s="62" t="s">
        <v>559</v>
      </c>
      <c r="D14421" s="62" t="s">
        <v>560</v>
      </c>
      <c r="E14421" s="173" t="s">
        <v>561</v>
      </c>
    </row>
    <row r="14422" spans="1:5" ht="30">
      <c r="A14422" s="410" t="s">
        <v>3061</v>
      </c>
      <c r="B14422" s="62" t="s">
        <v>123</v>
      </c>
      <c r="C14422" s="62">
        <v>7.6899999999999999E-5</v>
      </c>
      <c r="D14422" s="62">
        <v>576</v>
      </c>
      <c r="E14422" s="173">
        <f>TRUNC((C14422*D14422),2)</f>
        <v>0.04</v>
      </c>
    </row>
    <row r="14423" spans="1:5">
      <c r="A14423" s="410" t="s">
        <v>562</v>
      </c>
      <c r="B14423" s="62" t="s">
        <v>563</v>
      </c>
      <c r="C14423" s="62" t="s">
        <v>563</v>
      </c>
      <c r="D14423" s="62" t="s">
        <v>563</v>
      </c>
      <c r="E14423" s="173">
        <f>SUM(E14422:E14422)</f>
        <v>0.04</v>
      </c>
    </row>
    <row r="14424" spans="1:5">
      <c r="A14424" s="410"/>
      <c r="B14424" s="62"/>
      <c r="C14424" s="62"/>
      <c r="D14424" s="62"/>
      <c r="E14424" s="173"/>
    </row>
    <row r="14425" spans="1:5">
      <c r="A14425" s="410" t="s">
        <v>557</v>
      </c>
      <c r="B14425" s="62" t="s">
        <v>558</v>
      </c>
      <c r="C14425" s="62" t="s">
        <v>559</v>
      </c>
      <c r="D14425" s="62" t="s">
        <v>560</v>
      </c>
      <c r="E14425" s="173" t="s">
        <v>561</v>
      </c>
    </row>
    <row r="14426" spans="1:5">
      <c r="A14426" s="410" t="s">
        <v>3124</v>
      </c>
      <c r="B14426" s="62" t="s">
        <v>122</v>
      </c>
      <c r="C14426" s="62">
        <v>0.58509679999999997</v>
      </c>
      <c r="D14426" s="62">
        <v>9.34</v>
      </c>
      <c r="E14426" s="173">
        <f>TRUNC((C14426*D14426),2)</f>
        <v>5.46</v>
      </c>
    </row>
    <row r="14427" spans="1:5">
      <c r="A14427" s="410" t="s">
        <v>3125</v>
      </c>
      <c r="B14427" s="62" t="s">
        <v>122</v>
      </c>
      <c r="C14427" s="62">
        <v>0.58509679999999997</v>
      </c>
      <c r="D14427" s="62">
        <v>13.3</v>
      </c>
      <c r="E14427" s="173">
        <f>TRUNC((C14427*D14427),2)</f>
        <v>7.78</v>
      </c>
    </row>
    <row r="14428" spans="1:5">
      <c r="A14428" s="410" t="s">
        <v>562</v>
      </c>
      <c r="B14428" s="62" t="s">
        <v>563</v>
      </c>
      <c r="C14428" s="62" t="s">
        <v>563</v>
      </c>
      <c r="D14428" s="62" t="s">
        <v>563</v>
      </c>
      <c r="E14428" s="173">
        <f>SUM(E14426:E14427)</f>
        <v>13.24</v>
      </c>
    </row>
    <row r="14429" spans="1:5">
      <c r="A14429" s="410"/>
      <c r="B14429" s="62"/>
      <c r="C14429" s="62"/>
      <c r="D14429" s="62"/>
      <c r="E14429" s="173"/>
    </row>
    <row r="14430" spans="1:5">
      <c r="A14430" s="410" t="s">
        <v>564</v>
      </c>
      <c r="B14430" s="62" t="s">
        <v>558</v>
      </c>
      <c r="C14430" s="62" t="s">
        <v>559</v>
      </c>
      <c r="D14430" s="62" t="s">
        <v>560</v>
      </c>
      <c r="E14430" s="173" t="s">
        <v>561</v>
      </c>
    </row>
    <row r="14431" spans="1:5">
      <c r="A14431" s="410" t="s">
        <v>3066</v>
      </c>
      <c r="B14431" s="62" t="s">
        <v>123</v>
      </c>
      <c r="C14431" s="62">
        <v>9.1075400000000008E-3</v>
      </c>
      <c r="D14431" s="62">
        <v>6.92</v>
      </c>
      <c r="E14431" s="173">
        <f t="shared" ref="E14431:E14455" si="317">TRUNC((C14431*D14431),2)</f>
        <v>0.06</v>
      </c>
    </row>
    <row r="14432" spans="1:5">
      <c r="A14432" s="410" t="s">
        <v>3046</v>
      </c>
      <c r="B14432" s="62" t="s">
        <v>131</v>
      </c>
      <c r="C14432" s="62">
        <v>1.8187399999999999E-3</v>
      </c>
      <c r="D14432" s="62">
        <v>50.4</v>
      </c>
      <c r="E14432" s="173">
        <f t="shared" si="317"/>
        <v>0.09</v>
      </c>
    </row>
    <row r="14433" spans="1:5">
      <c r="A14433" s="410" t="s">
        <v>3067</v>
      </c>
      <c r="B14433" s="62" t="s">
        <v>123</v>
      </c>
      <c r="C14433" s="62">
        <v>7.5498000000000004E-4</v>
      </c>
      <c r="D14433" s="62">
        <v>108.95</v>
      </c>
      <c r="E14433" s="173">
        <f t="shared" si="317"/>
        <v>0.08</v>
      </c>
    </row>
    <row r="14434" spans="1:5">
      <c r="A14434" s="410" t="s">
        <v>3069</v>
      </c>
      <c r="B14434" s="62" t="s">
        <v>123</v>
      </c>
      <c r="C14434" s="62">
        <v>1.0302499999999999E-2</v>
      </c>
      <c r="D14434" s="62">
        <v>6.21</v>
      </c>
      <c r="E14434" s="173">
        <f t="shared" si="317"/>
        <v>0.06</v>
      </c>
    </row>
    <row r="14435" spans="1:5">
      <c r="A14435" s="410" t="s">
        <v>3047</v>
      </c>
      <c r="B14435" s="62" t="s">
        <v>131</v>
      </c>
      <c r="C14435" s="62">
        <v>1.56025E-2</v>
      </c>
      <c r="D14435" s="62">
        <v>9.4499999999999993</v>
      </c>
      <c r="E14435" s="173">
        <f t="shared" si="317"/>
        <v>0.14000000000000001</v>
      </c>
    </row>
    <row r="14436" spans="1:5">
      <c r="A14436" s="410" t="s">
        <v>3075</v>
      </c>
      <c r="B14436" s="62" t="s">
        <v>128</v>
      </c>
      <c r="C14436" s="62">
        <v>1.7170600000000001E-3</v>
      </c>
      <c r="D14436" s="62">
        <v>15.32</v>
      </c>
      <c r="E14436" s="173">
        <f t="shared" si="317"/>
        <v>0.02</v>
      </c>
    </row>
    <row r="14437" spans="1:5" ht="30">
      <c r="A14437" s="410" t="s">
        <v>3401</v>
      </c>
      <c r="B14437" s="62" t="s">
        <v>123</v>
      </c>
      <c r="C14437" s="62">
        <v>3.0188679199999999</v>
      </c>
      <c r="D14437" s="62">
        <v>1.06</v>
      </c>
      <c r="E14437" s="173">
        <f t="shared" si="317"/>
        <v>3.19</v>
      </c>
    </row>
    <row r="14438" spans="1:5">
      <c r="A14438" s="410" t="s">
        <v>3076</v>
      </c>
      <c r="B14438" s="62" t="s">
        <v>122</v>
      </c>
      <c r="C14438" s="62">
        <v>1.1359999999999999</v>
      </c>
      <c r="D14438" s="62">
        <v>1.87</v>
      </c>
      <c r="E14438" s="173">
        <f t="shared" si="317"/>
        <v>2.12</v>
      </c>
    </row>
    <row r="14439" spans="1:5">
      <c r="A14439" s="410" t="s">
        <v>3077</v>
      </c>
      <c r="B14439" s="62" t="s">
        <v>122</v>
      </c>
      <c r="C14439" s="62">
        <v>1.1359999999999999</v>
      </c>
      <c r="D14439" s="62">
        <v>0.71</v>
      </c>
      <c r="E14439" s="173">
        <f t="shared" si="317"/>
        <v>0.8</v>
      </c>
    </row>
    <row r="14440" spans="1:5">
      <c r="A14440" s="410" t="s">
        <v>3078</v>
      </c>
      <c r="B14440" s="62" t="s">
        <v>122</v>
      </c>
      <c r="C14440" s="62">
        <v>1.1359999999999999</v>
      </c>
      <c r="D14440" s="62">
        <v>0.34</v>
      </c>
      <c r="E14440" s="173">
        <f t="shared" si="317"/>
        <v>0.38</v>
      </c>
    </row>
    <row r="14441" spans="1:5">
      <c r="A14441" s="410" t="s">
        <v>3079</v>
      </c>
      <c r="B14441" s="62" t="s">
        <v>122</v>
      </c>
      <c r="C14441" s="62">
        <v>1.1359999999999999</v>
      </c>
      <c r="D14441" s="62">
        <v>0.05</v>
      </c>
      <c r="E14441" s="173">
        <f t="shared" si="317"/>
        <v>0.05</v>
      </c>
    </row>
    <row r="14442" spans="1:5">
      <c r="A14442" s="410" t="s">
        <v>3048</v>
      </c>
      <c r="B14442" s="62" t="s">
        <v>123</v>
      </c>
      <c r="C14442" s="62">
        <v>3.0062000000000001E-3</v>
      </c>
      <c r="D14442" s="62">
        <v>31.18</v>
      </c>
      <c r="E14442" s="173">
        <f t="shared" si="317"/>
        <v>0.09</v>
      </c>
    </row>
    <row r="14443" spans="1:5">
      <c r="A14443" s="410" t="s">
        <v>3049</v>
      </c>
      <c r="B14443" s="62" t="s">
        <v>123</v>
      </c>
      <c r="C14443" s="62">
        <v>1.40898E-3</v>
      </c>
      <c r="D14443" s="62">
        <v>178.5</v>
      </c>
      <c r="E14443" s="173">
        <f t="shared" si="317"/>
        <v>0.25</v>
      </c>
    </row>
    <row r="14444" spans="1:5">
      <c r="A14444" s="410" t="s">
        <v>3050</v>
      </c>
      <c r="B14444" s="62" t="s">
        <v>123</v>
      </c>
      <c r="C14444" s="62">
        <v>0.12664945999999999</v>
      </c>
      <c r="D14444" s="62">
        <v>1.17</v>
      </c>
      <c r="E14444" s="173">
        <f t="shared" si="317"/>
        <v>0.14000000000000001</v>
      </c>
    </row>
    <row r="14445" spans="1:5" ht="30">
      <c r="A14445" s="410" t="s">
        <v>3051</v>
      </c>
      <c r="B14445" s="62" t="s">
        <v>123</v>
      </c>
      <c r="C14445" s="62">
        <v>1.2212E-3</v>
      </c>
      <c r="D14445" s="62">
        <v>140.43</v>
      </c>
      <c r="E14445" s="173">
        <f t="shared" si="317"/>
        <v>0.17</v>
      </c>
    </row>
    <row r="14446" spans="1:5" ht="30">
      <c r="A14446" s="410" t="s">
        <v>3052</v>
      </c>
      <c r="B14446" s="62" t="s">
        <v>123</v>
      </c>
      <c r="C14446" s="62">
        <v>8.1791999999999998E-4</v>
      </c>
      <c r="D14446" s="62">
        <v>123.37</v>
      </c>
      <c r="E14446" s="173">
        <f t="shared" si="317"/>
        <v>0.1</v>
      </c>
    </row>
    <row r="14447" spans="1:5" ht="30">
      <c r="A14447" s="410" t="s">
        <v>3080</v>
      </c>
      <c r="B14447" s="62" t="s">
        <v>123</v>
      </c>
      <c r="C14447" s="62">
        <v>5.0099999999999998E-5</v>
      </c>
      <c r="D14447" s="62">
        <v>593.85</v>
      </c>
      <c r="E14447" s="173">
        <f t="shared" si="317"/>
        <v>0.02</v>
      </c>
    </row>
    <row r="14448" spans="1:5">
      <c r="A14448" s="410" t="s">
        <v>3081</v>
      </c>
      <c r="B14448" s="62" t="s">
        <v>123</v>
      </c>
      <c r="C14448" s="62">
        <v>3.0761999999999999E-4</v>
      </c>
      <c r="D14448" s="62">
        <v>134.63</v>
      </c>
      <c r="E14448" s="173">
        <f t="shared" si="317"/>
        <v>0.04</v>
      </c>
    </row>
    <row r="14449" spans="1:5">
      <c r="A14449" s="410" t="s">
        <v>3082</v>
      </c>
      <c r="B14449" s="62" t="s">
        <v>123</v>
      </c>
      <c r="C14449" s="62">
        <v>2.3368E-4</v>
      </c>
      <c r="D14449" s="62">
        <v>202.84</v>
      </c>
      <c r="E14449" s="173">
        <f t="shared" si="317"/>
        <v>0.04</v>
      </c>
    </row>
    <row r="14450" spans="1:5">
      <c r="A14450" s="410" t="s">
        <v>3083</v>
      </c>
      <c r="B14450" s="62" t="s">
        <v>123</v>
      </c>
      <c r="C14450" s="62">
        <v>5.0099999999999998E-5</v>
      </c>
      <c r="D14450" s="62">
        <v>574.46</v>
      </c>
      <c r="E14450" s="173">
        <f t="shared" si="317"/>
        <v>0.02</v>
      </c>
    </row>
    <row r="14451" spans="1:5">
      <c r="A14451" s="410" t="s">
        <v>3084</v>
      </c>
      <c r="B14451" s="62" t="s">
        <v>123</v>
      </c>
      <c r="C14451" s="62">
        <v>6.1580000000000003E-5</v>
      </c>
      <c r="D14451" s="62">
        <v>276.64</v>
      </c>
      <c r="E14451" s="173">
        <f t="shared" si="317"/>
        <v>0.01</v>
      </c>
    </row>
    <row r="14452" spans="1:5">
      <c r="A14452" s="410" t="s">
        <v>3085</v>
      </c>
      <c r="B14452" s="62" t="s">
        <v>123</v>
      </c>
      <c r="C14452" s="62">
        <v>3.1012800000000001E-3</v>
      </c>
      <c r="D14452" s="62">
        <v>8.1</v>
      </c>
      <c r="E14452" s="173">
        <f t="shared" si="317"/>
        <v>0.02</v>
      </c>
    </row>
    <row r="14453" spans="1:5">
      <c r="A14453" s="410" t="s">
        <v>3086</v>
      </c>
      <c r="B14453" s="62" t="s">
        <v>123</v>
      </c>
      <c r="C14453" s="62">
        <v>1.7170600000000001E-3</v>
      </c>
      <c r="D14453" s="62">
        <v>11.01</v>
      </c>
      <c r="E14453" s="173">
        <f t="shared" si="317"/>
        <v>0.01</v>
      </c>
    </row>
    <row r="14454" spans="1:5">
      <c r="A14454" s="410" t="s">
        <v>3087</v>
      </c>
      <c r="B14454" s="62" t="s">
        <v>123</v>
      </c>
      <c r="C14454" s="62">
        <v>1.7170600000000001E-3</v>
      </c>
      <c r="D14454" s="62">
        <v>24.42</v>
      </c>
      <c r="E14454" s="173">
        <f t="shared" si="317"/>
        <v>0.04</v>
      </c>
    </row>
    <row r="14455" spans="1:5">
      <c r="A14455" s="410" t="s">
        <v>3402</v>
      </c>
      <c r="B14455" s="62" t="s">
        <v>123</v>
      </c>
      <c r="C14455" s="62">
        <v>1</v>
      </c>
      <c r="D14455" s="62">
        <v>134.61000000000001</v>
      </c>
      <c r="E14455" s="173">
        <f t="shared" si="317"/>
        <v>134.61000000000001</v>
      </c>
    </row>
    <row r="14456" spans="1:5">
      <c r="A14456" s="410" t="s">
        <v>562</v>
      </c>
      <c r="B14456" s="62" t="s">
        <v>563</v>
      </c>
      <c r="C14456" s="62" t="s">
        <v>563</v>
      </c>
      <c r="D14456" s="62" t="s">
        <v>563</v>
      </c>
      <c r="E14456" s="173">
        <f>SUM(E14431:E14455)</f>
        <v>142.55000000000001</v>
      </c>
    </row>
    <row r="14457" spans="1:5">
      <c r="A14457" s="410"/>
      <c r="B14457" s="62"/>
      <c r="C14457" s="62"/>
      <c r="D14457" s="62"/>
      <c r="E14457" s="173"/>
    </row>
    <row r="14458" spans="1:5">
      <c r="A14458" s="410" t="s">
        <v>565</v>
      </c>
      <c r="B14458" s="62" t="s">
        <v>563</v>
      </c>
      <c r="C14458" s="62" t="s">
        <v>563</v>
      </c>
      <c r="D14458" s="62" t="s">
        <v>563</v>
      </c>
      <c r="E14458" s="173">
        <f>E14423+E14428+E14456</f>
        <v>155.83000000000001</v>
      </c>
    </row>
    <row r="14459" spans="1:5">
      <c r="A14459" s="410"/>
      <c r="B14459" s="62"/>
      <c r="C14459" s="62"/>
      <c r="D14459" s="413"/>
      <c r="E14459" s="173"/>
    </row>
    <row r="14460" spans="1:5">
      <c r="A14460" s="410"/>
      <c r="B14460" s="62"/>
      <c r="C14460" s="62"/>
      <c r="D14460" s="62"/>
      <c r="E14460" s="173"/>
    </row>
    <row r="14461" spans="1:5">
      <c r="A14461" s="410"/>
      <c r="B14461" s="62"/>
      <c r="C14461" s="62"/>
      <c r="D14461" s="62"/>
      <c r="E14461" s="173"/>
    </row>
    <row r="14462" spans="1:5">
      <c r="A14462" s="410" t="s">
        <v>2868</v>
      </c>
      <c r="B14462" s="62" t="s">
        <v>3726</v>
      </c>
      <c r="C14462" s="62"/>
      <c r="D14462" s="62"/>
      <c r="E14462" s="173"/>
    </row>
    <row r="14463" spans="1:5">
      <c r="A14463" s="410" t="s">
        <v>2869</v>
      </c>
      <c r="B14463" s="62"/>
      <c r="C14463" s="62"/>
      <c r="D14463" s="62"/>
      <c r="E14463" s="173"/>
    </row>
    <row r="14464" spans="1:5">
      <c r="A14464" s="410" t="s">
        <v>570</v>
      </c>
      <c r="B14464" s="62"/>
      <c r="C14464" s="62"/>
      <c r="D14464" s="62"/>
      <c r="E14464" s="173"/>
    </row>
    <row r="14465" spans="1:5">
      <c r="A14465" s="410"/>
      <c r="B14465" s="62"/>
      <c r="C14465" s="62"/>
      <c r="D14465" s="62"/>
      <c r="E14465" s="173"/>
    </row>
    <row r="14466" spans="1:5">
      <c r="A14466" s="410" t="s">
        <v>576</v>
      </c>
      <c r="B14466" s="62" t="s">
        <v>558</v>
      </c>
      <c r="C14466" s="62" t="s">
        <v>559</v>
      </c>
      <c r="D14466" s="62" t="s">
        <v>560</v>
      </c>
      <c r="E14466" s="173" t="s">
        <v>561</v>
      </c>
    </row>
    <row r="14467" spans="1:5" ht="30">
      <c r="A14467" s="410" t="s">
        <v>3061</v>
      </c>
      <c r="B14467" s="62" t="s">
        <v>123</v>
      </c>
      <c r="C14467" s="62">
        <v>8.1240000000000001E-5</v>
      </c>
      <c r="D14467" s="62">
        <v>576</v>
      </c>
      <c r="E14467" s="173">
        <f>TRUNC((C14467*D14467),2)</f>
        <v>0.04</v>
      </c>
    </row>
    <row r="14468" spans="1:5">
      <c r="A14468" s="410" t="s">
        <v>562</v>
      </c>
      <c r="B14468" s="62" t="s">
        <v>563</v>
      </c>
      <c r="C14468" s="62" t="s">
        <v>563</v>
      </c>
      <c r="D14468" s="62" t="s">
        <v>563</v>
      </c>
      <c r="E14468" s="173">
        <f>SUM(E14467:E14467)</f>
        <v>0.04</v>
      </c>
    </row>
    <row r="14469" spans="1:5">
      <c r="A14469" s="410"/>
      <c r="B14469" s="62"/>
      <c r="C14469" s="62"/>
      <c r="D14469" s="62"/>
      <c r="E14469" s="173"/>
    </row>
    <row r="14470" spans="1:5">
      <c r="A14470" s="410" t="s">
        <v>557</v>
      </c>
      <c r="B14470" s="62" t="s">
        <v>558</v>
      </c>
      <c r="C14470" s="62" t="s">
        <v>559</v>
      </c>
      <c r="D14470" s="62" t="s">
        <v>560</v>
      </c>
      <c r="E14470" s="173" t="s">
        <v>561</v>
      </c>
    </row>
    <row r="14471" spans="1:5">
      <c r="A14471" s="410" t="s">
        <v>3124</v>
      </c>
      <c r="B14471" s="62" t="s">
        <v>122</v>
      </c>
      <c r="C14471" s="62">
        <v>0.61806000000000005</v>
      </c>
      <c r="D14471" s="62">
        <v>9.34</v>
      </c>
      <c r="E14471" s="173">
        <f>TRUNC((C14471*D14471),2)</f>
        <v>5.77</v>
      </c>
    </row>
    <row r="14472" spans="1:5">
      <c r="A14472" s="410" t="s">
        <v>3125</v>
      </c>
      <c r="B14472" s="62" t="s">
        <v>122</v>
      </c>
      <c r="C14472" s="62">
        <v>0.61806000000000005</v>
      </c>
      <c r="D14472" s="62">
        <v>13.3</v>
      </c>
      <c r="E14472" s="173">
        <f>TRUNC((C14472*D14472),2)</f>
        <v>8.2200000000000006</v>
      </c>
    </row>
    <row r="14473" spans="1:5">
      <c r="A14473" s="410" t="s">
        <v>562</v>
      </c>
      <c r="B14473" s="62" t="s">
        <v>563</v>
      </c>
      <c r="C14473" s="62" t="s">
        <v>563</v>
      </c>
      <c r="D14473" s="62" t="s">
        <v>563</v>
      </c>
      <c r="E14473" s="173">
        <f>SUM(E14471:E14472)</f>
        <v>13.99</v>
      </c>
    </row>
    <row r="14474" spans="1:5">
      <c r="A14474" s="410"/>
      <c r="B14474" s="62"/>
      <c r="C14474" s="62"/>
      <c r="D14474" s="62"/>
      <c r="E14474" s="173"/>
    </row>
    <row r="14475" spans="1:5">
      <c r="A14475" s="410" t="s">
        <v>564</v>
      </c>
      <c r="B14475" s="62" t="s">
        <v>558</v>
      </c>
      <c r="C14475" s="62" t="s">
        <v>559</v>
      </c>
      <c r="D14475" s="62" t="s">
        <v>560</v>
      </c>
      <c r="E14475" s="173" t="s">
        <v>561</v>
      </c>
    </row>
    <row r="14476" spans="1:5">
      <c r="A14476" s="410" t="s">
        <v>3066</v>
      </c>
      <c r="B14476" s="62" t="s">
        <v>123</v>
      </c>
      <c r="C14476" s="62">
        <v>9.6206399999999997E-3</v>
      </c>
      <c r="D14476" s="62">
        <v>6.92</v>
      </c>
      <c r="E14476" s="173">
        <f t="shared" ref="E14476:E14499" si="318">TRUNC((C14476*D14476),2)</f>
        <v>0.06</v>
      </c>
    </row>
    <row r="14477" spans="1:5">
      <c r="A14477" s="410" t="s">
        <v>3046</v>
      </c>
      <c r="B14477" s="62" t="s">
        <v>131</v>
      </c>
      <c r="C14477" s="62">
        <v>1.9212000000000001E-3</v>
      </c>
      <c r="D14477" s="62">
        <v>50.4</v>
      </c>
      <c r="E14477" s="173">
        <f t="shared" si="318"/>
        <v>0.09</v>
      </c>
    </row>
    <row r="14478" spans="1:5">
      <c r="A14478" s="410" t="s">
        <v>3067</v>
      </c>
      <c r="B14478" s="62" t="s">
        <v>123</v>
      </c>
      <c r="C14478" s="62">
        <v>7.9752000000000002E-4</v>
      </c>
      <c r="D14478" s="62">
        <v>108.95</v>
      </c>
      <c r="E14478" s="173">
        <f t="shared" si="318"/>
        <v>0.08</v>
      </c>
    </row>
    <row r="14479" spans="1:5">
      <c r="A14479" s="410" t="s">
        <v>3069</v>
      </c>
      <c r="B14479" s="62" t="s">
        <v>123</v>
      </c>
      <c r="C14479" s="62">
        <v>1.0882920000000001E-2</v>
      </c>
      <c r="D14479" s="62">
        <v>6.21</v>
      </c>
      <c r="E14479" s="173">
        <f t="shared" si="318"/>
        <v>0.06</v>
      </c>
    </row>
    <row r="14480" spans="1:5">
      <c r="A14480" s="410" t="s">
        <v>3047</v>
      </c>
      <c r="B14480" s="62" t="s">
        <v>131</v>
      </c>
      <c r="C14480" s="62">
        <v>1.648152E-2</v>
      </c>
      <c r="D14480" s="62">
        <v>9.4499999999999993</v>
      </c>
      <c r="E14480" s="173">
        <f t="shared" si="318"/>
        <v>0.15</v>
      </c>
    </row>
    <row r="14481" spans="1:5">
      <c r="A14481" s="410" t="s">
        <v>3075</v>
      </c>
      <c r="B14481" s="62" t="s">
        <v>128</v>
      </c>
      <c r="C14481" s="62">
        <v>1.8138E-3</v>
      </c>
      <c r="D14481" s="62">
        <v>15.32</v>
      </c>
      <c r="E14481" s="173">
        <f t="shared" si="318"/>
        <v>0.02</v>
      </c>
    </row>
    <row r="14482" spans="1:5">
      <c r="A14482" s="410" t="s">
        <v>3076</v>
      </c>
      <c r="B14482" s="62" t="s">
        <v>122</v>
      </c>
      <c r="C14482" s="62">
        <v>1.2053475899999999</v>
      </c>
      <c r="D14482" s="62">
        <v>1.87</v>
      </c>
      <c r="E14482" s="173">
        <f t="shared" si="318"/>
        <v>2.25</v>
      </c>
    </row>
    <row r="14483" spans="1:5">
      <c r="A14483" s="410" t="s">
        <v>3077</v>
      </c>
      <c r="B14483" s="62" t="s">
        <v>122</v>
      </c>
      <c r="C14483" s="62">
        <v>1.2</v>
      </c>
      <c r="D14483" s="62">
        <v>0.71</v>
      </c>
      <c r="E14483" s="173">
        <f t="shared" si="318"/>
        <v>0.85</v>
      </c>
    </row>
    <row r="14484" spans="1:5">
      <c r="A14484" s="410" t="s">
        <v>3078</v>
      </c>
      <c r="B14484" s="62" t="s">
        <v>122</v>
      </c>
      <c r="C14484" s="62">
        <v>1.2</v>
      </c>
      <c r="D14484" s="62">
        <v>0.34</v>
      </c>
      <c r="E14484" s="173">
        <f t="shared" si="318"/>
        <v>0.4</v>
      </c>
    </row>
    <row r="14485" spans="1:5">
      <c r="A14485" s="410" t="s">
        <v>3079</v>
      </c>
      <c r="B14485" s="62" t="s">
        <v>122</v>
      </c>
      <c r="C14485" s="62">
        <v>1.2</v>
      </c>
      <c r="D14485" s="62">
        <v>0.05</v>
      </c>
      <c r="E14485" s="173">
        <f t="shared" si="318"/>
        <v>0.06</v>
      </c>
    </row>
    <row r="14486" spans="1:5">
      <c r="A14486" s="410" t="s">
        <v>3048</v>
      </c>
      <c r="B14486" s="62" t="s">
        <v>123</v>
      </c>
      <c r="C14486" s="62">
        <v>3.17556E-3</v>
      </c>
      <c r="D14486" s="62">
        <v>31.18</v>
      </c>
      <c r="E14486" s="173">
        <f t="shared" si="318"/>
        <v>0.09</v>
      </c>
    </row>
    <row r="14487" spans="1:5">
      <c r="A14487" s="410" t="s">
        <v>3049</v>
      </c>
      <c r="B14487" s="62" t="s">
        <v>123</v>
      </c>
      <c r="C14487" s="62">
        <v>1.48836E-3</v>
      </c>
      <c r="D14487" s="62">
        <v>178.5</v>
      </c>
      <c r="E14487" s="173">
        <f t="shared" si="318"/>
        <v>0.26</v>
      </c>
    </row>
    <row r="14488" spans="1:5">
      <c r="A14488" s="410" t="s">
        <v>3050</v>
      </c>
      <c r="B14488" s="62" t="s">
        <v>123</v>
      </c>
      <c r="C14488" s="62">
        <v>0.13378464000000001</v>
      </c>
      <c r="D14488" s="62">
        <v>1.17</v>
      </c>
      <c r="E14488" s="173">
        <f t="shared" si="318"/>
        <v>0.15</v>
      </c>
    </row>
    <row r="14489" spans="1:5" ht="30">
      <c r="A14489" s="410" t="s">
        <v>3051</v>
      </c>
      <c r="B14489" s="62" t="s">
        <v>123</v>
      </c>
      <c r="C14489" s="62">
        <v>1.2899999999999999E-3</v>
      </c>
      <c r="D14489" s="62">
        <v>140.43</v>
      </c>
      <c r="E14489" s="173">
        <f t="shared" si="318"/>
        <v>0.18</v>
      </c>
    </row>
    <row r="14490" spans="1:5" ht="30">
      <c r="A14490" s="410" t="s">
        <v>3052</v>
      </c>
      <c r="B14490" s="62" t="s">
        <v>123</v>
      </c>
      <c r="C14490" s="62">
        <v>8.6399999999999997E-4</v>
      </c>
      <c r="D14490" s="62">
        <v>123.37</v>
      </c>
      <c r="E14490" s="173">
        <f t="shared" si="318"/>
        <v>0.1</v>
      </c>
    </row>
    <row r="14491" spans="1:5" ht="30">
      <c r="A14491" s="410" t="s">
        <v>3080</v>
      </c>
      <c r="B14491" s="62" t="s">
        <v>123</v>
      </c>
      <c r="C14491" s="62">
        <v>5.2920000000000002E-5</v>
      </c>
      <c r="D14491" s="62">
        <v>593.85</v>
      </c>
      <c r="E14491" s="173">
        <f t="shared" si="318"/>
        <v>0.03</v>
      </c>
    </row>
    <row r="14492" spans="1:5">
      <c r="A14492" s="410" t="s">
        <v>3081</v>
      </c>
      <c r="B14492" s="62" t="s">
        <v>123</v>
      </c>
      <c r="C14492" s="62">
        <v>3.2496000000000001E-4</v>
      </c>
      <c r="D14492" s="62">
        <v>134.63</v>
      </c>
      <c r="E14492" s="173">
        <f t="shared" si="318"/>
        <v>0.04</v>
      </c>
    </row>
    <row r="14493" spans="1:5">
      <c r="A14493" s="410" t="s">
        <v>3082</v>
      </c>
      <c r="B14493" s="62" t="s">
        <v>123</v>
      </c>
      <c r="C14493" s="62">
        <v>2.4684000000000002E-4</v>
      </c>
      <c r="D14493" s="62">
        <v>202.84</v>
      </c>
      <c r="E14493" s="173">
        <f t="shared" si="318"/>
        <v>0.05</v>
      </c>
    </row>
    <row r="14494" spans="1:5">
      <c r="A14494" s="410" t="s">
        <v>3083</v>
      </c>
      <c r="B14494" s="62" t="s">
        <v>123</v>
      </c>
      <c r="C14494" s="62">
        <v>5.2920000000000002E-5</v>
      </c>
      <c r="D14494" s="62">
        <v>574.46</v>
      </c>
      <c r="E14494" s="173">
        <f t="shared" si="318"/>
        <v>0.03</v>
      </c>
    </row>
    <row r="14495" spans="1:5">
      <c r="A14495" s="410" t="s">
        <v>3084</v>
      </c>
      <c r="B14495" s="62" t="s">
        <v>123</v>
      </c>
      <c r="C14495" s="62">
        <v>6.5040000000000001E-5</v>
      </c>
      <c r="D14495" s="62">
        <v>276.64</v>
      </c>
      <c r="E14495" s="173">
        <f t="shared" si="318"/>
        <v>0.01</v>
      </c>
    </row>
    <row r="14496" spans="1:5" ht="30">
      <c r="A14496" s="410" t="s">
        <v>3423</v>
      </c>
      <c r="B14496" s="62" t="s">
        <v>123</v>
      </c>
      <c r="C14496" s="62">
        <v>1</v>
      </c>
      <c r="D14496" s="62">
        <v>90.12</v>
      </c>
      <c r="E14496" s="173">
        <f t="shared" si="318"/>
        <v>90.12</v>
      </c>
    </row>
    <row r="14497" spans="1:5">
      <c r="A14497" s="410" t="s">
        <v>3085</v>
      </c>
      <c r="B14497" s="62" t="s">
        <v>123</v>
      </c>
      <c r="C14497" s="62">
        <v>3.2759999999999998E-3</v>
      </c>
      <c r="D14497" s="62">
        <v>8.1</v>
      </c>
      <c r="E14497" s="173">
        <f t="shared" si="318"/>
        <v>0.02</v>
      </c>
    </row>
    <row r="14498" spans="1:5">
      <c r="A14498" s="410" t="s">
        <v>3086</v>
      </c>
      <c r="B14498" s="62" t="s">
        <v>123</v>
      </c>
      <c r="C14498" s="62">
        <v>1.8138E-3</v>
      </c>
      <c r="D14498" s="62">
        <v>11.01</v>
      </c>
      <c r="E14498" s="173">
        <f t="shared" si="318"/>
        <v>0.01</v>
      </c>
    </row>
    <row r="14499" spans="1:5">
      <c r="A14499" s="410" t="s">
        <v>3087</v>
      </c>
      <c r="B14499" s="62" t="s">
        <v>123</v>
      </c>
      <c r="C14499" s="62">
        <v>1.8138E-3</v>
      </c>
      <c r="D14499" s="62">
        <v>24.42</v>
      </c>
      <c r="E14499" s="173">
        <f t="shared" si="318"/>
        <v>0.04</v>
      </c>
    </row>
    <row r="14500" spans="1:5">
      <c r="A14500" s="410" t="s">
        <v>562</v>
      </c>
      <c r="B14500" s="62" t="s">
        <v>563</v>
      </c>
      <c r="C14500" s="62" t="s">
        <v>563</v>
      </c>
      <c r="D14500" s="62" t="s">
        <v>563</v>
      </c>
      <c r="E14500" s="173">
        <f>SUM(E14476:E14499)</f>
        <v>95.15</v>
      </c>
    </row>
    <row r="14501" spans="1:5">
      <c r="A14501" s="410"/>
      <c r="B14501" s="62"/>
      <c r="C14501" s="62"/>
      <c r="D14501" s="62"/>
      <c r="E14501" s="173"/>
    </row>
    <row r="14502" spans="1:5">
      <c r="A14502" s="410" t="s">
        <v>565</v>
      </c>
      <c r="B14502" s="62" t="s">
        <v>563</v>
      </c>
      <c r="C14502" s="62" t="s">
        <v>563</v>
      </c>
      <c r="D14502" s="62" t="s">
        <v>563</v>
      </c>
      <c r="E14502" s="173">
        <f>E14468+E14473+E14500</f>
        <v>109.18</v>
      </c>
    </row>
    <row r="14503" spans="1:5">
      <c r="A14503" s="410"/>
      <c r="B14503" s="62"/>
      <c r="C14503" s="62"/>
      <c r="D14503" s="413"/>
      <c r="E14503" s="173"/>
    </row>
    <row r="14504" spans="1:5">
      <c r="A14504" s="410"/>
      <c r="B14504" s="62"/>
      <c r="C14504" s="62"/>
      <c r="D14504" s="62"/>
      <c r="E14504" s="173"/>
    </row>
    <row r="14505" spans="1:5">
      <c r="A14505" s="410"/>
      <c r="B14505" s="62"/>
      <c r="C14505" s="62"/>
      <c r="D14505" s="62"/>
      <c r="E14505" s="173"/>
    </row>
    <row r="14506" spans="1:5">
      <c r="A14506" s="410" t="s">
        <v>2870</v>
      </c>
      <c r="B14506" s="62" t="s">
        <v>3547</v>
      </c>
      <c r="C14506" s="62"/>
      <c r="D14506" s="62"/>
      <c r="E14506" s="173"/>
    </row>
    <row r="14507" spans="1:5">
      <c r="A14507" s="410" t="s">
        <v>2871</v>
      </c>
      <c r="B14507" s="62"/>
      <c r="C14507" s="62"/>
      <c r="D14507" s="62"/>
      <c r="E14507" s="173"/>
    </row>
    <row r="14508" spans="1:5">
      <c r="A14508" s="410" t="s">
        <v>570</v>
      </c>
      <c r="B14508" s="62"/>
      <c r="C14508" s="62"/>
      <c r="D14508" s="62"/>
      <c r="E14508" s="173"/>
    </row>
    <row r="14509" spans="1:5">
      <c r="A14509" s="410"/>
      <c r="B14509" s="62"/>
      <c r="C14509" s="62"/>
      <c r="D14509" s="62"/>
      <c r="E14509" s="173"/>
    </row>
    <row r="14510" spans="1:5">
      <c r="A14510" s="410" t="s">
        <v>576</v>
      </c>
      <c r="B14510" s="62" t="s">
        <v>558</v>
      </c>
      <c r="C14510" s="62" t="s">
        <v>559</v>
      </c>
      <c r="D14510" s="62" t="s">
        <v>560</v>
      </c>
      <c r="E14510" s="173" t="s">
        <v>561</v>
      </c>
    </row>
    <row r="14511" spans="1:5" ht="30">
      <c r="A14511" s="410" t="s">
        <v>3061</v>
      </c>
      <c r="B14511" s="62" t="s">
        <v>123</v>
      </c>
      <c r="C14511" s="62">
        <v>5.4160000000000003E-5</v>
      </c>
      <c r="D14511" s="62">
        <v>576</v>
      </c>
      <c r="E14511" s="173">
        <f>TRUNC((C14511*D14511),2)</f>
        <v>0.03</v>
      </c>
    </row>
    <row r="14512" spans="1:5">
      <c r="A14512" s="410" t="s">
        <v>562</v>
      </c>
      <c r="B14512" s="62" t="s">
        <v>563</v>
      </c>
      <c r="C14512" s="62" t="s">
        <v>563</v>
      </c>
      <c r="D14512" s="62" t="s">
        <v>563</v>
      </c>
      <c r="E14512" s="173">
        <f>SUM(E14511:E14511)</f>
        <v>0.03</v>
      </c>
    </row>
    <row r="14513" spans="1:5">
      <c r="A14513" s="410"/>
      <c r="B14513" s="62"/>
      <c r="C14513" s="62"/>
      <c r="D14513" s="62"/>
      <c r="E14513" s="173"/>
    </row>
    <row r="14514" spans="1:5">
      <c r="A14514" s="410" t="s">
        <v>557</v>
      </c>
      <c r="B14514" s="62" t="s">
        <v>558</v>
      </c>
      <c r="C14514" s="62" t="s">
        <v>559</v>
      </c>
      <c r="D14514" s="62" t="s">
        <v>560</v>
      </c>
      <c r="E14514" s="173" t="s">
        <v>561</v>
      </c>
    </row>
    <row r="14515" spans="1:5">
      <c r="A14515" s="410" t="s">
        <v>3124</v>
      </c>
      <c r="B14515" s="62" t="s">
        <v>122</v>
      </c>
      <c r="C14515" s="62">
        <v>0.41204000000000002</v>
      </c>
      <c r="D14515" s="62">
        <v>9.34</v>
      </c>
      <c r="E14515" s="173">
        <f>TRUNC((C14515*D14515),2)</f>
        <v>3.84</v>
      </c>
    </row>
    <row r="14516" spans="1:5">
      <c r="A14516" s="410" t="s">
        <v>3125</v>
      </c>
      <c r="B14516" s="62" t="s">
        <v>122</v>
      </c>
      <c r="C14516" s="62">
        <v>0.41204000000000002</v>
      </c>
      <c r="D14516" s="62">
        <v>13.3</v>
      </c>
      <c r="E14516" s="173">
        <f>TRUNC((C14516*D14516),2)</f>
        <v>5.48</v>
      </c>
    </row>
    <row r="14517" spans="1:5">
      <c r="A14517" s="410" t="s">
        <v>562</v>
      </c>
      <c r="B14517" s="62" t="s">
        <v>563</v>
      </c>
      <c r="C14517" s="62" t="s">
        <v>563</v>
      </c>
      <c r="D14517" s="62" t="s">
        <v>563</v>
      </c>
      <c r="E14517" s="173">
        <f>SUM(E14515:E14516)</f>
        <v>9.32</v>
      </c>
    </row>
    <row r="14518" spans="1:5">
      <c r="A14518" s="410"/>
      <c r="B14518" s="62"/>
      <c r="C14518" s="62"/>
      <c r="D14518" s="62"/>
      <c r="E14518" s="173"/>
    </row>
    <row r="14519" spans="1:5">
      <c r="A14519" s="410" t="s">
        <v>564</v>
      </c>
      <c r="B14519" s="62" t="s">
        <v>558</v>
      </c>
      <c r="C14519" s="62" t="s">
        <v>559</v>
      </c>
      <c r="D14519" s="62" t="s">
        <v>560</v>
      </c>
      <c r="E14519" s="173" t="s">
        <v>561</v>
      </c>
    </row>
    <row r="14520" spans="1:5">
      <c r="A14520" s="410" t="s">
        <v>3066</v>
      </c>
      <c r="B14520" s="62" t="s">
        <v>123</v>
      </c>
      <c r="C14520" s="62">
        <v>6.4137600000000001E-3</v>
      </c>
      <c r="D14520" s="62">
        <v>6.92</v>
      </c>
      <c r="E14520" s="173">
        <f t="shared" ref="E14520:E14543" si="319">TRUNC((C14520*D14520),2)</f>
        <v>0.04</v>
      </c>
    </row>
    <row r="14521" spans="1:5">
      <c r="A14521" s="410" t="s">
        <v>3046</v>
      </c>
      <c r="B14521" s="62" t="s">
        <v>131</v>
      </c>
      <c r="C14521" s="62">
        <v>1.2807999999999999E-3</v>
      </c>
      <c r="D14521" s="62">
        <v>50.4</v>
      </c>
      <c r="E14521" s="173">
        <f t="shared" si="319"/>
        <v>0.06</v>
      </c>
    </row>
    <row r="14522" spans="1:5">
      <c r="A14522" s="410" t="s">
        <v>3067</v>
      </c>
      <c r="B14522" s="62" t="s">
        <v>123</v>
      </c>
      <c r="C14522" s="62">
        <v>5.3167999999999998E-4</v>
      </c>
      <c r="D14522" s="62">
        <v>108.95</v>
      </c>
      <c r="E14522" s="173">
        <f t="shared" si="319"/>
        <v>0.05</v>
      </c>
    </row>
    <row r="14523" spans="1:5">
      <c r="A14523" s="410" t="s">
        <v>3069</v>
      </c>
      <c r="B14523" s="62" t="s">
        <v>123</v>
      </c>
      <c r="C14523" s="62">
        <v>7.2552800000000002E-3</v>
      </c>
      <c r="D14523" s="62">
        <v>6.21</v>
      </c>
      <c r="E14523" s="173">
        <f t="shared" si="319"/>
        <v>0.04</v>
      </c>
    </row>
    <row r="14524" spans="1:5">
      <c r="A14524" s="410" t="s">
        <v>3047</v>
      </c>
      <c r="B14524" s="62" t="s">
        <v>131</v>
      </c>
      <c r="C14524" s="62">
        <v>1.098768E-2</v>
      </c>
      <c r="D14524" s="62">
        <v>9.4499999999999993</v>
      </c>
      <c r="E14524" s="173">
        <f t="shared" si="319"/>
        <v>0.1</v>
      </c>
    </row>
    <row r="14525" spans="1:5">
      <c r="A14525" s="410" t="s">
        <v>3075</v>
      </c>
      <c r="B14525" s="62" t="s">
        <v>128</v>
      </c>
      <c r="C14525" s="62">
        <v>1.2091999999999999E-3</v>
      </c>
      <c r="D14525" s="62">
        <v>15.32</v>
      </c>
      <c r="E14525" s="173">
        <f t="shared" si="319"/>
        <v>0.01</v>
      </c>
    </row>
    <row r="14526" spans="1:5">
      <c r="A14526" s="410" t="s">
        <v>3076</v>
      </c>
      <c r="B14526" s="62" t="s">
        <v>122</v>
      </c>
      <c r="C14526" s="62">
        <v>0.79465240999999998</v>
      </c>
      <c r="D14526" s="62">
        <v>1.87</v>
      </c>
      <c r="E14526" s="173">
        <f t="shared" si="319"/>
        <v>1.48</v>
      </c>
    </row>
    <row r="14527" spans="1:5">
      <c r="A14527" s="410" t="s">
        <v>3077</v>
      </c>
      <c r="B14527" s="62" t="s">
        <v>122</v>
      </c>
      <c r="C14527" s="62">
        <v>0.8</v>
      </c>
      <c r="D14527" s="62">
        <v>0.71</v>
      </c>
      <c r="E14527" s="173">
        <f t="shared" si="319"/>
        <v>0.56000000000000005</v>
      </c>
    </row>
    <row r="14528" spans="1:5">
      <c r="A14528" s="410" t="s">
        <v>3078</v>
      </c>
      <c r="B14528" s="62" t="s">
        <v>122</v>
      </c>
      <c r="C14528" s="62">
        <v>0.8</v>
      </c>
      <c r="D14528" s="62">
        <v>0.34</v>
      </c>
      <c r="E14528" s="173">
        <f t="shared" si="319"/>
        <v>0.27</v>
      </c>
    </row>
    <row r="14529" spans="1:5">
      <c r="A14529" s="410" t="s">
        <v>3079</v>
      </c>
      <c r="B14529" s="62" t="s">
        <v>122</v>
      </c>
      <c r="C14529" s="62">
        <v>0.8</v>
      </c>
      <c r="D14529" s="62">
        <v>0.05</v>
      </c>
      <c r="E14529" s="173">
        <f t="shared" si="319"/>
        <v>0.04</v>
      </c>
    </row>
    <row r="14530" spans="1:5">
      <c r="A14530" s="410" t="s">
        <v>3048</v>
      </c>
      <c r="B14530" s="62" t="s">
        <v>123</v>
      </c>
      <c r="C14530" s="62">
        <v>2.1170400000000002E-3</v>
      </c>
      <c r="D14530" s="62">
        <v>31.18</v>
      </c>
      <c r="E14530" s="173">
        <f t="shared" si="319"/>
        <v>0.06</v>
      </c>
    </row>
    <row r="14531" spans="1:5">
      <c r="A14531" s="410" t="s">
        <v>3049</v>
      </c>
      <c r="B14531" s="62" t="s">
        <v>123</v>
      </c>
      <c r="C14531" s="62">
        <v>9.9223999999999992E-4</v>
      </c>
      <c r="D14531" s="62">
        <v>178.5</v>
      </c>
      <c r="E14531" s="173">
        <f t="shared" si="319"/>
        <v>0.17</v>
      </c>
    </row>
    <row r="14532" spans="1:5">
      <c r="A14532" s="410" t="s">
        <v>3050</v>
      </c>
      <c r="B14532" s="62" t="s">
        <v>123</v>
      </c>
      <c r="C14532" s="62">
        <v>8.9189760000000007E-2</v>
      </c>
      <c r="D14532" s="62">
        <v>1.17</v>
      </c>
      <c r="E14532" s="173">
        <f t="shared" si="319"/>
        <v>0.1</v>
      </c>
    </row>
    <row r="14533" spans="1:5" ht="30">
      <c r="A14533" s="410" t="s">
        <v>3051</v>
      </c>
      <c r="B14533" s="62" t="s">
        <v>123</v>
      </c>
      <c r="C14533" s="62">
        <v>8.5999999999999998E-4</v>
      </c>
      <c r="D14533" s="62">
        <v>140.43</v>
      </c>
      <c r="E14533" s="173">
        <f t="shared" si="319"/>
        <v>0.12</v>
      </c>
    </row>
    <row r="14534" spans="1:5" ht="30">
      <c r="A14534" s="410" t="s">
        <v>3052</v>
      </c>
      <c r="B14534" s="62" t="s">
        <v>123</v>
      </c>
      <c r="C14534" s="62">
        <v>5.7600000000000001E-4</v>
      </c>
      <c r="D14534" s="62">
        <v>123.37</v>
      </c>
      <c r="E14534" s="173">
        <f t="shared" si="319"/>
        <v>7.0000000000000007E-2</v>
      </c>
    </row>
    <row r="14535" spans="1:5" ht="30">
      <c r="A14535" s="410" t="s">
        <v>3080</v>
      </c>
      <c r="B14535" s="62" t="s">
        <v>123</v>
      </c>
      <c r="C14535" s="62">
        <v>3.5280000000000001E-5</v>
      </c>
      <c r="D14535" s="62">
        <v>593.85</v>
      </c>
      <c r="E14535" s="173">
        <f t="shared" si="319"/>
        <v>0.02</v>
      </c>
    </row>
    <row r="14536" spans="1:5">
      <c r="A14536" s="410" t="s">
        <v>3081</v>
      </c>
      <c r="B14536" s="62" t="s">
        <v>123</v>
      </c>
      <c r="C14536" s="62">
        <v>2.1664000000000001E-4</v>
      </c>
      <c r="D14536" s="62">
        <v>134.63</v>
      </c>
      <c r="E14536" s="173">
        <f t="shared" si="319"/>
        <v>0.02</v>
      </c>
    </row>
    <row r="14537" spans="1:5">
      <c r="A14537" s="410" t="s">
        <v>3082</v>
      </c>
      <c r="B14537" s="62" t="s">
        <v>123</v>
      </c>
      <c r="C14537" s="62">
        <v>1.6456000000000001E-4</v>
      </c>
      <c r="D14537" s="62">
        <v>202.84</v>
      </c>
      <c r="E14537" s="173">
        <f t="shared" si="319"/>
        <v>0.03</v>
      </c>
    </row>
    <row r="14538" spans="1:5">
      <c r="A14538" s="410" t="s">
        <v>3083</v>
      </c>
      <c r="B14538" s="62" t="s">
        <v>123</v>
      </c>
      <c r="C14538" s="62">
        <v>3.5280000000000001E-5</v>
      </c>
      <c r="D14538" s="62">
        <v>574.46</v>
      </c>
      <c r="E14538" s="173">
        <f t="shared" si="319"/>
        <v>0.02</v>
      </c>
    </row>
    <row r="14539" spans="1:5">
      <c r="A14539" s="410" t="s">
        <v>3084</v>
      </c>
      <c r="B14539" s="62" t="s">
        <v>123</v>
      </c>
      <c r="C14539" s="62">
        <v>4.3359999999999998E-5</v>
      </c>
      <c r="D14539" s="62">
        <v>276.64</v>
      </c>
      <c r="E14539" s="173">
        <f t="shared" si="319"/>
        <v>0.01</v>
      </c>
    </row>
    <row r="14540" spans="1:5">
      <c r="A14540" s="410" t="s">
        <v>3424</v>
      </c>
      <c r="B14540" s="62" t="s">
        <v>123</v>
      </c>
      <c r="C14540" s="62">
        <v>1.0003879899999999</v>
      </c>
      <c r="D14540" s="62">
        <v>128.87</v>
      </c>
      <c r="E14540" s="173">
        <f t="shared" si="319"/>
        <v>128.91999999999999</v>
      </c>
    </row>
    <row r="14541" spans="1:5">
      <c r="A14541" s="410" t="s">
        <v>3085</v>
      </c>
      <c r="B14541" s="62" t="s">
        <v>123</v>
      </c>
      <c r="C14541" s="62">
        <v>2.1840000000000002E-3</v>
      </c>
      <c r="D14541" s="62">
        <v>8.1</v>
      </c>
      <c r="E14541" s="173">
        <f t="shared" si="319"/>
        <v>0.01</v>
      </c>
    </row>
    <row r="14542" spans="1:5">
      <c r="A14542" s="410" t="s">
        <v>3086</v>
      </c>
      <c r="B14542" s="62" t="s">
        <v>123</v>
      </c>
      <c r="C14542" s="62">
        <v>1.2091999999999999E-3</v>
      </c>
      <c r="D14542" s="62">
        <v>11.01</v>
      </c>
      <c r="E14542" s="173">
        <f t="shared" si="319"/>
        <v>0.01</v>
      </c>
    </row>
    <row r="14543" spans="1:5">
      <c r="A14543" s="410" t="s">
        <v>3087</v>
      </c>
      <c r="B14543" s="62" t="s">
        <v>123</v>
      </c>
      <c r="C14543" s="62">
        <v>1.2091999999999999E-3</v>
      </c>
      <c r="D14543" s="62">
        <v>24.42</v>
      </c>
      <c r="E14543" s="173">
        <f t="shared" si="319"/>
        <v>0.02</v>
      </c>
    </row>
    <row r="14544" spans="1:5">
      <c r="A14544" s="410" t="s">
        <v>562</v>
      </c>
      <c r="B14544" s="62" t="s">
        <v>563</v>
      </c>
      <c r="C14544" s="62" t="s">
        <v>563</v>
      </c>
      <c r="D14544" s="62" t="s">
        <v>563</v>
      </c>
      <c r="E14544" s="173">
        <f>SUM(E14520:E14543)</f>
        <v>132.22999999999999</v>
      </c>
    </row>
    <row r="14545" spans="1:5">
      <c r="A14545" s="410"/>
      <c r="B14545" s="62"/>
      <c r="C14545" s="62"/>
      <c r="D14545" s="62"/>
      <c r="E14545" s="173"/>
    </row>
    <row r="14546" spans="1:5">
      <c r="A14546" s="410" t="s">
        <v>565</v>
      </c>
      <c r="B14546" s="62" t="s">
        <v>563</v>
      </c>
      <c r="C14546" s="62" t="s">
        <v>563</v>
      </c>
      <c r="D14546" s="62" t="s">
        <v>563</v>
      </c>
      <c r="E14546" s="173">
        <f>E14512+E14517+E14544</f>
        <v>141.57999999999998</v>
      </c>
    </row>
    <row r="14547" spans="1:5">
      <c r="A14547" s="410"/>
      <c r="B14547" s="62"/>
      <c r="C14547" s="62"/>
      <c r="D14547" s="413"/>
      <c r="E14547" s="173"/>
    </row>
    <row r="14548" spans="1:5">
      <c r="A14548" s="410"/>
      <c r="B14548" s="62"/>
      <c r="C14548" s="62"/>
      <c r="D14548" s="62"/>
      <c r="E14548" s="173"/>
    </row>
    <row r="14549" spans="1:5">
      <c r="A14549" s="410"/>
      <c r="B14549" s="62"/>
      <c r="C14549" s="62"/>
      <c r="D14549" s="62"/>
      <c r="E14549" s="173"/>
    </row>
    <row r="14550" spans="1:5">
      <c r="A14550" s="410" t="s">
        <v>2872</v>
      </c>
      <c r="B14550" s="62" t="s">
        <v>3547</v>
      </c>
      <c r="C14550" s="62"/>
      <c r="D14550" s="62"/>
      <c r="E14550" s="173"/>
    </row>
    <row r="14551" spans="1:5">
      <c r="A14551" s="410" t="s">
        <v>2873</v>
      </c>
      <c r="B14551" s="62"/>
      <c r="C14551" s="62"/>
      <c r="D14551" s="62"/>
      <c r="E14551" s="173"/>
    </row>
    <row r="14552" spans="1:5">
      <c r="A14552" s="410" t="s">
        <v>570</v>
      </c>
      <c r="B14552" s="62"/>
      <c r="C14552" s="62"/>
      <c r="D14552" s="62"/>
      <c r="E14552" s="173"/>
    </row>
    <row r="14553" spans="1:5">
      <c r="A14553" s="410"/>
      <c r="B14553" s="62"/>
      <c r="C14553" s="62"/>
      <c r="D14553" s="62"/>
      <c r="E14553" s="173"/>
    </row>
    <row r="14554" spans="1:5">
      <c r="A14554" s="410" t="s">
        <v>576</v>
      </c>
      <c r="B14554" s="62" t="s">
        <v>558</v>
      </c>
      <c r="C14554" s="62" t="s">
        <v>559</v>
      </c>
      <c r="D14554" s="62" t="s">
        <v>560</v>
      </c>
      <c r="E14554" s="173" t="s">
        <v>561</v>
      </c>
    </row>
    <row r="14555" spans="1:5" ht="30">
      <c r="A14555" s="410" t="s">
        <v>3061</v>
      </c>
      <c r="B14555" s="62" t="s">
        <v>123</v>
      </c>
      <c r="C14555" s="62">
        <v>5.4199999999999998E-6</v>
      </c>
      <c r="D14555" s="62">
        <v>576</v>
      </c>
      <c r="E14555" s="173">
        <f>TRUNC((C14555*D14555),2)</f>
        <v>0</v>
      </c>
    </row>
    <row r="14556" spans="1:5">
      <c r="A14556" s="410" t="s">
        <v>562</v>
      </c>
      <c r="B14556" s="62" t="s">
        <v>563</v>
      </c>
      <c r="C14556" s="62" t="s">
        <v>563</v>
      </c>
      <c r="D14556" s="62" t="s">
        <v>563</v>
      </c>
      <c r="E14556" s="173">
        <f>SUM(E14555:E14555)</f>
        <v>0</v>
      </c>
    </row>
    <row r="14557" spans="1:5">
      <c r="A14557" s="410"/>
      <c r="B14557" s="62"/>
      <c r="C14557" s="62"/>
      <c r="D14557" s="62"/>
      <c r="E14557" s="173"/>
    </row>
    <row r="14558" spans="1:5">
      <c r="A14558" s="410" t="s">
        <v>557</v>
      </c>
      <c r="B14558" s="62" t="s">
        <v>558</v>
      </c>
      <c r="C14558" s="62" t="s">
        <v>559</v>
      </c>
      <c r="D14558" s="62" t="s">
        <v>560</v>
      </c>
      <c r="E14558" s="173" t="s">
        <v>561</v>
      </c>
    </row>
    <row r="14559" spans="1:5">
      <c r="A14559" s="410" t="s">
        <v>3124</v>
      </c>
      <c r="B14559" s="62" t="s">
        <v>122</v>
      </c>
      <c r="C14559" s="62">
        <v>8.2407999999999995E-2</v>
      </c>
      <c r="D14559" s="62">
        <v>9.34</v>
      </c>
      <c r="E14559" s="173">
        <f>TRUNC((C14559*D14559),2)</f>
        <v>0.76</v>
      </c>
    </row>
    <row r="14560" spans="1:5">
      <c r="A14560" s="410" t="s">
        <v>562</v>
      </c>
      <c r="B14560" s="62" t="s">
        <v>563</v>
      </c>
      <c r="C14560" s="62" t="s">
        <v>563</v>
      </c>
      <c r="D14560" s="62" t="s">
        <v>563</v>
      </c>
      <c r="E14560" s="173">
        <f>SUM(E14559:E14559)</f>
        <v>0.76</v>
      </c>
    </row>
    <row r="14561" spans="1:5">
      <c r="A14561" s="410"/>
      <c r="B14561" s="62"/>
      <c r="C14561" s="62"/>
      <c r="D14561" s="62"/>
      <c r="E14561" s="173"/>
    </row>
    <row r="14562" spans="1:5">
      <c r="A14562" s="410" t="s">
        <v>564</v>
      </c>
      <c r="B14562" s="62" t="s">
        <v>558</v>
      </c>
      <c r="C14562" s="62" t="s">
        <v>559</v>
      </c>
      <c r="D14562" s="62" t="s">
        <v>560</v>
      </c>
      <c r="E14562" s="173" t="s">
        <v>561</v>
      </c>
    </row>
    <row r="14563" spans="1:5">
      <c r="A14563" s="410" t="s">
        <v>3066</v>
      </c>
      <c r="B14563" s="62" t="s">
        <v>123</v>
      </c>
      <c r="C14563" s="62">
        <v>6.4137999999999999E-4</v>
      </c>
      <c r="D14563" s="62">
        <v>6.92</v>
      </c>
      <c r="E14563" s="173">
        <f t="shared" ref="E14563:E14586" si="320">TRUNC((C14563*D14563),2)</f>
        <v>0</v>
      </c>
    </row>
    <row r="14564" spans="1:5">
      <c r="A14564" s="410" t="s">
        <v>3046</v>
      </c>
      <c r="B14564" s="62" t="s">
        <v>131</v>
      </c>
      <c r="C14564" s="62">
        <v>1.2808000000000001E-4</v>
      </c>
      <c r="D14564" s="62">
        <v>50.4</v>
      </c>
      <c r="E14564" s="173">
        <f t="shared" si="320"/>
        <v>0</v>
      </c>
    </row>
    <row r="14565" spans="1:5">
      <c r="A14565" s="410" t="s">
        <v>3067</v>
      </c>
      <c r="B14565" s="62" t="s">
        <v>123</v>
      </c>
      <c r="C14565" s="62">
        <v>5.3170000000000001E-5</v>
      </c>
      <c r="D14565" s="62">
        <v>108.95</v>
      </c>
      <c r="E14565" s="173">
        <f t="shared" si="320"/>
        <v>0</v>
      </c>
    </row>
    <row r="14566" spans="1:5">
      <c r="A14566" s="410" t="s">
        <v>3069</v>
      </c>
      <c r="B14566" s="62" t="s">
        <v>123</v>
      </c>
      <c r="C14566" s="62">
        <v>7.2552999999999995E-4</v>
      </c>
      <c r="D14566" s="62">
        <v>6.21</v>
      </c>
      <c r="E14566" s="173">
        <f t="shared" si="320"/>
        <v>0</v>
      </c>
    </row>
    <row r="14567" spans="1:5">
      <c r="A14567" s="410" t="s">
        <v>3047</v>
      </c>
      <c r="B14567" s="62" t="s">
        <v>131</v>
      </c>
      <c r="C14567" s="62">
        <v>1.09877E-3</v>
      </c>
      <c r="D14567" s="62">
        <v>9.4499999999999993</v>
      </c>
      <c r="E14567" s="173">
        <f t="shared" si="320"/>
        <v>0.01</v>
      </c>
    </row>
    <row r="14568" spans="1:5">
      <c r="A14568" s="410" t="s">
        <v>3075</v>
      </c>
      <c r="B14568" s="62" t="s">
        <v>128</v>
      </c>
      <c r="C14568" s="62">
        <v>1.2092E-4</v>
      </c>
      <c r="D14568" s="62">
        <v>15.32</v>
      </c>
      <c r="E14568" s="173">
        <f t="shared" si="320"/>
        <v>0</v>
      </c>
    </row>
    <row r="14569" spans="1:5">
      <c r="A14569" s="410" t="s">
        <v>3076</v>
      </c>
      <c r="B14569" s="62" t="s">
        <v>122</v>
      </c>
      <c r="C14569" s="62">
        <v>0.08</v>
      </c>
      <c r="D14569" s="62">
        <v>1.87</v>
      </c>
      <c r="E14569" s="173">
        <f t="shared" si="320"/>
        <v>0.14000000000000001</v>
      </c>
    </row>
    <row r="14570" spans="1:5">
      <c r="A14570" s="410" t="s">
        <v>3077</v>
      </c>
      <c r="B14570" s="62" t="s">
        <v>122</v>
      </c>
      <c r="C14570" s="62">
        <v>0.08</v>
      </c>
      <c r="D14570" s="62">
        <v>0.71</v>
      </c>
      <c r="E14570" s="173">
        <f t="shared" si="320"/>
        <v>0.05</v>
      </c>
    </row>
    <row r="14571" spans="1:5">
      <c r="A14571" s="410" t="s">
        <v>3078</v>
      </c>
      <c r="B14571" s="62" t="s">
        <v>122</v>
      </c>
      <c r="C14571" s="62">
        <v>0.08</v>
      </c>
      <c r="D14571" s="62">
        <v>0.34</v>
      </c>
      <c r="E14571" s="173">
        <f t="shared" si="320"/>
        <v>0.02</v>
      </c>
    </row>
    <row r="14572" spans="1:5">
      <c r="A14572" s="410" t="s">
        <v>3079</v>
      </c>
      <c r="B14572" s="62" t="s">
        <v>122</v>
      </c>
      <c r="C14572" s="62">
        <v>0.08</v>
      </c>
      <c r="D14572" s="62">
        <v>0.05</v>
      </c>
      <c r="E14572" s="173">
        <f t="shared" si="320"/>
        <v>0</v>
      </c>
    </row>
    <row r="14573" spans="1:5">
      <c r="A14573" s="410" t="s">
        <v>3048</v>
      </c>
      <c r="B14573" s="62" t="s">
        <v>123</v>
      </c>
      <c r="C14573" s="62">
        <v>2.117E-4</v>
      </c>
      <c r="D14573" s="62">
        <v>31.18</v>
      </c>
      <c r="E14573" s="173">
        <f t="shared" si="320"/>
        <v>0</v>
      </c>
    </row>
    <row r="14574" spans="1:5">
      <c r="A14574" s="410" t="s">
        <v>3049</v>
      </c>
      <c r="B14574" s="62" t="s">
        <v>123</v>
      </c>
      <c r="C14574" s="62">
        <v>9.9220000000000002E-5</v>
      </c>
      <c r="D14574" s="62">
        <v>178.5</v>
      </c>
      <c r="E14574" s="173">
        <f t="shared" si="320"/>
        <v>0.01</v>
      </c>
    </row>
    <row r="14575" spans="1:5">
      <c r="A14575" s="410" t="s">
        <v>3050</v>
      </c>
      <c r="B14575" s="62" t="s">
        <v>123</v>
      </c>
      <c r="C14575" s="62">
        <v>8.91898E-3</v>
      </c>
      <c r="D14575" s="62">
        <v>1.17</v>
      </c>
      <c r="E14575" s="173">
        <f t="shared" si="320"/>
        <v>0.01</v>
      </c>
    </row>
    <row r="14576" spans="1:5" ht="30">
      <c r="A14576" s="410" t="s">
        <v>3051</v>
      </c>
      <c r="B14576" s="62" t="s">
        <v>123</v>
      </c>
      <c r="C14576" s="62">
        <v>8.6000000000000003E-5</v>
      </c>
      <c r="D14576" s="62">
        <v>140.43</v>
      </c>
      <c r="E14576" s="173">
        <f t="shared" si="320"/>
        <v>0.01</v>
      </c>
    </row>
    <row r="14577" spans="1:5" ht="30">
      <c r="A14577" s="410" t="s">
        <v>3052</v>
      </c>
      <c r="B14577" s="62" t="s">
        <v>123</v>
      </c>
      <c r="C14577" s="62">
        <v>5.7599999999999997E-5</v>
      </c>
      <c r="D14577" s="62">
        <v>123.37</v>
      </c>
      <c r="E14577" s="173">
        <f t="shared" si="320"/>
        <v>0</v>
      </c>
    </row>
    <row r="14578" spans="1:5" ht="30">
      <c r="A14578" s="410" t="s">
        <v>3080</v>
      </c>
      <c r="B14578" s="62" t="s">
        <v>123</v>
      </c>
      <c r="C14578" s="62">
        <v>3.5300000000000001E-6</v>
      </c>
      <c r="D14578" s="62">
        <v>593.85</v>
      </c>
      <c r="E14578" s="173">
        <f t="shared" si="320"/>
        <v>0</v>
      </c>
    </row>
    <row r="14579" spans="1:5">
      <c r="A14579" s="410" t="s">
        <v>3081</v>
      </c>
      <c r="B14579" s="62" t="s">
        <v>123</v>
      </c>
      <c r="C14579" s="62">
        <v>2.1659999999999999E-5</v>
      </c>
      <c r="D14579" s="62">
        <v>134.63</v>
      </c>
      <c r="E14579" s="173">
        <f t="shared" si="320"/>
        <v>0</v>
      </c>
    </row>
    <row r="14580" spans="1:5">
      <c r="A14580" s="410" t="s">
        <v>3082</v>
      </c>
      <c r="B14580" s="62" t="s">
        <v>123</v>
      </c>
      <c r="C14580" s="62">
        <v>1.6460000000000002E-5</v>
      </c>
      <c r="D14580" s="62">
        <v>202.84</v>
      </c>
      <c r="E14580" s="173">
        <f t="shared" si="320"/>
        <v>0</v>
      </c>
    </row>
    <row r="14581" spans="1:5">
      <c r="A14581" s="410" t="s">
        <v>3083</v>
      </c>
      <c r="B14581" s="62" t="s">
        <v>123</v>
      </c>
      <c r="C14581" s="62">
        <v>3.5300000000000001E-6</v>
      </c>
      <c r="D14581" s="62">
        <v>574.46</v>
      </c>
      <c r="E14581" s="173">
        <f t="shared" si="320"/>
        <v>0</v>
      </c>
    </row>
    <row r="14582" spans="1:5">
      <c r="A14582" s="410" t="s">
        <v>3084</v>
      </c>
      <c r="B14582" s="62" t="s">
        <v>123</v>
      </c>
      <c r="C14582" s="62">
        <v>4.34E-6</v>
      </c>
      <c r="D14582" s="62">
        <v>276.64</v>
      </c>
      <c r="E14582" s="173">
        <f t="shared" si="320"/>
        <v>0</v>
      </c>
    </row>
    <row r="14583" spans="1:5">
      <c r="A14583" s="410" t="s">
        <v>3085</v>
      </c>
      <c r="B14583" s="62" t="s">
        <v>123</v>
      </c>
      <c r="C14583" s="62">
        <v>2.184E-4</v>
      </c>
      <c r="D14583" s="62">
        <v>8.1</v>
      </c>
      <c r="E14583" s="173">
        <f t="shared" si="320"/>
        <v>0</v>
      </c>
    </row>
    <row r="14584" spans="1:5">
      <c r="A14584" s="410" t="s">
        <v>3086</v>
      </c>
      <c r="B14584" s="62" t="s">
        <v>123</v>
      </c>
      <c r="C14584" s="62">
        <v>1.2092E-4</v>
      </c>
      <c r="D14584" s="62">
        <v>11.01</v>
      </c>
      <c r="E14584" s="173">
        <f t="shared" si="320"/>
        <v>0</v>
      </c>
    </row>
    <row r="14585" spans="1:5">
      <c r="A14585" s="410" t="s">
        <v>3087</v>
      </c>
      <c r="B14585" s="62" t="s">
        <v>123</v>
      </c>
      <c r="C14585" s="62">
        <v>1.2092E-4</v>
      </c>
      <c r="D14585" s="62">
        <v>24.42</v>
      </c>
      <c r="E14585" s="173">
        <f t="shared" si="320"/>
        <v>0</v>
      </c>
    </row>
    <row r="14586" spans="1:5">
      <c r="A14586" s="410" t="s">
        <v>3425</v>
      </c>
      <c r="B14586" s="62" t="s">
        <v>123</v>
      </c>
      <c r="C14586" s="62">
        <v>1.02832861</v>
      </c>
      <c r="D14586" s="62">
        <v>3.53</v>
      </c>
      <c r="E14586" s="173">
        <f t="shared" si="320"/>
        <v>3.62</v>
      </c>
    </row>
    <row r="14587" spans="1:5">
      <c r="A14587" s="410" t="s">
        <v>562</v>
      </c>
      <c r="B14587" s="62" t="s">
        <v>563</v>
      </c>
      <c r="C14587" s="62" t="s">
        <v>563</v>
      </c>
      <c r="D14587" s="62" t="s">
        <v>563</v>
      </c>
      <c r="E14587" s="173">
        <f>SUM(E14563:E14586)</f>
        <v>3.87</v>
      </c>
    </row>
    <row r="14588" spans="1:5">
      <c r="A14588" s="410"/>
      <c r="B14588" s="62"/>
      <c r="C14588" s="62"/>
      <c r="D14588" s="62"/>
      <c r="E14588" s="173"/>
    </row>
    <row r="14589" spans="1:5">
      <c r="A14589" s="410" t="s">
        <v>565</v>
      </c>
      <c r="B14589" s="62" t="s">
        <v>563</v>
      </c>
      <c r="C14589" s="62" t="s">
        <v>563</v>
      </c>
      <c r="D14589" s="62" t="s">
        <v>563</v>
      </c>
      <c r="E14589" s="173">
        <f>E14556+E14560+E14587</f>
        <v>4.63</v>
      </c>
    </row>
    <row r="14590" spans="1:5">
      <c r="A14590" s="410"/>
      <c r="B14590" s="62"/>
      <c r="C14590" s="62"/>
      <c r="D14590" s="413"/>
      <c r="E14590" s="173"/>
    </row>
    <row r="14591" spans="1:5">
      <c r="A14591" s="410"/>
      <c r="B14591" s="62"/>
      <c r="C14591" s="62"/>
      <c r="D14591" s="62"/>
      <c r="E14591" s="173"/>
    </row>
    <row r="14592" spans="1:5">
      <c r="A14592" s="410"/>
      <c r="B14592" s="62"/>
      <c r="C14592" s="62"/>
      <c r="D14592" s="62"/>
      <c r="E14592" s="173"/>
    </row>
    <row r="14593" spans="1:5">
      <c r="A14593" s="410" t="s">
        <v>2874</v>
      </c>
      <c r="B14593" s="62" t="s">
        <v>3547</v>
      </c>
      <c r="C14593" s="62"/>
      <c r="D14593" s="62"/>
      <c r="E14593" s="173"/>
    </row>
    <row r="14594" spans="1:5">
      <c r="A14594" s="410" t="s">
        <v>2875</v>
      </c>
      <c r="B14594" s="62"/>
      <c r="C14594" s="62"/>
      <c r="D14594" s="62"/>
      <c r="E14594" s="173"/>
    </row>
    <row r="14595" spans="1:5">
      <c r="A14595" s="410" t="s">
        <v>570</v>
      </c>
      <c r="B14595" s="62"/>
      <c r="C14595" s="62"/>
      <c r="D14595" s="62"/>
      <c r="E14595" s="173"/>
    </row>
    <row r="14596" spans="1:5">
      <c r="A14596" s="410"/>
      <c r="B14596" s="62"/>
      <c r="C14596" s="62"/>
      <c r="D14596" s="62"/>
      <c r="E14596" s="173"/>
    </row>
    <row r="14597" spans="1:5">
      <c r="A14597" s="410" t="s">
        <v>576</v>
      </c>
      <c r="B14597" s="62" t="s">
        <v>558</v>
      </c>
      <c r="C14597" s="62" t="s">
        <v>559</v>
      </c>
      <c r="D14597" s="62" t="s">
        <v>560</v>
      </c>
      <c r="E14597" s="173" t="s">
        <v>561</v>
      </c>
    </row>
    <row r="14598" spans="1:5" ht="30">
      <c r="A14598" s="410" t="s">
        <v>3061</v>
      </c>
      <c r="B14598" s="62" t="s">
        <v>123</v>
      </c>
      <c r="C14598" s="62">
        <v>5.4199999999999998E-6</v>
      </c>
      <c r="D14598" s="62">
        <v>576</v>
      </c>
      <c r="E14598" s="173">
        <f>TRUNC((C14598*D14598),2)</f>
        <v>0</v>
      </c>
    </row>
    <row r="14599" spans="1:5">
      <c r="A14599" s="410" t="s">
        <v>562</v>
      </c>
      <c r="B14599" s="62" t="s">
        <v>563</v>
      </c>
      <c r="C14599" s="62" t="s">
        <v>563</v>
      </c>
      <c r="D14599" s="62" t="s">
        <v>563</v>
      </c>
      <c r="E14599" s="173">
        <f>SUM(E14598:E14598)</f>
        <v>0</v>
      </c>
    </row>
    <row r="14600" spans="1:5">
      <c r="A14600" s="410"/>
      <c r="B14600" s="62"/>
      <c r="C14600" s="62"/>
      <c r="D14600" s="62"/>
      <c r="E14600" s="173"/>
    </row>
    <row r="14601" spans="1:5">
      <c r="A14601" s="410" t="s">
        <v>557</v>
      </c>
      <c r="B14601" s="62" t="s">
        <v>558</v>
      </c>
      <c r="C14601" s="62" t="s">
        <v>559</v>
      </c>
      <c r="D14601" s="62" t="s">
        <v>560</v>
      </c>
      <c r="E14601" s="173" t="s">
        <v>561</v>
      </c>
    </row>
    <row r="14602" spans="1:5">
      <c r="A14602" s="410" t="s">
        <v>3124</v>
      </c>
      <c r="B14602" s="62" t="s">
        <v>122</v>
      </c>
      <c r="C14602" s="62">
        <v>8.2407999999999995E-2</v>
      </c>
      <c r="D14602" s="62">
        <v>9.34</v>
      </c>
      <c r="E14602" s="173">
        <f>TRUNC((C14602*D14602),2)</f>
        <v>0.76</v>
      </c>
    </row>
    <row r="14603" spans="1:5">
      <c r="A14603" s="410" t="s">
        <v>562</v>
      </c>
      <c r="B14603" s="62" t="s">
        <v>563</v>
      </c>
      <c r="C14603" s="62" t="s">
        <v>563</v>
      </c>
      <c r="D14603" s="62" t="s">
        <v>563</v>
      </c>
      <c r="E14603" s="173">
        <f>SUM(E14602:E14602)</f>
        <v>0.76</v>
      </c>
    </row>
    <row r="14604" spans="1:5">
      <c r="A14604" s="410"/>
      <c r="B14604" s="62"/>
      <c r="C14604" s="62"/>
      <c r="D14604" s="62"/>
      <c r="E14604" s="173"/>
    </row>
    <row r="14605" spans="1:5">
      <c r="A14605" s="410" t="s">
        <v>564</v>
      </c>
      <c r="B14605" s="62" t="s">
        <v>558</v>
      </c>
      <c r="C14605" s="62" t="s">
        <v>559</v>
      </c>
      <c r="D14605" s="62" t="s">
        <v>560</v>
      </c>
      <c r="E14605" s="173" t="s">
        <v>561</v>
      </c>
    </row>
    <row r="14606" spans="1:5">
      <c r="A14606" s="410" t="s">
        <v>3066</v>
      </c>
      <c r="B14606" s="62" t="s">
        <v>123</v>
      </c>
      <c r="C14606" s="62">
        <v>6.4137999999999999E-4</v>
      </c>
      <c r="D14606" s="62">
        <v>6.92</v>
      </c>
      <c r="E14606" s="173">
        <f t="shared" ref="E14606:E14629" si="321">TRUNC((C14606*D14606),2)</f>
        <v>0</v>
      </c>
    </row>
    <row r="14607" spans="1:5">
      <c r="A14607" s="410" t="s">
        <v>3046</v>
      </c>
      <c r="B14607" s="62" t="s">
        <v>131</v>
      </c>
      <c r="C14607" s="62">
        <v>1.2808000000000001E-4</v>
      </c>
      <c r="D14607" s="62">
        <v>50.4</v>
      </c>
      <c r="E14607" s="173">
        <f t="shared" si="321"/>
        <v>0</v>
      </c>
    </row>
    <row r="14608" spans="1:5">
      <c r="A14608" s="410" t="s">
        <v>3067</v>
      </c>
      <c r="B14608" s="62" t="s">
        <v>123</v>
      </c>
      <c r="C14608" s="62">
        <v>5.3170000000000001E-5</v>
      </c>
      <c r="D14608" s="62">
        <v>108.95</v>
      </c>
      <c r="E14608" s="173">
        <f t="shared" si="321"/>
        <v>0</v>
      </c>
    </row>
    <row r="14609" spans="1:5">
      <c r="A14609" s="410" t="s">
        <v>3069</v>
      </c>
      <c r="B14609" s="62" t="s">
        <v>123</v>
      </c>
      <c r="C14609" s="62">
        <v>7.2552999999999995E-4</v>
      </c>
      <c r="D14609" s="62">
        <v>6.21</v>
      </c>
      <c r="E14609" s="173">
        <f t="shared" si="321"/>
        <v>0</v>
      </c>
    </row>
    <row r="14610" spans="1:5">
      <c r="A14610" s="410" t="s">
        <v>3047</v>
      </c>
      <c r="B14610" s="62" t="s">
        <v>131</v>
      </c>
      <c r="C14610" s="62">
        <v>1.09877E-3</v>
      </c>
      <c r="D14610" s="62">
        <v>9.4499999999999993</v>
      </c>
      <c r="E14610" s="173">
        <f t="shared" si="321"/>
        <v>0.01</v>
      </c>
    </row>
    <row r="14611" spans="1:5">
      <c r="A14611" s="410" t="s">
        <v>3075</v>
      </c>
      <c r="B14611" s="62" t="s">
        <v>128</v>
      </c>
      <c r="C14611" s="62">
        <v>1.2092E-4</v>
      </c>
      <c r="D14611" s="62">
        <v>15.32</v>
      </c>
      <c r="E14611" s="173">
        <f t="shared" si="321"/>
        <v>0</v>
      </c>
    </row>
    <row r="14612" spans="1:5">
      <c r="A14612" s="410" t="s">
        <v>3076</v>
      </c>
      <c r="B14612" s="62" t="s">
        <v>122</v>
      </c>
      <c r="C14612" s="62">
        <v>0.08</v>
      </c>
      <c r="D14612" s="62">
        <v>1.87</v>
      </c>
      <c r="E14612" s="173">
        <f t="shared" si="321"/>
        <v>0.14000000000000001</v>
      </c>
    </row>
    <row r="14613" spans="1:5">
      <c r="A14613" s="410" t="s">
        <v>3077</v>
      </c>
      <c r="B14613" s="62" t="s">
        <v>122</v>
      </c>
      <c r="C14613" s="62">
        <v>0.08</v>
      </c>
      <c r="D14613" s="62">
        <v>0.71</v>
      </c>
      <c r="E14613" s="173">
        <f t="shared" si="321"/>
        <v>0.05</v>
      </c>
    </row>
    <row r="14614" spans="1:5">
      <c r="A14614" s="410" t="s">
        <v>3078</v>
      </c>
      <c r="B14614" s="62" t="s">
        <v>122</v>
      </c>
      <c r="C14614" s="62">
        <v>0.08</v>
      </c>
      <c r="D14614" s="62">
        <v>0.34</v>
      </c>
      <c r="E14614" s="173">
        <f t="shared" si="321"/>
        <v>0.02</v>
      </c>
    </row>
    <row r="14615" spans="1:5">
      <c r="A14615" s="410" t="s">
        <v>3079</v>
      </c>
      <c r="B14615" s="62" t="s">
        <v>122</v>
      </c>
      <c r="C14615" s="62">
        <v>0.08</v>
      </c>
      <c r="D14615" s="62">
        <v>0.05</v>
      </c>
      <c r="E14615" s="173">
        <f t="shared" si="321"/>
        <v>0</v>
      </c>
    </row>
    <row r="14616" spans="1:5">
      <c r="A14616" s="410" t="s">
        <v>3048</v>
      </c>
      <c r="B14616" s="62" t="s">
        <v>123</v>
      </c>
      <c r="C14616" s="62">
        <v>2.117E-4</v>
      </c>
      <c r="D14616" s="62">
        <v>31.18</v>
      </c>
      <c r="E14616" s="173">
        <f t="shared" si="321"/>
        <v>0</v>
      </c>
    </row>
    <row r="14617" spans="1:5">
      <c r="A14617" s="410" t="s">
        <v>3049</v>
      </c>
      <c r="B14617" s="62" t="s">
        <v>123</v>
      </c>
      <c r="C14617" s="62">
        <v>9.9220000000000002E-5</v>
      </c>
      <c r="D14617" s="62">
        <v>178.5</v>
      </c>
      <c r="E14617" s="173">
        <f t="shared" si="321"/>
        <v>0.01</v>
      </c>
    </row>
    <row r="14618" spans="1:5">
      <c r="A14618" s="410" t="s">
        <v>3050</v>
      </c>
      <c r="B14618" s="62" t="s">
        <v>123</v>
      </c>
      <c r="C14618" s="62">
        <v>8.91898E-3</v>
      </c>
      <c r="D14618" s="62">
        <v>1.17</v>
      </c>
      <c r="E14618" s="173">
        <f t="shared" si="321"/>
        <v>0.01</v>
      </c>
    </row>
    <row r="14619" spans="1:5" ht="30">
      <c r="A14619" s="410" t="s">
        <v>3051</v>
      </c>
      <c r="B14619" s="62" t="s">
        <v>123</v>
      </c>
      <c r="C14619" s="62">
        <v>8.6000000000000003E-5</v>
      </c>
      <c r="D14619" s="62">
        <v>140.43</v>
      </c>
      <c r="E14619" s="173">
        <f t="shared" si="321"/>
        <v>0.01</v>
      </c>
    </row>
    <row r="14620" spans="1:5" ht="30">
      <c r="A14620" s="410" t="s">
        <v>3052</v>
      </c>
      <c r="B14620" s="62" t="s">
        <v>123</v>
      </c>
      <c r="C14620" s="62">
        <v>5.7599999999999997E-5</v>
      </c>
      <c r="D14620" s="62">
        <v>123.37</v>
      </c>
      <c r="E14620" s="173">
        <f t="shared" si="321"/>
        <v>0</v>
      </c>
    </row>
    <row r="14621" spans="1:5" ht="30">
      <c r="A14621" s="410" t="s">
        <v>3080</v>
      </c>
      <c r="B14621" s="62" t="s">
        <v>123</v>
      </c>
      <c r="C14621" s="62">
        <v>3.5300000000000001E-6</v>
      </c>
      <c r="D14621" s="62">
        <v>593.85</v>
      </c>
      <c r="E14621" s="173">
        <f t="shared" si="321"/>
        <v>0</v>
      </c>
    </row>
    <row r="14622" spans="1:5">
      <c r="A14622" s="410" t="s">
        <v>3081</v>
      </c>
      <c r="B14622" s="62" t="s">
        <v>123</v>
      </c>
      <c r="C14622" s="62">
        <v>2.1659999999999999E-5</v>
      </c>
      <c r="D14622" s="62">
        <v>134.63</v>
      </c>
      <c r="E14622" s="173">
        <f t="shared" si="321"/>
        <v>0</v>
      </c>
    </row>
    <row r="14623" spans="1:5">
      <c r="A14623" s="410" t="s">
        <v>3082</v>
      </c>
      <c r="B14623" s="62" t="s">
        <v>123</v>
      </c>
      <c r="C14623" s="62">
        <v>1.6460000000000002E-5</v>
      </c>
      <c r="D14623" s="62">
        <v>202.84</v>
      </c>
      <c r="E14623" s="173">
        <f t="shared" si="321"/>
        <v>0</v>
      </c>
    </row>
    <row r="14624" spans="1:5">
      <c r="A14624" s="410" t="s">
        <v>3083</v>
      </c>
      <c r="B14624" s="62" t="s">
        <v>123</v>
      </c>
      <c r="C14624" s="62">
        <v>3.5300000000000001E-6</v>
      </c>
      <c r="D14624" s="62">
        <v>574.46</v>
      </c>
      <c r="E14624" s="173">
        <f t="shared" si="321"/>
        <v>0</v>
      </c>
    </row>
    <row r="14625" spans="1:5">
      <c r="A14625" s="410" t="s">
        <v>3084</v>
      </c>
      <c r="B14625" s="62" t="s">
        <v>123</v>
      </c>
      <c r="C14625" s="62">
        <v>4.34E-6</v>
      </c>
      <c r="D14625" s="62">
        <v>276.64</v>
      </c>
      <c r="E14625" s="173">
        <f t="shared" si="321"/>
        <v>0</v>
      </c>
    </row>
    <row r="14626" spans="1:5">
      <c r="A14626" s="410" t="s">
        <v>3085</v>
      </c>
      <c r="B14626" s="62" t="s">
        <v>123</v>
      </c>
      <c r="C14626" s="62">
        <v>2.184E-4</v>
      </c>
      <c r="D14626" s="62">
        <v>8.1</v>
      </c>
      <c r="E14626" s="173">
        <f t="shared" si="321"/>
        <v>0</v>
      </c>
    </row>
    <row r="14627" spans="1:5">
      <c r="A14627" s="410" t="s">
        <v>3086</v>
      </c>
      <c r="B14627" s="62" t="s">
        <v>123</v>
      </c>
      <c r="C14627" s="62">
        <v>1.2092E-4</v>
      </c>
      <c r="D14627" s="62">
        <v>11.01</v>
      </c>
      <c r="E14627" s="173">
        <f t="shared" si="321"/>
        <v>0</v>
      </c>
    </row>
    <row r="14628" spans="1:5">
      <c r="A14628" s="410" t="s">
        <v>3087</v>
      </c>
      <c r="B14628" s="62" t="s">
        <v>123</v>
      </c>
      <c r="C14628" s="62">
        <v>1.2092E-4</v>
      </c>
      <c r="D14628" s="62">
        <v>24.42</v>
      </c>
      <c r="E14628" s="173">
        <f t="shared" si="321"/>
        <v>0</v>
      </c>
    </row>
    <row r="14629" spans="1:5">
      <c r="A14629" s="410" t="s">
        <v>3426</v>
      </c>
      <c r="B14629" s="62" t="s">
        <v>123</v>
      </c>
      <c r="C14629" s="62">
        <v>1.0080572999999999</v>
      </c>
      <c r="D14629" s="62">
        <v>11.17</v>
      </c>
      <c r="E14629" s="173">
        <f t="shared" si="321"/>
        <v>11.26</v>
      </c>
    </row>
    <row r="14630" spans="1:5">
      <c r="A14630" s="410" t="s">
        <v>562</v>
      </c>
      <c r="B14630" s="62" t="s">
        <v>563</v>
      </c>
      <c r="C14630" s="62" t="s">
        <v>563</v>
      </c>
      <c r="D14630" s="62" t="s">
        <v>563</v>
      </c>
      <c r="E14630" s="173">
        <f>SUM(E14606:E14629)</f>
        <v>11.51</v>
      </c>
    </row>
    <row r="14631" spans="1:5">
      <c r="A14631" s="410"/>
      <c r="B14631" s="62"/>
      <c r="C14631" s="62"/>
      <c r="D14631" s="62"/>
      <c r="E14631" s="173"/>
    </row>
    <row r="14632" spans="1:5">
      <c r="A14632" s="410" t="s">
        <v>565</v>
      </c>
      <c r="B14632" s="62" t="s">
        <v>563</v>
      </c>
      <c r="C14632" s="62" t="s">
        <v>563</v>
      </c>
      <c r="D14632" s="62" t="s">
        <v>563</v>
      </c>
      <c r="E14632" s="173">
        <f>E14599+E14603+E14630</f>
        <v>12.27</v>
      </c>
    </row>
    <row r="14633" spans="1:5">
      <c r="A14633" s="410"/>
      <c r="B14633" s="62"/>
      <c r="C14633" s="62"/>
      <c r="D14633" s="413"/>
      <c r="E14633" s="173"/>
    </row>
    <row r="14634" spans="1:5">
      <c r="A14634" s="410"/>
      <c r="B14634" s="62"/>
      <c r="C14634" s="62"/>
      <c r="D14634" s="62"/>
      <c r="E14634" s="173"/>
    </row>
    <row r="14635" spans="1:5">
      <c r="A14635" s="410"/>
      <c r="B14635" s="62"/>
      <c r="C14635" s="62"/>
      <c r="D14635" s="62"/>
      <c r="E14635" s="173"/>
    </row>
    <row r="14636" spans="1:5">
      <c r="A14636" s="410" t="s">
        <v>2876</v>
      </c>
      <c r="B14636" s="62" t="s">
        <v>3547</v>
      </c>
      <c r="C14636" s="62"/>
      <c r="D14636" s="62"/>
      <c r="E14636" s="173"/>
    </row>
    <row r="14637" spans="1:5">
      <c r="A14637" s="410" t="s">
        <v>2877</v>
      </c>
      <c r="B14637" s="62"/>
      <c r="C14637" s="62"/>
      <c r="D14637" s="62"/>
      <c r="E14637" s="173"/>
    </row>
    <row r="14638" spans="1:5">
      <c r="A14638" s="410" t="s">
        <v>570</v>
      </c>
      <c r="B14638" s="62"/>
      <c r="C14638" s="62"/>
      <c r="D14638" s="62"/>
      <c r="E14638" s="173"/>
    </row>
    <row r="14639" spans="1:5">
      <c r="A14639" s="410"/>
      <c r="B14639" s="62"/>
      <c r="C14639" s="62"/>
      <c r="D14639" s="62"/>
      <c r="E14639" s="173"/>
    </row>
    <row r="14640" spans="1:5">
      <c r="A14640" s="410" t="s">
        <v>576</v>
      </c>
      <c r="B14640" s="62" t="s">
        <v>558</v>
      </c>
      <c r="C14640" s="62" t="s">
        <v>559</v>
      </c>
      <c r="D14640" s="62" t="s">
        <v>560</v>
      </c>
      <c r="E14640" s="173" t="s">
        <v>561</v>
      </c>
    </row>
    <row r="14641" spans="1:5" ht="30">
      <c r="A14641" s="410" t="s">
        <v>3061</v>
      </c>
      <c r="B14641" s="62" t="s">
        <v>123</v>
      </c>
      <c r="C14641" s="62">
        <v>2.03E-6</v>
      </c>
      <c r="D14641" s="62">
        <v>576</v>
      </c>
      <c r="E14641" s="173">
        <f>TRUNC((C14641*D14641),2)</f>
        <v>0</v>
      </c>
    </row>
    <row r="14642" spans="1:5">
      <c r="A14642" s="410" t="s">
        <v>562</v>
      </c>
      <c r="B14642" s="62" t="s">
        <v>563</v>
      </c>
      <c r="C14642" s="62" t="s">
        <v>563</v>
      </c>
      <c r="D14642" s="62" t="s">
        <v>563</v>
      </c>
      <c r="E14642" s="173">
        <f>SUM(E14641:E14641)</f>
        <v>0</v>
      </c>
    </row>
    <row r="14643" spans="1:5">
      <c r="A14643" s="410"/>
      <c r="B14643" s="62"/>
      <c r="C14643" s="62"/>
      <c r="D14643" s="62"/>
      <c r="E14643" s="173"/>
    </row>
    <row r="14644" spans="1:5">
      <c r="A14644" s="410" t="s">
        <v>557</v>
      </c>
      <c r="B14644" s="62" t="s">
        <v>558</v>
      </c>
      <c r="C14644" s="62" t="s">
        <v>559</v>
      </c>
      <c r="D14644" s="62" t="s">
        <v>560</v>
      </c>
      <c r="E14644" s="173" t="s">
        <v>561</v>
      </c>
    </row>
    <row r="14645" spans="1:5">
      <c r="A14645" s="410" t="s">
        <v>3124</v>
      </c>
      <c r="B14645" s="62" t="s">
        <v>122</v>
      </c>
      <c r="C14645" s="62">
        <v>3.0903E-2</v>
      </c>
      <c r="D14645" s="62">
        <v>9.34</v>
      </c>
      <c r="E14645" s="173">
        <f>TRUNC((C14645*D14645),2)</f>
        <v>0.28000000000000003</v>
      </c>
    </row>
    <row r="14646" spans="1:5">
      <c r="A14646" s="410" t="s">
        <v>562</v>
      </c>
      <c r="B14646" s="62" t="s">
        <v>563</v>
      </c>
      <c r="C14646" s="62" t="s">
        <v>563</v>
      </c>
      <c r="D14646" s="62" t="s">
        <v>563</v>
      </c>
      <c r="E14646" s="173">
        <f>SUM(E14645:E14645)</f>
        <v>0.28000000000000003</v>
      </c>
    </row>
    <row r="14647" spans="1:5">
      <c r="A14647" s="410"/>
      <c r="B14647" s="62"/>
      <c r="C14647" s="62"/>
      <c r="D14647" s="62"/>
      <c r="E14647" s="173"/>
    </row>
    <row r="14648" spans="1:5">
      <c r="A14648" s="410" t="s">
        <v>564</v>
      </c>
      <c r="B14648" s="62" t="s">
        <v>558</v>
      </c>
      <c r="C14648" s="62" t="s">
        <v>559</v>
      </c>
      <c r="D14648" s="62" t="s">
        <v>560</v>
      </c>
      <c r="E14648" s="173" t="s">
        <v>561</v>
      </c>
    </row>
    <row r="14649" spans="1:5">
      <c r="A14649" s="410" t="s">
        <v>3066</v>
      </c>
      <c r="B14649" s="62" t="s">
        <v>123</v>
      </c>
      <c r="C14649" s="62">
        <v>2.4052000000000001E-4</v>
      </c>
      <c r="D14649" s="62">
        <v>6.92</v>
      </c>
      <c r="E14649" s="173">
        <f t="shared" ref="E14649:E14672" si="322">TRUNC((C14649*D14649),2)</f>
        <v>0</v>
      </c>
    </row>
    <row r="14650" spans="1:5">
      <c r="A14650" s="410" t="s">
        <v>3046</v>
      </c>
      <c r="B14650" s="62" t="s">
        <v>131</v>
      </c>
      <c r="C14650" s="62">
        <v>4.8029999999999999E-5</v>
      </c>
      <c r="D14650" s="62">
        <v>50.4</v>
      </c>
      <c r="E14650" s="173">
        <f t="shared" si="322"/>
        <v>0</v>
      </c>
    </row>
    <row r="14651" spans="1:5">
      <c r="A14651" s="410" t="s">
        <v>3067</v>
      </c>
      <c r="B14651" s="62" t="s">
        <v>123</v>
      </c>
      <c r="C14651" s="62">
        <v>1.9939999999999999E-5</v>
      </c>
      <c r="D14651" s="62">
        <v>108.95</v>
      </c>
      <c r="E14651" s="173">
        <f t="shared" si="322"/>
        <v>0</v>
      </c>
    </row>
    <row r="14652" spans="1:5">
      <c r="A14652" s="410" t="s">
        <v>3069</v>
      </c>
      <c r="B14652" s="62" t="s">
        <v>123</v>
      </c>
      <c r="C14652" s="62">
        <v>2.7207000000000002E-4</v>
      </c>
      <c r="D14652" s="62">
        <v>6.21</v>
      </c>
      <c r="E14652" s="173">
        <f t="shared" si="322"/>
        <v>0</v>
      </c>
    </row>
    <row r="14653" spans="1:5">
      <c r="A14653" s="410" t="s">
        <v>3047</v>
      </c>
      <c r="B14653" s="62" t="s">
        <v>131</v>
      </c>
      <c r="C14653" s="62">
        <v>4.1204000000000002E-4</v>
      </c>
      <c r="D14653" s="62">
        <v>9.4499999999999993</v>
      </c>
      <c r="E14653" s="173">
        <f t="shared" si="322"/>
        <v>0</v>
      </c>
    </row>
    <row r="14654" spans="1:5" ht="30">
      <c r="A14654" s="410" t="s">
        <v>3427</v>
      </c>
      <c r="B14654" s="62" t="s">
        <v>123</v>
      </c>
      <c r="C14654" s="62">
        <v>1.3157894699999999</v>
      </c>
      <c r="D14654" s="62">
        <v>0.19</v>
      </c>
      <c r="E14654" s="173">
        <f t="shared" si="322"/>
        <v>0.24</v>
      </c>
    </row>
    <row r="14655" spans="1:5">
      <c r="A14655" s="410" t="s">
        <v>3075</v>
      </c>
      <c r="B14655" s="62" t="s">
        <v>128</v>
      </c>
      <c r="C14655" s="62">
        <v>4.5349999999999998E-5</v>
      </c>
      <c r="D14655" s="62">
        <v>15.32</v>
      </c>
      <c r="E14655" s="173">
        <f t="shared" si="322"/>
        <v>0</v>
      </c>
    </row>
    <row r="14656" spans="1:5">
      <c r="A14656" s="410" t="s">
        <v>3076</v>
      </c>
      <c r="B14656" s="62" t="s">
        <v>122</v>
      </c>
      <c r="C14656" s="62">
        <v>0.03</v>
      </c>
      <c r="D14656" s="62">
        <v>1.87</v>
      </c>
      <c r="E14656" s="173">
        <f t="shared" si="322"/>
        <v>0.05</v>
      </c>
    </row>
    <row r="14657" spans="1:5">
      <c r="A14657" s="410" t="s">
        <v>3077</v>
      </c>
      <c r="B14657" s="62" t="s">
        <v>122</v>
      </c>
      <c r="C14657" s="62">
        <v>0.03</v>
      </c>
      <c r="D14657" s="62">
        <v>0.71</v>
      </c>
      <c r="E14657" s="173">
        <f t="shared" si="322"/>
        <v>0.02</v>
      </c>
    </row>
    <row r="14658" spans="1:5">
      <c r="A14658" s="410" t="s">
        <v>3078</v>
      </c>
      <c r="B14658" s="62" t="s">
        <v>122</v>
      </c>
      <c r="C14658" s="62">
        <v>0.03</v>
      </c>
      <c r="D14658" s="62">
        <v>0.34</v>
      </c>
      <c r="E14658" s="173">
        <f t="shared" si="322"/>
        <v>0.01</v>
      </c>
    </row>
    <row r="14659" spans="1:5">
      <c r="A14659" s="410" t="s">
        <v>3079</v>
      </c>
      <c r="B14659" s="62" t="s">
        <v>122</v>
      </c>
      <c r="C14659" s="62">
        <v>0.03</v>
      </c>
      <c r="D14659" s="62">
        <v>0.05</v>
      </c>
      <c r="E14659" s="173">
        <f t="shared" si="322"/>
        <v>0</v>
      </c>
    </row>
    <row r="14660" spans="1:5">
      <c r="A14660" s="410" t="s">
        <v>3048</v>
      </c>
      <c r="B14660" s="62" t="s">
        <v>123</v>
      </c>
      <c r="C14660" s="62">
        <v>7.9389999999999997E-5</v>
      </c>
      <c r="D14660" s="62">
        <v>31.18</v>
      </c>
      <c r="E14660" s="173">
        <f t="shared" si="322"/>
        <v>0</v>
      </c>
    </row>
    <row r="14661" spans="1:5">
      <c r="A14661" s="410" t="s">
        <v>3049</v>
      </c>
      <c r="B14661" s="62" t="s">
        <v>123</v>
      </c>
      <c r="C14661" s="62">
        <v>3.7209999999999998E-5</v>
      </c>
      <c r="D14661" s="62">
        <v>178.5</v>
      </c>
      <c r="E14661" s="173">
        <f t="shared" si="322"/>
        <v>0</v>
      </c>
    </row>
    <row r="14662" spans="1:5">
      <c r="A14662" s="410" t="s">
        <v>3050</v>
      </c>
      <c r="B14662" s="62" t="s">
        <v>123</v>
      </c>
      <c r="C14662" s="62">
        <v>3.34462E-3</v>
      </c>
      <c r="D14662" s="62">
        <v>1.17</v>
      </c>
      <c r="E14662" s="173">
        <f t="shared" si="322"/>
        <v>0</v>
      </c>
    </row>
    <row r="14663" spans="1:5" ht="30">
      <c r="A14663" s="410" t="s">
        <v>3051</v>
      </c>
      <c r="B14663" s="62" t="s">
        <v>123</v>
      </c>
      <c r="C14663" s="62">
        <v>3.2249999999999998E-5</v>
      </c>
      <c r="D14663" s="62">
        <v>140.43</v>
      </c>
      <c r="E14663" s="173">
        <f t="shared" si="322"/>
        <v>0</v>
      </c>
    </row>
    <row r="14664" spans="1:5" ht="30">
      <c r="A14664" s="410" t="s">
        <v>3052</v>
      </c>
      <c r="B14664" s="62" t="s">
        <v>123</v>
      </c>
      <c r="C14664" s="62">
        <v>2.16E-5</v>
      </c>
      <c r="D14664" s="62">
        <v>123.37</v>
      </c>
      <c r="E14664" s="173">
        <f t="shared" si="322"/>
        <v>0</v>
      </c>
    </row>
    <row r="14665" spans="1:5" ht="30">
      <c r="A14665" s="410" t="s">
        <v>3080</v>
      </c>
      <c r="B14665" s="62" t="s">
        <v>123</v>
      </c>
      <c r="C14665" s="62">
        <v>1.3200000000000001E-6</v>
      </c>
      <c r="D14665" s="62">
        <v>593.85</v>
      </c>
      <c r="E14665" s="173">
        <f t="shared" si="322"/>
        <v>0</v>
      </c>
    </row>
    <row r="14666" spans="1:5">
      <c r="A14666" s="410" t="s">
        <v>3081</v>
      </c>
      <c r="B14666" s="62" t="s">
        <v>123</v>
      </c>
      <c r="C14666" s="62">
        <v>8.1200000000000002E-6</v>
      </c>
      <c r="D14666" s="62">
        <v>134.63</v>
      </c>
      <c r="E14666" s="173">
        <f t="shared" si="322"/>
        <v>0</v>
      </c>
    </row>
    <row r="14667" spans="1:5">
      <c r="A14667" s="410" t="s">
        <v>3082</v>
      </c>
      <c r="B14667" s="62" t="s">
        <v>123</v>
      </c>
      <c r="C14667" s="62">
        <v>6.1700000000000002E-6</v>
      </c>
      <c r="D14667" s="62">
        <v>202.84</v>
      </c>
      <c r="E14667" s="173">
        <f t="shared" si="322"/>
        <v>0</v>
      </c>
    </row>
    <row r="14668" spans="1:5">
      <c r="A14668" s="410" t="s">
        <v>3083</v>
      </c>
      <c r="B14668" s="62" t="s">
        <v>123</v>
      </c>
      <c r="C14668" s="62">
        <v>1.3200000000000001E-6</v>
      </c>
      <c r="D14668" s="62">
        <v>574.46</v>
      </c>
      <c r="E14668" s="173">
        <f t="shared" si="322"/>
        <v>0</v>
      </c>
    </row>
    <row r="14669" spans="1:5">
      <c r="A14669" s="410" t="s">
        <v>3084</v>
      </c>
      <c r="B14669" s="62" t="s">
        <v>123</v>
      </c>
      <c r="C14669" s="62">
        <v>1.6300000000000001E-6</v>
      </c>
      <c r="D14669" s="62">
        <v>276.64</v>
      </c>
      <c r="E14669" s="173">
        <f t="shared" si="322"/>
        <v>0</v>
      </c>
    </row>
    <row r="14670" spans="1:5">
      <c r="A14670" s="410" t="s">
        <v>3085</v>
      </c>
      <c r="B14670" s="62" t="s">
        <v>123</v>
      </c>
      <c r="C14670" s="62">
        <v>8.1899999999999999E-5</v>
      </c>
      <c r="D14670" s="62">
        <v>8.1</v>
      </c>
      <c r="E14670" s="173">
        <f t="shared" si="322"/>
        <v>0</v>
      </c>
    </row>
    <row r="14671" spans="1:5">
      <c r="A14671" s="410" t="s">
        <v>3086</v>
      </c>
      <c r="B14671" s="62" t="s">
        <v>123</v>
      </c>
      <c r="C14671" s="62">
        <v>4.5349999999999998E-5</v>
      </c>
      <c r="D14671" s="62">
        <v>11.01</v>
      </c>
      <c r="E14671" s="173">
        <f t="shared" si="322"/>
        <v>0</v>
      </c>
    </row>
    <row r="14672" spans="1:5">
      <c r="A14672" s="410" t="s">
        <v>3087</v>
      </c>
      <c r="B14672" s="62" t="s">
        <v>123</v>
      </c>
      <c r="C14672" s="62">
        <v>4.5349999999999998E-5</v>
      </c>
      <c r="D14672" s="62">
        <v>24.42</v>
      </c>
      <c r="E14672" s="173">
        <f t="shared" si="322"/>
        <v>0</v>
      </c>
    </row>
    <row r="14673" spans="1:5">
      <c r="A14673" s="410" t="s">
        <v>562</v>
      </c>
      <c r="B14673" s="62" t="s">
        <v>563</v>
      </c>
      <c r="C14673" s="62" t="s">
        <v>563</v>
      </c>
      <c r="D14673" s="62" t="s">
        <v>563</v>
      </c>
      <c r="E14673" s="173">
        <f>SUM(E14649:E14672)</f>
        <v>0.32</v>
      </c>
    </row>
    <row r="14674" spans="1:5">
      <c r="A14674" s="410"/>
      <c r="B14674" s="62"/>
      <c r="C14674" s="62"/>
      <c r="D14674" s="62"/>
      <c r="E14674" s="173"/>
    </row>
    <row r="14675" spans="1:5">
      <c r="A14675" s="410" t="s">
        <v>565</v>
      </c>
      <c r="B14675" s="62" t="s">
        <v>563</v>
      </c>
      <c r="C14675" s="62" t="s">
        <v>563</v>
      </c>
      <c r="D14675" s="62" t="s">
        <v>563</v>
      </c>
      <c r="E14675" s="173">
        <f>E14642+E14646+E14673</f>
        <v>0.60000000000000009</v>
      </c>
    </row>
    <row r="14676" spans="1:5">
      <c r="A14676" s="410"/>
      <c r="B14676" s="62"/>
      <c r="C14676" s="62"/>
      <c r="D14676" s="413"/>
      <c r="E14676" s="173"/>
    </row>
    <row r="14677" spans="1:5">
      <c r="A14677" s="410"/>
      <c r="B14677" s="62"/>
      <c r="C14677" s="62"/>
      <c r="D14677" s="62"/>
      <c r="E14677" s="173"/>
    </row>
    <row r="14678" spans="1:5">
      <c r="A14678" s="410"/>
      <c r="B14678" s="62"/>
      <c r="C14678" s="62"/>
      <c r="D14678" s="62"/>
      <c r="E14678" s="173"/>
    </row>
    <row r="14679" spans="1:5">
      <c r="A14679" s="410" t="s">
        <v>2878</v>
      </c>
      <c r="B14679" s="62" t="s">
        <v>3547</v>
      </c>
      <c r="C14679" s="62"/>
      <c r="D14679" s="62"/>
      <c r="E14679" s="173"/>
    </row>
    <row r="14680" spans="1:5">
      <c r="A14680" s="410" t="s">
        <v>2879</v>
      </c>
      <c r="B14680" s="62"/>
      <c r="C14680" s="62"/>
      <c r="D14680" s="62"/>
      <c r="E14680" s="173"/>
    </row>
    <row r="14681" spans="1:5">
      <c r="A14681" s="410" t="s">
        <v>570</v>
      </c>
      <c r="B14681" s="62"/>
      <c r="C14681" s="62"/>
      <c r="D14681" s="62"/>
      <c r="E14681" s="173"/>
    </row>
    <row r="14682" spans="1:5">
      <c r="A14682" s="410"/>
      <c r="B14682" s="62"/>
      <c r="C14682" s="62"/>
      <c r="D14682" s="62"/>
      <c r="E14682" s="173"/>
    </row>
    <row r="14683" spans="1:5">
      <c r="A14683" s="410" t="s">
        <v>576</v>
      </c>
      <c r="B14683" s="62" t="s">
        <v>558</v>
      </c>
      <c r="C14683" s="62" t="s">
        <v>559</v>
      </c>
      <c r="D14683" s="62" t="s">
        <v>560</v>
      </c>
      <c r="E14683" s="173" t="s">
        <v>561</v>
      </c>
    </row>
    <row r="14684" spans="1:5" ht="30">
      <c r="A14684" s="410" t="s">
        <v>3061</v>
      </c>
      <c r="B14684" s="62" t="s">
        <v>123</v>
      </c>
      <c r="C14684" s="62">
        <v>1.3540000000000001E-5</v>
      </c>
      <c r="D14684" s="62">
        <v>576</v>
      </c>
      <c r="E14684" s="173">
        <f>TRUNC((C14684*D14684),2)</f>
        <v>0</v>
      </c>
    </row>
    <row r="14685" spans="1:5">
      <c r="A14685" s="410" t="s">
        <v>562</v>
      </c>
      <c r="B14685" s="62" t="s">
        <v>563</v>
      </c>
      <c r="C14685" s="62" t="s">
        <v>563</v>
      </c>
      <c r="D14685" s="62" t="s">
        <v>563</v>
      </c>
      <c r="E14685" s="173">
        <f>SUM(E14684:E14684)</f>
        <v>0</v>
      </c>
    </row>
    <row r="14686" spans="1:5">
      <c r="A14686" s="410"/>
      <c r="B14686" s="62"/>
      <c r="C14686" s="62"/>
      <c r="D14686" s="62"/>
      <c r="E14686" s="173"/>
    </row>
    <row r="14687" spans="1:5">
      <c r="A14687" s="410" t="s">
        <v>557</v>
      </c>
      <c r="B14687" s="62" t="s">
        <v>558</v>
      </c>
      <c r="C14687" s="62" t="s">
        <v>559</v>
      </c>
      <c r="D14687" s="62" t="s">
        <v>560</v>
      </c>
      <c r="E14687" s="173" t="s">
        <v>561</v>
      </c>
    </row>
    <row r="14688" spans="1:5">
      <c r="A14688" s="410" t="s">
        <v>3124</v>
      </c>
      <c r="B14688" s="62" t="s">
        <v>122</v>
      </c>
      <c r="C14688" s="62">
        <v>0.10301</v>
      </c>
      <c r="D14688" s="62">
        <v>9.34</v>
      </c>
      <c r="E14688" s="173">
        <f>TRUNC((C14688*D14688),2)</f>
        <v>0.96</v>
      </c>
    </row>
    <row r="14689" spans="1:5">
      <c r="A14689" s="410" t="s">
        <v>3125</v>
      </c>
      <c r="B14689" s="62" t="s">
        <v>122</v>
      </c>
      <c r="C14689" s="62">
        <v>0.10301</v>
      </c>
      <c r="D14689" s="62">
        <v>13.3</v>
      </c>
      <c r="E14689" s="173">
        <f>TRUNC((C14689*D14689),2)</f>
        <v>1.37</v>
      </c>
    </row>
    <row r="14690" spans="1:5">
      <c r="A14690" s="410" t="s">
        <v>562</v>
      </c>
      <c r="B14690" s="62" t="s">
        <v>563</v>
      </c>
      <c r="C14690" s="62" t="s">
        <v>563</v>
      </c>
      <c r="D14690" s="62" t="s">
        <v>563</v>
      </c>
      <c r="E14690" s="173">
        <f>SUM(E14688:E14689)</f>
        <v>2.33</v>
      </c>
    </row>
    <row r="14691" spans="1:5">
      <c r="A14691" s="410"/>
      <c r="B14691" s="62"/>
      <c r="C14691" s="62"/>
      <c r="D14691" s="62"/>
      <c r="E14691" s="173"/>
    </row>
    <row r="14692" spans="1:5">
      <c r="A14692" s="410" t="s">
        <v>564</v>
      </c>
      <c r="B14692" s="62" t="s">
        <v>558</v>
      </c>
      <c r="C14692" s="62" t="s">
        <v>559</v>
      </c>
      <c r="D14692" s="62" t="s">
        <v>560</v>
      </c>
      <c r="E14692" s="173" t="s">
        <v>561</v>
      </c>
    </row>
    <row r="14693" spans="1:5">
      <c r="A14693" s="410" t="s">
        <v>3066</v>
      </c>
      <c r="B14693" s="62" t="s">
        <v>123</v>
      </c>
      <c r="C14693" s="62">
        <v>1.60344E-3</v>
      </c>
      <c r="D14693" s="62">
        <v>6.92</v>
      </c>
      <c r="E14693" s="173">
        <f t="shared" ref="E14693:E14716" si="323">TRUNC((C14693*D14693),2)</f>
        <v>0.01</v>
      </c>
    </row>
    <row r="14694" spans="1:5">
      <c r="A14694" s="410" t="s">
        <v>3046</v>
      </c>
      <c r="B14694" s="62" t="s">
        <v>131</v>
      </c>
      <c r="C14694" s="62">
        <v>3.2019999999999998E-4</v>
      </c>
      <c r="D14694" s="62">
        <v>50.4</v>
      </c>
      <c r="E14694" s="173">
        <f t="shared" si="323"/>
        <v>0.01</v>
      </c>
    </row>
    <row r="14695" spans="1:5">
      <c r="A14695" s="410" t="s">
        <v>3067</v>
      </c>
      <c r="B14695" s="62" t="s">
        <v>123</v>
      </c>
      <c r="C14695" s="62">
        <v>1.3291999999999999E-4</v>
      </c>
      <c r="D14695" s="62">
        <v>108.95</v>
      </c>
      <c r="E14695" s="173">
        <f t="shared" si="323"/>
        <v>0.01</v>
      </c>
    </row>
    <row r="14696" spans="1:5">
      <c r="A14696" s="410" t="s">
        <v>3069</v>
      </c>
      <c r="B14696" s="62" t="s">
        <v>123</v>
      </c>
      <c r="C14696" s="62">
        <v>1.8138200000000001E-3</v>
      </c>
      <c r="D14696" s="62">
        <v>6.21</v>
      </c>
      <c r="E14696" s="173">
        <f t="shared" si="323"/>
        <v>0.01</v>
      </c>
    </row>
    <row r="14697" spans="1:5">
      <c r="A14697" s="410" t="s">
        <v>3047</v>
      </c>
      <c r="B14697" s="62" t="s">
        <v>131</v>
      </c>
      <c r="C14697" s="62">
        <v>2.7469199999999999E-3</v>
      </c>
      <c r="D14697" s="62">
        <v>9.4499999999999993</v>
      </c>
      <c r="E14697" s="173">
        <f t="shared" si="323"/>
        <v>0.02</v>
      </c>
    </row>
    <row r="14698" spans="1:5">
      <c r="A14698" s="410" t="s">
        <v>3075</v>
      </c>
      <c r="B14698" s="62" t="s">
        <v>128</v>
      </c>
      <c r="C14698" s="62">
        <v>3.0229999999999998E-4</v>
      </c>
      <c r="D14698" s="62">
        <v>15.32</v>
      </c>
      <c r="E14698" s="173">
        <f t="shared" si="323"/>
        <v>0</v>
      </c>
    </row>
    <row r="14699" spans="1:5">
      <c r="A14699" s="410" t="s">
        <v>3076</v>
      </c>
      <c r="B14699" s="62" t="s">
        <v>122</v>
      </c>
      <c r="C14699" s="62">
        <v>0.2</v>
      </c>
      <c r="D14699" s="62">
        <v>1.87</v>
      </c>
      <c r="E14699" s="173">
        <f t="shared" si="323"/>
        <v>0.37</v>
      </c>
    </row>
    <row r="14700" spans="1:5">
      <c r="A14700" s="410" t="s">
        <v>3077</v>
      </c>
      <c r="B14700" s="62" t="s">
        <v>122</v>
      </c>
      <c r="C14700" s="62">
        <v>0.2</v>
      </c>
      <c r="D14700" s="62">
        <v>0.71</v>
      </c>
      <c r="E14700" s="173">
        <f t="shared" si="323"/>
        <v>0.14000000000000001</v>
      </c>
    </row>
    <row r="14701" spans="1:5">
      <c r="A14701" s="410" t="s">
        <v>3078</v>
      </c>
      <c r="B14701" s="62" t="s">
        <v>122</v>
      </c>
      <c r="C14701" s="62">
        <v>0.2</v>
      </c>
      <c r="D14701" s="62">
        <v>0.34</v>
      </c>
      <c r="E14701" s="173">
        <f t="shared" si="323"/>
        <v>0.06</v>
      </c>
    </row>
    <row r="14702" spans="1:5">
      <c r="A14702" s="410" t="s">
        <v>3079</v>
      </c>
      <c r="B14702" s="62" t="s">
        <v>122</v>
      </c>
      <c r="C14702" s="62">
        <v>0.2</v>
      </c>
      <c r="D14702" s="62">
        <v>0.05</v>
      </c>
      <c r="E14702" s="173">
        <f t="shared" si="323"/>
        <v>0.01</v>
      </c>
    </row>
    <row r="14703" spans="1:5">
      <c r="A14703" s="410" t="s">
        <v>3048</v>
      </c>
      <c r="B14703" s="62" t="s">
        <v>123</v>
      </c>
      <c r="C14703" s="62">
        <v>5.2926000000000004E-4</v>
      </c>
      <c r="D14703" s="62">
        <v>31.18</v>
      </c>
      <c r="E14703" s="173">
        <f t="shared" si="323"/>
        <v>0.01</v>
      </c>
    </row>
    <row r="14704" spans="1:5">
      <c r="A14704" s="410" t="s">
        <v>3049</v>
      </c>
      <c r="B14704" s="62" t="s">
        <v>123</v>
      </c>
      <c r="C14704" s="62">
        <v>2.4805999999999998E-4</v>
      </c>
      <c r="D14704" s="62">
        <v>178.5</v>
      </c>
      <c r="E14704" s="173">
        <f t="shared" si="323"/>
        <v>0.04</v>
      </c>
    </row>
    <row r="14705" spans="1:5">
      <c r="A14705" s="410" t="s">
        <v>3050</v>
      </c>
      <c r="B14705" s="62" t="s">
        <v>123</v>
      </c>
      <c r="C14705" s="62">
        <v>2.2297440000000002E-2</v>
      </c>
      <c r="D14705" s="62">
        <v>1.17</v>
      </c>
      <c r="E14705" s="173">
        <f t="shared" si="323"/>
        <v>0.02</v>
      </c>
    </row>
    <row r="14706" spans="1:5" ht="30">
      <c r="A14706" s="410" t="s">
        <v>3051</v>
      </c>
      <c r="B14706" s="62" t="s">
        <v>123</v>
      </c>
      <c r="C14706" s="62">
        <v>2.1499999999999999E-4</v>
      </c>
      <c r="D14706" s="62">
        <v>140.43</v>
      </c>
      <c r="E14706" s="173">
        <f t="shared" si="323"/>
        <v>0.03</v>
      </c>
    </row>
    <row r="14707" spans="1:5" ht="30">
      <c r="A14707" s="410" t="s">
        <v>3052</v>
      </c>
      <c r="B14707" s="62" t="s">
        <v>123</v>
      </c>
      <c r="C14707" s="62">
        <v>1.44E-4</v>
      </c>
      <c r="D14707" s="62">
        <v>123.37</v>
      </c>
      <c r="E14707" s="173">
        <f t="shared" si="323"/>
        <v>0.01</v>
      </c>
    </row>
    <row r="14708" spans="1:5" ht="30">
      <c r="A14708" s="410" t="s">
        <v>3080</v>
      </c>
      <c r="B14708" s="62" t="s">
        <v>123</v>
      </c>
      <c r="C14708" s="62">
        <v>8.8200000000000003E-6</v>
      </c>
      <c r="D14708" s="62">
        <v>593.85</v>
      </c>
      <c r="E14708" s="173">
        <f t="shared" si="323"/>
        <v>0</v>
      </c>
    </row>
    <row r="14709" spans="1:5">
      <c r="A14709" s="410" t="s">
        <v>3081</v>
      </c>
      <c r="B14709" s="62" t="s">
        <v>123</v>
      </c>
      <c r="C14709" s="62">
        <v>5.4160000000000003E-5</v>
      </c>
      <c r="D14709" s="62">
        <v>134.63</v>
      </c>
      <c r="E14709" s="173">
        <f t="shared" si="323"/>
        <v>0</v>
      </c>
    </row>
    <row r="14710" spans="1:5">
      <c r="A14710" s="410" t="s">
        <v>3082</v>
      </c>
      <c r="B14710" s="62" t="s">
        <v>123</v>
      </c>
      <c r="C14710" s="62">
        <v>4.1140000000000003E-5</v>
      </c>
      <c r="D14710" s="62">
        <v>202.84</v>
      </c>
      <c r="E14710" s="173">
        <f t="shared" si="323"/>
        <v>0</v>
      </c>
    </row>
    <row r="14711" spans="1:5">
      <c r="A14711" s="410" t="s">
        <v>3083</v>
      </c>
      <c r="B14711" s="62" t="s">
        <v>123</v>
      </c>
      <c r="C14711" s="62">
        <v>8.8200000000000003E-6</v>
      </c>
      <c r="D14711" s="62">
        <v>574.46</v>
      </c>
      <c r="E14711" s="173">
        <f t="shared" si="323"/>
        <v>0</v>
      </c>
    </row>
    <row r="14712" spans="1:5">
      <c r="A14712" s="410" t="s">
        <v>3084</v>
      </c>
      <c r="B14712" s="62" t="s">
        <v>123</v>
      </c>
      <c r="C14712" s="62">
        <v>1.084E-5</v>
      </c>
      <c r="D14712" s="62">
        <v>276.64</v>
      </c>
      <c r="E14712" s="173">
        <f t="shared" si="323"/>
        <v>0</v>
      </c>
    </row>
    <row r="14713" spans="1:5">
      <c r="A14713" s="410" t="s">
        <v>3085</v>
      </c>
      <c r="B14713" s="62" t="s">
        <v>123</v>
      </c>
      <c r="C14713" s="62">
        <v>5.4600000000000004E-4</v>
      </c>
      <c r="D14713" s="62">
        <v>8.1</v>
      </c>
      <c r="E14713" s="173">
        <f t="shared" si="323"/>
        <v>0</v>
      </c>
    </row>
    <row r="14714" spans="1:5">
      <c r="A14714" s="410" t="s">
        <v>3086</v>
      </c>
      <c r="B14714" s="62" t="s">
        <v>123</v>
      </c>
      <c r="C14714" s="62">
        <v>3.0229999999999998E-4</v>
      </c>
      <c r="D14714" s="62">
        <v>11.01</v>
      </c>
      <c r="E14714" s="173">
        <f t="shared" si="323"/>
        <v>0</v>
      </c>
    </row>
    <row r="14715" spans="1:5">
      <c r="A14715" s="410" t="s">
        <v>3087</v>
      </c>
      <c r="B14715" s="62" t="s">
        <v>123</v>
      </c>
      <c r="C14715" s="62">
        <v>3.0229999999999998E-4</v>
      </c>
      <c r="D14715" s="62">
        <v>24.42</v>
      </c>
      <c r="E14715" s="173">
        <f t="shared" si="323"/>
        <v>0</v>
      </c>
    </row>
    <row r="14716" spans="1:5">
      <c r="A14716" s="410" t="s">
        <v>3428</v>
      </c>
      <c r="B14716" s="62" t="s">
        <v>123</v>
      </c>
      <c r="C14716" s="62">
        <v>1.0127064800000001</v>
      </c>
      <c r="D14716" s="62">
        <v>7.87</v>
      </c>
      <c r="E14716" s="173">
        <f t="shared" si="323"/>
        <v>7.96</v>
      </c>
    </row>
    <row r="14717" spans="1:5">
      <c r="A14717" s="410" t="s">
        <v>562</v>
      </c>
      <c r="B14717" s="62" t="s">
        <v>563</v>
      </c>
      <c r="C14717" s="62" t="s">
        <v>563</v>
      </c>
      <c r="D14717" s="62" t="s">
        <v>563</v>
      </c>
      <c r="E14717" s="173">
        <f>SUM(E14693:E14716)</f>
        <v>8.7100000000000009</v>
      </c>
    </row>
    <row r="14718" spans="1:5">
      <c r="A14718" s="410"/>
      <c r="B14718" s="62"/>
      <c r="C14718" s="62"/>
      <c r="D14718" s="62"/>
      <c r="E14718" s="173"/>
    </row>
    <row r="14719" spans="1:5">
      <c r="A14719" s="410" t="s">
        <v>565</v>
      </c>
      <c r="B14719" s="62" t="s">
        <v>563</v>
      </c>
      <c r="C14719" s="62" t="s">
        <v>563</v>
      </c>
      <c r="D14719" s="62" t="s">
        <v>563</v>
      </c>
      <c r="E14719" s="173">
        <f>E14685+E14690+E14717</f>
        <v>11.040000000000001</v>
      </c>
    </row>
    <row r="14720" spans="1:5">
      <c r="A14720" s="410"/>
      <c r="B14720" s="62"/>
      <c r="C14720" s="62"/>
      <c r="D14720" s="413"/>
      <c r="E14720" s="173"/>
    </row>
    <row r="14721" spans="1:5">
      <c r="A14721" s="410"/>
      <c r="B14721" s="62"/>
      <c r="C14721" s="62"/>
      <c r="D14721" s="62"/>
      <c r="E14721" s="173"/>
    </row>
    <row r="14722" spans="1:5">
      <c r="A14722" s="410"/>
      <c r="B14722" s="62"/>
      <c r="C14722" s="62"/>
      <c r="D14722" s="62"/>
      <c r="E14722" s="173"/>
    </row>
    <row r="14723" spans="1:5">
      <c r="A14723" s="410" t="s">
        <v>2880</v>
      </c>
      <c r="B14723" s="62" t="s">
        <v>3727</v>
      </c>
      <c r="C14723" s="62"/>
      <c r="D14723" s="62"/>
      <c r="E14723" s="173"/>
    </row>
    <row r="14724" spans="1:5" ht="30">
      <c r="A14724" s="410" t="s">
        <v>2881</v>
      </c>
      <c r="B14724" s="62"/>
      <c r="C14724" s="62"/>
      <c r="D14724" s="62"/>
      <c r="E14724" s="173"/>
    </row>
    <row r="14725" spans="1:5">
      <c r="A14725" s="410" t="s">
        <v>570</v>
      </c>
      <c r="B14725" s="62"/>
      <c r="C14725" s="62"/>
      <c r="D14725" s="62"/>
      <c r="E14725" s="173"/>
    </row>
    <row r="14726" spans="1:5">
      <c r="A14726" s="410"/>
      <c r="B14726" s="62"/>
      <c r="C14726" s="62"/>
      <c r="D14726" s="62"/>
      <c r="E14726" s="173"/>
    </row>
    <row r="14727" spans="1:5">
      <c r="A14727" s="410" t="s">
        <v>576</v>
      </c>
      <c r="B14727" s="62" t="s">
        <v>558</v>
      </c>
      <c r="C14727" s="62" t="s">
        <v>559</v>
      </c>
      <c r="D14727" s="62" t="s">
        <v>560</v>
      </c>
      <c r="E14727" s="173" t="s">
        <v>561</v>
      </c>
    </row>
    <row r="14728" spans="1:5" ht="30">
      <c r="A14728" s="410" t="s">
        <v>3061</v>
      </c>
      <c r="B14728" s="62" t="s">
        <v>123</v>
      </c>
      <c r="C14728" s="62">
        <v>4.0620000000000001E-5</v>
      </c>
      <c r="D14728" s="62">
        <v>576</v>
      </c>
      <c r="E14728" s="173">
        <f>TRUNC((C14728*D14728),2)</f>
        <v>0.02</v>
      </c>
    </row>
    <row r="14729" spans="1:5">
      <c r="A14729" s="410" t="s">
        <v>562</v>
      </c>
      <c r="B14729" s="62" t="s">
        <v>563</v>
      </c>
      <c r="C14729" s="62" t="s">
        <v>563</v>
      </c>
      <c r="D14729" s="62" t="s">
        <v>563</v>
      </c>
      <c r="E14729" s="173">
        <f>SUM(E14728:E14728)</f>
        <v>0.02</v>
      </c>
    </row>
    <row r="14730" spans="1:5">
      <c r="A14730" s="410"/>
      <c r="B14730" s="62"/>
      <c r="C14730" s="62"/>
      <c r="D14730" s="62"/>
      <c r="E14730" s="173"/>
    </row>
    <row r="14731" spans="1:5">
      <c r="A14731" s="410" t="s">
        <v>557</v>
      </c>
      <c r="B14731" s="62" t="s">
        <v>558</v>
      </c>
      <c r="C14731" s="62" t="s">
        <v>559</v>
      </c>
      <c r="D14731" s="62" t="s">
        <v>560</v>
      </c>
      <c r="E14731" s="173" t="s">
        <v>561</v>
      </c>
    </row>
    <row r="14732" spans="1:5">
      <c r="A14732" s="410" t="s">
        <v>3124</v>
      </c>
      <c r="B14732" s="62" t="s">
        <v>122</v>
      </c>
      <c r="C14732" s="62">
        <v>0.30903000000000003</v>
      </c>
      <c r="D14732" s="62">
        <v>9.34</v>
      </c>
      <c r="E14732" s="173">
        <f>TRUNC((C14732*D14732),2)</f>
        <v>2.88</v>
      </c>
    </row>
    <row r="14733" spans="1:5">
      <c r="A14733" s="410" t="s">
        <v>3125</v>
      </c>
      <c r="B14733" s="62" t="s">
        <v>122</v>
      </c>
      <c r="C14733" s="62">
        <v>0.30903000000000003</v>
      </c>
      <c r="D14733" s="62">
        <v>13.3</v>
      </c>
      <c r="E14733" s="173">
        <f>TRUNC((C14733*D14733),2)</f>
        <v>4.1100000000000003</v>
      </c>
    </row>
    <row r="14734" spans="1:5">
      <c r="A14734" s="410" t="s">
        <v>562</v>
      </c>
      <c r="B14734" s="62" t="s">
        <v>563</v>
      </c>
      <c r="C14734" s="62" t="s">
        <v>563</v>
      </c>
      <c r="D14734" s="62" t="s">
        <v>563</v>
      </c>
      <c r="E14734" s="173">
        <f>SUM(E14732:E14733)</f>
        <v>6.99</v>
      </c>
    </row>
    <row r="14735" spans="1:5">
      <c r="A14735" s="410"/>
      <c r="B14735" s="62"/>
      <c r="C14735" s="62"/>
      <c r="D14735" s="62"/>
      <c r="E14735" s="173"/>
    </row>
    <row r="14736" spans="1:5">
      <c r="A14736" s="410" t="s">
        <v>564</v>
      </c>
      <c r="B14736" s="62" t="s">
        <v>558</v>
      </c>
      <c r="C14736" s="62" t="s">
        <v>559</v>
      </c>
      <c r="D14736" s="62" t="s">
        <v>560</v>
      </c>
      <c r="E14736" s="173" t="s">
        <v>561</v>
      </c>
    </row>
    <row r="14737" spans="1:5">
      <c r="A14737" s="410" t="s">
        <v>3066</v>
      </c>
      <c r="B14737" s="62" t="s">
        <v>123</v>
      </c>
      <c r="C14737" s="62">
        <v>4.8103199999999999E-3</v>
      </c>
      <c r="D14737" s="62">
        <v>6.92</v>
      </c>
      <c r="E14737" s="173">
        <f t="shared" ref="E14737:E14760" si="324">TRUNC((C14737*D14737),2)</f>
        <v>0.03</v>
      </c>
    </row>
    <row r="14738" spans="1:5">
      <c r="A14738" s="410" t="s">
        <v>3046</v>
      </c>
      <c r="B14738" s="62" t="s">
        <v>131</v>
      </c>
      <c r="C14738" s="62">
        <v>9.6060000000000004E-4</v>
      </c>
      <c r="D14738" s="62">
        <v>50.4</v>
      </c>
      <c r="E14738" s="173">
        <f t="shared" si="324"/>
        <v>0.04</v>
      </c>
    </row>
    <row r="14739" spans="1:5">
      <c r="A14739" s="410" t="s">
        <v>3067</v>
      </c>
      <c r="B14739" s="62" t="s">
        <v>123</v>
      </c>
      <c r="C14739" s="62">
        <v>3.9876000000000001E-4</v>
      </c>
      <c r="D14739" s="62">
        <v>108.95</v>
      </c>
      <c r="E14739" s="173">
        <f t="shared" si="324"/>
        <v>0.04</v>
      </c>
    </row>
    <row r="14740" spans="1:5">
      <c r="A14740" s="410" t="s">
        <v>3069</v>
      </c>
      <c r="B14740" s="62" t="s">
        <v>123</v>
      </c>
      <c r="C14740" s="62">
        <v>5.4414600000000004E-3</v>
      </c>
      <c r="D14740" s="62">
        <v>6.21</v>
      </c>
      <c r="E14740" s="173">
        <f t="shared" si="324"/>
        <v>0.03</v>
      </c>
    </row>
    <row r="14741" spans="1:5">
      <c r="A14741" s="410" t="s">
        <v>3047</v>
      </c>
      <c r="B14741" s="62" t="s">
        <v>131</v>
      </c>
      <c r="C14741" s="62">
        <v>8.2407599999999998E-3</v>
      </c>
      <c r="D14741" s="62">
        <v>9.4499999999999993</v>
      </c>
      <c r="E14741" s="173">
        <f t="shared" si="324"/>
        <v>7.0000000000000007E-2</v>
      </c>
    </row>
    <row r="14742" spans="1:5">
      <c r="A14742" s="410" t="s">
        <v>3075</v>
      </c>
      <c r="B14742" s="62" t="s">
        <v>128</v>
      </c>
      <c r="C14742" s="62">
        <v>9.0689999999999998E-4</v>
      </c>
      <c r="D14742" s="62">
        <v>15.32</v>
      </c>
      <c r="E14742" s="173">
        <f t="shared" si="324"/>
        <v>0.01</v>
      </c>
    </row>
    <row r="14743" spans="1:5">
      <c r="A14743" s="410" t="s">
        <v>3429</v>
      </c>
      <c r="B14743" s="62" t="s">
        <v>123</v>
      </c>
      <c r="C14743" s="62">
        <v>1.01712329</v>
      </c>
      <c r="D14743" s="62">
        <v>2.92</v>
      </c>
      <c r="E14743" s="173">
        <f t="shared" si="324"/>
        <v>2.97</v>
      </c>
    </row>
    <row r="14744" spans="1:5">
      <c r="A14744" s="410" t="s">
        <v>3076</v>
      </c>
      <c r="B14744" s="62" t="s">
        <v>122</v>
      </c>
      <c r="C14744" s="62">
        <v>0.6</v>
      </c>
      <c r="D14744" s="62">
        <v>1.87</v>
      </c>
      <c r="E14744" s="173">
        <f t="shared" si="324"/>
        <v>1.1200000000000001</v>
      </c>
    </row>
    <row r="14745" spans="1:5">
      <c r="A14745" s="410" t="s">
        <v>3077</v>
      </c>
      <c r="B14745" s="62" t="s">
        <v>122</v>
      </c>
      <c r="C14745" s="62">
        <v>0.6</v>
      </c>
      <c r="D14745" s="62">
        <v>0.71</v>
      </c>
      <c r="E14745" s="173">
        <f t="shared" si="324"/>
        <v>0.42</v>
      </c>
    </row>
    <row r="14746" spans="1:5">
      <c r="A14746" s="410" t="s">
        <v>3078</v>
      </c>
      <c r="B14746" s="62" t="s">
        <v>122</v>
      </c>
      <c r="C14746" s="62">
        <v>0.6</v>
      </c>
      <c r="D14746" s="62">
        <v>0.34</v>
      </c>
      <c r="E14746" s="173">
        <f t="shared" si="324"/>
        <v>0.2</v>
      </c>
    </row>
    <row r="14747" spans="1:5">
      <c r="A14747" s="410" t="s">
        <v>3079</v>
      </c>
      <c r="B14747" s="62" t="s">
        <v>122</v>
      </c>
      <c r="C14747" s="62">
        <v>0.6</v>
      </c>
      <c r="D14747" s="62">
        <v>0.05</v>
      </c>
      <c r="E14747" s="173">
        <f t="shared" si="324"/>
        <v>0.03</v>
      </c>
    </row>
    <row r="14748" spans="1:5">
      <c r="A14748" s="410" t="s">
        <v>3048</v>
      </c>
      <c r="B14748" s="62" t="s">
        <v>123</v>
      </c>
      <c r="C14748" s="62">
        <v>1.58778E-3</v>
      </c>
      <c r="D14748" s="62">
        <v>31.18</v>
      </c>
      <c r="E14748" s="173">
        <f t="shared" si="324"/>
        <v>0.04</v>
      </c>
    </row>
    <row r="14749" spans="1:5">
      <c r="A14749" s="410" t="s">
        <v>3049</v>
      </c>
      <c r="B14749" s="62" t="s">
        <v>123</v>
      </c>
      <c r="C14749" s="62">
        <v>7.4417999999999999E-4</v>
      </c>
      <c r="D14749" s="62">
        <v>178.5</v>
      </c>
      <c r="E14749" s="173">
        <f t="shared" si="324"/>
        <v>0.13</v>
      </c>
    </row>
    <row r="14750" spans="1:5">
      <c r="A14750" s="410" t="s">
        <v>3050</v>
      </c>
      <c r="B14750" s="62" t="s">
        <v>123</v>
      </c>
      <c r="C14750" s="62">
        <v>6.6892320000000005E-2</v>
      </c>
      <c r="D14750" s="62">
        <v>1.17</v>
      </c>
      <c r="E14750" s="173">
        <f t="shared" si="324"/>
        <v>7.0000000000000007E-2</v>
      </c>
    </row>
    <row r="14751" spans="1:5" ht="30">
      <c r="A14751" s="410" t="s">
        <v>3051</v>
      </c>
      <c r="B14751" s="62" t="s">
        <v>123</v>
      </c>
      <c r="C14751" s="62">
        <v>6.4499999999999996E-4</v>
      </c>
      <c r="D14751" s="62">
        <v>140.43</v>
      </c>
      <c r="E14751" s="173">
        <f t="shared" si="324"/>
        <v>0.09</v>
      </c>
    </row>
    <row r="14752" spans="1:5" ht="30">
      <c r="A14752" s="410" t="s">
        <v>3052</v>
      </c>
      <c r="B14752" s="62" t="s">
        <v>123</v>
      </c>
      <c r="C14752" s="62">
        <v>4.3199999999999998E-4</v>
      </c>
      <c r="D14752" s="62">
        <v>123.37</v>
      </c>
      <c r="E14752" s="173">
        <f t="shared" si="324"/>
        <v>0.05</v>
      </c>
    </row>
    <row r="14753" spans="1:5" ht="30">
      <c r="A14753" s="410" t="s">
        <v>3080</v>
      </c>
      <c r="B14753" s="62" t="s">
        <v>123</v>
      </c>
      <c r="C14753" s="62">
        <v>2.6460000000000001E-5</v>
      </c>
      <c r="D14753" s="62">
        <v>593.85</v>
      </c>
      <c r="E14753" s="173">
        <f t="shared" si="324"/>
        <v>0.01</v>
      </c>
    </row>
    <row r="14754" spans="1:5">
      <c r="A14754" s="410" t="s">
        <v>3081</v>
      </c>
      <c r="B14754" s="62" t="s">
        <v>123</v>
      </c>
      <c r="C14754" s="62">
        <v>1.6248E-4</v>
      </c>
      <c r="D14754" s="62">
        <v>134.63</v>
      </c>
      <c r="E14754" s="173">
        <f t="shared" si="324"/>
        <v>0.02</v>
      </c>
    </row>
    <row r="14755" spans="1:5">
      <c r="A14755" s="410" t="s">
        <v>3082</v>
      </c>
      <c r="B14755" s="62" t="s">
        <v>123</v>
      </c>
      <c r="C14755" s="62">
        <v>1.2342000000000001E-4</v>
      </c>
      <c r="D14755" s="62">
        <v>202.84</v>
      </c>
      <c r="E14755" s="173">
        <f t="shared" si="324"/>
        <v>0.02</v>
      </c>
    </row>
    <row r="14756" spans="1:5">
      <c r="A14756" s="410" t="s">
        <v>3083</v>
      </c>
      <c r="B14756" s="62" t="s">
        <v>123</v>
      </c>
      <c r="C14756" s="62">
        <v>2.6460000000000001E-5</v>
      </c>
      <c r="D14756" s="62">
        <v>574.46</v>
      </c>
      <c r="E14756" s="173">
        <f t="shared" si="324"/>
        <v>0.01</v>
      </c>
    </row>
    <row r="14757" spans="1:5">
      <c r="A14757" s="410" t="s">
        <v>3084</v>
      </c>
      <c r="B14757" s="62" t="s">
        <v>123</v>
      </c>
      <c r="C14757" s="62">
        <v>3.252E-5</v>
      </c>
      <c r="D14757" s="62">
        <v>276.64</v>
      </c>
      <c r="E14757" s="173">
        <f t="shared" si="324"/>
        <v>0</v>
      </c>
    </row>
    <row r="14758" spans="1:5">
      <c r="A14758" s="410" t="s">
        <v>3085</v>
      </c>
      <c r="B14758" s="62" t="s">
        <v>123</v>
      </c>
      <c r="C14758" s="62">
        <v>1.6379999999999999E-3</v>
      </c>
      <c r="D14758" s="62">
        <v>8.1</v>
      </c>
      <c r="E14758" s="173">
        <f t="shared" si="324"/>
        <v>0.01</v>
      </c>
    </row>
    <row r="14759" spans="1:5">
      <c r="A14759" s="410" t="s">
        <v>3086</v>
      </c>
      <c r="B14759" s="62" t="s">
        <v>123</v>
      </c>
      <c r="C14759" s="62">
        <v>9.0689999999999998E-4</v>
      </c>
      <c r="D14759" s="62">
        <v>11.01</v>
      </c>
      <c r="E14759" s="173">
        <f t="shared" si="324"/>
        <v>0</v>
      </c>
    </row>
    <row r="14760" spans="1:5">
      <c r="A14760" s="410" t="s">
        <v>3087</v>
      </c>
      <c r="B14760" s="62" t="s">
        <v>123</v>
      </c>
      <c r="C14760" s="62">
        <v>9.0689999999999998E-4</v>
      </c>
      <c r="D14760" s="62">
        <v>24.42</v>
      </c>
      <c r="E14760" s="173">
        <f t="shared" si="324"/>
        <v>0.02</v>
      </c>
    </row>
    <row r="14761" spans="1:5">
      <c r="A14761" s="410" t="s">
        <v>562</v>
      </c>
      <c r="B14761" s="62" t="s">
        <v>563</v>
      </c>
      <c r="C14761" s="62" t="s">
        <v>563</v>
      </c>
      <c r="D14761" s="62" t="s">
        <v>563</v>
      </c>
      <c r="E14761" s="173">
        <f>SUM(E14737:E14760)</f>
        <v>5.4299999999999988</v>
      </c>
    </row>
    <row r="14762" spans="1:5">
      <c r="A14762" s="410"/>
      <c r="B14762" s="62"/>
      <c r="C14762" s="62"/>
      <c r="D14762" s="62"/>
      <c r="E14762" s="173"/>
    </row>
    <row r="14763" spans="1:5">
      <c r="A14763" s="410" t="s">
        <v>565</v>
      </c>
      <c r="B14763" s="62" t="s">
        <v>563</v>
      </c>
      <c r="C14763" s="62" t="s">
        <v>563</v>
      </c>
      <c r="D14763" s="62" t="s">
        <v>563</v>
      </c>
      <c r="E14763" s="173">
        <f>E14729+E14734+E14761</f>
        <v>12.439999999999998</v>
      </c>
    </row>
    <row r="14764" spans="1:5">
      <c r="A14764" s="410"/>
      <c r="B14764" s="62"/>
      <c r="C14764" s="62"/>
      <c r="D14764" s="413"/>
      <c r="E14764" s="173"/>
    </row>
    <row r="14765" spans="1:5">
      <c r="A14765" s="410"/>
      <c r="B14765" s="62"/>
      <c r="C14765" s="62"/>
      <c r="D14765" s="62"/>
      <c r="E14765" s="173"/>
    </row>
    <row r="14766" spans="1:5">
      <c r="A14766" s="410"/>
      <c r="B14766" s="62"/>
      <c r="C14766" s="62"/>
      <c r="D14766" s="62"/>
      <c r="E14766" s="173"/>
    </row>
    <row r="14767" spans="1:5">
      <c r="A14767" s="410" t="s">
        <v>2882</v>
      </c>
      <c r="B14767" s="62" t="s">
        <v>3728</v>
      </c>
      <c r="C14767" s="62"/>
      <c r="D14767" s="62"/>
      <c r="E14767" s="173"/>
    </row>
    <row r="14768" spans="1:5" ht="30">
      <c r="A14768" s="410" t="s">
        <v>2883</v>
      </c>
      <c r="B14768" s="62"/>
      <c r="C14768" s="62"/>
      <c r="D14768" s="62"/>
      <c r="E14768" s="173"/>
    </row>
    <row r="14769" spans="1:5">
      <c r="A14769" s="410" t="s">
        <v>570</v>
      </c>
      <c r="B14769" s="62"/>
      <c r="C14769" s="62"/>
      <c r="D14769" s="62"/>
      <c r="E14769" s="173"/>
    </row>
    <row r="14770" spans="1:5">
      <c r="A14770" s="410"/>
      <c r="B14770" s="62"/>
      <c r="C14770" s="62"/>
      <c r="D14770" s="62"/>
      <c r="E14770" s="173"/>
    </row>
    <row r="14771" spans="1:5">
      <c r="A14771" s="410" t="s">
        <v>576</v>
      </c>
      <c r="B14771" s="62" t="s">
        <v>558</v>
      </c>
      <c r="C14771" s="62" t="s">
        <v>559</v>
      </c>
      <c r="D14771" s="62" t="s">
        <v>560</v>
      </c>
      <c r="E14771" s="173" t="s">
        <v>561</v>
      </c>
    </row>
    <row r="14772" spans="1:5" ht="30">
      <c r="A14772" s="410" t="s">
        <v>3061</v>
      </c>
      <c r="B14772" s="62" t="s">
        <v>123</v>
      </c>
      <c r="C14772" s="62">
        <v>4.0620000000000001E-5</v>
      </c>
      <c r="D14772" s="62">
        <v>576</v>
      </c>
      <c r="E14772" s="173">
        <f>TRUNC((C14772*D14772),2)</f>
        <v>0.02</v>
      </c>
    </row>
    <row r="14773" spans="1:5">
      <c r="A14773" s="410" t="s">
        <v>562</v>
      </c>
      <c r="B14773" s="62" t="s">
        <v>563</v>
      </c>
      <c r="C14773" s="62" t="s">
        <v>563</v>
      </c>
      <c r="D14773" s="62" t="s">
        <v>563</v>
      </c>
      <c r="E14773" s="173">
        <f>SUM(E14772:E14772)</f>
        <v>0.02</v>
      </c>
    </row>
    <row r="14774" spans="1:5">
      <c r="A14774" s="410"/>
      <c r="B14774" s="62"/>
      <c r="C14774" s="62"/>
      <c r="D14774" s="62"/>
      <c r="E14774" s="173"/>
    </row>
    <row r="14775" spans="1:5">
      <c r="A14775" s="410" t="s">
        <v>557</v>
      </c>
      <c r="B14775" s="62" t="s">
        <v>558</v>
      </c>
      <c r="C14775" s="62" t="s">
        <v>559</v>
      </c>
      <c r="D14775" s="62" t="s">
        <v>560</v>
      </c>
      <c r="E14775" s="173" t="s">
        <v>561</v>
      </c>
    </row>
    <row r="14776" spans="1:5">
      <c r="A14776" s="410" t="s">
        <v>3124</v>
      </c>
      <c r="B14776" s="62" t="s">
        <v>122</v>
      </c>
      <c r="C14776" s="62">
        <v>0.30903000000000003</v>
      </c>
      <c r="D14776" s="62">
        <v>9.34</v>
      </c>
      <c r="E14776" s="173">
        <f>TRUNC((C14776*D14776),2)</f>
        <v>2.88</v>
      </c>
    </row>
    <row r="14777" spans="1:5">
      <c r="A14777" s="410" t="s">
        <v>3125</v>
      </c>
      <c r="B14777" s="62" t="s">
        <v>122</v>
      </c>
      <c r="C14777" s="62">
        <v>0.30903000000000003</v>
      </c>
      <c r="D14777" s="62">
        <v>13.3</v>
      </c>
      <c r="E14777" s="173">
        <f>TRUNC((C14777*D14777),2)</f>
        <v>4.1100000000000003</v>
      </c>
    </row>
    <row r="14778" spans="1:5">
      <c r="A14778" s="410" t="s">
        <v>562</v>
      </c>
      <c r="B14778" s="62" t="s">
        <v>563</v>
      </c>
      <c r="C14778" s="62" t="s">
        <v>563</v>
      </c>
      <c r="D14778" s="62" t="s">
        <v>563</v>
      </c>
      <c r="E14778" s="173">
        <f>SUM(E14776:E14777)</f>
        <v>6.99</v>
      </c>
    </row>
    <row r="14779" spans="1:5">
      <c r="A14779" s="410"/>
      <c r="B14779" s="62"/>
      <c r="C14779" s="62"/>
      <c r="D14779" s="62"/>
      <c r="E14779" s="173"/>
    </row>
    <row r="14780" spans="1:5">
      <c r="A14780" s="410" t="s">
        <v>564</v>
      </c>
      <c r="B14780" s="62" t="s">
        <v>558</v>
      </c>
      <c r="C14780" s="62" t="s">
        <v>559</v>
      </c>
      <c r="D14780" s="62" t="s">
        <v>560</v>
      </c>
      <c r="E14780" s="173" t="s">
        <v>561</v>
      </c>
    </row>
    <row r="14781" spans="1:5">
      <c r="A14781" s="410" t="s">
        <v>3066</v>
      </c>
      <c r="B14781" s="62" t="s">
        <v>123</v>
      </c>
      <c r="C14781" s="62">
        <v>4.8103199999999999E-3</v>
      </c>
      <c r="D14781" s="62">
        <v>6.92</v>
      </c>
      <c r="E14781" s="173">
        <f t="shared" ref="E14781:E14804" si="325">TRUNC((C14781*D14781),2)</f>
        <v>0.03</v>
      </c>
    </row>
    <row r="14782" spans="1:5">
      <c r="A14782" s="410" t="s">
        <v>3046</v>
      </c>
      <c r="B14782" s="62" t="s">
        <v>131</v>
      </c>
      <c r="C14782" s="62">
        <v>9.6060000000000004E-4</v>
      </c>
      <c r="D14782" s="62">
        <v>50.4</v>
      </c>
      <c r="E14782" s="173">
        <f t="shared" si="325"/>
        <v>0.04</v>
      </c>
    </row>
    <row r="14783" spans="1:5">
      <c r="A14783" s="410" t="s">
        <v>3067</v>
      </c>
      <c r="B14783" s="62" t="s">
        <v>123</v>
      </c>
      <c r="C14783" s="62">
        <v>3.9876000000000001E-4</v>
      </c>
      <c r="D14783" s="62">
        <v>108.95</v>
      </c>
      <c r="E14783" s="173">
        <f t="shared" si="325"/>
        <v>0.04</v>
      </c>
    </row>
    <row r="14784" spans="1:5">
      <c r="A14784" s="410" t="s">
        <v>3069</v>
      </c>
      <c r="B14784" s="62" t="s">
        <v>123</v>
      </c>
      <c r="C14784" s="62">
        <v>5.4414600000000004E-3</v>
      </c>
      <c r="D14784" s="62">
        <v>6.21</v>
      </c>
      <c r="E14784" s="173">
        <f t="shared" si="325"/>
        <v>0.03</v>
      </c>
    </row>
    <row r="14785" spans="1:5">
      <c r="A14785" s="410" t="s">
        <v>3047</v>
      </c>
      <c r="B14785" s="62" t="s">
        <v>131</v>
      </c>
      <c r="C14785" s="62">
        <v>8.2407599999999998E-3</v>
      </c>
      <c r="D14785" s="62">
        <v>9.4499999999999993</v>
      </c>
      <c r="E14785" s="173">
        <f t="shared" si="325"/>
        <v>7.0000000000000007E-2</v>
      </c>
    </row>
    <row r="14786" spans="1:5">
      <c r="A14786" s="410" t="s">
        <v>3075</v>
      </c>
      <c r="B14786" s="62" t="s">
        <v>128</v>
      </c>
      <c r="C14786" s="62">
        <v>9.0689999999999998E-4</v>
      </c>
      <c r="D14786" s="62">
        <v>15.32</v>
      </c>
      <c r="E14786" s="173">
        <f t="shared" si="325"/>
        <v>0.01</v>
      </c>
    </row>
    <row r="14787" spans="1:5">
      <c r="A14787" s="410" t="s">
        <v>3430</v>
      </c>
      <c r="B14787" s="62" t="s">
        <v>123</v>
      </c>
      <c r="C14787" s="62">
        <v>1.0209059199999999</v>
      </c>
      <c r="D14787" s="62">
        <v>2.87</v>
      </c>
      <c r="E14787" s="173">
        <f t="shared" si="325"/>
        <v>2.92</v>
      </c>
    </row>
    <row r="14788" spans="1:5">
      <c r="A14788" s="410" t="s">
        <v>3076</v>
      </c>
      <c r="B14788" s="62" t="s">
        <v>122</v>
      </c>
      <c r="C14788" s="62">
        <v>0.6</v>
      </c>
      <c r="D14788" s="62">
        <v>1.87</v>
      </c>
      <c r="E14788" s="173">
        <f t="shared" si="325"/>
        <v>1.1200000000000001</v>
      </c>
    </row>
    <row r="14789" spans="1:5">
      <c r="A14789" s="410" t="s">
        <v>3077</v>
      </c>
      <c r="B14789" s="62" t="s">
        <v>122</v>
      </c>
      <c r="C14789" s="62">
        <v>0.6</v>
      </c>
      <c r="D14789" s="62">
        <v>0.71</v>
      </c>
      <c r="E14789" s="173">
        <f t="shared" si="325"/>
        <v>0.42</v>
      </c>
    </row>
    <row r="14790" spans="1:5">
      <c r="A14790" s="410" t="s">
        <v>3078</v>
      </c>
      <c r="B14790" s="62" t="s">
        <v>122</v>
      </c>
      <c r="C14790" s="62">
        <v>0.6</v>
      </c>
      <c r="D14790" s="62">
        <v>0.34</v>
      </c>
      <c r="E14790" s="173">
        <f t="shared" si="325"/>
        <v>0.2</v>
      </c>
    </row>
    <row r="14791" spans="1:5">
      <c r="A14791" s="410" t="s">
        <v>3079</v>
      </c>
      <c r="B14791" s="62" t="s">
        <v>122</v>
      </c>
      <c r="C14791" s="62">
        <v>0.6</v>
      </c>
      <c r="D14791" s="62">
        <v>0.05</v>
      </c>
      <c r="E14791" s="173">
        <f t="shared" si="325"/>
        <v>0.03</v>
      </c>
    </row>
    <row r="14792" spans="1:5">
      <c r="A14792" s="410" t="s">
        <v>3048</v>
      </c>
      <c r="B14792" s="62" t="s">
        <v>123</v>
      </c>
      <c r="C14792" s="62">
        <v>1.58778E-3</v>
      </c>
      <c r="D14792" s="62">
        <v>31.18</v>
      </c>
      <c r="E14792" s="173">
        <f t="shared" si="325"/>
        <v>0.04</v>
      </c>
    </row>
    <row r="14793" spans="1:5">
      <c r="A14793" s="410" t="s">
        <v>3049</v>
      </c>
      <c r="B14793" s="62" t="s">
        <v>123</v>
      </c>
      <c r="C14793" s="62">
        <v>7.4417999999999999E-4</v>
      </c>
      <c r="D14793" s="62">
        <v>178.5</v>
      </c>
      <c r="E14793" s="173">
        <f t="shared" si="325"/>
        <v>0.13</v>
      </c>
    </row>
    <row r="14794" spans="1:5">
      <c r="A14794" s="410" t="s">
        <v>3050</v>
      </c>
      <c r="B14794" s="62" t="s">
        <v>123</v>
      </c>
      <c r="C14794" s="62">
        <v>6.6892320000000005E-2</v>
      </c>
      <c r="D14794" s="62">
        <v>1.17</v>
      </c>
      <c r="E14794" s="173">
        <f t="shared" si="325"/>
        <v>7.0000000000000007E-2</v>
      </c>
    </row>
    <row r="14795" spans="1:5" ht="30">
      <c r="A14795" s="410" t="s">
        <v>3051</v>
      </c>
      <c r="B14795" s="62" t="s">
        <v>123</v>
      </c>
      <c r="C14795" s="62">
        <v>6.4499999999999996E-4</v>
      </c>
      <c r="D14795" s="62">
        <v>140.43</v>
      </c>
      <c r="E14795" s="173">
        <f t="shared" si="325"/>
        <v>0.09</v>
      </c>
    </row>
    <row r="14796" spans="1:5" ht="30">
      <c r="A14796" s="410" t="s">
        <v>3052</v>
      </c>
      <c r="B14796" s="62" t="s">
        <v>123</v>
      </c>
      <c r="C14796" s="62">
        <v>4.3199999999999998E-4</v>
      </c>
      <c r="D14796" s="62">
        <v>123.37</v>
      </c>
      <c r="E14796" s="173">
        <f t="shared" si="325"/>
        <v>0.05</v>
      </c>
    </row>
    <row r="14797" spans="1:5" ht="30">
      <c r="A14797" s="410" t="s">
        <v>3080</v>
      </c>
      <c r="B14797" s="62" t="s">
        <v>123</v>
      </c>
      <c r="C14797" s="62">
        <v>2.6460000000000001E-5</v>
      </c>
      <c r="D14797" s="62">
        <v>593.85</v>
      </c>
      <c r="E14797" s="173">
        <f t="shared" si="325"/>
        <v>0.01</v>
      </c>
    </row>
    <row r="14798" spans="1:5">
      <c r="A14798" s="410" t="s">
        <v>3081</v>
      </c>
      <c r="B14798" s="62" t="s">
        <v>123</v>
      </c>
      <c r="C14798" s="62">
        <v>1.6248E-4</v>
      </c>
      <c r="D14798" s="62">
        <v>134.63</v>
      </c>
      <c r="E14798" s="173">
        <f t="shared" si="325"/>
        <v>0.02</v>
      </c>
    </row>
    <row r="14799" spans="1:5">
      <c r="A14799" s="410" t="s">
        <v>3082</v>
      </c>
      <c r="B14799" s="62" t="s">
        <v>123</v>
      </c>
      <c r="C14799" s="62">
        <v>1.2342000000000001E-4</v>
      </c>
      <c r="D14799" s="62">
        <v>202.84</v>
      </c>
      <c r="E14799" s="173">
        <f t="shared" si="325"/>
        <v>0.02</v>
      </c>
    </row>
    <row r="14800" spans="1:5">
      <c r="A14800" s="410" t="s">
        <v>3083</v>
      </c>
      <c r="B14800" s="62" t="s">
        <v>123</v>
      </c>
      <c r="C14800" s="62">
        <v>2.6460000000000001E-5</v>
      </c>
      <c r="D14800" s="62">
        <v>574.46</v>
      </c>
      <c r="E14800" s="173">
        <f t="shared" si="325"/>
        <v>0.01</v>
      </c>
    </row>
    <row r="14801" spans="1:5">
      <c r="A14801" s="410" t="s">
        <v>3084</v>
      </c>
      <c r="B14801" s="62" t="s">
        <v>123</v>
      </c>
      <c r="C14801" s="62">
        <v>3.252E-5</v>
      </c>
      <c r="D14801" s="62">
        <v>276.64</v>
      </c>
      <c r="E14801" s="173">
        <f t="shared" si="325"/>
        <v>0</v>
      </c>
    </row>
    <row r="14802" spans="1:5">
      <c r="A14802" s="410" t="s">
        <v>3085</v>
      </c>
      <c r="B14802" s="62" t="s">
        <v>123</v>
      </c>
      <c r="C14802" s="62">
        <v>1.6379999999999999E-3</v>
      </c>
      <c r="D14802" s="62">
        <v>8.1</v>
      </c>
      <c r="E14802" s="173">
        <f t="shared" si="325"/>
        <v>0.01</v>
      </c>
    </row>
    <row r="14803" spans="1:5">
      <c r="A14803" s="410" t="s">
        <v>3086</v>
      </c>
      <c r="B14803" s="62" t="s">
        <v>123</v>
      </c>
      <c r="C14803" s="62">
        <v>9.0689999999999998E-4</v>
      </c>
      <c r="D14803" s="62">
        <v>11.01</v>
      </c>
      <c r="E14803" s="173">
        <f t="shared" si="325"/>
        <v>0</v>
      </c>
    </row>
    <row r="14804" spans="1:5">
      <c r="A14804" s="410" t="s">
        <v>3087</v>
      </c>
      <c r="B14804" s="62" t="s">
        <v>123</v>
      </c>
      <c r="C14804" s="62">
        <v>9.0689999999999998E-4</v>
      </c>
      <c r="D14804" s="62">
        <v>24.42</v>
      </c>
      <c r="E14804" s="173">
        <f t="shared" si="325"/>
        <v>0.02</v>
      </c>
    </row>
    <row r="14805" spans="1:5">
      <c r="A14805" s="410" t="s">
        <v>562</v>
      </c>
      <c r="B14805" s="62" t="s">
        <v>563</v>
      </c>
      <c r="C14805" s="62" t="s">
        <v>563</v>
      </c>
      <c r="D14805" s="62" t="s">
        <v>563</v>
      </c>
      <c r="E14805" s="173">
        <f>SUM(E14781:E14804)</f>
        <v>5.3799999999999981</v>
      </c>
    </row>
    <row r="14806" spans="1:5">
      <c r="A14806" s="410"/>
      <c r="B14806" s="62"/>
      <c r="C14806" s="62"/>
      <c r="D14806" s="62"/>
      <c r="E14806" s="173"/>
    </row>
    <row r="14807" spans="1:5">
      <c r="A14807" s="410" t="s">
        <v>565</v>
      </c>
      <c r="B14807" s="62" t="s">
        <v>563</v>
      </c>
      <c r="C14807" s="62" t="s">
        <v>563</v>
      </c>
      <c r="D14807" s="62" t="s">
        <v>563</v>
      </c>
      <c r="E14807" s="173">
        <f>E14773+E14778+E14805</f>
        <v>12.389999999999997</v>
      </c>
    </row>
    <row r="14808" spans="1:5">
      <c r="A14808" s="410"/>
      <c r="B14808" s="62"/>
      <c r="C14808" s="62"/>
      <c r="D14808" s="413"/>
      <c r="E14808" s="173"/>
    </row>
    <row r="14809" spans="1:5">
      <c r="A14809" s="410"/>
      <c r="B14809" s="62"/>
      <c r="C14809" s="62"/>
      <c r="D14809" s="62"/>
      <c r="E14809" s="173"/>
    </row>
    <row r="14810" spans="1:5">
      <c r="A14810" s="410"/>
      <c r="B14810" s="62"/>
      <c r="C14810" s="62"/>
      <c r="D14810" s="62"/>
      <c r="E14810" s="173"/>
    </row>
    <row r="14811" spans="1:5">
      <c r="A14811" s="410" t="s">
        <v>2884</v>
      </c>
      <c r="B14811" s="62" t="s">
        <v>3547</v>
      </c>
      <c r="C14811" s="62"/>
      <c r="D14811" s="62"/>
      <c r="E14811" s="173"/>
    </row>
    <row r="14812" spans="1:5">
      <c r="A14812" s="410" t="s">
        <v>2885</v>
      </c>
      <c r="B14812" s="62"/>
      <c r="C14812" s="62"/>
      <c r="D14812" s="62"/>
      <c r="E14812" s="173"/>
    </row>
    <row r="14813" spans="1:5">
      <c r="A14813" s="410" t="s">
        <v>570</v>
      </c>
      <c r="B14813" s="62"/>
      <c r="C14813" s="62"/>
      <c r="D14813" s="62"/>
      <c r="E14813" s="173"/>
    </row>
    <row r="14814" spans="1:5">
      <c r="A14814" s="410"/>
      <c r="B14814" s="62"/>
      <c r="C14814" s="62"/>
      <c r="D14814" s="62"/>
      <c r="E14814" s="173"/>
    </row>
    <row r="14815" spans="1:5">
      <c r="A14815" s="410" t="s">
        <v>576</v>
      </c>
      <c r="B14815" s="62" t="s">
        <v>558</v>
      </c>
      <c r="C14815" s="62" t="s">
        <v>559</v>
      </c>
      <c r="D14815" s="62" t="s">
        <v>560</v>
      </c>
      <c r="E14815" s="173" t="s">
        <v>561</v>
      </c>
    </row>
    <row r="14816" spans="1:5" ht="30">
      <c r="A14816" s="410" t="s">
        <v>3061</v>
      </c>
      <c r="B14816" s="62" t="s">
        <v>123</v>
      </c>
      <c r="C14816" s="62">
        <v>1.084E-5</v>
      </c>
      <c r="D14816" s="62">
        <v>576</v>
      </c>
      <c r="E14816" s="173">
        <f>TRUNC((C14816*D14816),2)</f>
        <v>0</v>
      </c>
    </row>
    <row r="14817" spans="1:5">
      <c r="A14817" s="410" t="s">
        <v>562</v>
      </c>
      <c r="B14817" s="62" t="s">
        <v>563</v>
      </c>
      <c r="C14817" s="62" t="s">
        <v>563</v>
      </c>
      <c r="D14817" s="62" t="s">
        <v>563</v>
      </c>
      <c r="E14817" s="173">
        <f>SUM(E14816:E14816)</f>
        <v>0</v>
      </c>
    </row>
    <row r="14818" spans="1:5">
      <c r="A14818" s="410"/>
      <c r="B14818" s="62"/>
      <c r="C14818" s="62"/>
      <c r="D14818" s="62"/>
      <c r="E14818" s="173"/>
    </row>
    <row r="14819" spans="1:5">
      <c r="A14819" s="410" t="s">
        <v>557</v>
      </c>
      <c r="B14819" s="62" t="s">
        <v>558</v>
      </c>
      <c r="C14819" s="62" t="s">
        <v>559</v>
      </c>
      <c r="D14819" s="62" t="s">
        <v>560</v>
      </c>
      <c r="E14819" s="173" t="s">
        <v>561</v>
      </c>
    </row>
    <row r="14820" spans="1:5">
      <c r="A14820" s="410" t="s">
        <v>3124</v>
      </c>
      <c r="B14820" s="62" t="s">
        <v>122</v>
      </c>
      <c r="C14820" s="62">
        <v>8.2407999999999995E-2</v>
      </c>
      <c r="D14820" s="62">
        <v>9.34</v>
      </c>
      <c r="E14820" s="173">
        <f>TRUNC((C14820*D14820),2)</f>
        <v>0.76</v>
      </c>
    </row>
    <row r="14821" spans="1:5">
      <c r="A14821" s="410" t="s">
        <v>3125</v>
      </c>
      <c r="B14821" s="62" t="s">
        <v>122</v>
      </c>
      <c r="C14821" s="62">
        <v>8.2407999999999995E-2</v>
      </c>
      <c r="D14821" s="62">
        <v>13.3</v>
      </c>
      <c r="E14821" s="173">
        <f>TRUNC((C14821*D14821),2)</f>
        <v>1.0900000000000001</v>
      </c>
    </row>
    <row r="14822" spans="1:5">
      <c r="A14822" s="410" t="s">
        <v>562</v>
      </c>
      <c r="B14822" s="62" t="s">
        <v>563</v>
      </c>
      <c r="C14822" s="62" t="s">
        <v>563</v>
      </c>
      <c r="D14822" s="62" t="s">
        <v>563</v>
      </c>
      <c r="E14822" s="173">
        <f>SUM(E14820:E14821)</f>
        <v>1.85</v>
      </c>
    </row>
    <row r="14823" spans="1:5">
      <c r="A14823" s="410"/>
      <c r="B14823" s="62"/>
      <c r="C14823" s="62"/>
      <c r="D14823" s="62"/>
      <c r="E14823" s="173"/>
    </row>
    <row r="14824" spans="1:5">
      <c r="A14824" s="410" t="s">
        <v>564</v>
      </c>
      <c r="B14824" s="62" t="s">
        <v>558</v>
      </c>
      <c r="C14824" s="62" t="s">
        <v>559</v>
      </c>
      <c r="D14824" s="62" t="s">
        <v>560</v>
      </c>
      <c r="E14824" s="173" t="s">
        <v>561</v>
      </c>
    </row>
    <row r="14825" spans="1:5">
      <c r="A14825" s="410" t="s">
        <v>3066</v>
      </c>
      <c r="B14825" s="62" t="s">
        <v>123</v>
      </c>
      <c r="C14825" s="62">
        <v>1.28276E-3</v>
      </c>
      <c r="D14825" s="62">
        <v>6.92</v>
      </c>
      <c r="E14825" s="173">
        <f t="shared" ref="E14825:E14848" si="326">TRUNC((C14825*D14825),2)</f>
        <v>0</v>
      </c>
    </row>
    <row r="14826" spans="1:5">
      <c r="A14826" s="410" t="s">
        <v>3046</v>
      </c>
      <c r="B14826" s="62" t="s">
        <v>131</v>
      </c>
      <c r="C14826" s="62">
        <v>2.5616000000000001E-4</v>
      </c>
      <c r="D14826" s="62">
        <v>50.4</v>
      </c>
      <c r="E14826" s="173">
        <f t="shared" si="326"/>
        <v>0.01</v>
      </c>
    </row>
    <row r="14827" spans="1:5">
      <c r="A14827" s="410" t="s">
        <v>3067</v>
      </c>
      <c r="B14827" s="62" t="s">
        <v>123</v>
      </c>
      <c r="C14827" s="62">
        <v>1.0634E-4</v>
      </c>
      <c r="D14827" s="62">
        <v>108.95</v>
      </c>
      <c r="E14827" s="173">
        <f t="shared" si="326"/>
        <v>0.01</v>
      </c>
    </row>
    <row r="14828" spans="1:5">
      <c r="A14828" s="410" t="s">
        <v>3069</v>
      </c>
      <c r="B14828" s="62" t="s">
        <v>123</v>
      </c>
      <c r="C14828" s="62">
        <v>1.4510599999999999E-3</v>
      </c>
      <c r="D14828" s="62">
        <v>6.21</v>
      </c>
      <c r="E14828" s="173">
        <f t="shared" si="326"/>
        <v>0</v>
      </c>
    </row>
    <row r="14829" spans="1:5">
      <c r="A14829" s="410" t="s">
        <v>3047</v>
      </c>
      <c r="B14829" s="62" t="s">
        <v>131</v>
      </c>
      <c r="C14829" s="62">
        <v>2.19754E-3</v>
      </c>
      <c r="D14829" s="62">
        <v>9.4499999999999993</v>
      </c>
      <c r="E14829" s="173">
        <f t="shared" si="326"/>
        <v>0.02</v>
      </c>
    </row>
    <row r="14830" spans="1:5">
      <c r="A14830" s="410" t="s">
        <v>3075</v>
      </c>
      <c r="B14830" s="62" t="s">
        <v>128</v>
      </c>
      <c r="C14830" s="62">
        <v>2.4184E-4</v>
      </c>
      <c r="D14830" s="62">
        <v>15.32</v>
      </c>
      <c r="E14830" s="173">
        <f t="shared" si="326"/>
        <v>0</v>
      </c>
    </row>
    <row r="14831" spans="1:5">
      <c r="A14831" s="410" t="s">
        <v>3076</v>
      </c>
      <c r="B14831" s="62" t="s">
        <v>122</v>
      </c>
      <c r="C14831" s="62">
        <v>0.16</v>
      </c>
      <c r="D14831" s="62">
        <v>1.87</v>
      </c>
      <c r="E14831" s="173">
        <f t="shared" si="326"/>
        <v>0.28999999999999998</v>
      </c>
    </row>
    <row r="14832" spans="1:5">
      <c r="A14832" s="410" t="s">
        <v>3077</v>
      </c>
      <c r="B14832" s="62" t="s">
        <v>122</v>
      </c>
      <c r="C14832" s="62">
        <v>0.16</v>
      </c>
      <c r="D14832" s="62">
        <v>0.71</v>
      </c>
      <c r="E14832" s="173">
        <f t="shared" si="326"/>
        <v>0.11</v>
      </c>
    </row>
    <row r="14833" spans="1:5">
      <c r="A14833" s="410" t="s">
        <v>3078</v>
      </c>
      <c r="B14833" s="62" t="s">
        <v>122</v>
      </c>
      <c r="C14833" s="62">
        <v>0.16</v>
      </c>
      <c r="D14833" s="62">
        <v>0.34</v>
      </c>
      <c r="E14833" s="173">
        <f t="shared" si="326"/>
        <v>0.05</v>
      </c>
    </row>
    <row r="14834" spans="1:5">
      <c r="A14834" s="410" t="s">
        <v>3079</v>
      </c>
      <c r="B14834" s="62" t="s">
        <v>122</v>
      </c>
      <c r="C14834" s="62">
        <v>0.16</v>
      </c>
      <c r="D14834" s="62">
        <v>0.05</v>
      </c>
      <c r="E14834" s="173">
        <f t="shared" si="326"/>
        <v>0</v>
      </c>
    </row>
    <row r="14835" spans="1:5">
      <c r="A14835" s="410" t="s">
        <v>3048</v>
      </c>
      <c r="B14835" s="62" t="s">
        <v>123</v>
      </c>
      <c r="C14835" s="62">
        <v>4.2339999999999999E-4</v>
      </c>
      <c r="D14835" s="62">
        <v>31.18</v>
      </c>
      <c r="E14835" s="173">
        <f t="shared" si="326"/>
        <v>0.01</v>
      </c>
    </row>
    <row r="14836" spans="1:5">
      <c r="A14836" s="410" t="s">
        <v>3049</v>
      </c>
      <c r="B14836" s="62" t="s">
        <v>123</v>
      </c>
      <c r="C14836" s="62">
        <v>1.9844E-4</v>
      </c>
      <c r="D14836" s="62">
        <v>178.5</v>
      </c>
      <c r="E14836" s="173">
        <f t="shared" si="326"/>
        <v>0.03</v>
      </c>
    </row>
    <row r="14837" spans="1:5">
      <c r="A14837" s="410" t="s">
        <v>3050</v>
      </c>
      <c r="B14837" s="62" t="s">
        <v>123</v>
      </c>
      <c r="C14837" s="62">
        <v>1.783796E-2</v>
      </c>
      <c r="D14837" s="62">
        <v>1.17</v>
      </c>
      <c r="E14837" s="173">
        <f t="shared" si="326"/>
        <v>0.02</v>
      </c>
    </row>
    <row r="14838" spans="1:5" ht="30">
      <c r="A14838" s="410" t="s">
        <v>3051</v>
      </c>
      <c r="B14838" s="62" t="s">
        <v>123</v>
      </c>
      <c r="C14838" s="62">
        <v>1.7200000000000001E-4</v>
      </c>
      <c r="D14838" s="62">
        <v>140.43</v>
      </c>
      <c r="E14838" s="173">
        <f t="shared" si="326"/>
        <v>0.02</v>
      </c>
    </row>
    <row r="14839" spans="1:5" ht="30">
      <c r="A14839" s="410" t="s">
        <v>3052</v>
      </c>
      <c r="B14839" s="62" t="s">
        <v>123</v>
      </c>
      <c r="C14839" s="62">
        <v>1.1519999999999999E-4</v>
      </c>
      <c r="D14839" s="62">
        <v>123.37</v>
      </c>
      <c r="E14839" s="173">
        <f t="shared" si="326"/>
        <v>0.01</v>
      </c>
    </row>
    <row r="14840" spans="1:5" ht="30">
      <c r="A14840" s="410" t="s">
        <v>3080</v>
      </c>
      <c r="B14840" s="62" t="s">
        <v>123</v>
      </c>
      <c r="C14840" s="62">
        <v>7.0600000000000002E-6</v>
      </c>
      <c r="D14840" s="62">
        <v>593.85</v>
      </c>
      <c r="E14840" s="173">
        <f t="shared" si="326"/>
        <v>0</v>
      </c>
    </row>
    <row r="14841" spans="1:5">
      <c r="A14841" s="410" t="s">
        <v>3081</v>
      </c>
      <c r="B14841" s="62" t="s">
        <v>123</v>
      </c>
      <c r="C14841" s="62">
        <v>4.3319999999999999E-5</v>
      </c>
      <c r="D14841" s="62">
        <v>134.63</v>
      </c>
      <c r="E14841" s="173">
        <f t="shared" si="326"/>
        <v>0</v>
      </c>
    </row>
    <row r="14842" spans="1:5">
      <c r="A14842" s="410" t="s">
        <v>3082</v>
      </c>
      <c r="B14842" s="62" t="s">
        <v>123</v>
      </c>
      <c r="C14842" s="62">
        <v>3.2920000000000003E-5</v>
      </c>
      <c r="D14842" s="62">
        <v>202.84</v>
      </c>
      <c r="E14842" s="173">
        <f t="shared" si="326"/>
        <v>0</v>
      </c>
    </row>
    <row r="14843" spans="1:5">
      <c r="A14843" s="410" t="s">
        <v>3083</v>
      </c>
      <c r="B14843" s="62" t="s">
        <v>123</v>
      </c>
      <c r="C14843" s="62">
        <v>7.0600000000000002E-6</v>
      </c>
      <c r="D14843" s="62">
        <v>574.46</v>
      </c>
      <c r="E14843" s="173">
        <f t="shared" si="326"/>
        <v>0</v>
      </c>
    </row>
    <row r="14844" spans="1:5">
      <c r="A14844" s="410" t="s">
        <v>3084</v>
      </c>
      <c r="B14844" s="62" t="s">
        <v>123</v>
      </c>
      <c r="C14844" s="62">
        <v>8.6799999999999999E-6</v>
      </c>
      <c r="D14844" s="62">
        <v>276.64</v>
      </c>
      <c r="E14844" s="173">
        <f t="shared" si="326"/>
        <v>0</v>
      </c>
    </row>
    <row r="14845" spans="1:5">
      <c r="A14845" s="410" t="s">
        <v>3085</v>
      </c>
      <c r="B14845" s="62" t="s">
        <v>123</v>
      </c>
      <c r="C14845" s="62">
        <v>4.3679999999999999E-4</v>
      </c>
      <c r="D14845" s="62">
        <v>8.1</v>
      </c>
      <c r="E14845" s="173">
        <f t="shared" si="326"/>
        <v>0</v>
      </c>
    </row>
    <row r="14846" spans="1:5">
      <c r="A14846" s="410" t="s">
        <v>3086</v>
      </c>
      <c r="B14846" s="62" t="s">
        <v>123</v>
      </c>
      <c r="C14846" s="62">
        <v>2.4184E-4</v>
      </c>
      <c r="D14846" s="62">
        <v>11.01</v>
      </c>
      <c r="E14846" s="173">
        <f t="shared" si="326"/>
        <v>0</v>
      </c>
    </row>
    <row r="14847" spans="1:5">
      <c r="A14847" s="410" t="s">
        <v>3087</v>
      </c>
      <c r="B14847" s="62" t="s">
        <v>123</v>
      </c>
      <c r="C14847" s="62">
        <v>2.4184E-4</v>
      </c>
      <c r="D14847" s="62">
        <v>24.42</v>
      </c>
      <c r="E14847" s="173">
        <f t="shared" si="326"/>
        <v>0</v>
      </c>
    </row>
    <row r="14848" spans="1:5">
      <c r="A14848" s="410" t="s">
        <v>3431</v>
      </c>
      <c r="B14848" s="62" t="s">
        <v>123</v>
      </c>
      <c r="C14848" s="62">
        <v>1.4</v>
      </c>
      <c r="D14848" s="62">
        <v>0.25</v>
      </c>
      <c r="E14848" s="173">
        <f t="shared" si="326"/>
        <v>0.35</v>
      </c>
    </row>
    <row r="14849" spans="1:5">
      <c r="A14849" s="410" t="s">
        <v>562</v>
      </c>
      <c r="B14849" s="62" t="s">
        <v>563</v>
      </c>
      <c r="C14849" s="62" t="s">
        <v>563</v>
      </c>
      <c r="D14849" s="62" t="s">
        <v>563</v>
      </c>
      <c r="E14849" s="173">
        <f>SUM(E14825:E14848)</f>
        <v>0.92999999999999994</v>
      </c>
    </row>
    <row r="14850" spans="1:5">
      <c r="A14850" s="410"/>
      <c r="B14850" s="62"/>
      <c r="C14850" s="62"/>
      <c r="D14850" s="62"/>
      <c r="E14850" s="173"/>
    </row>
    <row r="14851" spans="1:5">
      <c r="A14851" s="410" t="s">
        <v>565</v>
      </c>
      <c r="B14851" s="62" t="s">
        <v>563</v>
      </c>
      <c r="C14851" s="62" t="s">
        <v>563</v>
      </c>
      <c r="D14851" s="62" t="s">
        <v>563</v>
      </c>
      <c r="E14851" s="173">
        <f>E14817+E14822+E14849</f>
        <v>2.7800000000000002</v>
      </c>
    </row>
    <row r="14852" spans="1:5">
      <c r="A14852" s="410"/>
      <c r="B14852" s="62"/>
      <c r="C14852" s="62"/>
      <c r="D14852" s="413"/>
      <c r="E14852" s="173"/>
    </row>
    <row r="14853" spans="1:5">
      <c r="A14853" s="410"/>
      <c r="B14853" s="62"/>
      <c r="C14853" s="62"/>
      <c r="D14853" s="62"/>
      <c r="E14853" s="173"/>
    </row>
    <row r="14854" spans="1:5">
      <c r="A14854" s="410"/>
      <c r="B14854" s="62"/>
      <c r="C14854" s="62"/>
      <c r="D14854" s="62"/>
      <c r="E14854" s="173"/>
    </row>
    <row r="14855" spans="1:5">
      <c r="A14855" s="410" t="s">
        <v>2886</v>
      </c>
      <c r="B14855" s="62" t="s">
        <v>3729</v>
      </c>
      <c r="C14855" s="62"/>
      <c r="D14855" s="62"/>
      <c r="E14855" s="173"/>
    </row>
    <row r="14856" spans="1:5" ht="30">
      <c r="A14856" s="410" t="s">
        <v>2887</v>
      </c>
      <c r="B14856" s="62"/>
      <c r="C14856" s="62"/>
      <c r="D14856" s="62"/>
      <c r="E14856" s="173"/>
    </row>
    <row r="14857" spans="1:5">
      <c r="A14857" s="410" t="s">
        <v>570</v>
      </c>
      <c r="B14857" s="62"/>
      <c r="C14857" s="62"/>
      <c r="D14857" s="62"/>
      <c r="E14857" s="173"/>
    </row>
    <row r="14858" spans="1:5">
      <c r="A14858" s="410"/>
      <c r="B14858" s="62"/>
      <c r="C14858" s="62"/>
      <c r="D14858" s="62"/>
      <c r="E14858" s="173"/>
    </row>
    <row r="14859" spans="1:5">
      <c r="A14859" s="410" t="s">
        <v>576</v>
      </c>
      <c r="B14859" s="62" t="s">
        <v>558</v>
      </c>
      <c r="C14859" s="62" t="s">
        <v>559</v>
      </c>
      <c r="D14859" s="62" t="s">
        <v>560</v>
      </c>
      <c r="E14859" s="173" t="s">
        <v>561</v>
      </c>
    </row>
    <row r="14860" spans="1:5" ht="30">
      <c r="A14860" s="410" t="s">
        <v>3061</v>
      </c>
      <c r="B14860" s="62" t="s">
        <v>123</v>
      </c>
      <c r="C14860" s="62">
        <v>4.0620000000000001E-5</v>
      </c>
      <c r="D14860" s="62">
        <v>576</v>
      </c>
      <c r="E14860" s="173">
        <f>TRUNC((C14860*D14860),2)</f>
        <v>0.02</v>
      </c>
    </row>
    <row r="14861" spans="1:5">
      <c r="A14861" s="410" t="s">
        <v>562</v>
      </c>
      <c r="B14861" s="62" t="s">
        <v>563</v>
      </c>
      <c r="C14861" s="62" t="s">
        <v>563</v>
      </c>
      <c r="D14861" s="62" t="s">
        <v>563</v>
      </c>
      <c r="E14861" s="173">
        <f>SUM(E14860:E14860)</f>
        <v>0.02</v>
      </c>
    </row>
    <row r="14862" spans="1:5">
      <c r="A14862" s="410"/>
      <c r="B14862" s="62"/>
      <c r="C14862" s="62"/>
      <c r="D14862" s="62"/>
      <c r="E14862" s="173"/>
    </row>
    <row r="14863" spans="1:5">
      <c r="A14863" s="410" t="s">
        <v>557</v>
      </c>
      <c r="B14863" s="62" t="s">
        <v>558</v>
      </c>
      <c r="C14863" s="62" t="s">
        <v>559</v>
      </c>
      <c r="D14863" s="62" t="s">
        <v>560</v>
      </c>
      <c r="E14863" s="173" t="s">
        <v>561</v>
      </c>
    </row>
    <row r="14864" spans="1:5">
      <c r="A14864" s="410" t="s">
        <v>3124</v>
      </c>
      <c r="B14864" s="62" t="s">
        <v>122</v>
      </c>
      <c r="C14864" s="62">
        <v>0.30903000000000003</v>
      </c>
      <c r="D14864" s="62">
        <v>9.34</v>
      </c>
      <c r="E14864" s="173">
        <f>TRUNC((C14864*D14864),2)</f>
        <v>2.88</v>
      </c>
    </row>
    <row r="14865" spans="1:5">
      <c r="A14865" s="410" t="s">
        <v>3125</v>
      </c>
      <c r="B14865" s="62" t="s">
        <v>122</v>
      </c>
      <c r="C14865" s="62">
        <v>0.30903000000000003</v>
      </c>
      <c r="D14865" s="62">
        <v>13.3</v>
      </c>
      <c r="E14865" s="173">
        <f>TRUNC((C14865*D14865),2)</f>
        <v>4.1100000000000003</v>
      </c>
    </row>
    <row r="14866" spans="1:5">
      <c r="A14866" s="410" t="s">
        <v>562</v>
      </c>
      <c r="B14866" s="62" t="s">
        <v>563</v>
      </c>
      <c r="C14866" s="62" t="s">
        <v>563</v>
      </c>
      <c r="D14866" s="62" t="s">
        <v>563</v>
      </c>
      <c r="E14866" s="173">
        <f>SUM(E14864:E14865)</f>
        <v>6.99</v>
      </c>
    </row>
    <row r="14867" spans="1:5">
      <c r="A14867" s="410"/>
      <c r="B14867" s="62"/>
      <c r="C14867" s="62"/>
      <c r="D14867" s="62"/>
      <c r="E14867" s="173"/>
    </row>
    <row r="14868" spans="1:5">
      <c r="A14868" s="410" t="s">
        <v>564</v>
      </c>
      <c r="B14868" s="62" t="s">
        <v>558</v>
      </c>
      <c r="C14868" s="62" t="s">
        <v>559</v>
      </c>
      <c r="D14868" s="62" t="s">
        <v>560</v>
      </c>
      <c r="E14868" s="173" t="s">
        <v>561</v>
      </c>
    </row>
    <row r="14869" spans="1:5">
      <c r="A14869" s="410" t="s">
        <v>3066</v>
      </c>
      <c r="B14869" s="62" t="s">
        <v>123</v>
      </c>
      <c r="C14869" s="62">
        <v>4.8103199999999999E-3</v>
      </c>
      <c r="D14869" s="62">
        <v>6.92</v>
      </c>
      <c r="E14869" s="173">
        <f t="shared" ref="E14869:E14892" si="327">TRUNC((C14869*D14869),2)</f>
        <v>0.03</v>
      </c>
    </row>
    <row r="14870" spans="1:5">
      <c r="A14870" s="410" t="s">
        <v>3046</v>
      </c>
      <c r="B14870" s="62" t="s">
        <v>131</v>
      </c>
      <c r="C14870" s="62">
        <v>9.6060000000000004E-4</v>
      </c>
      <c r="D14870" s="62">
        <v>50.4</v>
      </c>
      <c r="E14870" s="173">
        <f t="shared" si="327"/>
        <v>0.04</v>
      </c>
    </row>
    <row r="14871" spans="1:5">
      <c r="A14871" s="410" t="s">
        <v>3067</v>
      </c>
      <c r="B14871" s="62" t="s">
        <v>123</v>
      </c>
      <c r="C14871" s="62">
        <v>3.9876000000000001E-4</v>
      </c>
      <c r="D14871" s="62">
        <v>108.95</v>
      </c>
      <c r="E14871" s="173">
        <f t="shared" si="327"/>
        <v>0.04</v>
      </c>
    </row>
    <row r="14872" spans="1:5">
      <c r="A14872" s="410" t="s">
        <v>3069</v>
      </c>
      <c r="B14872" s="62" t="s">
        <v>123</v>
      </c>
      <c r="C14872" s="62">
        <v>5.4414600000000004E-3</v>
      </c>
      <c r="D14872" s="62">
        <v>6.21</v>
      </c>
      <c r="E14872" s="173">
        <f t="shared" si="327"/>
        <v>0.03</v>
      </c>
    </row>
    <row r="14873" spans="1:5">
      <c r="A14873" s="410" t="s">
        <v>3047</v>
      </c>
      <c r="B14873" s="62" t="s">
        <v>131</v>
      </c>
      <c r="C14873" s="62">
        <v>8.2407599999999998E-3</v>
      </c>
      <c r="D14873" s="62">
        <v>9.4499999999999993</v>
      </c>
      <c r="E14873" s="173">
        <f t="shared" si="327"/>
        <v>7.0000000000000007E-2</v>
      </c>
    </row>
    <row r="14874" spans="1:5">
      <c r="A14874" s="410" t="s">
        <v>3075</v>
      </c>
      <c r="B14874" s="62" t="s">
        <v>128</v>
      </c>
      <c r="C14874" s="62">
        <v>9.0689999999999998E-4</v>
      </c>
      <c r="D14874" s="62">
        <v>15.32</v>
      </c>
      <c r="E14874" s="173">
        <f t="shared" si="327"/>
        <v>0.01</v>
      </c>
    </row>
    <row r="14875" spans="1:5">
      <c r="A14875" s="410" t="s">
        <v>3432</v>
      </c>
      <c r="B14875" s="62" t="s">
        <v>123</v>
      </c>
      <c r="C14875" s="62">
        <v>1.0162162100000001</v>
      </c>
      <c r="D14875" s="62">
        <v>3.7</v>
      </c>
      <c r="E14875" s="173">
        <f t="shared" si="327"/>
        <v>3.75</v>
      </c>
    </row>
    <row r="14876" spans="1:5">
      <c r="A14876" s="410" t="s">
        <v>3076</v>
      </c>
      <c r="B14876" s="62" t="s">
        <v>122</v>
      </c>
      <c r="C14876" s="62">
        <v>0.6</v>
      </c>
      <c r="D14876" s="62">
        <v>1.87</v>
      </c>
      <c r="E14876" s="173">
        <f t="shared" si="327"/>
        <v>1.1200000000000001</v>
      </c>
    </row>
    <row r="14877" spans="1:5">
      <c r="A14877" s="410" t="s">
        <v>3077</v>
      </c>
      <c r="B14877" s="62" t="s">
        <v>122</v>
      </c>
      <c r="C14877" s="62">
        <v>0.6</v>
      </c>
      <c r="D14877" s="62">
        <v>0.71</v>
      </c>
      <c r="E14877" s="173">
        <f t="shared" si="327"/>
        <v>0.42</v>
      </c>
    </row>
    <row r="14878" spans="1:5">
      <c r="A14878" s="410" t="s">
        <v>3078</v>
      </c>
      <c r="B14878" s="62" t="s">
        <v>122</v>
      </c>
      <c r="C14878" s="62">
        <v>0.6</v>
      </c>
      <c r="D14878" s="62">
        <v>0.34</v>
      </c>
      <c r="E14878" s="173">
        <f t="shared" si="327"/>
        <v>0.2</v>
      </c>
    </row>
    <row r="14879" spans="1:5">
      <c r="A14879" s="410" t="s">
        <v>3079</v>
      </c>
      <c r="B14879" s="62" t="s">
        <v>122</v>
      </c>
      <c r="C14879" s="62">
        <v>0.6</v>
      </c>
      <c r="D14879" s="62">
        <v>0.05</v>
      </c>
      <c r="E14879" s="173">
        <f t="shared" si="327"/>
        <v>0.03</v>
      </c>
    </row>
    <row r="14880" spans="1:5">
      <c r="A14880" s="410" t="s">
        <v>3048</v>
      </c>
      <c r="B14880" s="62" t="s">
        <v>123</v>
      </c>
      <c r="C14880" s="62">
        <v>1.58778E-3</v>
      </c>
      <c r="D14880" s="62">
        <v>31.18</v>
      </c>
      <c r="E14880" s="173">
        <f t="shared" si="327"/>
        <v>0.04</v>
      </c>
    </row>
    <row r="14881" spans="1:5">
      <c r="A14881" s="410" t="s">
        <v>3049</v>
      </c>
      <c r="B14881" s="62" t="s">
        <v>123</v>
      </c>
      <c r="C14881" s="62">
        <v>7.4417999999999999E-4</v>
      </c>
      <c r="D14881" s="62">
        <v>178.5</v>
      </c>
      <c r="E14881" s="173">
        <f t="shared" si="327"/>
        <v>0.13</v>
      </c>
    </row>
    <row r="14882" spans="1:5">
      <c r="A14882" s="410" t="s">
        <v>3050</v>
      </c>
      <c r="B14882" s="62" t="s">
        <v>123</v>
      </c>
      <c r="C14882" s="62">
        <v>6.6892320000000005E-2</v>
      </c>
      <c r="D14882" s="62">
        <v>1.17</v>
      </c>
      <c r="E14882" s="173">
        <f t="shared" si="327"/>
        <v>7.0000000000000007E-2</v>
      </c>
    </row>
    <row r="14883" spans="1:5" ht="30">
      <c r="A14883" s="410" t="s">
        <v>3051</v>
      </c>
      <c r="B14883" s="62" t="s">
        <v>123</v>
      </c>
      <c r="C14883" s="62">
        <v>6.4499999999999996E-4</v>
      </c>
      <c r="D14883" s="62">
        <v>140.43</v>
      </c>
      <c r="E14883" s="173">
        <f t="shared" si="327"/>
        <v>0.09</v>
      </c>
    </row>
    <row r="14884" spans="1:5" ht="30">
      <c r="A14884" s="410" t="s">
        <v>3052</v>
      </c>
      <c r="B14884" s="62" t="s">
        <v>123</v>
      </c>
      <c r="C14884" s="62">
        <v>4.3199999999999998E-4</v>
      </c>
      <c r="D14884" s="62">
        <v>123.37</v>
      </c>
      <c r="E14884" s="173">
        <f t="shared" si="327"/>
        <v>0.05</v>
      </c>
    </row>
    <row r="14885" spans="1:5" ht="30">
      <c r="A14885" s="410" t="s">
        <v>3080</v>
      </c>
      <c r="B14885" s="62" t="s">
        <v>123</v>
      </c>
      <c r="C14885" s="62">
        <v>2.6460000000000001E-5</v>
      </c>
      <c r="D14885" s="62">
        <v>593.85</v>
      </c>
      <c r="E14885" s="173">
        <f t="shared" si="327"/>
        <v>0.01</v>
      </c>
    </row>
    <row r="14886" spans="1:5">
      <c r="A14886" s="410" t="s">
        <v>3081</v>
      </c>
      <c r="B14886" s="62" t="s">
        <v>123</v>
      </c>
      <c r="C14886" s="62">
        <v>1.6248E-4</v>
      </c>
      <c r="D14886" s="62">
        <v>134.63</v>
      </c>
      <c r="E14886" s="173">
        <f t="shared" si="327"/>
        <v>0.02</v>
      </c>
    </row>
    <row r="14887" spans="1:5">
      <c r="A14887" s="410" t="s">
        <v>3082</v>
      </c>
      <c r="B14887" s="62" t="s">
        <v>123</v>
      </c>
      <c r="C14887" s="62">
        <v>1.2342000000000001E-4</v>
      </c>
      <c r="D14887" s="62">
        <v>202.84</v>
      </c>
      <c r="E14887" s="173">
        <f t="shared" si="327"/>
        <v>0.02</v>
      </c>
    </row>
    <row r="14888" spans="1:5">
      <c r="A14888" s="410" t="s">
        <v>3083</v>
      </c>
      <c r="B14888" s="62" t="s">
        <v>123</v>
      </c>
      <c r="C14888" s="62">
        <v>2.6460000000000001E-5</v>
      </c>
      <c r="D14888" s="62">
        <v>574.46</v>
      </c>
      <c r="E14888" s="173">
        <f t="shared" si="327"/>
        <v>0.01</v>
      </c>
    </row>
    <row r="14889" spans="1:5">
      <c r="A14889" s="410" t="s">
        <v>3084</v>
      </c>
      <c r="B14889" s="62" t="s">
        <v>123</v>
      </c>
      <c r="C14889" s="62">
        <v>3.252E-5</v>
      </c>
      <c r="D14889" s="62">
        <v>276.64</v>
      </c>
      <c r="E14889" s="173">
        <f t="shared" si="327"/>
        <v>0</v>
      </c>
    </row>
    <row r="14890" spans="1:5">
      <c r="A14890" s="410" t="s">
        <v>3085</v>
      </c>
      <c r="B14890" s="62" t="s">
        <v>123</v>
      </c>
      <c r="C14890" s="62">
        <v>1.6379999999999999E-3</v>
      </c>
      <c r="D14890" s="62">
        <v>8.1</v>
      </c>
      <c r="E14890" s="173">
        <f t="shared" si="327"/>
        <v>0.01</v>
      </c>
    </row>
    <row r="14891" spans="1:5">
      <c r="A14891" s="410" t="s">
        <v>3086</v>
      </c>
      <c r="B14891" s="62" t="s">
        <v>123</v>
      </c>
      <c r="C14891" s="62">
        <v>9.0689999999999998E-4</v>
      </c>
      <c r="D14891" s="62">
        <v>11.01</v>
      </c>
      <c r="E14891" s="173">
        <f t="shared" si="327"/>
        <v>0</v>
      </c>
    </row>
    <row r="14892" spans="1:5">
      <c r="A14892" s="410" t="s">
        <v>3087</v>
      </c>
      <c r="B14892" s="62" t="s">
        <v>123</v>
      </c>
      <c r="C14892" s="62">
        <v>9.0689999999999998E-4</v>
      </c>
      <c r="D14892" s="62">
        <v>24.42</v>
      </c>
      <c r="E14892" s="173">
        <f t="shared" si="327"/>
        <v>0.02</v>
      </c>
    </row>
    <row r="14893" spans="1:5">
      <c r="A14893" s="410" t="s">
        <v>562</v>
      </c>
      <c r="B14893" s="62" t="s">
        <v>563</v>
      </c>
      <c r="C14893" s="62" t="s">
        <v>563</v>
      </c>
      <c r="D14893" s="62" t="s">
        <v>563</v>
      </c>
      <c r="E14893" s="173">
        <f>SUM(E14869:E14892)</f>
        <v>6.2099999999999982</v>
      </c>
    </row>
    <row r="14894" spans="1:5">
      <c r="A14894" s="410"/>
      <c r="B14894" s="62"/>
      <c r="C14894" s="62"/>
      <c r="D14894" s="62"/>
      <c r="E14894" s="173"/>
    </row>
    <row r="14895" spans="1:5">
      <c r="A14895" s="410" t="s">
        <v>565</v>
      </c>
      <c r="B14895" s="62" t="s">
        <v>563</v>
      </c>
      <c r="C14895" s="62" t="s">
        <v>563</v>
      </c>
      <c r="D14895" s="62" t="s">
        <v>563</v>
      </c>
      <c r="E14895" s="173">
        <f>E14861+E14866+E14893</f>
        <v>13.219999999999999</v>
      </c>
    </row>
    <row r="14896" spans="1:5">
      <c r="A14896" s="410"/>
      <c r="B14896" s="62"/>
      <c r="C14896" s="62"/>
      <c r="D14896" s="413"/>
      <c r="E14896" s="173"/>
    </row>
    <row r="14897" spans="1:5">
      <c r="A14897" s="410"/>
      <c r="B14897" s="62"/>
      <c r="C14897" s="62"/>
      <c r="D14897" s="62"/>
      <c r="E14897" s="173"/>
    </row>
    <row r="14898" spans="1:5">
      <c r="A14898" s="410"/>
      <c r="B14898" s="62"/>
      <c r="C14898" s="62"/>
      <c r="D14898" s="62"/>
      <c r="E14898" s="173"/>
    </row>
    <row r="14899" spans="1:5">
      <c r="A14899" s="410" t="s">
        <v>2888</v>
      </c>
      <c r="B14899" s="62" t="s">
        <v>3547</v>
      </c>
      <c r="C14899" s="62"/>
      <c r="D14899" s="62"/>
      <c r="E14899" s="173"/>
    </row>
    <row r="14900" spans="1:5">
      <c r="A14900" s="410" t="s">
        <v>2889</v>
      </c>
      <c r="B14900" s="62"/>
      <c r="C14900" s="62"/>
      <c r="D14900" s="62"/>
      <c r="E14900" s="173"/>
    </row>
    <row r="14901" spans="1:5">
      <c r="A14901" s="410" t="s">
        <v>570</v>
      </c>
      <c r="B14901" s="62"/>
      <c r="C14901" s="62"/>
      <c r="D14901" s="62"/>
      <c r="E14901" s="173"/>
    </row>
    <row r="14902" spans="1:5">
      <c r="A14902" s="410"/>
      <c r="B14902" s="62"/>
      <c r="C14902" s="62"/>
      <c r="D14902" s="62"/>
      <c r="E14902" s="173"/>
    </row>
    <row r="14903" spans="1:5">
      <c r="A14903" s="410" t="s">
        <v>576</v>
      </c>
      <c r="B14903" s="62" t="s">
        <v>558</v>
      </c>
      <c r="C14903" s="62" t="s">
        <v>559</v>
      </c>
      <c r="D14903" s="62" t="s">
        <v>560</v>
      </c>
      <c r="E14903" s="173" t="s">
        <v>561</v>
      </c>
    </row>
    <row r="14904" spans="1:5" ht="30">
      <c r="A14904" s="410" t="s">
        <v>3061</v>
      </c>
      <c r="B14904" s="62" t="s">
        <v>123</v>
      </c>
      <c r="C14904" s="62">
        <v>1.084E-5</v>
      </c>
      <c r="D14904" s="62">
        <v>576</v>
      </c>
      <c r="E14904" s="173">
        <f>TRUNC((C14904*D14904),2)</f>
        <v>0</v>
      </c>
    </row>
    <row r="14905" spans="1:5">
      <c r="A14905" s="410" t="s">
        <v>562</v>
      </c>
      <c r="B14905" s="62" t="s">
        <v>563</v>
      </c>
      <c r="C14905" s="62" t="s">
        <v>563</v>
      </c>
      <c r="D14905" s="62" t="s">
        <v>563</v>
      </c>
      <c r="E14905" s="173">
        <f>SUM(E14904:E14904)</f>
        <v>0</v>
      </c>
    </row>
    <row r="14906" spans="1:5">
      <c r="A14906" s="410"/>
      <c r="B14906" s="62"/>
      <c r="C14906" s="62"/>
      <c r="D14906" s="62"/>
      <c r="E14906" s="173"/>
    </row>
    <row r="14907" spans="1:5">
      <c r="A14907" s="410" t="s">
        <v>557</v>
      </c>
      <c r="B14907" s="62" t="s">
        <v>558</v>
      </c>
      <c r="C14907" s="62" t="s">
        <v>559</v>
      </c>
      <c r="D14907" s="62" t="s">
        <v>560</v>
      </c>
      <c r="E14907" s="173" t="s">
        <v>561</v>
      </c>
    </row>
    <row r="14908" spans="1:5">
      <c r="A14908" s="410" t="s">
        <v>3124</v>
      </c>
      <c r="B14908" s="62" t="s">
        <v>122</v>
      </c>
      <c r="C14908" s="62">
        <v>8.2407999999999995E-2</v>
      </c>
      <c r="D14908" s="62">
        <v>9.34</v>
      </c>
      <c r="E14908" s="173">
        <f>TRUNC((C14908*D14908),2)</f>
        <v>0.76</v>
      </c>
    </row>
    <row r="14909" spans="1:5">
      <c r="A14909" s="410" t="s">
        <v>3125</v>
      </c>
      <c r="B14909" s="62" t="s">
        <v>122</v>
      </c>
      <c r="C14909" s="62">
        <v>8.2407999999999995E-2</v>
      </c>
      <c r="D14909" s="62">
        <v>13.3</v>
      </c>
      <c r="E14909" s="173">
        <f>TRUNC((C14909*D14909),2)</f>
        <v>1.0900000000000001</v>
      </c>
    </row>
    <row r="14910" spans="1:5">
      <c r="A14910" s="410" t="s">
        <v>562</v>
      </c>
      <c r="B14910" s="62" t="s">
        <v>563</v>
      </c>
      <c r="C14910" s="62" t="s">
        <v>563</v>
      </c>
      <c r="D14910" s="62" t="s">
        <v>563</v>
      </c>
      <c r="E14910" s="173">
        <f>SUM(E14908:E14909)</f>
        <v>1.85</v>
      </c>
    </row>
    <row r="14911" spans="1:5">
      <c r="A14911" s="410"/>
      <c r="B14911" s="62"/>
      <c r="C14911" s="62"/>
      <c r="D14911" s="62"/>
      <c r="E14911" s="173"/>
    </row>
    <row r="14912" spans="1:5">
      <c r="A14912" s="410" t="s">
        <v>564</v>
      </c>
      <c r="B14912" s="62" t="s">
        <v>558</v>
      </c>
      <c r="C14912" s="62" t="s">
        <v>559</v>
      </c>
      <c r="D14912" s="62" t="s">
        <v>560</v>
      </c>
      <c r="E14912" s="173" t="s">
        <v>561</v>
      </c>
    </row>
    <row r="14913" spans="1:5">
      <c r="A14913" s="410" t="s">
        <v>3066</v>
      </c>
      <c r="B14913" s="62" t="s">
        <v>123</v>
      </c>
      <c r="C14913" s="62">
        <v>1.28276E-3</v>
      </c>
      <c r="D14913" s="62">
        <v>6.92</v>
      </c>
      <c r="E14913" s="173">
        <f t="shared" ref="E14913:E14936" si="328">TRUNC((C14913*D14913),2)</f>
        <v>0</v>
      </c>
    </row>
    <row r="14914" spans="1:5">
      <c r="A14914" s="410" t="s">
        <v>3046</v>
      </c>
      <c r="B14914" s="62" t="s">
        <v>131</v>
      </c>
      <c r="C14914" s="62">
        <v>2.5616000000000001E-4</v>
      </c>
      <c r="D14914" s="62">
        <v>50.4</v>
      </c>
      <c r="E14914" s="173">
        <f t="shared" si="328"/>
        <v>0.01</v>
      </c>
    </row>
    <row r="14915" spans="1:5">
      <c r="A14915" s="410" t="s">
        <v>3067</v>
      </c>
      <c r="B14915" s="62" t="s">
        <v>123</v>
      </c>
      <c r="C14915" s="62">
        <v>1.0634E-4</v>
      </c>
      <c r="D14915" s="62">
        <v>108.95</v>
      </c>
      <c r="E14915" s="173">
        <f t="shared" si="328"/>
        <v>0.01</v>
      </c>
    </row>
    <row r="14916" spans="1:5">
      <c r="A14916" s="410" t="s">
        <v>3069</v>
      </c>
      <c r="B14916" s="62" t="s">
        <v>123</v>
      </c>
      <c r="C14916" s="62">
        <v>1.4510599999999999E-3</v>
      </c>
      <c r="D14916" s="62">
        <v>6.21</v>
      </c>
      <c r="E14916" s="173">
        <f t="shared" si="328"/>
        <v>0</v>
      </c>
    </row>
    <row r="14917" spans="1:5">
      <c r="A14917" s="410" t="s">
        <v>3047</v>
      </c>
      <c r="B14917" s="62" t="s">
        <v>131</v>
      </c>
      <c r="C14917" s="62">
        <v>2.19754E-3</v>
      </c>
      <c r="D14917" s="62">
        <v>9.4499999999999993</v>
      </c>
      <c r="E14917" s="173">
        <f t="shared" si="328"/>
        <v>0.02</v>
      </c>
    </row>
    <row r="14918" spans="1:5">
      <c r="A14918" s="410" t="s">
        <v>3075</v>
      </c>
      <c r="B14918" s="62" t="s">
        <v>128</v>
      </c>
      <c r="C14918" s="62">
        <v>2.4184E-4</v>
      </c>
      <c r="D14918" s="62">
        <v>15.32</v>
      </c>
      <c r="E14918" s="173">
        <f t="shared" si="328"/>
        <v>0</v>
      </c>
    </row>
    <row r="14919" spans="1:5">
      <c r="A14919" s="410" t="s">
        <v>3076</v>
      </c>
      <c r="B14919" s="62" t="s">
        <v>122</v>
      </c>
      <c r="C14919" s="62">
        <v>0.16</v>
      </c>
      <c r="D14919" s="62">
        <v>1.87</v>
      </c>
      <c r="E14919" s="173">
        <f t="shared" si="328"/>
        <v>0.28999999999999998</v>
      </c>
    </row>
    <row r="14920" spans="1:5">
      <c r="A14920" s="410" t="s">
        <v>3077</v>
      </c>
      <c r="B14920" s="62" t="s">
        <v>122</v>
      </c>
      <c r="C14920" s="62">
        <v>0.16</v>
      </c>
      <c r="D14920" s="62">
        <v>0.71</v>
      </c>
      <c r="E14920" s="173">
        <f t="shared" si="328"/>
        <v>0.11</v>
      </c>
    </row>
    <row r="14921" spans="1:5">
      <c r="A14921" s="410" t="s">
        <v>3078</v>
      </c>
      <c r="B14921" s="62" t="s">
        <v>122</v>
      </c>
      <c r="C14921" s="62">
        <v>0.16</v>
      </c>
      <c r="D14921" s="62">
        <v>0.34</v>
      </c>
      <c r="E14921" s="173">
        <f t="shared" si="328"/>
        <v>0.05</v>
      </c>
    </row>
    <row r="14922" spans="1:5">
      <c r="A14922" s="410" t="s">
        <v>3079</v>
      </c>
      <c r="B14922" s="62" t="s">
        <v>122</v>
      </c>
      <c r="C14922" s="62">
        <v>0.16</v>
      </c>
      <c r="D14922" s="62">
        <v>0.05</v>
      </c>
      <c r="E14922" s="173">
        <f t="shared" si="328"/>
        <v>0</v>
      </c>
    </row>
    <row r="14923" spans="1:5">
      <c r="A14923" s="410" t="s">
        <v>3048</v>
      </c>
      <c r="B14923" s="62" t="s">
        <v>123</v>
      </c>
      <c r="C14923" s="62">
        <v>4.2339999999999999E-4</v>
      </c>
      <c r="D14923" s="62">
        <v>31.18</v>
      </c>
      <c r="E14923" s="173">
        <f t="shared" si="328"/>
        <v>0.01</v>
      </c>
    </row>
    <row r="14924" spans="1:5">
      <c r="A14924" s="410" t="s">
        <v>3049</v>
      </c>
      <c r="B14924" s="62" t="s">
        <v>123</v>
      </c>
      <c r="C14924" s="62">
        <v>1.9844E-4</v>
      </c>
      <c r="D14924" s="62">
        <v>178.5</v>
      </c>
      <c r="E14924" s="173">
        <f t="shared" si="328"/>
        <v>0.03</v>
      </c>
    </row>
    <row r="14925" spans="1:5">
      <c r="A14925" s="410" t="s">
        <v>3050</v>
      </c>
      <c r="B14925" s="62" t="s">
        <v>123</v>
      </c>
      <c r="C14925" s="62">
        <v>1.783796E-2</v>
      </c>
      <c r="D14925" s="62">
        <v>1.17</v>
      </c>
      <c r="E14925" s="173">
        <f t="shared" si="328"/>
        <v>0.02</v>
      </c>
    </row>
    <row r="14926" spans="1:5" ht="30">
      <c r="A14926" s="410" t="s">
        <v>3051</v>
      </c>
      <c r="B14926" s="62" t="s">
        <v>123</v>
      </c>
      <c r="C14926" s="62">
        <v>1.7200000000000001E-4</v>
      </c>
      <c r="D14926" s="62">
        <v>140.43</v>
      </c>
      <c r="E14926" s="173">
        <f t="shared" si="328"/>
        <v>0.02</v>
      </c>
    </row>
    <row r="14927" spans="1:5" ht="30">
      <c r="A14927" s="410" t="s">
        <v>3052</v>
      </c>
      <c r="B14927" s="62" t="s">
        <v>123</v>
      </c>
      <c r="C14927" s="62">
        <v>1.1519999999999999E-4</v>
      </c>
      <c r="D14927" s="62">
        <v>123.37</v>
      </c>
      <c r="E14927" s="173">
        <f t="shared" si="328"/>
        <v>0.01</v>
      </c>
    </row>
    <row r="14928" spans="1:5" ht="30">
      <c r="A14928" s="410" t="s">
        <v>3080</v>
      </c>
      <c r="B14928" s="62" t="s">
        <v>123</v>
      </c>
      <c r="C14928" s="62">
        <v>7.0600000000000002E-6</v>
      </c>
      <c r="D14928" s="62">
        <v>593.85</v>
      </c>
      <c r="E14928" s="173">
        <f t="shared" si="328"/>
        <v>0</v>
      </c>
    </row>
    <row r="14929" spans="1:5">
      <c r="A14929" s="410" t="s">
        <v>3081</v>
      </c>
      <c r="B14929" s="62" t="s">
        <v>123</v>
      </c>
      <c r="C14929" s="62">
        <v>4.3319999999999999E-5</v>
      </c>
      <c r="D14929" s="62">
        <v>134.63</v>
      </c>
      <c r="E14929" s="173">
        <f t="shared" si="328"/>
        <v>0</v>
      </c>
    </row>
    <row r="14930" spans="1:5">
      <c r="A14930" s="410" t="s">
        <v>3082</v>
      </c>
      <c r="B14930" s="62" t="s">
        <v>123</v>
      </c>
      <c r="C14930" s="62">
        <v>3.2920000000000003E-5</v>
      </c>
      <c r="D14930" s="62">
        <v>202.84</v>
      </c>
      <c r="E14930" s="173">
        <f t="shared" si="328"/>
        <v>0</v>
      </c>
    </row>
    <row r="14931" spans="1:5">
      <c r="A14931" s="410" t="s">
        <v>3083</v>
      </c>
      <c r="B14931" s="62" t="s">
        <v>123</v>
      </c>
      <c r="C14931" s="62">
        <v>7.0600000000000002E-6</v>
      </c>
      <c r="D14931" s="62">
        <v>574.46</v>
      </c>
      <c r="E14931" s="173">
        <f t="shared" si="328"/>
        <v>0</v>
      </c>
    </row>
    <row r="14932" spans="1:5">
      <c r="A14932" s="410" t="s">
        <v>3084</v>
      </c>
      <c r="B14932" s="62" t="s">
        <v>123</v>
      </c>
      <c r="C14932" s="62">
        <v>8.6799999999999999E-6</v>
      </c>
      <c r="D14932" s="62">
        <v>276.64</v>
      </c>
      <c r="E14932" s="173">
        <f t="shared" si="328"/>
        <v>0</v>
      </c>
    </row>
    <row r="14933" spans="1:5">
      <c r="A14933" s="410" t="s">
        <v>3085</v>
      </c>
      <c r="B14933" s="62" t="s">
        <v>123</v>
      </c>
      <c r="C14933" s="62">
        <v>4.3679999999999999E-4</v>
      </c>
      <c r="D14933" s="62">
        <v>8.1</v>
      </c>
      <c r="E14933" s="173">
        <f t="shared" si="328"/>
        <v>0</v>
      </c>
    </row>
    <row r="14934" spans="1:5">
      <c r="A14934" s="410" t="s">
        <v>3086</v>
      </c>
      <c r="B14934" s="62" t="s">
        <v>123</v>
      </c>
      <c r="C14934" s="62">
        <v>2.4184E-4</v>
      </c>
      <c r="D14934" s="62">
        <v>11.01</v>
      </c>
      <c r="E14934" s="173">
        <f t="shared" si="328"/>
        <v>0</v>
      </c>
    </row>
    <row r="14935" spans="1:5">
      <c r="A14935" s="410" t="s">
        <v>3087</v>
      </c>
      <c r="B14935" s="62" t="s">
        <v>123</v>
      </c>
      <c r="C14935" s="62">
        <v>2.4184E-4</v>
      </c>
      <c r="D14935" s="62">
        <v>24.42</v>
      </c>
      <c r="E14935" s="173">
        <f t="shared" si="328"/>
        <v>0</v>
      </c>
    </row>
    <row r="14936" spans="1:5">
      <c r="A14936" s="410" t="s">
        <v>3433</v>
      </c>
      <c r="B14936" s="62" t="s">
        <v>123</v>
      </c>
      <c r="C14936" s="62">
        <v>1.1571428500000001</v>
      </c>
      <c r="D14936" s="62">
        <v>0.7</v>
      </c>
      <c r="E14936" s="173">
        <f t="shared" si="328"/>
        <v>0.8</v>
      </c>
    </row>
    <row r="14937" spans="1:5">
      <c r="A14937" s="410" t="s">
        <v>562</v>
      </c>
      <c r="B14937" s="62" t="s">
        <v>563</v>
      </c>
      <c r="C14937" s="62" t="s">
        <v>563</v>
      </c>
      <c r="D14937" s="62" t="s">
        <v>563</v>
      </c>
      <c r="E14937" s="173">
        <f>SUM(E14913:E14936)</f>
        <v>1.38</v>
      </c>
    </row>
    <row r="14938" spans="1:5">
      <c r="A14938" s="410"/>
      <c r="B14938" s="62"/>
      <c r="C14938" s="62"/>
      <c r="D14938" s="62"/>
      <c r="E14938" s="173"/>
    </row>
    <row r="14939" spans="1:5">
      <c r="A14939" s="410" t="s">
        <v>565</v>
      </c>
      <c r="B14939" s="62" t="s">
        <v>563</v>
      </c>
      <c r="C14939" s="62" t="s">
        <v>563</v>
      </c>
      <c r="D14939" s="62" t="s">
        <v>563</v>
      </c>
      <c r="E14939" s="173">
        <f>E14905+E14910+E14937</f>
        <v>3.23</v>
      </c>
    </row>
    <row r="14940" spans="1:5">
      <c r="A14940" s="410"/>
      <c r="B14940" s="62"/>
      <c r="C14940" s="62"/>
      <c r="D14940" s="413"/>
      <c r="E14940" s="173"/>
    </row>
    <row r="14941" spans="1:5">
      <c r="A14941" s="410"/>
      <c r="B14941" s="62"/>
      <c r="C14941" s="62"/>
      <c r="D14941" s="62"/>
      <c r="E14941" s="173"/>
    </row>
    <row r="14942" spans="1:5">
      <c r="A14942" s="410"/>
      <c r="B14942" s="62"/>
      <c r="C14942" s="62"/>
      <c r="D14942" s="62"/>
      <c r="E14942" s="173"/>
    </row>
    <row r="14943" spans="1:5">
      <c r="A14943" s="410" t="s">
        <v>2890</v>
      </c>
      <c r="B14943" s="62" t="s">
        <v>3547</v>
      </c>
      <c r="C14943" s="62"/>
      <c r="D14943" s="62"/>
      <c r="E14943" s="173"/>
    </row>
    <row r="14944" spans="1:5">
      <c r="A14944" s="410" t="s">
        <v>2891</v>
      </c>
      <c r="B14944" s="62"/>
      <c r="C14944" s="62"/>
      <c r="D14944" s="62"/>
      <c r="E14944" s="173"/>
    </row>
    <row r="14945" spans="1:5">
      <c r="A14945" s="410" t="s">
        <v>590</v>
      </c>
      <c r="B14945" s="62"/>
      <c r="C14945" s="62"/>
      <c r="D14945" s="62"/>
      <c r="E14945" s="173"/>
    </row>
    <row r="14946" spans="1:5">
      <c r="A14946" s="410"/>
      <c r="B14946" s="62"/>
      <c r="C14946" s="62"/>
      <c r="D14946" s="62"/>
      <c r="E14946" s="173"/>
    </row>
    <row r="14947" spans="1:5">
      <c r="A14947" s="410" t="s">
        <v>576</v>
      </c>
      <c r="B14947" s="62" t="s">
        <v>558</v>
      </c>
      <c r="C14947" s="62" t="s">
        <v>559</v>
      </c>
      <c r="D14947" s="62" t="s">
        <v>560</v>
      </c>
      <c r="E14947" s="173" t="s">
        <v>561</v>
      </c>
    </row>
    <row r="14948" spans="1:5" ht="30">
      <c r="A14948" s="410" t="s">
        <v>3061</v>
      </c>
      <c r="B14948" s="62" t="s">
        <v>123</v>
      </c>
      <c r="C14948" s="62">
        <v>2.7080000000000002E-5</v>
      </c>
      <c r="D14948" s="62">
        <v>576</v>
      </c>
      <c r="E14948" s="173">
        <f>TRUNC((C14948*D14948),2)</f>
        <v>0.01</v>
      </c>
    </row>
    <row r="14949" spans="1:5">
      <c r="A14949" s="410" t="s">
        <v>562</v>
      </c>
      <c r="B14949" s="62" t="s">
        <v>563</v>
      </c>
      <c r="C14949" s="62" t="s">
        <v>563</v>
      </c>
      <c r="D14949" s="62" t="s">
        <v>563</v>
      </c>
      <c r="E14949" s="173">
        <f>SUM(E14948:E14948)</f>
        <v>0.01</v>
      </c>
    </row>
    <row r="14950" spans="1:5">
      <c r="A14950" s="410"/>
      <c r="B14950" s="62"/>
      <c r="C14950" s="62"/>
      <c r="D14950" s="62"/>
      <c r="E14950" s="173"/>
    </row>
    <row r="14951" spans="1:5">
      <c r="A14951" s="410" t="s">
        <v>557</v>
      </c>
      <c r="B14951" s="62" t="s">
        <v>558</v>
      </c>
      <c r="C14951" s="62" t="s">
        <v>559</v>
      </c>
      <c r="D14951" s="62" t="s">
        <v>560</v>
      </c>
      <c r="E14951" s="173" t="s">
        <v>561</v>
      </c>
    </row>
    <row r="14952" spans="1:5">
      <c r="A14952" s="410" t="s">
        <v>3124</v>
      </c>
      <c r="B14952" s="62" t="s">
        <v>122</v>
      </c>
      <c r="C14952" s="62">
        <v>0.20602000000000001</v>
      </c>
      <c r="D14952" s="62">
        <v>9.34</v>
      </c>
      <c r="E14952" s="173">
        <f>TRUNC((C14952*D14952),2)</f>
        <v>1.92</v>
      </c>
    </row>
    <row r="14953" spans="1:5">
      <c r="A14953" s="410" t="s">
        <v>3125</v>
      </c>
      <c r="B14953" s="62" t="s">
        <v>122</v>
      </c>
      <c r="C14953" s="62">
        <v>0.20602000000000001</v>
      </c>
      <c r="D14953" s="62">
        <v>13.3</v>
      </c>
      <c r="E14953" s="173">
        <f>TRUNC((C14953*D14953),2)</f>
        <v>2.74</v>
      </c>
    </row>
    <row r="14954" spans="1:5">
      <c r="A14954" s="410" t="s">
        <v>562</v>
      </c>
      <c r="B14954" s="62" t="s">
        <v>563</v>
      </c>
      <c r="C14954" s="62" t="s">
        <v>563</v>
      </c>
      <c r="D14954" s="62" t="s">
        <v>563</v>
      </c>
      <c r="E14954" s="173">
        <f>SUM(E14952:E14953)</f>
        <v>4.66</v>
      </c>
    </row>
    <row r="14955" spans="1:5">
      <c r="A14955" s="410"/>
      <c r="B14955" s="62"/>
      <c r="C14955" s="62"/>
      <c r="D14955" s="62"/>
      <c r="E14955" s="173"/>
    </row>
    <row r="14956" spans="1:5">
      <c r="A14956" s="410" t="s">
        <v>564</v>
      </c>
      <c r="B14956" s="62" t="s">
        <v>558</v>
      </c>
      <c r="C14956" s="62" t="s">
        <v>559</v>
      </c>
      <c r="D14956" s="62" t="s">
        <v>560</v>
      </c>
      <c r="E14956" s="173" t="s">
        <v>561</v>
      </c>
    </row>
    <row r="14957" spans="1:5">
      <c r="A14957" s="410" t="s">
        <v>3066</v>
      </c>
      <c r="B14957" s="62" t="s">
        <v>123</v>
      </c>
      <c r="C14957" s="62">
        <v>3.2068800000000001E-3</v>
      </c>
      <c r="D14957" s="62">
        <v>6.92</v>
      </c>
      <c r="E14957" s="173">
        <f t="shared" ref="E14957:E14980" si="329">TRUNC((C14957*D14957),2)</f>
        <v>0.02</v>
      </c>
    </row>
    <row r="14958" spans="1:5">
      <c r="A14958" s="410" t="s">
        <v>3046</v>
      </c>
      <c r="B14958" s="62" t="s">
        <v>131</v>
      </c>
      <c r="C14958" s="62">
        <v>6.4039999999999995E-4</v>
      </c>
      <c r="D14958" s="62">
        <v>50.4</v>
      </c>
      <c r="E14958" s="173">
        <f t="shared" si="329"/>
        <v>0.03</v>
      </c>
    </row>
    <row r="14959" spans="1:5">
      <c r="A14959" s="410" t="s">
        <v>3067</v>
      </c>
      <c r="B14959" s="62" t="s">
        <v>123</v>
      </c>
      <c r="C14959" s="62">
        <v>2.6583999999999999E-4</v>
      </c>
      <c r="D14959" s="62">
        <v>108.95</v>
      </c>
      <c r="E14959" s="173">
        <f t="shared" si="329"/>
        <v>0.02</v>
      </c>
    </row>
    <row r="14960" spans="1:5">
      <c r="A14960" s="410" t="s">
        <v>3069</v>
      </c>
      <c r="B14960" s="62" t="s">
        <v>123</v>
      </c>
      <c r="C14960" s="62">
        <v>3.6276400000000001E-3</v>
      </c>
      <c r="D14960" s="62">
        <v>6.21</v>
      </c>
      <c r="E14960" s="173">
        <f t="shared" si="329"/>
        <v>0.02</v>
      </c>
    </row>
    <row r="14961" spans="1:5">
      <c r="A14961" s="410" t="s">
        <v>3047</v>
      </c>
      <c r="B14961" s="62" t="s">
        <v>131</v>
      </c>
      <c r="C14961" s="62">
        <v>5.4938399999999998E-3</v>
      </c>
      <c r="D14961" s="62">
        <v>9.4499999999999993</v>
      </c>
      <c r="E14961" s="173">
        <f t="shared" si="329"/>
        <v>0.05</v>
      </c>
    </row>
    <row r="14962" spans="1:5">
      <c r="A14962" s="410" t="s">
        <v>3075</v>
      </c>
      <c r="B14962" s="62" t="s">
        <v>128</v>
      </c>
      <c r="C14962" s="62">
        <v>6.0459999999999995E-4</v>
      </c>
      <c r="D14962" s="62">
        <v>15.32</v>
      </c>
      <c r="E14962" s="173">
        <f t="shared" si="329"/>
        <v>0</v>
      </c>
    </row>
    <row r="14963" spans="1:5">
      <c r="A14963" s="410" t="s">
        <v>3076</v>
      </c>
      <c r="B14963" s="62" t="s">
        <v>122</v>
      </c>
      <c r="C14963" s="62">
        <v>0.4</v>
      </c>
      <c r="D14963" s="62">
        <v>1.87</v>
      </c>
      <c r="E14963" s="173">
        <f t="shared" si="329"/>
        <v>0.74</v>
      </c>
    </row>
    <row r="14964" spans="1:5">
      <c r="A14964" s="410" t="s">
        <v>3077</v>
      </c>
      <c r="B14964" s="62" t="s">
        <v>122</v>
      </c>
      <c r="C14964" s="62">
        <v>0.4</v>
      </c>
      <c r="D14964" s="62">
        <v>0.71</v>
      </c>
      <c r="E14964" s="173">
        <f t="shared" si="329"/>
        <v>0.28000000000000003</v>
      </c>
    </row>
    <row r="14965" spans="1:5">
      <c r="A14965" s="410" t="s">
        <v>3078</v>
      </c>
      <c r="B14965" s="62" t="s">
        <v>122</v>
      </c>
      <c r="C14965" s="62">
        <v>0.4</v>
      </c>
      <c r="D14965" s="62">
        <v>0.34</v>
      </c>
      <c r="E14965" s="173">
        <f t="shared" si="329"/>
        <v>0.13</v>
      </c>
    </row>
    <row r="14966" spans="1:5">
      <c r="A14966" s="410" t="s">
        <v>3079</v>
      </c>
      <c r="B14966" s="62" t="s">
        <v>122</v>
      </c>
      <c r="C14966" s="62">
        <v>0.4</v>
      </c>
      <c r="D14966" s="62">
        <v>0.05</v>
      </c>
      <c r="E14966" s="173">
        <f t="shared" si="329"/>
        <v>0.02</v>
      </c>
    </row>
    <row r="14967" spans="1:5">
      <c r="A14967" s="410" t="s">
        <v>3048</v>
      </c>
      <c r="B14967" s="62" t="s">
        <v>123</v>
      </c>
      <c r="C14967" s="62">
        <v>1.0585200000000001E-3</v>
      </c>
      <c r="D14967" s="62">
        <v>31.18</v>
      </c>
      <c r="E14967" s="173">
        <f t="shared" si="329"/>
        <v>0.03</v>
      </c>
    </row>
    <row r="14968" spans="1:5">
      <c r="A14968" s="410" t="s">
        <v>3049</v>
      </c>
      <c r="B14968" s="62" t="s">
        <v>123</v>
      </c>
      <c r="C14968" s="62">
        <v>4.9611999999999996E-4</v>
      </c>
      <c r="D14968" s="62">
        <v>178.5</v>
      </c>
      <c r="E14968" s="173">
        <f t="shared" si="329"/>
        <v>0.08</v>
      </c>
    </row>
    <row r="14969" spans="1:5">
      <c r="A14969" s="410" t="s">
        <v>3050</v>
      </c>
      <c r="B14969" s="62" t="s">
        <v>123</v>
      </c>
      <c r="C14969" s="62">
        <v>4.4594880000000003E-2</v>
      </c>
      <c r="D14969" s="62">
        <v>1.17</v>
      </c>
      <c r="E14969" s="173">
        <f t="shared" si="329"/>
        <v>0.05</v>
      </c>
    </row>
    <row r="14970" spans="1:5" ht="30">
      <c r="A14970" s="410" t="s">
        <v>3051</v>
      </c>
      <c r="B14970" s="62" t="s">
        <v>123</v>
      </c>
      <c r="C14970" s="62">
        <v>4.2999999999999999E-4</v>
      </c>
      <c r="D14970" s="62">
        <v>140.43</v>
      </c>
      <c r="E14970" s="173">
        <f t="shared" si="329"/>
        <v>0.06</v>
      </c>
    </row>
    <row r="14971" spans="1:5" ht="30">
      <c r="A14971" s="410" t="s">
        <v>3052</v>
      </c>
      <c r="B14971" s="62" t="s">
        <v>123</v>
      </c>
      <c r="C14971" s="62">
        <v>2.8800000000000001E-4</v>
      </c>
      <c r="D14971" s="62">
        <v>123.37</v>
      </c>
      <c r="E14971" s="173">
        <f t="shared" si="329"/>
        <v>0.03</v>
      </c>
    </row>
    <row r="14972" spans="1:5" ht="30">
      <c r="A14972" s="410" t="s">
        <v>3080</v>
      </c>
      <c r="B14972" s="62" t="s">
        <v>123</v>
      </c>
      <c r="C14972" s="62">
        <v>1.7640000000000001E-5</v>
      </c>
      <c r="D14972" s="62">
        <v>593.85</v>
      </c>
      <c r="E14972" s="173">
        <f t="shared" si="329"/>
        <v>0.01</v>
      </c>
    </row>
    <row r="14973" spans="1:5">
      <c r="A14973" s="410" t="s">
        <v>3081</v>
      </c>
      <c r="B14973" s="62" t="s">
        <v>123</v>
      </c>
      <c r="C14973" s="62">
        <v>1.0832000000000001E-4</v>
      </c>
      <c r="D14973" s="62">
        <v>134.63</v>
      </c>
      <c r="E14973" s="173">
        <f t="shared" si="329"/>
        <v>0.01</v>
      </c>
    </row>
    <row r="14974" spans="1:5">
      <c r="A14974" s="410" t="s">
        <v>3082</v>
      </c>
      <c r="B14974" s="62" t="s">
        <v>123</v>
      </c>
      <c r="C14974" s="62">
        <v>8.2280000000000005E-5</v>
      </c>
      <c r="D14974" s="62">
        <v>202.84</v>
      </c>
      <c r="E14974" s="173">
        <f t="shared" si="329"/>
        <v>0.01</v>
      </c>
    </row>
    <row r="14975" spans="1:5">
      <c r="A14975" s="410" t="s">
        <v>3083</v>
      </c>
      <c r="B14975" s="62" t="s">
        <v>123</v>
      </c>
      <c r="C14975" s="62">
        <v>1.7640000000000001E-5</v>
      </c>
      <c r="D14975" s="62">
        <v>574.46</v>
      </c>
      <c r="E14975" s="173">
        <f t="shared" si="329"/>
        <v>0.01</v>
      </c>
    </row>
    <row r="14976" spans="1:5">
      <c r="A14976" s="410" t="s">
        <v>3084</v>
      </c>
      <c r="B14976" s="62" t="s">
        <v>123</v>
      </c>
      <c r="C14976" s="62">
        <v>2.1679999999999999E-5</v>
      </c>
      <c r="D14976" s="62">
        <v>276.64</v>
      </c>
      <c r="E14976" s="173">
        <f t="shared" si="329"/>
        <v>0</v>
      </c>
    </row>
    <row r="14977" spans="1:5">
      <c r="A14977" s="410" t="s">
        <v>3085</v>
      </c>
      <c r="B14977" s="62" t="s">
        <v>123</v>
      </c>
      <c r="C14977" s="62">
        <v>1.0920000000000001E-3</v>
      </c>
      <c r="D14977" s="62">
        <v>8.1</v>
      </c>
      <c r="E14977" s="173">
        <f t="shared" si="329"/>
        <v>0</v>
      </c>
    </row>
    <row r="14978" spans="1:5">
      <c r="A14978" s="410" t="s">
        <v>3086</v>
      </c>
      <c r="B14978" s="62" t="s">
        <v>123</v>
      </c>
      <c r="C14978" s="62">
        <v>6.0459999999999995E-4</v>
      </c>
      <c r="D14978" s="62">
        <v>11.01</v>
      </c>
      <c r="E14978" s="173">
        <f t="shared" si="329"/>
        <v>0</v>
      </c>
    </row>
    <row r="14979" spans="1:5">
      <c r="A14979" s="410" t="s">
        <v>3087</v>
      </c>
      <c r="B14979" s="62" t="s">
        <v>123</v>
      </c>
      <c r="C14979" s="62">
        <v>6.0459999999999995E-4</v>
      </c>
      <c r="D14979" s="62">
        <v>24.42</v>
      </c>
      <c r="E14979" s="173">
        <f t="shared" si="329"/>
        <v>0.01</v>
      </c>
    </row>
    <row r="14980" spans="1:5">
      <c r="A14980" s="410" t="s">
        <v>3434</v>
      </c>
      <c r="B14980" s="62" t="s">
        <v>126</v>
      </c>
      <c r="C14980" s="62">
        <v>1.00745474</v>
      </c>
      <c r="D14980" s="62">
        <v>9.39</v>
      </c>
      <c r="E14980" s="173">
        <f t="shared" si="329"/>
        <v>9.4600000000000009</v>
      </c>
    </row>
    <row r="14981" spans="1:5">
      <c r="A14981" s="410" t="s">
        <v>562</v>
      </c>
      <c r="B14981" s="62" t="s">
        <v>563</v>
      </c>
      <c r="C14981" s="62" t="s">
        <v>563</v>
      </c>
      <c r="D14981" s="62" t="s">
        <v>563</v>
      </c>
      <c r="E14981" s="173">
        <f>SUM(E14957:E14980)</f>
        <v>11.07</v>
      </c>
    </row>
    <row r="14982" spans="1:5">
      <c r="A14982" s="410"/>
      <c r="B14982" s="62"/>
      <c r="C14982" s="62"/>
      <c r="D14982" s="62"/>
      <c r="E14982" s="173"/>
    </row>
    <row r="14983" spans="1:5">
      <c r="A14983" s="410" t="s">
        <v>565</v>
      </c>
      <c r="B14983" s="62" t="s">
        <v>563</v>
      </c>
      <c r="C14983" s="62" t="s">
        <v>563</v>
      </c>
      <c r="D14983" s="62" t="s">
        <v>563</v>
      </c>
      <c r="E14983" s="173">
        <f>E14949+E14954+E14981</f>
        <v>15.74</v>
      </c>
    </row>
    <row r="14984" spans="1:5">
      <c r="A14984" s="410"/>
      <c r="B14984" s="62"/>
      <c r="C14984" s="62"/>
      <c r="D14984" s="413"/>
      <c r="E14984" s="173"/>
    </row>
    <row r="14985" spans="1:5">
      <c r="A14985" s="410"/>
      <c r="B14985" s="62"/>
      <c r="C14985" s="62"/>
      <c r="D14985" s="62"/>
      <c r="E14985" s="173"/>
    </row>
    <row r="14986" spans="1:5">
      <c r="A14986" s="410"/>
      <c r="B14986" s="62"/>
      <c r="C14986" s="62"/>
      <c r="D14986" s="62"/>
      <c r="E14986" s="173"/>
    </row>
    <row r="14987" spans="1:5">
      <c r="A14987" s="410" t="s">
        <v>1581</v>
      </c>
      <c r="B14987" s="62" t="s">
        <v>3730</v>
      </c>
      <c r="C14987" s="62"/>
      <c r="D14987" s="62"/>
      <c r="E14987" s="173"/>
    </row>
    <row r="14988" spans="1:5" ht="30">
      <c r="A14988" s="410" t="s">
        <v>1295</v>
      </c>
      <c r="B14988" s="62"/>
      <c r="C14988" s="62"/>
      <c r="D14988" s="62"/>
      <c r="E14988" s="173"/>
    </row>
    <row r="14989" spans="1:5">
      <c r="A14989" s="410" t="s">
        <v>590</v>
      </c>
      <c r="B14989" s="62"/>
      <c r="C14989" s="62"/>
      <c r="D14989" s="62"/>
      <c r="E14989" s="173"/>
    </row>
    <row r="14990" spans="1:5">
      <c r="A14990" s="410"/>
      <c r="B14990" s="62"/>
      <c r="C14990" s="62"/>
      <c r="D14990" s="62"/>
      <c r="E14990" s="173"/>
    </row>
    <row r="14991" spans="1:5">
      <c r="A14991" s="410" t="s">
        <v>576</v>
      </c>
      <c r="B14991" s="62" t="s">
        <v>558</v>
      </c>
      <c r="C14991" s="62" t="s">
        <v>559</v>
      </c>
      <c r="D14991" s="62" t="s">
        <v>560</v>
      </c>
      <c r="E14991" s="173" t="s">
        <v>561</v>
      </c>
    </row>
    <row r="14992" spans="1:5" ht="30">
      <c r="A14992" s="410" t="s">
        <v>3061</v>
      </c>
      <c r="B14992" s="62" t="s">
        <v>123</v>
      </c>
      <c r="C14992" s="62">
        <v>1.3540000000000001E-5</v>
      </c>
      <c r="D14992" s="62">
        <v>576</v>
      </c>
      <c r="E14992" s="173">
        <f>TRUNC((C14992*D14992),2)</f>
        <v>0</v>
      </c>
    </row>
    <row r="14993" spans="1:5">
      <c r="A14993" s="410" t="s">
        <v>562</v>
      </c>
      <c r="B14993" s="62" t="s">
        <v>563</v>
      </c>
      <c r="C14993" s="62" t="s">
        <v>563</v>
      </c>
      <c r="D14993" s="62" t="s">
        <v>563</v>
      </c>
      <c r="E14993" s="173">
        <f>SUM(E14992:E14992)</f>
        <v>0</v>
      </c>
    </row>
    <row r="14994" spans="1:5">
      <c r="A14994" s="410"/>
      <c r="B14994" s="62"/>
      <c r="C14994" s="62"/>
      <c r="D14994" s="62"/>
      <c r="E14994" s="173"/>
    </row>
    <row r="14995" spans="1:5">
      <c r="A14995" s="410" t="s">
        <v>557</v>
      </c>
      <c r="B14995" s="62" t="s">
        <v>558</v>
      </c>
      <c r="C14995" s="62" t="s">
        <v>559</v>
      </c>
      <c r="D14995" s="62" t="s">
        <v>560</v>
      </c>
      <c r="E14995" s="173" t="s">
        <v>561</v>
      </c>
    </row>
    <row r="14996" spans="1:5">
      <c r="A14996" s="410" t="s">
        <v>3104</v>
      </c>
      <c r="B14996" s="62" t="s">
        <v>122</v>
      </c>
      <c r="C14996" s="62">
        <v>2.53625E-2</v>
      </c>
      <c r="D14996" s="62">
        <v>9.41</v>
      </c>
      <c r="E14996" s="173">
        <f>TRUNC((C14996*D14996),2)</f>
        <v>0.23</v>
      </c>
    </row>
    <row r="14997" spans="1:5">
      <c r="A14997" s="410" t="s">
        <v>3105</v>
      </c>
      <c r="B14997" s="62" t="s">
        <v>122</v>
      </c>
      <c r="C14997" s="62">
        <v>0.17753749999999999</v>
      </c>
      <c r="D14997" s="62">
        <v>13.3</v>
      </c>
      <c r="E14997" s="173">
        <f>TRUNC((C14997*D14997),2)</f>
        <v>2.36</v>
      </c>
    </row>
    <row r="14998" spans="1:5">
      <c r="A14998" s="410" t="s">
        <v>562</v>
      </c>
      <c r="B14998" s="62" t="s">
        <v>563</v>
      </c>
      <c r="C14998" s="62" t="s">
        <v>563</v>
      </c>
      <c r="D14998" s="62" t="s">
        <v>563</v>
      </c>
      <c r="E14998" s="173">
        <f>SUM(E14996:E14997)</f>
        <v>2.59</v>
      </c>
    </row>
    <row r="14999" spans="1:5">
      <c r="A14999" s="410"/>
      <c r="B14999" s="62"/>
      <c r="C14999" s="62"/>
      <c r="D14999" s="62"/>
      <c r="E14999" s="173"/>
    </row>
    <row r="15000" spans="1:5">
      <c r="A15000" s="410" t="s">
        <v>564</v>
      </c>
      <c r="B15000" s="62" t="s">
        <v>558</v>
      </c>
      <c r="C15000" s="62" t="s">
        <v>559</v>
      </c>
      <c r="D15000" s="62" t="s">
        <v>560</v>
      </c>
      <c r="E15000" s="173" t="s">
        <v>561</v>
      </c>
    </row>
    <row r="15001" spans="1:5">
      <c r="A15001" s="410" t="s">
        <v>3066</v>
      </c>
      <c r="B15001" s="62" t="s">
        <v>123</v>
      </c>
      <c r="C15001" s="62">
        <v>1.60344E-3</v>
      </c>
      <c r="D15001" s="62">
        <v>6.92</v>
      </c>
      <c r="E15001" s="173">
        <f t="shared" ref="E15001:E15025" si="330">TRUNC((C15001*D15001),2)</f>
        <v>0.01</v>
      </c>
    </row>
    <row r="15002" spans="1:5">
      <c r="A15002" s="410" t="s">
        <v>3046</v>
      </c>
      <c r="B15002" s="62" t="s">
        <v>131</v>
      </c>
      <c r="C15002" s="62">
        <v>3.2021000000000003E-4</v>
      </c>
      <c r="D15002" s="62">
        <v>50.4</v>
      </c>
      <c r="E15002" s="173">
        <f t="shared" si="330"/>
        <v>0.01</v>
      </c>
    </row>
    <row r="15003" spans="1:5" ht="30">
      <c r="A15003" s="410" t="s">
        <v>3435</v>
      </c>
      <c r="B15003" s="62" t="s">
        <v>123</v>
      </c>
      <c r="C15003" s="62">
        <v>1.0533912999999999</v>
      </c>
      <c r="D15003" s="62">
        <v>0.46</v>
      </c>
      <c r="E15003" s="173">
        <f t="shared" si="330"/>
        <v>0.48</v>
      </c>
    </row>
    <row r="15004" spans="1:5">
      <c r="A15004" s="410" t="s">
        <v>3067</v>
      </c>
      <c r="B15004" s="62" t="s">
        <v>123</v>
      </c>
      <c r="C15004" s="62">
        <v>1.3292999999999999E-4</v>
      </c>
      <c r="D15004" s="62">
        <v>108.95</v>
      </c>
      <c r="E15004" s="173">
        <f t="shared" si="330"/>
        <v>0.01</v>
      </c>
    </row>
    <row r="15005" spans="1:5">
      <c r="A15005" s="410" t="s">
        <v>3069</v>
      </c>
      <c r="B15005" s="62" t="s">
        <v>123</v>
      </c>
      <c r="C15005" s="62">
        <v>1.8138200000000001E-3</v>
      </c>
      <c r="D15005" s="62">
        <v>6.21</v>
      </c>
      <c r="E15005" s="173">
        <f t="shared" si="330"/>
        <v>0.01</v>
      </c>
    </row>
    <row r="15006" spans="1:5">
      <c r="A15006" s="410" t="s">
        <v>3436</v>
      </c>
      <c r="B15006" s="62" t="s">
        <v>123</v>
      </c>
      <c r="C15006" s="62">
        <v>5.0000000000000001E-3</v>
      </c>
      <c r="D15006" s="62">
        <v>38.590000000000003</v>
      </c>
      <c r="E15006" s="173">
        <f t="shared" si="330"/>
        <v>0.19</v>
      </c>
    </row>
    <row r="15007" spans="1:5">
      <c r="A15007" s="410" t="s">
        <v>3047</v>
      </c>
      <c r="B15007" s="62" t="s">
        <v>131</v>
      </c>
      <c r="C15007" s="62">
        <v>2.7469299999999999E-3</v>
      </c>
      <c r="D15007" s="62">
        <v>9.4499999999999993</v>
      </c>
      <c r="E15007" s="173">
        <f t="shared" si="330"/>
        <v>0.02</v>
      </c>
    </row>
    <row r="15008" spans="1:5">
      <c r="A15008" s="410" t="s">
        <v>3075</v>
      </c>
      <c r="B15008" s="62" t="s">
        <v>128</v>
      </c>
      <c r="C15008" s="62">
        <v>3.0229999999999998E-4</v>
      </c>
      <c r="D15008" s="62">
        <v>15.32</v>
      </c>
      <c r="E15008" s="173">
        <f t="shared" si="330"/>
        <v>0</v>
      </c>
    </row>
    <row r="15009" spans="1:5">
      <c r="A15009" s="410" t="s">
        <v>3076</v>
      </c>
      <c r="B15009" s="62" t="s">
        <v>122</v>
      </c>
      <c r="C15009" s="62">
        <v>0.2</v>
      </c>
      <c r="D15009" s="62">
        <v>1.87</v>
      </c>
      <c r="E15009" s="173">
        <f t="shared" si="330"/>
        <v>0.37</v>
      </c>
    </row>
    <row r="15010" spans="1:5">
      <c r="A15010" s="410" t="s">
        <v>3077</v>
      </c>
      <c r="B15010" s="62" t="s">
        <v>122</v>
      </c>
      <c r="C15010" s="62">
        <v>0.2</v>
      </c>
      <c r="D15010" s="62">
        <v>0.71</v>
      </c>
      <c r="E15010" s="173">
        <f t="shared" si="330"/>
        <v>0.14000000000000001</v>
      </c>
    </row>
    <row r="15011" spans="1:5">
      <c r="A15011" s="410" t="s">
        <v>3078</v>
      </c>
      <c r="B15011" s="62" t="s">
        <v>122</v>
      </c>
      <c r="C15011" s="62">
        <v>0.2</v>
      </c>
      <c r="D15011" s="62">
        <v>0.34</v>
      </c>
      <c r="E15011" s="173">
        <f t="shared" si="330"/>
        <v>0.06</v>
      </c>
    </row>
    <row r="15012" spans="1:5">
      <c r="A15012" s="410" t="s">
        <v>3079</v>
      </c>
      <c r="B15012" s="62" t="s">
        <v>122</v>
      </c>
      <c r="C15012" s="62">
        <v>0.2</v>
      </c>
      <c r="D15012" s="62">
        <v>0.05</v>
      </c>
      <c r="E15012" s="173">
        <f t="shared" si="330"/>
        <v>0.01</v>
      </c>
    </row>
    <row r="15013" spans="1:5">
      <c r="A15013" s="410" t="s">
        <v>3048</v>
      </c>
      <c r="B15013" s="62" t="s">
        <v>123</v>
      </c>
      <c r="C15013" s="62">
        <v>5.2926000000000004E-4</v>
      </c>
      <c r="D15013" s="62">
        <v>31.18</v>
      </c>
      <c r="E15013" s="173">
        <f t="shared" si="330"/>
        <v>0.01</v>
      </c>
    </row>
    <row r="15014" spans="1:5">
      <c r="A15014" s="410" t="s">
        <v>3049</v>
      </c>
      <c r="B15014" s="62" t="s">
        <v>123</v>
      </c>
      <c r="C15014" s="62">
        <v>2.4805999999999998E-4</v>
      </c>
      <c r="D15014" s="62">
        <v>178.5</v>
      </c>
      <c r="E15014" s="173">
        <f t="shared" si="330"/>
        <v>0.04</v>
      </c>
    </row>
    <row r="15015" spans="1:5">
      <c r="A15015" s="410" t="s">
        <v>3050</v>
      </c>
      <c r="B15015" s="62" t="s">
        <v>123</v>
      </c>
      <c r="C15015" s="62">
        <v>2.2297440000000002E-2</v>
      </c>
      <c r="D15015" s="62">
        <v>1.17</v>
      </c>
      <c r="E15015" s="173">
        <f t="shared" si="330"/>
        <v>0.02</v>
      </c>
    </row>
    <row r="15016" spans="1:5" ht="30">
      <c r="A15016" s="410" t="s">
        <v>3051</v>
      </c>
      <c r="B15016" s="62" t="s">
        <v>123</v>
      </c>
      <c r="C15016" s="62">
        <v>2.1500999999999999E-4</v>
      </c>
      <c r="D15016" s="62">
        <v>140.43</v>
      </c>
      <c r="E15016" s="173">
        <f t="shared" si="330"/>
        <v>0.03</v>
      </c>
    </row>
    <row r="15017" spans="1:5" ht="30">
      <c r="A15017" s="410" t="s">
        <v>3052</v>
      </c>
      <c r="B15017" s="62" t="s">
        <v>123</v>
      </c>
      <c r="C15017" s="62">
        <v>1.44E-4</v>
      </c>
      <c r="D15017" s="62">
        <v>123.37</v>
      </c>
      <c r="E15017" s="173">
        <f t="shared" si="330"/>
        <v>0.01</v>
      </c>
    </row>
    <row r="15018" spans="1:5" ht="30">
      <c r="A15018" s="410" t="s">
        <v>3080</v>
      </c>
      <c r="B15018" s="62" t="s">
        <v>123</v>
      </c>
      <c r="C15018" s="62">
        <v>8.8200000000000003E-6</v>
      </c>
      <c r="D15018" s="62">
        <v>593.85</v>
      </c>
      <c r="E15018" s="173">
        <f t="shared" si="330"/>
        <v>0</v>
      </c>
    </row>
    <row r="15019" spans="1:5">
      <c r="A15019" s="410" t="s">
        <v>3081</v>
      </c>
      <c r="B15019" s="62" t="s">
        <v>123</v>
      </c>
      <c r="C15019" s="62">
        <v>5.4160000000000003E-5</v>
      </c>
      <c r="D15019" s="62">
        <v>134.63</v>
      </c>
      <c r="E15019" s="173">
        <f t="shared" si="330"/>
        <v>0</v>
      </c>
    </row>
    <row r="15020" spans="1:5">
      <c r="A15020" s="410" t="s">
        <v>3082</v>
      </c>
      <c r="B15020" s="62" t="s">
        <v>123</v>
      </c>
      <c r="C15020" s="62">
        <v>4.1140000000000003E-5</v>
      </c>
      <c r="D15020" s="62">
        <v>202.84</v>
      </c>
      <c r="E15020" s="173">
        <f t="shared" si="330"/>
        <v>0</v>
      </c>
    </row>
    <row r="15021" spans="1:5">
      <c r="A15021" s="410" t="s">
        <v>3083</v>
      </c>
      <c r="B15021" s="62" t="s">
        <v>123</v>
      </c>
      <c r="C15021" s="62">
        <v>8.8200000000000003E-6</v>
      </c>
      <c r="D15021" s="62">
        <v>574.46</v>
      </c>
      <c r="E15021" s="173">
        <f t="shared" si="330"/>
        <v>0</v>
      </c>
    </row>
    <row r="15022" spans="1:5">
      <c r="A15022" s="410" t="s">
        <v>3084</v>
      </c>
      <c r="B15022" s="62" t="s">
        <v>123</v>
      </c>
      <c r="C15022" s="62">
        <v>1.0849999999999999E-5</v>
      </c>
      <c r="D15022" s="62">
        <v>276.64</v>
      </c>
      <c r="E15022" s="173">
        <f t="shared" si="330"/>
        <v>0</v>
      </c>
    </row>
    <row r="15023" spans="1:5">
      <c r="A15023" s="410" t="s">
        <v>3085</v>
      </c>
      <c r="B15023" s="62" t="s">
        <v>123</v>
      </c>
      <c r="C15023" s="62">
        <v>5.4600000000000004E-4</v>
      </c>
      <c r="D15023" s="62">
        <v>8.1</v>
      </c>
      <c r="E15023" s="173">
        <f t="shared" si="330"/>
        <v>0</v>
      </c>
    </row>
    <row r="15024" spans="1:5">
      <c r="A15024" s="410" t="s">
        <v>3086</v>
      </c>
      <c r="B15024" s="62" t="s">
        <v>123</v>
      </c>
      <c r="C15024" s="62">
        <v>3.0229999999999998E-4</v>
      </c>
      <c r="D15024" s="62">
        <v>11.01</v>
      </c>
      <c r="E15024" s="173">
        <f t="shared" si="330"/>
        <v>0</v>
      </c>
    </row>
    <row r="15025" spans="1:5">
      <c r="A15025" s="410" t="s">
        <v>3087</v>
      </c>
      <c r="B15025" s="62" t="s">
        <v>123</v>
      </c>
      <c r="C15025" s="62">
        <v>3.0229999999999998E-4</v>
      </c>
      <c r="D15025" s="62">
        <v>24.42</v>
      </c>
      <c r="E15025" s="173">
        <f t="shared" si="330"/>
        <v>0</v>
      </c>
    </row>
    <row r="15026" spans="1:5">
      <c r="A15026" s="410" t="s">
        <v>562</v>
      </c>
      <c r="B15026" s="62" t="s">
        <v>563</v>
      </c>
      <c r="C15026" s="62" t="s">
        <v>563</v>
      </c>
      <c r="D15026" s="62" t="s">
        <v>563</v>
      </c>
      <c r="E15026" s="173">
        <f>SUM(E15001:E15025)</f>
        <v>1.4200000000000004</v>
      </c>
    </row>
    <row r="15027" spans="1:5">
      <c r="A15027" s="410"/>
      <c r="B15027" s="62"/>
      <c r="C15027" s="62"/>
      <c r="D15027" s="62"/>
      <c r="E15027" s="173"/>
    </row>
    <row r="15028" spans="1:5">
      <c r="A15028" s="410" t="s">
        <v>565</v>
      </c>
      <c r="B15028" s="62" t="s">
        <v>563</v>
      </c>
      <c r="C15028" s="62" t="s">
        <v>563</v>
      </c>
      <c r="D15028" s="62" t="s">
        <v>563</v>
      </c>
      <c r="E15028" s="173">
        <f>E14993+E14998+E15026</f>
        <v>4.01</v>
      </c>
    </row>
    <row r="15029" spans="1:5">
      <c r="A15029" s="410"/>
      <c r="B15029" s="62"/>
      <c r="C15029" s="62"/>
      <c r="D15029" s="413"/>
      <c r="E15029" s="173"/>
    </row>
    <row r="15030" spans="1:5">
      <c r="A15030" s="410"/>
      <c r="B15030" s="62"/>
      <c r="C15030" s="62"/>
      <c r="D15030" s="62"/>
      <c r="E15030" s="173"/>
    </row>
    <row r="15031" spans="1:5">
      <c r="A15031" s="410"/>
      <c r="B15031" s="62"/>
      <c r="C15031" s="62"/>
      <c r="D15031" s="62"/>
      <c r="E15031" s="173"/>
    </row>
    <row r="15032" spans="1:5">
      <c r="A15032" s="410" t="s">
        <v>1582</v>
      </c>
      <c r="B15032" s="62" t="s">
        <v>3699</v>
      </c>
      <c r="C15032" s="62"/>
      <c r="D15032" s="62"/>
      <c r="E15032" s="173"/>
    </row>
    <row r="15033" spans="1:5" ht="30">
      <c r="A15033" s="410" t="s">
        <v>1265</v>
      </c>
      <c r="B15033" s="62"/>
      <c r="C15033" s="62"/>
      <c r="D15033" s="62"/>
      <c r="E15033" s="173"/>
    </row>
    <row r="15034" spans="1:5">
      <c r="A15034" s="410" t="s">
        <v>590</v>
      </c>
      <c r="B15034" s="62"/>
      <c r="C15034" s="62"/>
      <c r="D15034" s="62"/>
      <c r="E15034" s="173"/>
    </row>
    <row r="15035" spans="1:5">
      <c r="A15035" s="410"/>
      <c r="B15035" s="62"/>
      <c r="C15035" s="62"/>
      <c r="D15035" s="62"/>
      <c r="E15035" s="173"/>
    </row>
    <row r="15036" spans="1:5">
      <c r="A15036" s="410" t="s">
        <v>576</v>
      </c>
      <c r="B15036" s="62" t="s">
        <v>558</v>
      </c>
      <c r="C15036" s="62" t="s">
        <v>559</v>
      </c>
      <c r="D15036" s="62" t="s">
        <v>560</v>
      </c>
      <c r="E15036" s="173" t="s">
        <v>561</v>
      </c>
    </row>
    <row r="15037" spans="1:5" ht="30">
      <c r="A15037" s="410" t="s">
        <v>3061</v>
      </c>
      <c r="B15037" s="62" t="s">
        <v>123</v>
      </c>
      <c r="C15037" s="62">
        <v>5.3499999999999996E-6</v>
      </c>
      <c r="D15037" s="62">
        <v>576</v>
      </c>
      <c r="E15037" s="173">
        <f>TRUNC((C15037*D15037),2)</f>
        <v>0</v>
      </c>
    </row>
    <row r="15038" spans="1:5">
      <c r="A15038" s="410" t="s">
        <v>562</v>
      </c>
      <c r="B15038" s="62" t="s">
        <v>563</v>
      </c>
      <c r="C15038" s="62" t="s">
        <v>563</v>
      </c>
      <c r="D15038" s="62" t="s">
        <v>563</v>
      </c>
      <c r="E15038" s="173">
        <f>SUM(E15037:E15037)</f>
        <v>0</v>
      </c>
    </row>
    <row r="15039" spans="1:5">
      <c r="A15039" s="410"/>
      <c r="B15039" s="62"/>
      <c r="C15039" s="62"/>
      <c r="D15039" s="62"/>
      <c r="E15039" s="173"/>
    </row>
    <row r="15040" spans="1:5">
      <c r="A15040" s="410" t="s">
        <v>557</v>
      </c>
      <c r="B15040" s="62" t="s">
        <v>558</v>
      </c>
      <c r="C15040" s="62" t="s">
        <v>559</v>
      </c>
      <c r="D15040" s="62" t="s">
        <v>560</v>
      </c>
      <c r="E15040" s="173" t="s">
        <v>561</v>
      </c>
    </row>
    <row r="15041" spans="1:5">
      <c r="A15041" s="410" t="s">
        <v>3104</v>
      </c>
      <c r="B15041" s="62" t="s">
        <v>122</v>
      </c>
      <c r="C15041" s="62">
        <v>1.0145E-2</v>
      </c>
      <c r="D15041" s="62">
        <v>9.41</v>
      </c>
      <c r="E15041" s="173">
        <f>TRUNC((C15041*D15041),2)</f>
        <v>0.09</v>
      </c>
    </row>
    <row r="15042" spans="1:5">
      <c r="A15042" s="410" t="s">
        <v>3105</v>
      </c>
      <c r="B15042" s="62" t="s">
        <v>122</v>
      </c>
      <c r="C15042" s="62">
        <v>7.0000499999999993E-2</v>
      </c>
      <c r="D15042" s="62">
        <v>13.3</v>
      </c>
      <c r="E15042" s="173">
        <f>TRUNC((C15042*D15042),2)</f>
        <v>0.93</v>
      </c>
    </row>
    <row r="15043" spans="1:5">
      <c r="A15043" s="410" t="s">
        <v>562</v>
      </c>
      <c r="B15043" s="62" t="s">
        <v>563</v>
      </c>
      <c r="C15043" s="62" t="s">
        <v>563</v>
      </c>
      <c r="D15043" s="62" t="s">
        <v>563</v>
      </c>
      <c r="E15043" s="173">
        <f>SUM(E15041:E15042)</f>
        <v>1.02</v>
      </c>
    </row>
    <row r="15044" spans="1:5">
      <c r="A15044" s="410"/>
      <c r="B15044" s="62"/>
      <c r="C15044" s="62"/>
      <c r="D15044" s="62"/>
      <c r="E15044" s="173"/>
    </row>
    <row r="15045" spans="1:5">
      <c r="A15045" s="410" t="s">
        <v>564</v>
      </c>
      <c r="B15045" s="62" t="s">
        <v>558</v>
      </c>
      <c r="C15045" s="62" t="s">
        <v>559</v>
      </c>
      <c r="D15045" s="62" t="s">
        <v>560</v>
      </c>
      <c r="E15045" s="173" t="s">
        <v>561</v>
      </c>
    </row>
    <row r="15046" spans="1:5" ht="30">
      <c r="A15046" s="410" t="s">
        <v>3370</v>
      </c>
      <c r="B15046" s="62" t="s">
        <v>123</v>
      </c>
      <c r="C15046" s="62">
        <v>0.77121211999999995</v>
      </c>
      <c r="D15046" s="62">
        <v>0.66</v>
      </c>
      <c r="E15046" s="173">
        <f t="shared" ref="E15046:E15069" si="331">TRUNC((C15046*D15046),2)</f>
        <v>0.5</v>
      </c>
    </row>
    <row r="15047" spans="1:5">
      <c r="A15047" s="410" t="s">
        <v>3066</v>
      </c>
      <c r="B15047" s="62" t="s">
        <v>123</v>
      </c>
      <c r="C15047" s="62">
        <v>6.3336000000000002E-4</v>
      </c>
      <c r="D15047" s="62">
        <v>6.92</v>
      </c>
      <c r="E15047" s="173">
        <f t="shared" si="331"/>
        <v>0</v>
      </c>
    </row>
    <row r="15048" spans="1:5">
      <c r="A15048" s="410" t="s">
        <v>3046</v>
      </c>
      <c r="B15048" s="62" t="s">
        <v>131</v>
      </c>
      <c r="C15048" s="62">
        <v>1.2648E-4</v>
      </c>
      <c r="D15048" s="62">
        <v>50.4</v>
      </c>
      <c r="E15048" s="173">
        <f t="shared" si="331"/>
        <v>0</v>
      </c>
    </row>
    <row r="15049" spans="1:5">
      <c r="A15049" s="410" t="s">
        <v>3067</v>
      </c>
      <c r="B15049" s="62" t="s">
        <v>123</v>
      </c>
      <c r="C15049" s="62">
        <v>5.2509999999999997E-5</v>
      </c>
      <c r="D15049" s="62">
        <v>108.95</v>
      </c>
      <c r="E15049" s="173">
        <f t="shared" si="331"/>
        <v>0</v>
      </c>
    </row>
    <row r="15050" spans="1:5">
      <c r="A15050" s="410" t="s">
        <v>3069</v>
      </c>
      <c r="B15050" s="62" t="s">
        <v>123</v>
      </c>
      <c r="C15050" s="62">
        <v>7.1646000000000004E-4</v>
      </c>
      <c r="D15050" s="62">
        <v>6.21</v>
      </c>
      <c r="E15050" s="173">
        <f t="shared" si="331"/>
        <v>0</v>
      </c>
    </row>
    <row r="15051" spans="1:5">
      <c r="A15051" s="410" t="s">
        <v>3047</v>
      </c>
      <c r="B15051" s="62" t="s">
        <v>131</v>
      </c>
      <c r="C15051" s="62">
        <v>1.08504E-3</v>
      </c>
      <c r="D15051" s="62">
        <v>9.4499999999999993</v>
      </c>
      <c r="E15051" s="173">
        <f t="shared" si="331"/>
        <v>0.01</v>
      </c>
    </row>
    <row r="15052" spans="1:5">
      <c r="A15052" s="410" t="s">
        <v>3075</v>
      </c>
      <c r="B15052" s="62" t="s">
        <v>128</v>
      </c>
      <c r="C15052" s="62">
        <v>1.1941E-4</v>
      </c>
      <c r="D15052" s="62">
        <v>15.32</v>
      </c>
      <c r="E15052" s="173">
        <f t="shared" si="331"/>
        <v>0</v>
      </c>
    </row>
    <row r="15053" spans="1:5">
      <c r="A15053" s="410" t="s">
        <v>3076</v>
      </c>
      <c r="B15053" s="62" t="s">
        <v>122</v>
      </c>
      <c r="C15053" s="62">
        <v>7.9000000000000001E-2</v>
      </c>
      <c r="D15053" s="62">
        <v>1.87</v>
      </c>
      <c r="E15053" s="173">
        <f t="shared" si="331"/>
        <v>0.14000000000000001</v>
      </c>
    </row>
    <row r="15054" spans="1:5">
      <c r="A15054" s="410" t="s">
        <v>3077</v>
      </c>
      <c r="B15054" s="62" t="s">
        <v>122</v>
      </c>
      <c r="C15054" s="62">
        <v>7.9000000000000001E-2</v>
      </c>
      <c r="D15054" s="62">
        <v>0.71</v>
      </c>
      <c r="E15054" s="173">
        <f t="shared" si="331"/>
        <v>0.05</v>
      </c>
    </row>
    <row r="15055" spans="1:5">
      <c r="A15055" s="410" t="s">
        <v>3078</v>
      </c>
      <c r="B15055" s="62" t="s">
        <v>122</v>
      </c>
      <c r="C15055" s="62">
        <v>7.9000000000000001E-2</v>
      </c>
      <c r="D15055" s="62">
        <v>0.34</v>
      </c>
      <c r="E15055" s="173">
        <f t="shared" si="331"/>
        <v>0.02</v>
      </c>
    </row>
    <row r="15056" spans="1:5">
      <c r="A15056" s="410" t="s">
        <v>3079</v>
      </c>
      <c r="B15056" s="62" t="s">
        <v>122</v>
      </c>
      <c r="C15056" s="62">
        <v>7.9000000000000001E-2</v>
      </c>
      <c r="D15056" s="62">
        <v>0.05</v>
      </c>
      <c r="E15056" s="173">
        <f t="shared" si="331"/>
        <v>0</v>
      </c>
    </row>
    <row r="15057" spans="1:5">
      <c r="A15057" s="410" t="s">
        <v>3048</v>
      </c>
      <c r="B15057" s="62" t="s">
        <v>123</v>
      </c>
      <c r="C15057" s="62">
        <v>2.0905000000000001E-4</v>
      </c>
      <c r="D15057" s="62">
        <v>31.18</v>
      </c>
      <c r="E15057" s="173">
        <f t="shared" si="331"/>
        <v>0</v>
      </c>
    </row>
    <row r="15058" spans="1:5">
      <c r="A15058" s="410" t="s">
        <v>3049</v>
      </c>
      <c r="B15058" s="62" t="s">
        <v>123</v>
      </c>
      <c r="C15058" s="62">
        <v>9.7979999999999994E-5</v>
      </c>
      <c r="D15058" s="62">
        <v>178.5</v>
      </c>
      <c r="E15058" s="173">
        <f t="shared" si="331"/>
        <v>0.01</v>
      </c>
    </row>
    <row r="15059" spans="1:5">
      <c r="A15059" s="410" t="s">
        <v>3050</v>
      </c>
      <c r="B15059" s="62" t="s">
        <v>123</v>
      </c>
      <c r="C15059" s="62">
        <v>8.8074899999999994E-3</v>
      </c>
      <c r="D15059" s="62">
        <v>1.17</v>
      </c>
      <c r="E15059" s="173">
        <f t="shared" si="331"/>
        <v>0.01</v>
      </c>
    </row>
    <row r="15060" spans="1:5" ht="30">
      <c r="A15060" s="410" t="s">
        <v>3051</v>
      </c>
      <c r="B15060" s="62" t="s">
        <v>123</v>
      </c>
      <c r="C15060" s="62">
        <v>8.4930000000000002E-5</v>
      </c>
      <c r="D15060" s="62">
        <v>140.43</v>
      </c>
      <c r="E15060" s="173">
        <f t="shared" si="331"/>
        <v>0.01</v>
      </c>
    </row>
    <row r="15061" spans="1:5" ht="30">
      <c r="A15061" s="410" t="s">
        <v>3052</v>
      </c>
      <c r="B15061" s="62" t="s">
        <v>123</v>
      </c>
      <c r="C15061" s="62">
        <v>5.6879999999999998E-5</v>
      </c>
      <c r="D15061" s="62">
        <v>123.37</v>
      </c>
      <c r="E15061" s="173">
        <f t="shared" si="331"/>
        <v>0</v>
      </c>
    </row>
    <row r="15062" spans="1:5" ht="30">
      <c r="A15062" s="410" t="s">
        <v>3080</v>
      </c>
      <c r="B15062" s="62" t="s">
        <v>123</v>
      </c>
      <c r="C15062" s="62">
        <v>3.4800000000000001E-6</v>
      </c>
      <c r="D15062" s="62">
        <v>593.85</v>
      </c>
      <c r="E15062" s="173">
        <f t="shared" si="331"/>
        <v>0</v>
      </c>
    </row>
    <row r="15063" spans="1:5">
      <c r="A15063" s="410" t="s">
        <v>3081</v>
      </c>
      <c r="B15063" s="62" t="s">
        <v>123</v>
      </c>
      <c r="C15063" s="62">
        <v>2.1399999999999998E-5</v>
      </c>
      <c r="D15063" s="62">
        <v>134.63</v>
      </c>
      <c r="E15063" s="173">
        <f t="shared" si="331"/>
        <v>0</v>
      </c>
    </row>
    <row r="15064" spans="1:5">
      <c r="A15064" s="410" t="s">
        <v>3082</v>
      </c>
      <c r="B15064" s="62" t="s">
        <v>123</v>
      </c>
      <c r="C15064" s="62">
        <v>1.6249999999999999E-5</v>
      </c>
      <c r="D15064" s="62">
        <v>202.84</v>
      </c>
      <c r="E15064" s="173">
        <f t="shared" si="331"/>
        <v>0</v>
      </c>
    </row>
    <row r="15065" spans="1:5">
      <c r="A15065" s="410" t="s">
        <v>3083</v>
      </c>
      <c r="B15065" s="62" t="s">
        <v>123</v>
      </c>
      <c r="C15065" s="62">
        <v>3.4800000000000001E-6</v>
      </c>
      <c r="D15065" s="62">
        <v>574.46</v>
      </c>
      <c r="E15065" s="173">
        <f t="shared" si="331"/>
        <v>0</v>
      </c>
    </row>
    <row r="15066" spans="1:5">
      <c r="A15066" s="410" t="s">
        <v>3084</v>
      </c>
      <c r="B15066" s="62" t="s">
        <v>123</v>
      </c>
      <c r="C15066" s="62">
        <v>4.2799999999999997E-6</v>
      </c>
      <c r="D15066" s="62">
        <v>276.64</v>
      </c>
      <c r="E15066" s="173">
        <f t="shared" si="331"/>
        <v>0</v>
      </c>
    </row>
    <row r="15067" spans="1:5">
      <c r="A15067" s="410" t="s">
        <v>3085</v>
      </c>
      <c r="B15067" s="62" t="s">
        <v>123</v>
      </c>
      <c r="C15067" s="62">
        <v>2.1567E-4</v>
      </c>
      <c r="D15067" s="62">
        <v>8.1</v>
      </c>
      <c r="E15067" s="173">
        <f t="shared" si="331"/>
        <v>0</v>
      </c>
    </row>
    <row r="15068" spans="1:5">
      <c r="A15068" s="410" t="s">
        <v>3086</v>
      </c>
      <c r="B15068" s="62" t="s">
        <v>123</v>
      </c>
      <c r="C15068" s="62">
        <v>1.1941E-4</v>
      </c>
      <c r="D15068" s="62">
        <v>11.01</v>
      </c>
      <c r="E15068" s="173">
        <f t="shared" si="331"/>
        <v>0</v>
      </c>
    </row>
    <row r="15069" spans="1:5">
      <c r="A15069" s="410" t="s">
        <v>3087</v>
      </c>
      <c r="B15069" s="62" t="s">
        <v>123</v>
      </c>
      <c r="C15069" s="62">
        <v>1.1941E-4</v>
      </c>
      <c r="D15069" s="62">
        <v>24.42</v>
      </c>
      <c r="E15069" s="173">
        <f t="shared" si="331"/>
        <v>0</v>
      </c>
    </row>
    <row r="15070" spans="1:5">
      <c r="A15070" s="410" t="s">
        <v>562</v>
      </c>
      <c r="B15070" s="62" t="s">
        <v>563</v>
      </c>
      <c r="C15070" s="62" t="s">
        <v>563</v>
      </c>
      <c r="D15070" s="62" t="s">
        <v>563</v>
      </c>
      <c r="E15070" s="173">
        <f>SUM(E15046:E15069)</f>
        <v>0.75000000000000011</v>
      </c>
    </row>
    <row r="15071" spans="1:5">
      <c r="A15071" s="410"/>
      <c r="B15071" s="62"/>
      <c r="C15071" s="62"/>
      <c r="D15071" s="62"/>
      <c r="E15071" s="173"/>
    </row>
    <row r="15072" spans="1:5">
      <c r="A15072" s="410" t="s">
        <v>565</v>
      </c>
      <c r="B15072" s="62" t="s">
        <v>563</v>
      </c>
      <c r="C15072" s="62" t="s">
        <v>563</v>
      </c>
      <c r="D15072" s="62" t="s">
        <v>563</v>
      </c>
      <c r="E15072" s="173">
        <f>E15038+E15043+E15070</f>
        <v>1.77</v>
      </c>
    </row>
    <row r="15073" spans="1:5">
      <c r="A15073" s="410"/>
      <c r="B15073" s="62"/>
      <c r="C15073" s="62"/>
      <c r="D15073" s="413"/>
      <c r="E15073" s="173"/>
    </row>
    <row r="15074" spans="1:5">
      <c r="A15074" s="410"/>
      <c r="B15074" s="62"/>
      <c r="C15074" s="62"/>
      <c r="D15074" s="62"/>
      <c r="E15074" s="173"/>
    </row>
    <row r="15075" spans="1:5">
      <c r="A15075" s="410"/>
      <c r="B15075" s="62"/>
      <c r="C15075" s="62"/>
      <c r="D15075" s="62"/>
      <c r="E15075" s="173"/>
    </row>
    <row r="15076" spans="1:5">
      <c r="A15076" s="410" t="s">
        <v>1583</v>
      </c>
      <c r="B15076" s="62" t="s">
        <v>3731</v>
      </c>
      <c r="C15076" s="62"/>
      <c r="D15076" s="62"/>
      <c r="E15076" s="173"/>
    </row>
    <row r="15077" spans="1:5">
      <c r="A15077" s="410" t="s">
        <v>1266</v>
      </c>
      <c r="B15077" s="62"/>
      <c r="C15077" s="62"/>
      <c r="D15077" s="62"/>
      <c r="E15077" s="173"/>
    </row>
    <row r="15078" spans="1:5">
      <c r="A15078" s="410" t="s">
        <v>590</v>
      </c>
      <c r="B15078" s="62"/>
      <c r="C15078" s="62"/>
      <c r="D15078" s="62"/>
      <c r="E15078" s="173"/>
    </row>
    <row r="15079" spans="1:5">
      <c r="A15079" s="410"/>
      <c r="B15079" s="62"/>
      <c r="C15079" s="62"/>
      <c r="D15079" s="62"/>
      <c r="E15079" s="173"/>
    </row>
    <row r="15080" spans="1:5">
      <c r="A15080" s="410" t="s">
        <v>576</v>
      </c>
      <c r="B15080" s="62" t="s">
        <v>558</v>
      </c>
      <c r="C15080" s="62" t="s">
        <v>559</v>
      </c>
      <c r="D15080" s="62" t="s">
        <v>560</v>
      </c>
      <c r="E15080" s="173" t="s">
        <v>561</v>
      </c>
    </row>
    <row r="15081" spans="1:5" ht="30">
      <c r="A15081" s="410" t="s">
        <v>3061</v>
      </c>
      <c r="B15081" s="62" t="s">
        <v>123</v>
      </c>
      <c r="C15081" s="62">
        <v>3.7849999999999998E-5</v>
      </c>
      <c r="D15081" s="62">
        <v>576</v>
      </c>
      <c r="E15081" s="173">
        <f>TRUNC((C15081*D15081),2)</f>
        <v>0.02</v>
      </c>
    </row>
    <row r="15082" spans="1:5">
      <c r="A15082" s="410" t="s">
        <v>562</v>
      </c>
      <c r="B15082" s="62" t="s">
        <v>563</v>
      </c>
      <c r="C15082" s="62" t="s">
        <v>563</v>
      </c>
      <c r="D15082" s="62" t="s">
        <v>563</v>
      </c>
      <c r="E15082" s="173">
        <f>SUM(E15081:E15081)</f>
        <v>0.02</v>
      </c>
    </row>
    <row r="15083" spans="1:5">
      <c r="A15083" s="410"/>
      <c r="B15083" s="62"/>
      <c r="C15083" s="62"/>
      <c r="D15083" s="62"/>
      <c r="E15083" s="173"/>
    </row>
    <row r="15084" spans="1:5">
      <c r="A15084" s="410" t="s">
        <v>557</v>
      </c>
      <c r="B15084" s="62" t="s">
        <v>558</v>
      </c>
      <c r="C15084" s="62" t="s">
        <v>559</v>
      </c>
      <c r="D15084" s="62" t="s">
        <v>560</v>
      </c>
      <c r="E15084" s="173" t="s">
        <v>561</v>
      </c>
    </row>
    <row r="15085" spans="1:5">
      <c r="A15085" s="410" t="s">
        <v>3104</v>
      </c>
      <c r="B15085" s="62" t="s">
        <v>122</v>
      </c>
      <c r="C15085" s="62">
        <v>7.7102000000000004E-2</v>
      </c>
      <c r="D15085" s="62">
        <v>9.41</v>
      </c>
      <c r="E15085" s="173">
        <f>TRUNC((C15085*D15085),2)</f>
        <v>0.72</v>
      </c>
    </row>
    <row r="15086" spans="1:5">
      <c r="A15086" s="410" t="s">
        <v>3105</v>
      </c>
      <c r="B15086" s="62" t="s">
        <v>122</v>
      </c>
      <c r="C15086" s="62">
        <v>0.49000349999999998</v>
      </c>
      <c r="D15086" s="62">
        <v>13.3</v>
      </c>
      <c r="E15086" s="173">
        <f>TRUNC((C15086*D15086),2)</f>
        <v>6.51</v>
      </c>
    </row>
    <row r="15087" spans="1:5">
      <c r="A15087" s="410" t="s">
        <v>562</v>
      </c>
      <c r="B15087" s="62" t="s">
        <v>563</v>
      </c>
      <c r="C15087" s="62" t="s">
        <v>563</v>
      </c>
      <c r="D15087" s="62" t="s">
        <v>563</v>
      </c>
      <c r="E15087" s="173">
        <f>SUM(E15085:E15086)</f>
        <v>7.2299999999999995</v>
      </c>
    </row>
    <row r="15088" spans="1:5">
      <c r="A15088" s="410"/>
      <c r="B15088" s="62"/>
      <c r="C15088" s="62"/>
      <c r="D15088" s="62"/>
      <c r="E15088" s="173"/>
    </row>
    <row r="15089" spans="1:5">
      <c r="A15089" s="410" t="s">
        <v>564</v>
      </c>
      <c r="B15089" s="62" t="s">
        <v>558</v>
      </c>
      <c r="C15089" s="62" t="s">
        <v>559</v>
      </c>
      <c r="D15089" s="62" t="s">
        <v>560</v>
      </c>
      <c r="E15089" s="173" t="s">
        <v>561</v>
      </c>
    </row>
    <row r="15090" spans="1:5">
      <c r="A15090" s="410" t="s">
        <v>3066</v>
      </c>
      <c r="B15090" s="62" t="s">
        <v>123</v>
      </c>
      <c r="C15090" s="62">
        <v>4.4816200000000004E-3</v>
      </c>
      <c r="D15090" s="62">
        <v>6.92</v>
      </c>
      <c r="E15090" s="173">
        <f t="shared" ref="E15090:E15112" si="332">TRUNC((C15090*D15090),2)</f>
        <v>0.03</v>
      </c>
    </row>
    <row r="15091" spans="1:5">
      <c r="A15091" s="410" t="s">
        <v>3046</v>
      </c>
      <c r="B15091" s="62" t="s">
        <v>131</v>
      </c>
      <c r="C15091" s="62">
        <v>8.9495999999999998E-4</v>
      </c>
      <c r="D15091" s="62">
        <v>50.4</v>
      </c>
      <c r="E15091" s="173">
        <f t="shared" si="332"/>
        <v>0.04</v>
      </c>
    </row>
    <row r="15092" spans="1:5">
      <c r="A15092" s="410" t="s">
        <v>3067</v>
      </c>
      <c r="B15092" s="62" t="s">
        <v>123</v>
      </c>
      <c r="C15092" s="62">
        <v>3.7151000000000003E-4</v>
      </c>
      <c r="D15092" s="62">
        <v>108.95</v>
      </c>
      <c r="E15092" s="173">
        <f t="shared" si="332"/>
        <v>0.04</v>
      </c>
    </row>
    <row r="15093" spans="1:5">
      <c r="A15093" s="410" t="s">
        <v>3069</v>
      </c>
      <c r="B15093" s="62" t="s">
        <v>123</v>
      </c>
      <c r="C15093" s="62">
        <v>5.0696300000000003E-3</v>
      </c>
      <c r="D15093" s="62">
        <v>6.21</v>
      </c>
      <c r="E15093" s="173">
        <f t="shared" si="332"/>
        <v>0.03</v>
      </c>
    </row>
    <row r="15094" spans="1:5">
      <c r="A15094" s="410" t="s">
        <v>3047</v>
      </c>
      <c r="B15094" s="62" t="s">
        <v>131</v>
      </c>
      <c r="C15094" s="62">
        <v>7.6776400000000003E-3</v>
      </c>
      <c r="D15094" s="62">
        <v>9.4499999999999993</v>
      </c>
      <c r="E15094" s="173">
        <f t="shared" si="332"/>
        <v>7.0000000000000007E-2</v>
      </c>
    </row>
    <row r="15095" spans="1:5">
      <c r="A15095" s="410" t="s">
        <v>3075</v>
      </c>
      <c r="B15095" s="62" t="s">
        <v>128</v>
      </c>
      <c r="C15095" s="62">
        <v>8.4491999999999998E-4</v>
      </c>
      <c r="D15095" s="62">
        <v>15.32</v>
      </c>
      <c r="E15095" s="173">
        <f t="shared" si="332"/>
        <v>0.01</v>
      </c>
    </row>
    <row r="15096" spans="1:5">
      <c r="A15096" s="410" t="s">
        <v>3076</v>
      </c>
      <c r="B15096" s="62" t="s">
        <v>122</v>
      </c>
      <c r="C15096" s="62">
        <v>0.58039037000000004</v>
      </c>
      <c r="D15096" s="62">
        <v>1.87</v>
      </c>
      <c r="E15096" s="173">
        <f t="shared" si="332"/>
        <v>1.08</v>
      </c>
    </row>
    <row r="15097" spans="1:5">
      <c r="A15097" s="410" t="s">
        <v>3077</v>
      </c>
      <c r="B15097" s="62" t="s">
        <v>122</v>
      </c>
      <c r="C15097" s="62">
        <v>0.55900000000000005</v>
      </c>
      <c r="D15097" s="62">
        <v>0.71</v>
      </c>
      <c r="E15097" s="173">
        <f t="shared" si="332"/>
        <v>0.39</v>
      </c>
    </row>
    <row r="15098" spans="1:5">
      <c r="A15098" s="410" t="s">
        <v>3078</v>
      </c>
      <c r="B15098" s="62" t="s">
        <v>122</v>
      </c>
      <c r="C15098" s="62">
        <v>0.55900000000000005</v>
      </c>
      <c r="D15098" s="62">
        <v>0.34</v>
      </c>
      <c r="E15098" s="173">
        <f t="shared" si="332"/>
        <v>0.19</v>
      </c>
    </row>
    <row r="15099" spans="1:5">
      <c r="A15099" s="410" t="s">
        <v>3079</v>
      </c>
      <c r="B15099" s="62" t="s">
        <v>122</v>
      </c>
      <c r="C15099" s="62">
        <v>0.55900000000000005</v>
      </c>
      <c r="D15099" s="62">
        <v>0.05</v>
      </c>
      <c r="E15099" s="173">
        <f t="shared" si="332"/>
        <v>0.02</v>
      </c>
    </row>
    <row r="15100" spans="1:5">
      <c r="A15100" s="410" t="s">
        <v>3048</v>
      </c>
      <c r="B15100" s="62" t="s">
        <v>123</v>
      </c>
      <c r="C15100" s="62">
        <v>1.4792799999999999E-3</v>
      </c>
      <c r="D15100" s="62">
        <v>31.18</v>
      </c>
      <c r="E15100" s="173">
        <f t="shared" si="332"/>
        <v>0.04</v>
      </c>
    </row>
    <row r="15101" spans="1:5">
      <c r="A15101" s="410" t="s">
        <v>3049</v>
      </c>
      <c r="B15101" s="62" t="s">
        <v>123</v>
      </c>
      <c r="C15101" s="62">
        <v>6.9331999999999998E-4</v>
      </c>
      <c r="D15101" s="62">
        <v>178.5</v>
      </c>
      <c r="E15101" s="173">
        <f t="shared" si="332"/>
        <v>0.12</v>
      </c>
    </row>
    <row r="15102" spans="1:5">
      <c r="A15102" s="410" t="s">
        <v>3050</v>
      </c>
      <c r="B15102" s="62" t="s">
        <v>123</v>
      </c>
      <c r="C15102" s="62">
        <v>6.2321349999999998E-2</v>
      </c>
      <c r="D15102" s="62">
        <v>1.17</v>
      </c>
      <c r="E15102" s="173">
        <f t="shared" si="332"/>
        <v>7.0000000000000007E-2</v>
      </c>
    </row>
    <row r="15103" spans="1:5" ht="30">
      <c r="A15103" s="410" t="s">
        <v>3051</v>
      </c>
      <c r="B15103" s="62" t="s">
        <v>123</v>
      </c>
      <c r="C15103" s="62">
        <v>6.0092999999999995E-4</v>
      </c>
      <c r="D15103" s="62">
        <v>140.43</v>
      </c>
      <c r="E15103" s="173">
        <f t="shared" si="332"/>
        <v>0.08</v>
      </c>
    </row>
    <row r="15104" spans="1:5" ht="30">
      <c r="A15104" s="410" t="s">
        <v>3052</v>
      </c>
      <c r="B15104" s="62" t="s">
        <v>123</v>
      </c>
      <c r="C15104" s="62">
        <v>4.0247999999999998E-4</v>
      </c>
      <c r="D15104" s="62">
        <v>123.37</v>
      </c>
      <c r="E15104" s="173">
        <f t="shared" si="332"/>
        <v>0.04</v>
      </c>
    </row>
    <row r="15105" spans="1:5" ht="30">
      <c r="A15105" s="410" t="s">
        <v>3080</v>
      </c>
      <c r="B15105" s="62" t="s">
        <v>123</v>
      </c>
      <c r="C15105" s="62">
        <v>2.4649999999999999E-5</v>
      </c>
      <c r="D15105" s="62">
        <v>593.85</v>
      </c>
      <c r="E15105" s="173">
        <f t="shared" si="332"/>
        <v>0.01</v>
      </c>
    </row>
    <row r="15106" spans="1:5">
      <c r="A15106" s="410" t="s">
        <v>3081</v>
      </c>
      <c r="B15106" s="62" t="s">
        <v>123</v>
      </c>
      <c r="C15106" s="62">
        <v>1.5138E-4</v>
      </c>
      <c r="D15106" s="62">
        <v>134.63</v>
      </c>
      <c r="E15106" s="173">
        <f t="shared" si="332"/>
        <v>0.02</v>
      </c>
    </row>
    <row r="15107" spans="1:5">
      <c r="A15107" s="410" t="s">
        <v>3082</v>
      </c>
      <c r="B15107" s="62" t="s">
        <v>123</v>
      </c>
      <c r="C15107" s="62">
        <v>1.1498E-4</v>
      </c>
      <c r="D15107" s="62">
        <v>202.84</v>
      </c>
      <c r="E15107" s="173">
        <f t="shared" si="332"/>
        <v>0.02</v>
      </c>
    </row>
    <row r="15108" spans="1:5">
      <c r="A15108" s="410" t="s">
        <v>3083</v>
      </c>
      <c r="B15108" s="62" t="s">
        <v>123</v>
      </c>
      <c r="C15108" s="62">
        <v>2.4649999999999999E-5</v>
      </c>
      <c r="D15108" s="62">
        <v>574.46</v>
      </c>
      <c r="E15108" s="173">
        <f t="shared" si="332"/>
        <v>0.01</v>
      </c>
    </row>
    <row r="15109" spans="1:5">
      <c r="A15109" s="410" t="s">
        <v>3084</v>
      </c>
      <c r="B15109" s="62" t="s">
        <v>123</v>
      </c>
      <c r="C15109" s="62">
        <v>3.0300000000000001E-5</v>
      </c>
      <c r="D15109" s="62">
        <v>276.64</v>
      </c>
      <c r="E15109" s="173">
        <f t="shared" si="332"/>
        <v>0</v>
      </c>
    </row>
    <row r="15110" spans="1:5">
      <c r="A15110" s="410" t="s">
        <v>3085</v>
      </c>
      <c r="B15110" s="62" t="s">
        <v>123</v>
      </c>
      <c r="C15110" s="62">
        <v>1.52607E-3</v>
      </c>
      <c r="D15110" s="62">
        <v>8.1</v>
      </c>
      <c r="E15110" s="173">
        <f t="shared" si="332"/>
        <v>0.01</v>
      </c>
    </row>
    <row r="15111" spans="1:5">
      <c r="A15111" s="410" t="s">
        <v>3086</v>
      </c>
      <c r="B15111" s="62" t="s">
        <v>123</v>
      </c>
      <c r="C15111" s="62">
        <v>8.4491999999999998E-4</v>
      </c>
      <c r="D15111" s="62">
        <v>11.01</v>
      </c>
      <c r="E15111" s="173">
        <f t="shared" si="332"/>
        <v>0</v>
      </c>
    </row>
    <row r="15112" spans="1:5">
      <c r="A15112" s="410" t="s">
        <v>3087</v>
      </c>
      <c r="B15112" s="62" t="s">
        <v>123</v>
      </c>
      <c r="C15112" s="62">
        <v>8.4491999999999998E-4</v>
      </c>
      <c r="D15112" s="62">
        <v>24.42</v>
      </c>
      <c r="E15112" s="173">
        <f t="shared" si="332"/>
        <v>0.02</v>
      </c>
    </row>
    <row r="15113" spans="1:5">
      <c r="A15113" s="410" t="s">
        <v>562</v>
      </c>
      <c r="B15113" s="62" t="s">
        <v>563</v>
      </c>
      <c r="C15113" s="62" t="s">
        <v>563</v>
      </c>
      <c r="D15113" s="62" t="s">
        <v>563</v>
      </c>
      <c r="E15113" s="173">
        <f>SUM(E15090:E15112)</f>
        <v>2.3399999999999994</v>
      </c>
    </row>
    <row r="15114" spans="1:5">
      <c r="A15114" s="410"/>
      <c r="B15114" s="62"/>
      <c r="C15114" s="62"/>
      <c r="D15114" s="62"/>
      <c r="E15114" s="173"/>
    </row>
    <row r="15115" spans="1:5">
      <c r="A15115" s="410" t="s">
        <v>565</v>
      </c>
      <c r="B15115" s="62" t="s">
        <v>563</v>
      </c>
      <c r="C15115" s="62" t="s">
        <v>563</v>
      </c>
      <c r="D15115" s="62" t="s">
        <v>563</v>
      </c>
      <c r="E15115" s="173">
        <f>E15082+E15087+E15113</f>
        <v>9.5899999999999981</v>
      </c>
    </row>
    <row r="15116" spans="1:5">
      <c r="A15116" s="410"/>
      <c r="B15116" s="62"/>
      <c r="C15116" s="62"/>
      <c r="D15116" s="413"/>
      <c r="E15116" s="173"/>
    </row>
    <row r="15117" spans="1:5">
      <c r="A15117" s="410"/>
      <c r="B15117" s="62"/>
      <c r="C15117" s="62"/>
      <c r="D15117" s="62"/>
      <c r="E15117" s="173"/>
    </row>
    <row r="15118" spans="1:5">
      <c r="A15118" s="410"/>
      <c r="B15118" s="62"/>
      <c r="C15118" s="62"/>
      <c r="D15118" s="62"/>
      <c r="E15118" s="173"/>
    </row>
    <row r="15119" spans="1:5">
      <c r="A15119" s="410" t="s">
        <v>1584</v>
      </c>
      <c r="B15119" s="62" t="s">
        <v>3732</v>
      </c>
      <c r="C15119" s="62"/>
      <c r="D15119" s="62"/>
      <c r="E15119" s="173"/>
    </row>
    <row r="15120" spans="1:5">
      <c r="A15120" s="410" t="s">
        <v>1296</v>
      </c>
      <c r="B15120" s="62"/>
      <c r="C15120" s="62"/>
      <c r="D15120" s="62"/>
      <c r="E15120" s="173"/>
    </row>
    <row r="15121" spans="1:5">
      <c r="A15121" s="410" t="s">
        <v>570</v>
      </c>
      <c r="B15121" s="62"/>
      <c r="C15121" s="62"/>
      <c r="D15121" s="62"/>
      <c r="E15121" s="173"/>
    </row>
    <row r="15122" spans="1:5">
      <c r="A15122" s="410"/>
      <c r="B15122" s="62"/>
      <c r="C15122" s="62"/>
      <c r="D15122" s="62"/>
      <c r="E15122" s="173"/>
    </row>
    <row r="15123" spans="1:5">
      <c r="A15123" s="410" t="s">
        <v>576</v>
      </c>
      <c r="B15123" s="62" t="s">
        <v>558</v>
      </c>
      <c r="C15123" s="62" t="s">
        <v>559</v>
      </c>
      <c r="D15123" s="62" t="s">
        <v>560</v>
      </c>
      <c r="E15123" s="173" t="s">
        <v>561</v>
      </c>
    </row>
    <row r="15124" spans="1:5" ht="30">
      <c r="A15124" s="410" t="s">
        <v>3143</v>
      </c>
      <c r="B15124" s="62" t="s">
        <v>123</v>
      </c>
      <c r="C15124" s="62">
        <v>1.1000000000000001E-6</v>
      </c>
      <c r="D15124" s="62">
        <v>866.72</v>
      </c>
      <c r="E15124" s="173">
        <f>TRUNC((C15124*D15124),2)</f>
        <v>0</v>
      </c>
    </row>
    <row r="15125" spans="1:5" ht="30">
      <c r="A15125" s="410" t="s">
        <v>3060</v>
      </c>
      <c r="B15125" s="62" t="s">
        <v>123</v>
      </c>
      <c r="C15125" s="62">
        <v>2.1350000000000001E-5</v>
      </c>
      <c r="D15125" s="412">
        <v>2980</v>
      </c>
      <c r="E15125" s="173">
        <f>TRUNC((C15125*D15125),2)</f>
        <v>0.06</v>
      </c>
    </row>
    <row r="15126" spans="1:5" ht="30">
      <c r="A15126" s="410" t="s">
        <v>3061</v>
      </c>
      <c r="B15126" s="62" t="s">
        <v>123</v>
      </c>
      <c r="C15126" s="62">
        <v>3.2105000000000002E-4</v>
      </c>
      <c r="D15126" s="62">
        <v>576</v>
      </c>
      <c r="E15126" s="173">
        <f>TRUNC((C15126*D15126),2)</f>
        <v>0.18</v>
      </c>
    </row>
    <row r="15127" spans="1:5" ht="30">
      <c r="A15127" s="410" t="s">
        <v>3133</v>
      </c>
      <c r="B15127" s="62" t="s">
        <v>123</v>
      </c>
      <c r="C15127" s="62">
        <v>9.5200000000000003E-6</v>
      </c>
      <c r="D15127" s="412">
        <v>12122.03</v>
      </c>
      <c r="E15127" s="173">
        <f>TRUNC((C15127*D15127),2)</f>
        <v>0.11</v>
      </c>
    </row>
    <row r="15128" spans="1:5">
      <c r="A15128" s="410" t="s">
        <v>562</v>
      </c>
      <c r="B15128" s="62" t="s">
        <v>563</v>
      </c>
      <c r="C15128" s="62" t="s">
        <v>563</v>
      </c>
      <c r="D15128" s="62" t="s">
        <v>563</v>
      </c>
      <c r="E15128" s="173">
        <f>SUM(E15124:E15127)</f>
        <v>0.35</v>
      </c>
    </row>
    <row r="15129" spans="1:5">
      <c r="A15129" s="410"/>
      <c r="B15129" s="62"/>
      <c r="C15129" s="62"/>
      <c r="D15129" s="62"/>
      <c r="E15129" s="173"/>
    </row>
    <row r="15130" spans="1:5">
      <c r="A15130" s="410" t="s">
        <v>557</v>
      </c>
      <c r="B15130" s="62" t="s">
        <v>558</v>
      </c>
      <c r="C15130" s="62" t="s">
        <v>559</v>
      </c>
      <c r="D15130" s="62" t="s">
        <v>560</v>
      </c>
      <c r="E15130" s="173" t="s">
        <v>561</v>
      </c>
    </row>
    <row r="15131" spans="1:5">
      <c r="A15131" s="410" t="s">
        <v>3112</v>
      </c>
      <c r="B15131" s="62" t="s">
        <v>122</v>
      </c>
      <c r="C15131" s="62">
        <v>8.8619160000000002E-2</v>
      </c>
      <c r="D15131" s="62">
        <v>10.46</v>
      </c>
      <c r="E15131" s="173">
        <f t="shared" ref="E15131:E15137" si="333">TRUNC((C15131*D15131),2)</f>
        <v>0.92</v>
      </c>
    </row>
    <row r="15132" spans="1:5">
      <c r="A15132" s="410" t="s">
        <v>3135</v>
      </c>
      <c r="B15132" s="62" t="s">
        <v>122</v>
      </c>
      <c r="C15132" s="62">
        <v>0.20186000000000001</v>
      </c>
      <c r="D15132" s="62">
        <v>13.3</v>
      </c>
      <c r="E15132" s="173">
        <f t="shared" si="333"/>
        <v>2.68</v>
      </c>
    </row>
    <row r="15133" spans="1:5">
      <c r="A15133" s="410" t="s">
        <v>3062</v>
      </c>
      <c r="B15133" s="62" t="s">
        <v>122</v>
      </c>
      <c r="C15133" s="62">
        <v>0.47742413</v>
      </c>
      <c r="D15133" s="62">
        <v>13.3</v>
      </c>
      <c r="E15133" s="173">
        <f t="shared" si="333"/>
        <v>6.34</v>
      </c>
    </row>
    <row r="15134" spans="1:5">
      <c r="A15134" s="410" t="s">
        <v>3141</v>
      </c>
      <c r="B15134" s="62" t="s">
        <v>122</v>
      </c>
      <c r="C15134" s="62">
        <v>1.011015E-2</v>
      </c>
      <c r="D15134" s="62">
        <v>19.22</v>
      </c>
      <c r="E15134" s="173">
        <f t="shared" si="333"/>
        <v>0.19</v>
      </c>
    </row>
    <row r="15135" spans="1:5">
      <c r="A15135" s="410" t="s">
        <v>3090</v>
      </c>
      <c r="B15135" s="62" t="s">
        <v>122</v>
      </c>
      <c r="C15135" s="62">
        <v>2.2900006500000001</v>
      </c>
      <c r="D15135" s="62">
        <v>13.3</v>
      </c>
      <c r="E15135" s="173">
        <f t="shared" si="333"/>
        <v>30.45</v>
      </c>
    </row>
    <row r="15136" spans="1:5">
      <c r="A15136" s="410" t="s">
        <v>3063</v>
      </c>
      <c r="B15136" s="62" t="s">
        <v>122</v>
      </c>
      <c r="C15136" s="62">
        <v>1.76003054</v>
      </c>
      <c r="D15136" s="62">
        <v>8.51</v>
      </c>
      <c r="E15136" s="173">
        <f t="shared" si="333"/>
        <v>14.97</v>
      </c>
    </row>
    <row r="15137" spans="1:5">
      <c r="A15137" s="410" t="s">
        <v>3064</v>
      </c>
      <c r="B15137" s="62" t="s">
        <v>122</v>
      </c>
      <c r="C15137" s="62">
        <v>0.30926172000000002</v>
      </c>
      <c r="D15137" s="62">
        <v>17.8</v>
      </c>
      <c r="E15137" s="173">
        <f t="shared" si="333"/>
        <v>5.5</v>
      </c>
    </row>
    <row r="15138" spans="1:5">
      <c r="A15138" s="410" t="s">
        <v>562</v>
      </c>
      <c r="B15138" s="62" t="s">
        <v>563</v>
      </c>
      <c r="C15138" s="62" t="s">
        <v>563</v>
      </c>
      <c r="D15138" s="62" t="s">
        <v>563</v>
      </c>
      <c r="E15138" s="173">
        <f>SUM(E15131:E15137)</f>
        <v>61.05</v>
      </c>
    </row>
    <row r="15139" spans="1:5">
      <c r="A15139" s="410"/>
      <c r="B15139" s="62"/>
      <c r="C15139" s="62"/>
      <c r="D15139" s="62"/>
      <c r="E15139" s="173"/>
    </row>
    <row r="15140" spans="1:5">
      <c r="A15140" s="410" t="s">
        <v>564</v>
      </c>
      <c r="B15140" s="62" t="s">
        <v>558</v>
      </c>
      <c r="C15140" s="62" t="s">
        <v>559</v>
      </c>
      <c r="D15140" s="62" t="s">
        <v>560</v>
      </c>
      <c r="E15140" s="173" t="s">
        <v>561</v>
      </c>
    </row>
    <row r="15141" spans="1:5">
      <c r="A15141" s="410" t="s">
        <v>3149</v>
      </c>
      <c r="B15141" s="62" t="s">
        <v>127</v>
      </c>
      <c r="C15141" s="62">
        <v>3.78</v>
      </c>
      <c r="D15141" s="62">
        <v>5.2</v>
      </c>
      <c r="E15141" s="173">
        <f t="shared" ref="E15141:E15179" si="334">TRUNC((C15141*D15141),2)</f>
        <v>19.649999999999999</v>
      </c>
    </row>
    <row r="15142" spans="1:5">
      <c r="A15142" s="410" t="s">
        <v>3131</v>
      </c>
      <c r="B15142" s="62" t="s">
        <v>127</v>
      </c>
      <c r="C15142" s="62">
        <v>0.113</v>
      </c>
      <c r="D15142" s="62">
        <v>12</v>
      </c>
      <c r="E15142" s="173">
        <f t="shared" si="334"/>
        <v>1.35</v>
      </c>
    </row>
    <row r="15143" spans="1:5">
      <c r="A15143" s="410" t="s">
        <v>3195</v>
      </c>
      <c r="B15143" s="62" t="s">
        <v>124</v>
      </c>
      <c r="C15143" s="62">
        <v>4.2294000000000003E-3</v>
      </c>
      <c r="D15143" s="62">
        <v>72.5</v>
      </c>
      <c r="E15143" s="173">
        <f t="shared" si="334"/>
        <v>0.3</v>
      </c>
    </row>
    <row r="15144" spans="1:5">
      <c r="A15144" s="410" t="s">
        <v>3065</v>
      </c>
      <c r="B15144" s="62" t="s">
        <v>124</v>
      </c>
      <c r="C15144" s="62">
        <v>0.12659794999999999</v>
      </c>
      <c r="D15144" s="62">
        <v>72.5</v>
      </c>
      <c r="E15144" s="173">
        <f t="shared" si="334"/>
        <v>9.17</v>
      </c>
    </row>
    <row r="15145" spans="1:5">
      <c r="A15145" s="410" t="s">
        <v>3066</v>
      </c>
      <c r="B15145" s="62" t="s">
        <v>123</v>
      </c>
      <c r="C15145" s="62">
        <v>3.8021890000000003E-2</v>
      </c>
      <c r="D15145" s="62">
        <v>6.92</v>
      </c>
      <c r="E15145" s="173">
        <f t="shared" si="334"/>
        <v>0.26</v>
      </c>
    </row>
    <row r="15146" spans="1:5">
      <c r="A15146" s="410" t="s">
        <v>3437</v>
      </c>
      <c r="B15146" s="62" t="s">
        <v>123</v>
      </c>
      <c r="C15146" s="62">
        <v>15.525</v>
      </c>
      <c r="D15146" s="62">
        <v>1.72</v>
      </c>
      <c r="E15146" s="173">
        <f t="shared" si="334"/>
        <v>26.7</v>
      </c>
    </row>
    <row r="15147" spans="1:5">
      <c r="A15147" s="410" t="s">
        <v>3046</v>
      </c>
      <c r="B15147" s="62" t="s">
        <v>131</v>
      </c>
      <c r="C15147" s="62">
        <v>8.1006800000000007E-3</v>
      </c>
      <c r="D15147" s="62">
        <v>50.4</v>
      </c>
      <c r="E15147" s="173">
        <f t="shared" si="334"/>
        <v>0.4</v>
      </c>
    </row>
    <row r="15148" spans="1:5">
      <c r="A15148" s="410" t="s">
        <v>3176</v>
      </c>
      <c r="B15148" s="62" t="s">
        <v>127</v>
      </c>
      <c r="C15148" s="62">
        <v>5.8797635000000001</v>
      </c>
      <c r="D15148" s="62">
        <v>0.6</v>
      </c>
      <c r="E15148" s="173">
        <f t="shared" si="334"/>
        <v>3.52</v>
      </c>
    </row>
    <row r="15149" spans="1:5">
      <c r="A15149" s="410" t="s">
        <v>3067</v>
      </c>
      <c r="B15149" s="62" t="s">
        <v>123</v>
      </c>
      <c r="C15149" s="62">
        <v>3.1519E-3</v>
      </c>
      <c r="D15149" s="62">
        <v>108.95</v>
      </c>
      <c r="E15149" s="173">
        <f t="shared" si="334"/>
        <v>0.34</v>
      </c>
    </row>
    <row r="15150" spans="1:5">
      <c r="A15150" s="410" t="s">
        <v>3068</v>
      </c>
      <c r="B15150" s="62" t="s">
        <v>127</v>
      </c>
      <c r="C15150" s="62">
        <v>35.494877340000002</v>
      </c>
      <c r="D15150" s="62">
        <v>0.42</v>
      </c>
      <c r="E15150" s="173">
        <f t="shared" si="334"/>
        <v>14.9</v>
      </c>
    </row>
    <row r="15151" spans="1:5" ht="30">
      <c r="A15151" s="410" t="s">
        <v>3144</v>
      </c>
      <c r="B15151" s="62" t="s">
        <v>128</v>
      </c>
      <c r="C15151" s="62">
        <v>2.3800000000000002E-3</v>
      </c>
      <c r="D15151" s="62">
        <v>5.99</v>
      </c>
      <c r="E15151" s="173">
        <f t="shared" si="334"/>
        <v>0.01</v>
      </c>
    </row>
    <row r="15152" spans="1:5">
      <c r="A15152" s="410" t="s">
        <v>3069</v>
      </c>
      <c r="B15152" s="62" t="s">
        <v>123</v>
      </c>
      <c r="C15152" s="62">
        <v>4.3010600000000003E-2</v>
      </c>
      <c r="D15152" s="62">
        <v>6.21</v>
      </c>
      <c r="E15152" s="173">
        <f t="shared" si="334"/>
        <v>0.26</v>
      </c>
    </row>
    <row r="15153" spans="1:5">
      <c r="A15153" s="410" t="s">
        <v>3047</v>
      </c>
      <c r="B15153" s="62" t="s">
        <v>131</v>
      </c>
      <c r="C15153" s="62">
        <v>6.9493819999999998E-2</v>
      </c>
      <c r="D15153" s="62">
        <v>9.4499999999999993</v>
      </c>
      <c r="E15153" s="173">
        <f t="shared" si="334"/>
        <v>0.65</v>
      </c>
    </row>
    <row r="15154" spans="1:5">
      <c r="A15154" s="410" t="s">
        <v>3145</v>
      </c>
      <c r="B15154" s="62" t="s">
        <v>126</v>
      </c>
      <c r="C15154" s="62">
        <v>0.53164299999999998</v>
      </c>
      <c r="D15154" s="62">
        <v>1.4</v>
      </c>
      <c r="E15154" s="173">
        <f t="shared" si="334"/>
        <v>0.74</v>
      </c>
    </row>
    <row r="15155" spans="1:5">
      <c r="A15155" s="410" t="s">
        <v>3072</v>
      </c>
      <c r="B15155" s="62" t="s">
        <v>124</v>
      </c>
      <c r="C15155" s="62">
        <v>6.1969999999999997E-2</v>
      </c>
      <c r="D15155" s="62">
        <v>59.13</v>
      </c>
      <c r="E15155" s="173">
        <f t="shared" si="334"/>
        <v>3.66</v>
      </c>
    </row>
    <row r="15156" spans="1:5">
      <c r="A15156" s="410" t="s">
        <v>3192</v>
      </c>
      <c r="B15156" s="62" t="s">
        <v>127</v>
      </c>
      <c r="C15156" s="62">
        <v>4.3778000000000003E-3</v>
      </c>
      <c r="D15156" s="62">
        <v>11.65</v>
      </c>
      <c r="E15156" s="173">
        <f t="shared" si="334"/>
        <v>0.05</v>
      </c>
    </row>
    <row r="15157" spans="1:5">
      <c r="A15157" s="410" t="s">
        <v>3075</v>
      </c>
      <c r="B15157" s="62" t="s">
        <v>128</v>
      </c>
      <c r="C15157" s="62">
        <v>7.1683299999999997E-3</v>
      </c>
      <c r="D15157" s="62">
        <v>15.32</v>
      </c>
      <c r="E15157" s="173">
        <f t="shared" si="334"/>
        <v>0.1</v>
      </c>
    </row>
    <row r="15158" spans="1:5">
      <c r="A15158" s="410" t="s">
        <v>3147</v>
      </c>
      <c r="B15158" s="62" t="s">
        <v>126</v>
      </c>
      <c r="C15158" s="62">
        <v>0.2974678</v>
      </c>
      <c r="D15158" s="62">
        <v>9.52</v>
      </c>
      <c r="E15158" s="173">
        <f t="shared" si="334"/>
        <v>2.83</v>
      </c>
    </row>
    <row r="15159" spans="1:5" ht="30">
      <c r="A15159" s="410" t="s">
        <v>3186</v>
      </c>
      <c r="B15159" s="62" t="s">
        <v>126</v>
      </c>
      <c r="C15159" s="62">
        <v>0.90275000000000005</v>
      </c>
      <c r="D15159" s="62">
        <v>1.42</v>
      </c>
      <c r="E15159" s="173">
        <f t="shared" si="334"/>
        <v>1.28</v>
      </c>
    </row>
    <row r="15160" spans="1:5">
      <c r="A15160" s="410" t="s">
        <v>3076</v>
      </c>
      <c r="B15160" s="62" t="s">
        <v>122</v>
      </c>
      <c r="C15160" s="62">
        <v>5.05976245</v>
      </c>
      <c r="D15160" s="62">
        <v>1.87</v>
      </c>
      <c r="E15160" s="173">
        <f t="shared" si="334"/>
        <v>9.4600000000000009</v>
      </c>
    </row>
    <row r="15161" spans="1:5">
      <c r="A15161" s="410" t="s">
        <v>3077</v>
      </c>
      <c r="B15161" s="62" t="s">
        <v>122</v>
      </c>
      <c r="C15161" s="62">
        <v>5.05976245</v>
      </c>
      <c r="D15161" s="62">
        <v>0.71</v>
      </c>
      <c r="E15161" s="173">
        <f t="shared" si="334"/>
        <v>3.59</v>
      </c>
    </row>
    <row r="15162" spans="1:5">
      <c r="A15162" s="410" t="s">
        <v>3078</v>
      </c>
      <c r="B15162" s="62" t="s">
        <v>122</v>
      </c>
      <c r="C15162" s="62">
        <v>5.05976245</v>
      </c>
      <c r="D15162" s="62">
        <v>0.34</v>
      </c>
      <c r="E15162" s="173">
        <f t="shared" si="334"/>
        <v>1.72</v>
      </c>
    </row>
    <row r="15163" spans="1:5">
      <c r="A15163" s="410" t="s">
        <v>3079</v>
      </c>
      <c r="B15163" s="62" t="s">
        <v>122</v>
      </c>
      <c r="C15163" s="62">
        <v>5.05976245</v>
      </c>
      <c r="D15163" s="62">
        <v>0.05</v>
      </c>
      <c r="E15163" s="173">
        <f t="shared" si="334"/>
        <v>0.25</v>
      </c>
    </row>
    <row r="15164" spans="1:5">
      <c r="A15164" s="410" t="s">
        <v>3188</v>
      </c>
      <c r="B15164" s="62" t="s">
        <v>133</v>
      </c>
      <c r="C15164" s="62">
        <v>1.081E-2</v>
      </c>
      <c r="D15164" s="62">
        <v>28.05</v>
      </c>
      <c r="E15164" s="173">
        <f t="shared" si="334"/>
        <v>0.3</v>
      </c>
    </row>
    <row r="15165" spans="1:5">
      <c r="A15165" s="410" t="s">
        <v>3048</v>
      </c>
      <c r="B15165" s="62" t="s">
        <v>123</v>
      </c>
      <c r="C15165" s="62">
        <v>1.3389669999999999E-2</v>
      </c>
      <c r="D15165" s="62">
        <v>31.18</v>
      </c>
      <c r="E15165" s="173">
        <f t="shared" si="334"/>
        <v>0.41</v>
      </c>
    </row>
    <row r="15166" spans="1:5">
      <c r="A15166" s="410" t="s">
        <v>3049</v>
      </c>
      <c r="B15166" s="62" t="s">
        <v>123</v>
      </c>
      <c r="C15166" s="62">
        <v>6.27562E-3</v>
      </c>
      <c r="D15166" s="62">
        <v>178.5</v>
      </c>
      <c r="E15166" s="173">
        <f t="shared" si="334"/>
        <v>1.1200000000000001</v>
      </c>
    </row>
    <row r="15167" spans="1:5">
      <c r="A15167" s="410" t="s">
        <v>3050</v>
      </c>
      <c r="B15167" s="62" t="s">
        <v>123</v>
      </c>
      <c r="C15167" s="62">
        <v>0.56409876000000003</v>
      </c>
      <c r="D15167" s="62">
        <v>1.17</v>
      </c>
      <c r="E15167" s="173">
        <f t="shared" si="334"/>
        <v>0.65</v>
      </c>
    </row>
    <row r="15168" spans="1:5" ht="30">
      <c r="A15168" s="410" t="s">
        <v>3051</v>
      </c>
      <c r="B15168" s="62" t="s">
        <v>123</v>
      </c>
      <c r="C15168" s="62">
        <v>5.4392700000000004E-3</v>
      </c>
      <c r="D15168" s="62">
        <v>140.43</v>
      </c>
      <c r="E15168" s="173">
        <f t="shared" si="334"/>
        <v>0.76</v>
      </c>
    </row>
    <row r="15169" spans="1:5" ht="30">
      <c r="A15169" s="410" t="s">
        <v>3052</v>
      </c>
      <c r="B15169" s="62" t="s">
        <v>123</v>
      </c>
      <c r="C15169" s="62">
        <v>3.6430400000000002E-3</v>
      </c>
      <c r="D15169" s="62">
        <v>123.37</v>
      </c>
      <c r="E15169" s="173">
        <f t="shared" si="334"/>
        <v>0.44</v>
      </c>
    </row>
    <row r="15170" spans="1:5" ht="30">
      <c r="A15170" s="410" t="s">
        <v>3080</v>
      </c>
      <c r="B15170" s="62" t="s">
        <v>123</v>
      </c>
      <c r="C15170" s="62">
        <v>2.0913999999999999E-4</v>
      </c>
      <c r="D15170" s="62">
        <v>593.85</v>
      </c>
      <c r="E15170" s="173">
        <f t="shared" si="334"/>
        <v>0.12</v>
      </c>
    </row>
    <row r="15171" spans="1:5">
      <c r="A15171" s="410" t="s">
        <v>3081</v>
      </c>
      <c r="B15171" s="62" t="s">
        <v>123</v>
      </c>
      <c r="C15171" s="62">
        <v>1.2842699999999999E-3</v>
      </c>
      <c r="D15171" s="62">
        <v>134.63</v>
      </c>
      <c r="E15171" s="173">
        <f t="shared" si="334"/>
        <v>0.17</v>
      </c>
    </row>
    <row r="15172" spans="1:5">
      <c r="A15172" s="410" t="s">
        <v>3082</v>
      </c>
      <c r="B15172" s="62" t="s">
        <v>123</v>
      </c>
      <c r="C15172" s="62">
        <v>9.7552999999999995E-4</v>
      </c>
      <c r="D15172" s="62">
        <v>202.84</v>
      </c>
      <c r="E15172" s="173">
        <f t="shared" si="334"/>
        <v>0.19</v>
      </c>
    </row>
    <row r="15173" spans="1:5">
      <c r="A15173" s="410" t="s">
        <v>3083</v>
      </c>
      <c r="B15173" s="62" t="s">
        <v>123</v>
      </c>
      <c r="C15173" s="62">
        <v>2.0913999999999999E-4</v>
      </c>
      <c r="D15173" s="62">
        <v>574.46</v>
      </c>
      <c r="E15173" s="173">
        <f t="shared" si="334"/>
        <v>0.12</v>
      </c>
    </row>
    <row r="15174" spans="1:5">
      <c r="A15174" s="410" t="s">
        <v>3084</v>
      </c>
      <c r="B15174" s="62" t="s">
        <v>123</v>
      </c>
      <c r="C15174" s="62">
        <v>2.5703E-4</v>
      </c>
      <c r="D15174" s="62">
        <v>276.64</v>
      </c>
      <c r="E15174" s="173">
        <f t="shared" si="334"/>
        <v>7.0000000000000007E-2</v>
      </c>
    </row>
    <row r="15175" spans="1:5">
      <c r="A15175" s="410" t="s">
        <v>3148</v>
      </c>
      <c r="B15175" s="62" t="s">
        <v>127</v>
      </c>
      <c r="C15175" s="62">
        <v>3.7799999999999999E-3</v>
      </c>
      <c r="D15175" s="62">
        <v>14.37</v>
      </c>
      <c r="E15175" s="173">
        <f t="shared" si="334"/>
        <v>0.05</v>
      </c>
    </row>
    <row r="15176" spans="1:5">
      <c r="A15176" s="410" t="s">
        <v>3085</v>
      </c>
      <c r="B15176" s="62" t="s">
        <v>123</v>
      </c>
      <c r="C15176" s="62">
        <v>1.2947139999999999E-2</v>
      </c>
      <c r="D15176" s="62">
        <v>8.1</v>
      </c>
      <c r="E15176" s="173">
        <f t="shared" si="334"/>
        <v>0.1</v>
      </c>
    </row>
    <row r="15177" spans="1:5">
      <c r="A15177" s="410" t="s">
        <v>3086</v>
      </c>
      <c r="B15177" s="62" t="s">
        <v>123</v>
      </c>
      <c r="C15177" s="62">
        <v>7.1683299999999997E-3</v>
      </c>
      <c r="D15177" s="62">
        <v>11.01</v>
      </c>
      <c r="E15177" s="173">
        <f t="shared" si="334"/>
        <v>7.0000000000000007E-2</v>
      </c>
    </row>
    <row r="15178" spans="1:5">
      <c r="A15178" s="410" t="s">
        <v>3087</v>
      </c>
      <c r="B15178" s="62" t="s">
        <v>123</v>
      </c>
      <c r="C15178" s="62">
        <v>7.1683299999999997E-3</v>
      </c>
      <c r="D15178" s="62">
        <v>24.42</v>
      </c>
      <c r="E15178" s="173">
        <f t="shared" si="334"/>
        <v>0.17</v>
      </c>
    </row>
    <row r="15179" spans="1:5">
      <c r="A15179" s="410" t="s">
        <v>3088</v>
      </c>
      <c r="B15179" s="62" t="s">
        <v>132</v>
      </c>
      <c r="C15179" s="62">
        <v>0.21212354</v>
      </c>
      <c r="D15179" s="62">
        <v>0.86</v>
      </c>
      <c r="E15179" s="173">
        <f t="shared" si="334"/>
        <v>0.18</v>
      </c>
    </row>
    <row r="15180" spans="1:5">
      <c r="A15180" s="410" t="s">
        <v>562</v>
      </c>
      <c r="B15180" s="62" t="s">
        <v>563</v>
      </c>
      <c r="C15180" s="62" t="s">
        <v>563</v>
      </c>
      <c r="D15180" s="62" t="s">
        <v>563</v>
      </c>
      <c r="E15180" s="173">
        <f>SUM(E15141:E15179)</f>
        <v>106.11</v>
      </c>
    </row>
    <row r="15181" spans="1:5">
      <c r="A15181" s="410"/>
      <c r="B15181" s="62"/>
      <c r="C15181" s="62"/>
      <c r="D15181" s="62"/>
      <c r="E15181" s="173"/>
    </row>
    <row r="15182" spans="1:5">
      <c r="A15182" s="410" t="s">
        <v>565</v>
      </c>
      <c r="B15182" s="62" t="s">
        <v>563</v>
      </c>
      <c r="C15182" s="62" t="s">
        <v>563</v>
      </c>
      <c r="D15182" s="62" t="s">
        <v>563</v>
      </c>
      <c r="E15182" s="173">
        <f>E15128+E15138+E15180</f>
        <v>167.51</v>
      </c>
    </row>
    <row r="15183" spans="1:5">
      <c r="A15183" s="410"/>
      <c r="B15183" s="62"/>
      <c r="C15183" s="62"/>
      <c r="D15183" s="413"/>
      <c r="E15183" s="173"/>
    </row>
    <row r="15184" spans="1:5">
      <c r="A15184" s="410"/>
      <c r="B15184" s="62"/>
      <c r="C15184" s="62"/>
      <c r="D15184" s="62"/>
      <c r="E15184" s="173"/>
    </row>
    <row r="15185" spans="1:5">
      <c r="A15185" s="410"/>
      <c r="B15185" s="62"/>
      <c r="C15185" s="62"/>
      <c r="D15185" s="62"/>
      <c r="E15185" s="173"/>
    </row>
    <row r="15186" spans="1:5">
      <c r="A15186" s="410" t="s">
        <v>1585</v>
      </c>
      <c r="B15186" s="62" t="s">
        <v>3547</v>
      </c>
      <c r="C15186" s="62"/>
      <c r="D15186" s="62"/>
      <c r="E15186" s="173"/>
    </row>
    <row r="15187" spans="1:5">
      <c r="A15187" s="410" t="s">
        <v>1297</v>
      </c>
      <c r="B15187" s="62"/>
      <c r="C15187" s="62"/>
      <c r="D15187" s="62"/>
      <c r="E15187" s="173"/>
    </row>
    <row r="15188" spans="1:5">
      <c r="A15188" s="410" t="s">
        <v>570</v>
      </c>
      <c r="B15188" s="62"/>
      <c r="C15188" s="62"/>
      <c r="D15188" s="62"/>
      <c r="E15188" s="173"/>
    </row>
    <row r="15189" spans="1:5">
      <c r="A15189" s="410"/>
      <c r="B15189" s="62"/>
      <c r="C15189" s="62"/>
      <c r="D15189" s="62"/>
      <c r="E15189" s="173"/>
    </row>
    <row r="15190" spans="1:5">
      <c r="A15190" s="410" t="s">
        <v>576</v>
      </c>
      <c r="B15190" s="62" t="s">
        <v>558</v>
      </c>
      <c r="C15190" s="62" t="s">
        <v>559</v>
      </c>
      <c r="D15190" s="62" t="s">
        <v>560</v>
      </c>
      <c r="E15190" s="173" t="s">
        <v>561</v>
      </c>
    </row>
    <row r="15191" spans="1:5" ht="30">
      <c r="A15191" s="410" t="s">
        <v>3060</v>
      </c>
      <c r="B15191" s="62" t="s">
        <v>123</v>
      </c>
      <c r="C15191" s="62">
        <v>1.31E-6</v>
      </c>
      <c r="D15191" s="412">
        <v>2980</v>
      </c>
      <c r="E15191" s="173">
        <f>TRUNC((C15191*D15191),2)</f>
        <v>0</v>
      </c>
    </row>
    <row r="15192" spans="1:5" ht="30">
      <c r="A15192" s="410" t="s">
        <v>3061</v>
      </c>
      <c r="B15192" s="62" t="s">
        <v>123</v>
      </c>
      <c r="C15192" s="62">
        <v>1.3540000000000001E-4</v>
      </c>
      <c r="D15192" s="62">
        <v>576</v>
      </c>
      <c r="E15192" s="173">
        <f>TRUNC((C15192*D15192),2)</f>
        <v>7.0000000000000007E-2</v>
      </c>
    </row>
    <row r="15193" spans="1:5">
      <c r="A15193" s="410" t="s">
        <v>562</v>
      </c>
      <c r="B15193" s="62" t="s">
        <v>563</v>
      </c>
      <c r="C15193" s="62" t="s">
        <v>563</v>
      </c>
      <c r="D15193" s="62" t="s">
        <v>563</v>
      </c>
      <c r="E15193" s="173">
        <f>SUM(E15191:E15192)</f>
        <v>7.0000000000000007E-2</v>
      </c>
    </row>
    <row r="15194" spans="1:5">
      <c r="A15194" s="410"/>
      <c r="B15194" s="62"/>
      <c r="C15194" s="62"/>
      <c r="D15194" s="62"/>
      <c r="E15194" s="173"/>
    </row>
    <row r="15195" spans="1:5">
      <c r="A15195" s="410" t="s">
        <v>557</v>
      </c>
      <c r="B15195" s="62" t="s">
        <v>558</v>
      </c>
      <c r="C15195" s="62" t="s">
        <v>559</v>
      </c>
      <c r="D15195" s="62" t="s">
        <v>560</v>
      </c>
      <c r="E15195" s="173" t="s">
        <v>561</v>
      </c>
    </row>
    <row r="15196" spans="1:5">
      <c r="A15196" s="410" t="s">
        <v>3124</v>
      </c>
      <c r="B15196" s="62" t="s">
        <v>122</v>
      </c>
      <c r="C15196" s="62">
        <v>1.0301</v>
      </c>
      <c r="D15196" s="62">
        <v>9.34</v>
      </c>
      <c r="E15196" s="173">
        <f>TRUNC((C15196*D15196),2)</f>
        <v>9.6199999999999992</v>
      </c>
    </row>
    <row r="15197" spans="1:5">
      <c r="A15197" s="410" t="s">
        <v>3125</v>
      </c>
      <c r="B15197" s="62" t="s">
        <v>122</v>
      </c>
      <c r="C15197" s="62">
        <v>1.0301</v>
      </c>
      <c r="D15197" s="62">
        <v>13.3</v>
      </c>
      <c r="E15197" s="173">
        <f>TRUNC((C15197*D15197),2)</f>
        <v>13.7</v>
      </c>
    </row>
    <row r="15198" spans="1:5">
      <c r="A15198" s="410" t="s">
        <v>3064</v>
      </c>
      <c r="B15198" s="62" t="s">
        <v>122</v>
      </c>
      <c r="C15198" s="62">
        <v>1.420655E-2</v>
      </c>
      <c r="D15198" s="62">
        <v>17.8</v>
      </c>
      <c r="E15198" s="173">
        <f>TRUNC((C15198*D15198),2)</f>
        <v>0.25</v>
      </c>
    </row>
    <row r="15199" spans="1:5">
      <c r="A15199" s="410" t="s">
        <v>562</v>
      </c>
      <c r="B15199" s="62" t="s">
        <v>563</v>
      </c>
      <c r="C15199" s="62" t="s">
        <v>563</v>
      </c>
      <c r="D15199" s="62" t="s">
        <v>563</v>
      </c>
      <c r="E15199" s="173">
        <f>SUM(E15196:E15198)</f>
        <v>23.57</v>
      </c>
    </row>
    <row r="15200" spans="1:5">
      <c r="A15200" s="410"/>
      <c r="B15200" s="62"/>
      <c r="C15200" s="62"/>
      <c r="D15200" s="62"/>
      <c r="E15200" s="173"/>
    </row>
    <row r="15201" spans="1:5">
      <c r="A15201" s="410" t="s">
        <v>564</v>
      </c>
      <c r="B15201" s="62" t="s">
        <v>558</v>
      </c>
      <c r="C15201" s="62" t="s">
        <v>559</v>
      </c>
      <c r="D15201" s="62" t="s">
        <v>560</v>
      </c>
      <c r="E15201" s="173" t="s">
        <v>561</v>
      </c>
    </row>
    <row r="15202" spans="1:5">
      <c r="A15202" s="410" t="s">
        <v>3065</v>
      </c>
      <c r="B15202" s="62" t="s">
        <v>124</v>
      </c>
      <c r="C15202" s="62">
        <v>5.1659999999999996E-3</v>
      </c>
      <c r="D15202" s="62">
        <v>72.5</v>
      </c>
      <c r="E15202" s="173">
        <f t="shared" ref="E15202:E15228" si="335">TRUNC((C15202*D15202),2)</f>
        <v>0.37</v>
      </c>
    </row>
    <row r="15203" spans="1:5">
      <c r="A15203" s="410" t="s">
        <v>3066</v>
      </c>
      <c r="B15203" s="62" t="s">
        <v>123</v>
      </c>
      <c r="C15203" s="62">
        <v>1.6034400000000001E-2</v>
      </c>
      <c r="D15203" s="62">
        <v>6.92</v>
      </c>
      <c r="E15203" s="173">
        <f t="shared" si="335"/>
        <v>0.11</v>
      </c>
    </row>
    <row r="15204" spans="1:5">
      <c r="A15204" s="410" t="s">
        <v>3046</v>
      </c>
      <c r="B15204" s="62" t="s">
        <v>131</v>
      </c>
      <c r="C15204" s="62">
        <v>3.2245899999999998E-3</v>
      </c>
      <c r="D15204" s="62">
        <v>50.4</v>
      </c>
      <c r="E15204" s="173">
        <f t="shared" si="335"/>
        <v>0.16</v>
      </c>
    </row>
    <row r="15205" spans="1:5">
      <c r="A15205" s="410" t="s">
        <v>3067</v>
      </c>
      <c r="B15205" s="62" t="s">
        <v>123</v>
      </c>
      <c r="C15205" s="62">
        <v>1.3292E-3</v>
      </c>
      <c r="D15205" s="62">
        <v>108.95</v>
      </c>
      <c r="E15205" s="173">
        <f t="shared" si="335"/>
        <v>0.14000000000000001</v>
      </c>
    </row>
    <row r="15206" spans="1:5">
      <c r="A15206" s="410" t="s">
        <v>3068</v>
      </c>
      <c r="B15206" s="62" t="s">
        <v>127</v>
      </c>
      <c r="C15206" s="62">
        <v>1.491168</v>
      </c>
      <c r="D15206" s="62">
        <v>0.42</v>
      </c>
      <c r="E15206" s="173">
        <f t="shared" si="335"/>
        <v>0.62</v>
      </c>
    </row>
    <row r="15207" spans="1:5">
      <c r="A15207" s="410" t="s">
        <v>3069</v>
      </c>
      <c r="B15207" s="62" t="s">
        <v>123</v>
      </c>
      <c r="C15207" s="62">
        <v>1.81382E-2</v>
      </c>
      <c r="D15207" s="62">
        <v>6.21</v>
      </c>
      <c r="E15207" s="173">
        <f t="shared" si="335"/>
        <v>0.11</v>
      </c>
    </row>
    <row r="15208" spans="1:5">
      <c r="A15208" s="410" t="s">
        <v>3047</v>
      </c>
      <c r="B15208" s="62" t="s">
        <v>131</v>
      </c>
      <c r="C15208" s="62">
        <v>2.766302E-2</v>
      </c>
      <c r="D15208" s="62">
        <v>9.4499999999999993</v>
      </c>
      <c r="E15208" s="173">
        <f t="shared" si="335"/>
        <v>0.26</v>
      </c>
    </row>
    <row r="15209" spans="1:5">
      <c r="A15209" s="410" t="s">
        <v>3075</v>
      </c>
      <c r="B15209" s="62" t="s">
        <v>128</v>
      </c>
      <c r="C15209" s="62">
        <v>3.0230000000000001E-3</v>
      </c>
      <c r="D15209" s="62">
        <v>15.32</v>
      </c>
      <c r="E15209" s="173">
        <f t="shared" si="335"/>
        <v>0.04</v>
      </c>
    </row>
    <row r="15210" spans="1:5">
      <c r="A15210" s="410" t="s">
        <v>3076</v>
      </c>
      <c r="B15210" s="62" t="s">
        <v>122</v>
      </c>
      <c r="C15210" s="62">
        <v>1.9766788399999999</v>
      </c>
      <c r="D15210" s="62">
        <v>1.87</v>
      </c>
      <c r="E15210" s="173">
        <f t="shared" si="335"/>
        <v>3.69</v>
      </c>
    </row>
    <row r="15211" spans="1:5">
      <c r="A15211" s="410" t="s">
        <v>3077</v>
      </c>
      <c r="B15211" s="62" t="s">
        <v>122</v>
      </c>
      <c r="C15211" s="62">
        <v>2.0141119999999999</v>
      </c>
      <c r="D15211" s="62">
        <v>0.71</v>
      </c>
      <c r="E15211" s="173">
        <f t="shared" si="335"/>
        <v>1.43</v>
      </c>
    </row>
    <row r="15212" spans="1:5">
      <c r="A15212" s="410" t="s">
        <v>3078</v>
      </c>
      <c r="B15212" s="62" t="s">
        <v>122</v>
      </c>
      <c r="C15212" s="62">
        <v>2.0141119999999999</v>
      </c>
      <c r="D15212" s="62">
        <v>0.34</v>
      </c>
      <c r="E15212" s="173">
        <f t="shared" si="335"/>
        <v>0.68</v>
      </c>
    </row>
    <row r="15213" spans="1:5">
      <c r="A15213" s="410" t="s">
        <v>3079</v>
      </c>
      <c r="B15213" s="62" t="s">
        <v>122</v>
      </c>
      <c r="C15213" s="62">
        <v>2.0141119999999999</v>
      </c>
      <c r="D15213" s="62">
        <v>0.05</v>
      </c>
      <c r="E15213" s="173">
        <f t="shared" si="335"/>
        <v>0.1</v>
      </c>
    </row>
    <row r="15214" spans="1:5">
      <c r="A15214" s="410" t="s">
        <v>3048</v>
      </c>
      <c r="B15214" s="62" t="s">
        <v>123</v>
      </c>
      <c r="C15214" s="62">
        <v>5.32994E-3</v>
      </c>
      <c r="D15214" s="62">
        <v>31.18</v>
      </c>
      <c r="E15214" s="173">
        <f t="shared" si="335"/>
        <v>0.16</v>
      </c>
    </row>
    <row r="15215" spans="1:5">
      <c r="A15215" s="410" t="s">
        <v>3049</v>
      </c>
      <c r="B15215" s="62" t="s">
        <v>123</v>
      </c>
      <c r="C15215" s="62">
        <v>2.4981000000000001E-3</v>
      </c>
      <c r="D15215" s="62">
        <v>178.5</v>
      </c>
      <c r="E15215" s="173">
        <f t="shared" si="335"/>
        <v>0.44</v>
      </c>
    </row>
    <row r="15216" spans="1:5">
      <c r="A15216" s="410" t="s">
        <v>3050</v>
      </c>
      <c r="B15216" s="62" t="s">
        <v>123</v>
      </c>
      <c r="C15216" s="62">
        <v>0.22454771000000001</v>
      </c>
      <c r="D15216" s="62">
        <v>1.17</v>
      </c>
      <c r="E15216" s="173">
        <f t="shared" si="335"/>
        <v>0.26</v>
      </c>
    </row>
    <row r="15217" spans="1:5" ht="30">
      <c r="A15217" s="410" t="s">
        <v>3051</v>
      </c>
      <c r="B15217" s="62" t="s">
        <v>123</v>
      </c>
      <c r="C15217" s="62">
        <v>2.1651700000000001E-3</v>
      </c>
      <c r="D15217" s="62">
        <v>140.43</v>
      </c>
      <c r="E15217" s="173">
        <f t="shared" si="335"/>
        <v>0.3</v>
      </c>
    </row>
    <row r="15218" spans="1:5" ht="30">
      <c r="A15218" s="410" t="s">
        <v>3052</v>
      </c>
      <c r="B15218" s="62" t="s">
        <v>123</v>
      </c>
      <c r="C15218" s="62">
        <v>1.45016E-3</v>
      </c>
      <c r="D15218" s="62">
        <v>123.37</v>
      </c>
      <c r="E15218" s="173">
        <f t="shared" si="335"/>
        <v>0.17</v>
      </c>
    </row>
    <row r="15219" spans="1:5" ht="30">
      <c r="A15219" s="410" t="s">
        <v>3080</v>
      </c>
      <c r="B15219" s="62" t="s">
        <v>123</v>
      </c>
      <c r="C15219" s="62">
        <v>8.8200000000000003E-5</v>
      </c>
      <c r="D15219" s="62">
        <v>593.85</v>
      </c>
      <c r="E15219" s="173">
        <f t="shared" si="335"/>
        <v>0.05</v>
      </c>
    </row>
    <row r="15220" spans="1:5">
      <c r="A15220" s="410" t="s">
        <v>3081</v>
      </c>
      <c r="B15220" s="62" t="s">
        <v>123</v>
      </c>
      <c r="C15220" s="62">
        <v>5.4160000000000005E-4</v>
      </c>
      <c r="D15220" s="62">
        <v>134.63</v>
      </c>
      <c r="E15220" s="173">
        <f t="shared" si="335"/>
        <v>7.0000000000000007E-2</v>
      </c>
    </row>
    <row r="15221" spans="1:5">
      <c r="A15221" s="410" t="s">
        <v>3082</v>
      </c>
      <c r="B15221" s="62" t="s">
        <v>123</v>
      </c>
      <c r="C15221" s="62">
        <v>4.1140000000000003E-4</v>
      </c>
      <c r="D15221" s="62">
        <v>202.84</v>
      </c>
      <c r="E15221" s="173">
        <f t="shared" si="335"/>
        <v>0.08</v>
      </c>
    </row>
    <row r="15222" spans="1:5">
      <c r="A15222" s="410" t="s">
        <v>3083</v>
      </c>
      <c r="B15222" s="62" t="s">
        <v>123</v>
      </c>
      <c r="C15222" s="62">
        <v>8.8200000000000003E-5</v>
      </c>
      <c r="D15222" s="62">
        <v>574.46</v>
      </c>
      <c r="E15222" s="173">
        <f t="shared" si="335"/>
        <v>0.05</v>
      </c>
    </row>
    <row r="15223" spans="1:5">
      <c r="A15223" s="410" t="s">
        <v>3084</v>
      </c>
      <c r="B15223" s="62" t="s">
        <v>123</v>
      </c>
      <c r="C15223" s="62">
        <v>1.0840000000000001E-4</v>
      </c>
      <c r="D15223" s="62">
        <v>276.64</v>
      </c>
      <c r="E15223" s="173">
        <f t="shared" si="335"/>
        <v>0.02</v>
      </c>
    </row>
    <row r="15224" spans="1:5">
      <c r="A15224" s="410" t="s">
        <v>3085</v>
      </c>
      <c r="B15224" s="62" t="s">
        <v>123</v>
      </c>
      <c r="C15224" s="62">
        <v>5.4599999999999996E-3</v>
      </c>
      <c r="D15224" s="62">
        <v>8.1</v>
      </c>
      <c r="E15224" s="173">
        <f t="shared" si="335"/>
        <v>0.04</v>
      </c>
    </row>
    <row r="15225" spans="1:5">
      <c r="A15225" s="410" t="s">
        <v>3086</v>
      </c>
      <c r="B15225" s="62" t="s">
        <v>123</v>
      </c>
      <c r="C15225" s="62">
        <v>3.0230000000000001E-3</v>
      </c>
      <c r="D15225" s="62">
        <v>11.01</v>
      </c>
      <c r="E15225" s="173">
        <f t="shared" si="335"/>
        <v>0.03</v>
      </c>
    </row>
    <row r="15226" spans="1:5">
      <c r="A15226" s="410" t="s">
        <v>3087</v>
      </c>
      <c r="B15226" s="62" t="s">
        <v>123</v>
      </c>
      <c r="C15226" s="62">
        <v>3.0230000000000001E-3</v>
      </c>
      <c r="D15226" s="62">
        <v>24.42</v>
      </c>
      <c r="E15226" s="173">
        <f t="shared" si="335"/>
        <v>7.0000000000000007E-2</v>
      </c>
    </row>
    <row r="15227" spans="1:5">
      <c r="A15227" s="410" t="s">
        <v>3438</v>
      </c>
      <c r="B15227" s="62" t="s">
        <v>123</v>
      </c>
      <c r="C15227" s="62">
        <v>1</v>
      </c>
      <c r="D15227" s="62">
        <v>38.049999999999997</v>
      </c>
      <c r="E15227" s="173">
        <f t="shared" si="335"/>
        <v>38.049999999999997</v>
      </c>
    </row>
    <row r="15228" spans="1:5">
      <c r="A15228" s="410" t="s">
        <v>3088</v>
      </c>
      <c r="B15228" s="62" t="s">
        <v>132</v>
      </c>
      <c r="C15228" s="62">
        <v>4.0949999999999997E-3</v>
      </c>
      <c r="D15228" s="62">
        <v>0.86</v>
      </c>
      <c r="E15228" s="173">
        <f t="shared" si="335"/>
        <v>0</v>
      </c>
    </row>
    <row r="15229" spans="1:5">
      <c r="A15229" s="410" t="s">
        <v>562</v>
      </c>
      <c r="B15229" s="62" t="s">
        <v>563</v>
      </c>
      <c r="C15229" s="62" t="s">
        <v>563</v>
      </c>
      <c r="D15229" s="62" t="s">
        <v>563</v>
      </c>
      <c r="E15229" s="173">
        <f>SUM(E15202:E15228)</f>
        <v>47.5</v>
      </c>
    </row>
    <row r="15230" spans="1:5">
      <c r="A15230" s="410"/>
      <c r="B15230" s="62"/>
      <c r="C15230" s="62"/>
      <c r="D15230" s="62"/>
      <c r="E15230" s="173"/>
    </row>
    <row r="15231" spans="1:5">
      <c r="A15231" s="410" t="s">
        <v>565</v>
      </c>
      <c r="B15231" s="62" t="s">
        <v>563</v>
      </c>
      <c r="C15231" s="62" t="s">
        <v>563</v>
      </c>
      <c r="D15231" s="62" t="s">
        <v>563</v>
      </c>
      <c r="E15231" s="173">
        <f>E15193+E15199+E15229</f>
        <v>71.14</v>
      </c>
    </row>
    <row r="15232" spans="1:5">
      <c r="A15232" s="410"/>
      <c r="B15232" s="62"/>
      <c r="C15232" s="62"/>
      <c r="D15232" s="413"/>
      <c r="E15232" s="173"/>
    </row>
    <row r="15233" spans="1:5">
      <c r="A15233" s="410"/>
      <c r="B15233" s="62"/>
      <c r="C15233" s="62"/>
      <c r="D15233" s="62"/>
      <c r="E15233" s="173"/>
    </row>
    <row r="15234" spans="1:5">
      <c r="A15234" s="410"/>
      <c r="B15234" s="62"/>
      <c r="C15234" s="62"/>
      <c r="D15234" s="62"/>
      <c r="E15234" s="173"/>
    </row>
    <row r="15235" spans="1:5">
      <c r="A15235" s="410" t="s">
        <v>1586</v>
      </c>
      <c r="B15235" s="62" t="s">
        <v>3733</v>
      </c>
      <c r="C15235" s="62"/>
      <c r="D15235" s="62"/>
      <c r="E15235" s="173"/>
    </row>
    <row r="15236" spans="1:5">
      <c r="A15236" s="410" t="s">
        <v>1298</v>
      </c>
      <c r="B15236" s="62"/>
      <c r="C15236" s="62"/>
      <c r="D15236" s="62"/>
      <c r="E15236" s="173"/>
    </row>
    <row r="15237" spans="1:5">
      <c r="A15237" s="410" t="s">
        <v>570</v>
      </c>
      <c r="B15237" s="62"/>
      <c r="C15237" s="62"/>
      <c r="D15237" s="62"/>
      <c r="E15237" s="173"/>
    </row>
    <row r="15238" spans="1:5">
      <c r="A15238" s="410"/>
      <c r="B15238" s="62"/>
      <c r="C15238" s="62"/>
      <c r="D15238" s="62"/>
      <c r="E15238" s="173"/>
    </row>
    <row r="15239" spans="1:5">
      <c r="A15239" s="410" t="s">
        <v>576</v>
      </c>
      <c r="B15239" s="62" t="s">
        <v>558</v>
      </c>
      <c r="C15239" s="62" t="s">
        <v>559</v>
      </c>
      <c r="D15239" s="62" t="s">
        <v>560</v>
      </c>
      <c r="E15239" s="173" t="s">
        <v>561</v>
      </c>
    </row>
    <row r="15240" spans="1:5" ht="30">
      <c r="A15240" s="410" t="s">
        <v>3061</v>
      </c>
      <c r="B15240" s="62" t="s">
        <v>123</v>
      </c>
      <c r="C15240" s="62">
        <v>2.792E-5</v>
      </c>
      <c r="D15240" s="62">
        <v>576</v>
      </c>
      <c r="E15240" s="173">
        <f>TRUNC((C15240*D15240),2)</f>
        <v>0.01</v>
      </c>
    </row>
    <row r="15241" spans="1:5">
      <c r="A15241" s="410" t="s">
        <v>562</v>
      </c>
      <c r="B15241" s="62" t="s">
        <v>563</v>
      </c>
      <c r="C15241" s="62" t="s">
        <v>563</v>
      </c>
      <c r="D15241" s="62" t="s">
        <v>563</v>
      </c>
      <c r="E15241" s="173">
        <f>SUM(E15240:E15240)</f>
        <v>0.01</v>
      </c>
    </row>
    <row r="15242" spans="1:5">
      <c r="A15242" s="410"/>
      <c r="B15242" s="62"/>
      <c r="C15242" s="62"/>
      <c r="D15242" s="62"/>
      <c r="E15242" s="173"/>
    </row>
    <row r="15243" spans="1:5">
      <c r="A15243" s="410" t="s">
        <v>557</v>
      </c>
      <c r="B15243" s="62" t="s">
        <v>558</v>
      </c>
      <c r="C15243" s="62" t="s">
        <v>559</v>
      </c>
      <c r="D15243" s="62" t="s">
        <v>560</v>
      </c>
      <c r="E15243" s="173" t="s">
        <v>561</v>
      </c>
    </row>
    <row r="15244" spans="1:5">
      <c r="A15244" s="410" t="s">
        <v>3124</v>
      </c>
      <c r="B15244" s="62" t="s">
        <v>122</v>
      </c>
      <c r="C15244" s="62">
        <v>0.21240661999999999</v>
      </c>
      <c r="D15244" s="62">
        <v>9.34</v>
      </c>
      <c r="E15244" s="173">
        <f>TRUNC((C15244*D15244),2)</f>
        <v>1.98</v>
      </c>
    </row>
    <row r="15245" spans="1:5">
      <c r="A15245" s="410" t="s">
        <v>3125</v>
      </c>
      <c r="B15245" s="62" t="s">
        <v>122</v>
      </c>
      <c r="C15245" s="62">
        <v>0.21240661999999999</v>
      </c>
      <c r="D15245" s="62">
        <v>13.3</v>
      </c>
      <c r="E15245" s="173">
        <f>TRUNC((C15245*D15245),2)</f>
        <v>2.82</v>
      </c>
    </row>
    <row r="15246" spans="1:5">
      <c r="A15246" s="410" t="s">
        <v>562</v>
      </c>
      <c r="B15246" s="62" t="s">
        <v>563</v>
      </c>
      <c r="C15246" s="62" t="s">
        <v>563</v>
      </c>
      <c r="D15246" s="62" t="s">
        <v>563</v>
      </c>
      <c r="E15246" s="173">
        <f>SUM(E15244:E15245)</f>
        <v>4.8</v>
      </c>
    </row>
    <row r="15247" spans="1:5">
      <c r="A15247" s="410"/>
      <c r="B15247" s="62"/>
      <c r="C15247" s="62"/>
      <c r="D15247" s="62"/>
      <c r="E15247" s="173"/>
    </row>
    <row r="15248" spans="1:5">
      <c r="A15248" s="410" t="s">
        <v>564</v>
      </c>
      <c r="B15248" s="62" t="s">
        <v>558</v>
      </c>
      <c r="C15248" s="62" t="s">
        <v>559</v>
      </c>
      <c r="D15248" s="62" t="s">
        <v>560</v>
      </c>
      <c r="E15248" s="173" t="s">
        <v>561</v>
      </c>
    </row>
    <row r="15249" spans="1:5">
      <c r="A15249" s="410" t="s">
        <v>3066</v>
      </c>
      <c r="B15249" s="62" t="s">
        <v>123</v>
      </c>
      <c r="C15249" s="62">
        <v>3.3062999999999999E-3</v>
      </c>
      <c r="D15249" s="62">
        <v>6.92</v>
      </c>
      <c r="E15249" s="173">
        <f t="shared" ref="E15249:E15272" si="336">TRUNC((C15249*D15249),2)</f>
        <v>0.02</v>
      </c>
    </row>
    <row r="15250" spans="1:5">
      <c r="A15250" s="410" t="s">
        <v>3046</v>
      </c>
      <c r="B15250" s="62" t="s">
        <v>131</v>
      </c>
      <c r="C15250" s="62">
        <v>6.6025999999999997E-4</v>
      </c>
      <c r="D15250" s="62">
        <v>50.4</v>
      </c>
      <c r="E15250" s="173">
        <f t="shared" si="336"/>
        <v>0.03</v>
      </c>
    </row>
    <row r="15251" spans="1:5">
      <c r="A15251" s="410" t="s">
        <v>3067</v>
      </c>
      <c r="B15251" s="62" t="s">
        <v>123</v>
      </c>
      <c r="C15251" s="62">
        <v>2.7408000000000001E-4</v>
      </c>
      <c r="D15251" s="62">
        <v>108.95</v>
      </c>
      <c r="E15251" s="173">
        <f t="shared" si="336"/>
        <v>0.02</v>
      </c>
    </row>
    <row r="15252" spans="1:5">
      <c r="A15252" s="410" t="s">
        <v>3069</v>
      </c>
      <c r="B15252" s="62" t="s">
        <v>123</v>
      </c>
      <c r="C15252" s="62">
        <v>3.7401000000000001E-3</v>
      </c>
      <c r="D15252" s="62">
        <v>6.21</v>
      </c>
      <c r="E15252" s="173">
        <f t="shared" si="336"/>
        <v>0.02</v>
      </c>
    </row>
    <row r="15253" spans="1:5">
      <c r="A15253" s="410" t="s">
        <v>3047</v>
      </c>
      <c r="B15253" s="62" t="s">
        <v>131</v>
      </c>
      <c r="C15253" s="62">
        <v>5.6641399999999998E-3</v>
      </c>
      <c r="D15253" s="62">
        <v>9.4499999999999993</v>
      </c>
      <c r="E15253" s="173">
        <f t="shared" si="336"/>
        <v>0.05</v>
      </c>
    </row>
    <row r="15254" spans="1:5">
      <c r="A15254" s="410" t="s">
        <v>3075</v>
      </c>
      <c r="B15254" s="62" t="s">
        <v>128</v>
      </c>
      <c r="C15254" s="62">
        <v>6.2334000000000001E-4</v>
      </c>
      <c r="D15254" s="62">
        <v>15.32</v>
      </c>
      <c r="E15254" s="173">
        <f t="shared" si="336"/>
        <v>0</v>
      </c>
    </row>
    <row r="15255" spans="1:5">
      <c r="A15255" s="410" t="s">
        <v>3076</v>
      </c>
      <c r="B15255" s="62" t="s">
        <v>122</v>
      </c>
      <c r="C15255" s="62">
        <v>0.41239999999999999</v>
      </c>
      <c r="D15255" s="62">
        <v>1.87</v>
      </c>
      <c r="E15255" s="173">
        <f t="shared" si="336"/>
        <v>0.77</v>
      </c>
    </row>
    <row r="15256" spans="1:5">
      <c r="A15256" s="410" t="s">
        <v>3077</v>
      </c>
      <c r="B15256" s="62" t="s">
        <v>122</v>
      </c>
      <c r="C15256" s="62">
        <v>0.41239999999999999</v>
      </c>
      <c r="D15256" s="62">
        <v>0.71</v>
      </c>
      <c r="E15256" s="173">
        <f t="shared" si="336"/>
        <v>0.28999999999999998</v>
      </c>
    </row>
    <row r="15257" spans="1:5">
      <c r="A15257" s="410" t="s">
        <v>3078</v>
      </c>
      <c r="B15257" s="62" t="s">
        <v>122</v>
      </c>
      <c r="C15257" s="62">
        <v>0.41239999999999999</v>
      </c>
      <c r="D15257" s="62">
        <v>0.34</v>
      </c>
      <c r="E15257" s="173">
        <f t="shared" si="336"/>
        <v>0.14000000000000001</v>
      </c>
    </row>
    <row r="15258" spans="1:5">
      <c r="A15258" s="410" t="s">
        <v>3079</v>
      </c>
      <c r="B15258" s="62" t="s">
        <v>122</v>
      </c>
      <c r="C15258" s="62">
        <v>0.41239999999999999</v>
      </c>
      <c r="D15258" s="62">
        <v>0.05</v>
      </c>
      <c r="E15258" s="173">
        <f t="shared" si="336"/>
        <v>0.02</v>
      </c>
    </row>
    <row r="15259" spans="1:5">
      <c r="A15259" s="410" t="s">
        <v>3048</v>
      </c>
      <c r="B15259" s="62" t="s">
        <v>123</v>
      </c>
      <c r="C15259" s="62">
        <v>1.0913400000000001E-3</v>
      </c>
      <c r="D15259" s="62">
        <v>31.18</v>
      </c>
      <c r="E15259" s="173">
        <f t="shared" si="336"/>
        <v>0.03</v>
      </c>
    </row>
    <row r="15260" spans="1:5">
      <c r="A15260" s="410" t="s">
        <v>3049</v>
      </c>
      <c r="B15260" s="62" t="s">
        <v>123</v>
      </c>
      <c r="C15260" s="62">
        <v>5.1150000000000002E-4</v>
      </c>
      <c r="D15260" s="62">
        <v>178.5</v>
      </c>
      <c r="E15260" s="173">
        <f t="shared" si="336"/>
        <v>0.09</v>
      </c>
    </row>
    <row r="15261" spans="1:5">
      <c r="A15261" s="410" t="s">
        <v>3050</v>
      </c>
      <c r="B15261" s="62" t="s">
        <v>123</v>
      </c>
      <c r="C15261" s="62">
        <v>4.5977320000000002E-2</v>
      </c>
      <c r="D15261" s="62">
        <v>1.17</v>
      </c>
      <c r="E15261" s="173">
        <f t="shared" si="336"/>
        <v>0.05</v>
      </c>
    </row>
    <row r="15262" spans="1:5" ht="30">
      <c r="A15262" s="410" t="s">
        <v>3051</v>
      </c>
      <c r="B15262" s="62" t="s">
        <v>123</v>
      </c>
      <c r="C15262" s="62">
        <v>4.4334000000000002E-4</v>
      </c>
      <c r="D15262" s="62">
        <v>140.43</v>
      </c>
      <c r="E15262" s="173">
        <f t="shared" si="336"/>
        <v>0.06</v>
      </c>
    </row>
    <row r="15263" spans="1:5" ht="30">
      <c r="A15263" s="410" t="s">
        <v>3052</v>
      </c>
      <c r="B15263" s="62" t="s">
        <v>123</v>
      </c>
      <c r="C15263" s="62">
        <v>2.9692E-4</v>
      </c>
      <c r="D15263" s="62">
        <v>123.37</v>
      </c>
      <c r="E15263" s="173">
        <f t="shared" si="336"/>
        <v>0.03</v>
      </c>
    </row>
    <row r="15264" spans="1:5" ht="30">
      <c r="A15264" s="410" t="s">
        <v>3080</v>
      </c>
      <c r="B15264" s="62" t="s">
        <v>123</v>
      </c>
      <c r="C15264" s="62">
        <v>1.8179999999999999E-5</v>
      </c>
      <c r="D15264" s="62">
        <v>593.85</v>
      </c>
      <c r="E15264" s="173">
        <f t="shared" si="336"/>
        <v>0.01</v>
      </c>
    </row>
    <row r="15265" spans="1:5">
      <c r="A15265" s="410" t="s">
        <v>3081</v>
      </c>
      <c r="B15265" s="62" t="s">
        <v>123</v>
      </c>
      <c r="C15265" s="62">
        <v>1.1168E-4</v>
      </c>
      <c r="D15265" s="62">
        <v>134.63</v>
      </c>
      <c r="E15265" s="173">
        <f t="shared" si="336"/>
        <v>0.01</v>
      </c>
    </row>
    <row r="15266" spans="1:5">
      <c r="A15266" s="410" t="s">
        <v>3082</v>
      </c>
      <c r="B15266" s="62" t="s">
        <v>123</v>
      </c>
      <c r="C15266" s="62">
        <v>8.4839999999999994E-5</v>
      </c>
      <c r="D15266" s="62">
        <v>202.84</v>
      </c>
      <c r="E15266" s="173">
        <f t="shared" si="336"/>
        <v>0.01</v>
      </c>
    </row>
    <row r="15267" spans="1:5">
      <c r="A15267" s="410" t="s">
        <v>3083</v>
      </c>
      <c r="B15267" s="62" t="s">
        <v>123</v>
      </c>
      <c r="C15267" s="62">
        <v>1.8179999999999999E-5</v>
      </c>
      <c r="D15267" s="62">
        <v>574.46</v>
      </c>
      <c r="E15267" s="173">
        <f t="shared" si="336"/>
        <v>0.01</v>
      </c>
    </row>
    <row r="15268" spans="1:5">
      <c r="A15268" s="410" t="s">
        <v>3084</v>
      </c>
      <c r="B15268" s="62" t="s">
        <v>123</v>
      </c>
      <c r="C15268" s="62">
        <v>2.2359999999999999E-5</v>
      </c>
      <c r="D15268" s="62">
        <v>276.64</v>
      </c>
      <c r="E15268" s="173">
        <f t="shared" si="336"/>
        <v>0</v>
      </c>
    </row>
    <row r="15269" spans="1:5">
      <c r="A15269" s="410" t="s">
        <v>3085</v>
      </c>
      <c r="B15269" s="62" t="s">
        <v>123</v>
      </c>
      <c r="C15269" s="62">
        <v>1.12586E-3</v>
      </c>
      <c r="D15269" s="62">
        <v>8.1</v>
      </c>
      <c r="E15269" s="173">
        <f t="shared" si="336"/>
        <v>0</v>
      </c>
    </row>
    <row r="15270" spans="1:5">
      <c r="A15270" s="410" t="s">
        <v>3086</v>
      </c>
      <c r="B15270" s="62" t="s">
        <v>123</v>
      </c>
      <c r="C15270" s="62">
        <v>6.2334000000000001E-4</v>
      </c>
      <c r="D15270" s="62">
        <v>11.01</v>
      </c>
      <c r="E15270" s="173">
        <f t="shared" si="336"/>
        <v>0</v>
      </c>
    </row>
    <row r="15271" spans="1:5">
      <c r="A15271" s="410" t="s">
        <v>3087</v>
      </c>
      <c r="B15271" s="62" t="s">
        <v>123</v>
      </c>
      <c r="C15271" s="62">
        <v>6.2334000000000001E-4</v>
      </c>
      <c r="D15271" s="62">
        <v>24.42</v>
      </c>
      <c r="E15271" s="173">
        <f t="shared" si="336"/>
        <v>0.01</v>
      </c>
    </row>
    <row r="15272" spans="1:5" ht="30">
      <c r="A15272" s="410" t="s">
        <v>3439</v>
      </c>
      <c r="B15272" s="62" t="s">
        <v>123</v>
      </c>
      <c r="C15272" s="62">
        <v>1.00257511</v>
      </c>
      <c r="D15272" s="62">
        <v>23.3</v>
      </c>
      <c r="E15272" s="173">
        <f t="shared" si="336"/>
        <v>23.36</v>
      </c>
    </row>
    <row r="15273" spans="1:5">
      <c r="A15273" s="410" t="s">
        <v>562</v>
      </c>
      <c r="B15273" s="62" t="s">
        <v>563</v>
      </c>
      <c r="C15273" s="62" t="s">
        <v>563</v>
      </c>
      <c r="D15273" s="62" t="s">
        <v>563</v>
      </c>
      <c r="E15273" s="173">
        <f>SUM(E15249:E15272)</f>
        <v>25.03</v>
      </c>
    </row>
    <row r="15274" spans="1:5">
      <c r="A15274" s="410"/>
      <c r="B15274" s="62"/>
      <c r="C15274" s="62"/>
      <c r="D15274" s="62"/>
      <c r="E15274" s="173"/>
    </row>
    <row r="15275" spans="1:5">
      <c r="A15275" s="410" t="s">
        <v>565</v>
      </c>
      <c r="B15275" s="62" t="s">
        <v>563</v>
      </c>
      <c r="C15275" s="62" t="s">
        <v>563</v>
      </c>
      <c r="D15275" s="62" t="s">
        <v>563</v>
      </c>
      <c r="E15275" s="173">
        <f>E15241+E15246+E15273</f>
        <v>29.84</v>
      </c>
    </row>
    <row r="15276" spans="1:5">
      <c r="A15276" s="410"/>
      <c r="B15276" s="62"/>
      <c r="C15276" s="62"/>
      <c r="D15276" s="413"/>
      <c r="E15276" s="173"/>
    </row>
    <row r="15277" spans="1:5">
      <c r="A15277" s="410"/>
      <c r="B15277" s="62"/>
      <c r="C15277" s="62"/>
      <c r="D15277" s="62"/>
      <c r="E15277" s="173"/>
    </row>
    <row r="15278" spans="1:5">
      <c r="A15278" s="410"/>
      <c r="B15278" s="62"/>
      <c r="C15278" s="62"/>
      <c r="D15278" s="62"/>
      <c r="E15278" s="173"/>
    </row>
    <row r="15279" spans="1:5">
      <c r="A15279" s="410" t="s">
        <v>1587</v>
      </c>
      <c r="B15279" s="62" t="s">
        <v>3733</v>
      </c>
      <c r="C15279" s="62"/>
      <c r="D15279" s="62"/>
      <c r="E15279" s="173"/>
    </row>
    <row r="15280" spans="1:5">
      <c r="A15280" s="410" t="s">
        <v>1299</v>
      </c>
      <c r="B15280" s="62"/>
      <c r="C15280" s="62"/>
      <c r="D15280" s="62"/>
      <c r="E15280" s="173"/>
    </row>
    <row r="15281" spans="1:5">
      <c r="A15281" s="410" t="s">
        <v>570</v>
      </c>
      <c r="B15281" s="62"/>
      <c r="C15281" s="62"/>
      <c r="D15281" s="62"/>
      <c r="E15281" s="173"/>
    </row>
    <row r="15282" spans="1:5">
      <c r="A15282" s="410"/>
      <c r="B15282" s="62"/>
      <c r="C15282" s="62"/>
      <c r="D15282" s="62"/>
      <c r="E15282" s="173"/>
    </row>
    <row r="15283" spans="1:5">
      <c r="A15283" s="410" t="s">
        <v>576</v>
      </c>
      <c r="B15283" s="62" t="s">
        <v>558</v>
      </c>
      <c r="C15283" s="62" t="s">
        <v>559</v>
      </c>
      <c r="D15283" s="62" t="s">
        <v>560</v>
      </c>
      <c r="E15283" s="173" t="s">
        <v>561</v>
      </c>
    </row>
    <row r="15284" spans="1:5" ht="30">
      <c r="A15284" s="410" t="s">
        <v>3061</v>
      </c>
      <c r="B15284" s="62" t="s">
        <v>123</v>
      </c>
      <c r="C15284" s="62">
        <v>2.792E-5</v>
      </c>
      <c r="D15284" s="62">
        <v>576</v>
      </c>
      <c r="E15284" s="173">
        <f>TRUNC((C15284*D15284),2)</f>
        <v>0.01</v>
      </c>
    </row>
    <row r="15285" spans="1:5">
      <c r="A15285" s="410" t="s">
        <v>562</v>
      </c>
      <c r="B15285" s="62" t="s">
        <v>563</v>
      </c>
      <c r="C15285" s="62" t="s">
        <v>563</v>
      </c>
      <c r="D15285" s="62" t="s">
        <v>563</v>
      </c>
      <c r="E15285" s="173">
        <f>SUM(E15284:E15284)</f>
        <v>0.01</v>
      </c>
    </row>
    <row r="15286" spans="1:5">
      <c r="A15286" s="410"/>
      <c r="B15286" s="62"/>
      <c r="C15286" s="62"/>
      <c r="D15286" s="62"/>
      <c r="E15286" s="173"/>
    </row>
    <row r="15287" spans="1:5">
      <c r="A15287" s="410" t="s">
        <v>557</v>
      </c>
      <c r="B15287" s="62" t="s">
        <v>558</v>
      </c>
      <c r="C15287" s="62" t="s">
        <v>559</v>
      </c>
      <c r="D15287" s="62" t="s">
        <v>560</v>
      </c>
      <c r="E15287" s="173" t="s">
        <v>561</v>
      </c>
    </row>
    <row r="15288" spans="1:5">
      <c r="A15288" s="410" t="s">
        <v>3124</v>
      </c>
      <c r="B15288" s="62" t="s">
        <v>122</v>
      </c>
      <c r="C15288" s="62">
        <v>0.21240661999999999</v>
      </c>
      <c r="D15288" s="62">
        <v>9.34</v>
      </c>
      <c r="E15288" s="173">
        <f>TRUNC((C15288*D15288),2)</f>
        <v>1.98</v>
      </c>
    </row>
    <row r="15289" spans="1:5">
      <c r="A15289" s="410" t="s">
        <v>3125</v>
      </c>
      <c r="B15289" s="62" t="s">
        <v>122</v>
      </c>
      <c r="C15289" s="62">
        <v>0.21240661999999999</v>
      </c>
      <c r="D15289" s="62">
        <v>13.3</v>
      </c>
      <c r="E15289" s="173">
        <f>TRUNC((C15289*D15289),2)</f>
        <v>2.82</v>
      </c>
    </row>
    <row r="15290" spans="1:5">
      <c r="A15290" s="410" t="s">
        <v>562</v>
      </c>
      <c r="B15290" s="62" t="s">
        <v>563</v>
      </c>
      <c r="C15290" s="62" t="s">
        <v>563</v>
      </c>
      <c r="D15290" s="62" t="s">
        <v>563</v>
      </c>
      <c r="E15290" s="173">
        <f>SUM(E15288:E15289)</f>
        <v>4.8</v>
      </c>
    </row>
    <row r="15291" spans="1:5">
      <c r="A15291" s="410"/>
      <c r="B15291" s="62"/>
      <c r="C15291" s="62"/>
      <c r="D15291" s="62"/>
      <c r="E15291" s="173"/>
    </row>
    <row r="15292" spans="1:5">
      <c r="A15292" s="410" t="s">
        <v>564</v>
      </c>
      <c r="B15292" s="62" t="s">
        <v>558</v>
      </c>
      <c r="C15292" s="62" t="s">
        <v>559</v>
      </c>
      <c r="D15292" s="62" t="s">
        <v>560</v>
      </c>
      <c r="E15292" s="173" t="s">
        <v>561</v>
      </c>
    </row>
    <row r="15293" spans="1:5">
      <c r="A15293" s="410" t="s">
        <v>3066</v>
      </c>
      <c r="B15293" s="62" t="s">
        <v>123</v>
      </c>
      <c r="C15293" s="62">
        <v>3.3062999999999999E-3</v>
      </c>
      <c r="D15293" s="62">
        <v>6.92</v>
      </c>
      <c r="E15293" s="173">
        <f t="shared" ref="E15293:E15316" si="337">TRUNC((C15293*D15293),2)</f>
        <v>0.02</v>
      </c>
    </row>
    <row r="15294" spans="1:5">
      <c r="A15294" s="410" t="s">
        <v>3046</v>
      </c>
      <c r="B15294" s="62" t="s">
        <v>131</v>
      </c>
      <c r="C15294" s="62">
        <v>6.6025999999999997E-4</v>
      </c>
      <c r="D15294" s="62">
        <v>50.4</v>
      </c>
      <c r="E15294" s="173">
        <f t="shared" si="337"/>
        <v>0.03</v>
      </c>
    </row>
    <row r="15295" spans="1:5">
      <c r="A15295" s="410" t="s">
        <v>3067</v>
      </c>
      <c r="B15295" s="62" t="s">
        <v>123</v>
      </c>
      <c r="C15295" s="62">
        <v>2.7408000000000001E-4</v>
      </c>
      <c r="D15295" s="62">
        <v>108.95</v>
      </c>
      <c r="E15295" s="173">
        <f t="shared" si="337"/>
        <v>0.02</v>
      </c>
    </row>
    <row r="15296" spans="1:5">
      <c r="A15296" s="410" t="s">
        <v>3069</v>
      </c>
      <c r="B15296" s="62" t="s">
        <v>123</v>
      </c>
      <c r="C15296" s="62">
        <v>3.7401000000000001E-3</v>
      </c>
      <c r="D15296" s="62">
        <v>6.21</v>
      </c>
      <c r="E15296" s="173">
        <f t="shared" si="337"/>
        <v>0.02</v>
      </c>
    </row>
    <row r="15297" spans="1:5">
      <c r="A15297" s="410" t="s">
        <v>3047</v>
      </c>
      <c r="B15297" s="62" t="s">
        <v>131</v>
      </c>
      <c r="C15297" s="62">
        <v>5.6641399999999998E-3</v>
      </c>
      <c r="D15297" s="62">
        <v>9.4499999999999993</v>
      </c>
      <c r="E15297" s="173">
        <f t="shared" si="337"/>
        <v>0.05</v>
      </c>
    </row>
    <row r="15298" spans="1:5">
      <c r="A15298" s="410" t="s">
        <v>3075</v>
      </c>
      <c r="B15298" s="62" t="s">
        <v>128</v>
      </c>
      <c r="C15298" s="62">
        <v>6.2334000000000001E-4</v>
      </c>
      <c r="D15298" s="62">
        <v>15.32</v>
      </c>
      <c r="E15298" s="173">
        <f t="shared" si="337"/>
        <v>0</v>
      </c>
    </row>
    <row r="15299" spans="1:5">
      <c r="A15299" s="410" t="s">
        <v>3076</v>
      </c>
      <c r="B15299" s="62" t="s">
        <v>122</v>
      </c>
      <c r="C15299" s="62">
        <v>0.41239999999999999</v>
      </c>
      <c r="D15299" s="62">
        <v>1.87</v>
      </c>
      <c r="E15299" s="173">
        <f t="shared" si="337"/>
        <v>0.77</v>
      </c>
    </row>
    <row r="15300" spans="1:5">
      <c r="A15300" s="410" t="s">
        <v>3077</v>
      </c>
      <c r="B15300" s="62" t="s">
        <v>122</v>
      </c>
      <c r="C15300" s="62">
        <v>0.41239999999999999</v>
      </c>
      <c r="D15300" s="62">
        <v>0.71</v>
      </c>
      <c r="E15300" s="173">
        <f t="shared" si="337"/>
        <v>0.28999999999999998</v>
      </c>
    </row>
    <row r="15301" spans="1:5">
      <c r="A15301" s="410" t="s">
        <v>3078</v>
      </c>
      <c r="B15301" s="62" t="s">
        <v>122</v>
      </c>
      <c r="C15301" s="62">
        <v>0.41239999999999999</v>
      </c>
      <c r="D15301" s="62">
        <v>0.34</v>
      </c>
      <c r="E15301" s="173">
        <f t="shared" si="337"/>
        <v>0.14000000000000001</v>
      </c>
    </row>
    <row r="15302" spans="1:5">
      <c r="A15302" s="410" t="s">
        <v>3079</v>
      </c>
      <c r="B15302" s="62" t="s">
        <v>122</v>
      </c>
      <c r="C15302" s="62">
        <v>0.41239999999999999</v>
      </c>
      <c r="D15302" s="62">
        <v>0.05</v>
      </c>
      <c r="E15302" s="173">
        <f t="shared" si="337"/>
        <v>0.02</v>
      </c>
    </row>
    <row r="15303" spans="1:5">
      <c r="A15303" s="410" t="s">
        <v>3048</v>
      </c>
      <c r="B15303" s="62" t="s">
        <v>123</v>
      </c>
      <c r="C15303" s="62">
        <v>1.0913400000000001E-3</v>
      </c>
      <c r="D15303" s="62">
        <v>31.18</v>
      </c>
      <c r="E15303" s="173">
        <f t="shared" si="337"/>
        <v>0.03</v>
      </c>
    </row>
    <row r="15304" spans="1:5">
      <c r="A15304" s="410" t="s">
        <v>3049</v>
      </c>
      <c r="B15304" s="62" t="s">
        <v>123</v>
      </c>
      <c r="C15304" s="62">
        <v>5.1150000000000002E-4</v>
      </c>
      <c r="D15304" s="62">
        <v>178.5</v>
      </c>
      <c r="E15304" s="173">
        <f t="shared" si="337"/>
        <v>0.09</v>
      </c>
    </row>
    <row r="15305" spans="1:5">
      <c r="A15305" s="410" t="s">
        <v>3050</v>
      </c>
      <c r="B15305" s="62" t="s">
        <v>123</v>
      </c>
      <c r="C15305" s="62">
        <v>4.5977320000000002E-2</v>
      </c>
      <c r="D15305" s="62">
        <v>1.17</v>
      </c>
      <c r="E15305" s="173">
        <f t="shared" si="337"/>
        <v>0.05</v>
      </c>
    </row>
    <row r="15306" spans="1:5" ht="30">
      <c r="A15306" s="410" t="s">
        <v>3051</v>
      </c>
      <c r="B15306" s="62" t="s">
        <v>123</v>
      </c>
      <c r="C15306" s="62">
        <v>4.4334000000000002E-4</v>
      </c>
      <c r="D15306" s="62">
        <v>140.43</v>
      </c>
      <c r="E15306" s="173">
        <f t="shared" si="337"/>
        <v>0.06</v>
      </c>
    </row>
    <row r="15307" spans="1:5" ht="30">
      <c r="A15307" s="410" t="s">
        <v>3052</v>
      </c>
      <c r="B15307" s="62" t="s">
        <v>123</v>
      </c>
      <c r="C15307" s="62">
        <v>2.9692E-4</v>
      </c>
      <c r="D15307" s="62">
        <v>123.37</v>
      </c>
      <c r="E15307" s="173">
        <f t="shared" si="337"/>
        <v>0.03</v>
      </c>
    </row>
    <row r="15308" spans="1:5" ht="30">
      <c r="A15308" s="410" t="s">
        <v>3080</v>
      </c>
      <c r="B15308" s="62" t="s">
        <v>123</v>
      </c>
      <c r="C15308" s="62">
        <v>1.8179999999999999E-5</v>
      </c>
      <c r="D15308" s="62">
        <v>593.85</v>
      </c>
      <c r="E15308" s="173">
        <f t="shared" si="337"/>
        <v>0.01</v>
      </c>
    </row>
    <row r="15309" spans="1:5">
      <c r="A15309" s="410" t="s">
        <v>3081</v>
      </c>
      <c r="B15309" s="62" t="s">
        <v>123</v>
      </c>
      <c r="C15309" s="62">
        <v>1.1168E-4</v>
      </c>
      <c r="D15309" s="62">
        <v>134.63</v>
      </c>
      <c r="E15309" s="173">
        <f t="shared" si="337"/>
        <v>0.01</v>
      </c>
    </row>
    <row r="15310" spans="1:5">
      <c r="A15310" s="410" t="s">
        <v>3082</v>
      </c>
      <c r="B15310" s="62" t="s">
        <v>123</v>
      </c>
      <c r="C15310" s="62">
        <v>8.4839999999999994E-5</v>
      </c>
      <c r="D15310" s="62">
        <v>202.84</v>
      </c>
      <c r="E15310" s="173">
        <f t="shared" si="337"/>
        <v>0.01</v>
      </c>
    </row>
    <row r="15311" spans="1:5">
      <c r="A15311" s="410" t="s">
        <v>3083</v>
      </c>
      <c r="B15311" s="62" t="s">
        <v>123</v>
      </c>
      <c r="C15311" s="62">
        <v>1.8179999999999999E-5</v>
      </c>
      <c r="D15311" s="62">
        <v>574.46</v>
      </c>
      <c r="E15311" s="173">
        <f t="shared" si="337"/>
        <v>0.01</v>
      </c>
    </row>
    <row r="15312" spans="1:5">
      <c r="A15312" s="410" t="s">
        <v>3084</v>
      </c>
      <c r="B15312" s="62" t="s">
        <v>123</v>
      </c>
      <c r="C15312" s="62">
        <v>2.2359999999999999E-5</v>
      </c>
      <c r="D15312" s="62">
        <v>276.64</v>
      </c>
      <c r="E15312" s="173">
        <f t="shared" si="337"/>
        <v>0</v>
      </c>
    </row>
    <row r="15313" spans="1:5">
      <c r="A15313" s="410" t="s">
        <v>3085</v>
      </c>
      <c r="B15313" s="62" t="s">
        <v>123</v>
      </c>
      <c r="C15313" s="62">
        <v>1.12586E-3</v>
      </c>
      <c r="D15313" s="62">
        <v>8.1</v>
      </c>
      <c r="E15313" s="173">
        <f t="shared" si="337"/>
        <v>0</v>
      </c>
    </row>
    <row r="15314" spans="1:5">
      <c r="A15314" s="410" t="s">
        <v>3086</v>
      </c>
      <c r="B15314" s="62" t="s">
        <v>123</v>
      </c>
      <c r="C15314" s="62">
        <v>6.2334000000000001E-4</v>
      </c>
      <c r="D15314" s="62">
        <v>11.01</v>
      </c>
      <c r="E15314" s="173">
        <f t="shared" si="337"/>
        <v>0</v>
      </c>
    </row>
    <row r="15315" spans="1:5">
      <c r="A15315" s="410" t="s">
        <v>3087</v>
      </c>
      <c r="B15315" s="62" t="s">
        <v>123</v>
      </c>
      <c r="C15315" s="62">
        <v>6.2334000000000001E-4</v>
      </c>
      <c r="D15315" s="62">
        <v>24.42</v>
      </c>
      <c r="E15315" s="173">
        <f t="shared" si="337"/>
        <v>0.01</v>
      </c>
    </row>
    <row r="15316" spans="1:5" ht="30">
      <c r="A15316" s="410" t="s">
        <v>3439</v>
      </c>
      <c r="B15316" s="62" t="s">
        <v>123</v>
      </c>
      <c r="C15316" s="62">
        <v>1.00257511</v>
      </c>
      <c r="D15316" s="62">
        <v>23.3</v>
      </c>
      <c r="E15316" s="173">
        <f t="shared" si="337"/>
        <v>23.36</v>
      </c>
    </row>
    <row r="15317" spans="1:5">
      <c r="A15317" s="410" t="s">
        <v>562</v>
      </c>
      <c r="B15317" s="62" t="s">
        <v>563</v>
      </c>
      <c r="C15317" s="62" t="s">
        <v>563</v>
      </c>
      <c r="D15317" s="62" t="s">
        <v>563</v>
      </c>
      <c r="E15317" s="173">
        <f>SUM(E15293:E15316)</f>
        <v>25.03</v>
      </c>
    </row>
    <row r="15318" spans="1:5">
      <c r="A15318" s="410"/>
      <c r="B15318" s="62"/>
      <c r="C15318" s="62"/>
      <c r="D15318" s="62"/>
      <c r="E15318" s="173"/>
    </row>
    <row r="15319" spans="1:5">
      <c r="A15319" s="410" t="s">
        <v>565</v>
      </c>
      <c r="B15319" s="62" t="s">
        <v>563</v>
      </c>
      <c r="C15319" s="62" t="s">
        <v>563</v>
      </c>
      <c r="D15319" s="62" t="s">
        <v>563</v>
      </c>
      <c r="E15319" s="173">
        <f>E15285+E15290+E15317</f>
        <v>29.84</v>
      </c>
    </row>
    <row r="15320" spans="1:5">
      <c r="A15320" s="410"/>
      <c r="B15320" s="62"/>
      <c r="C15320" s="62"/>
      <c r="D15320" s="413"/>
      <c r="E15320" s="173"/>
    </row>
    <row r="15321" spans="1:5">
      <c r="A15321" s="410"/>
      <c r="B15321" s="62"/>
      <c r="C15321" s="62"/>
      <c r="D15321" s="62"/>
      <c r="E15321" s="173"/>
    </row>
    <row r="15322" spans="1:5">
      <c r="A15322" s="410"/>
      <c r="B15322" s="62"/>
      <c r="C15322" s="62"/>
      <c r="D15322" s="62"/>
      <c r="E15322" s="173"/>
    </row>
    <row r="15323" spans="1:5">
      <c r="A15323" s="410" t="s">
        <v>1588</v>
      </c>
      <c r="B15323" s="62" t="s">
        <v>3733</v>
      </c>
      <c r="C15323" s="62"/>
      <c r="D15323" s="62"/>
      <c r="E15323" s="173"/>
    </row>
    <row r="15324" spans="1:5">
      <c r="A15324" s="410" t="s">
        <v>1300</v>
      </c>
      <c r="B15324" s="62"/>
      <c r="C15324" s="62"/>
      <c r="D15324" s="62"/>
      <c r="E15324" s="173"/>
    </row>
    <row r="15325" spans="1:5">
      <c r="A15325" s="410" t="s">
        <v>570</v>
      </c>
      <c r="B15325" s="62"/>
      <c r="C15325" s="62"/>
      <c r="D15325" s="62"/>
      <c r="E15325" s="173"/>
    </row>
    <row r="15326" spans="1:5">
      <c r="A15326" s="410"/>
      <c r="B15326" s="62"/>
      <c r="C15326" s="62"/>
      <c r="D15326" s="62"/>
      <c r="E15326" s="173"/>
    </row>
    <row r="15327" spans="1:5">
      <c r="A15327" s="410" t="s">
        <v>576</v>
      </c>
      <c r="B15327" s="62" t="s">
        <v>558</v>
      </c>
      <c r="C15327" s="62" t="s">
        <v>559</v>
      </c>
      <c r="D15327" s="62" t="s">
        <v>560</v>
      </c>
      <c r="E15327" s="173" t="s">
        <v>561</v>
      </c>
    </row>
    <row r="15328" spans="1:5" ht="30">
      <c r="A15328" s="410" t="s">
        <v>3061</v>
      </c>
      <c r="B15328" s="62" t="s">
        <v>123</v>
      </c>
      <c r="C15328" s="62">
        <v>2.792E-5</v>
      </c>
      <c r="D15328" s="62">
        <v>576</v>
      </c>
      <c r="E15328" s="173">
        <f>TRUNC((C15328*D15328),2)</f>
        <v>0.01</v>
      </c>
    </row>
    <row r="15329" spans="1:5">
      <c r="A15329" s="410" t="s">
        <v>562</v>
      </c>
      <c r="B15329" s="62" t="s">
        <v>563</v>
      </c>
      <c r="C15329" s="62" t="s">
        <v>563</v>
      </c>
      <c r="D15329" s="62" t="s">
        <v>563</v>
      </c>
      <c r="E15329" s="173">
        <f>SUM(E15328:E15328)</f>
        <v>0.01</v>
      </c>
    </row>
    <row r="15330" spans="1:5">
      <c r="A15330" s="410"/>
      <c r="B15330" s="62"/>
      <c r="C15330" s="62"/>
      <c r="D15330" s="62"/>
      <c r="E15330" s="173"/>
    </row>
    <row r="15331" spans="1:5">
      <c r="A15331" s="410" t="s">
        <v>557</v>
      </c>
      <c r="B15331" s="62" t="s">
        <v>558</v>
      </c>
      <c r="C15331" s="62" t="s">
        <v>559</v>
      </c>
      <c r="D15331" s="62" t="s">
        <v>560</v>
      </c>
      <c r="E15331" s="173" t="s">
        <v>561</v>
      </c>
    </row>
    <row r="15332" spans="1:5">
      <c r="A15332" s="410" t="s">
        <v>3124</v>
      </c>
      <c r="B15332" s="62" t="s">
        <v>122</v>
      </c>
      <c r="C15332" s="62">
        <v>0.21240661999999999</v>
      </c>
      <c r="D15332" s="62">
        <v>9.34</v>
      </c>
      <c r="E15332" s="173">
        <f>TRUNC((C15332*D15332),2)</f>
        <v>1.98</v>
      </c>
    </row>
    <row r="15333" spans="1:5">
      <c r="A15333" s="410" t="s">
        <v>3125</v>
      </c>
      <c r="B15333" s="62" t="s">
        <v>122</v>
      </c>
      <c r="C15333" s="62">
        <v>0.21240661999999999</v>
      </c>
      <c r="D15333" s="62">
        <v>13.3</v>
      </c>
      <c r="E15333" s="173">
        <f>TRUNC((C15333*D15333),2)</f>
        <v>2.82</v>
      </c>
    </row>
    <row r="15334" spans="1:5">
      <c r="A15334" s="410" t="s">
        <v>562</v>
      </c>
      <c r="B15334" s="62" t="s">
        <v>563</v>
      </c>
      <c r="C15334" s="62" t="s">
        <v>563</v>
      </c>
      <c r="D15334" s="62" t="s">
        <v>563</v>
      </c>
      <c r="E15334" s="173">
        <f>SUM(E15332:E15333)</f>
        <v>4.8</v>
      </c>
    </row>
    <row r="15335" spans="1:5">
      <c r="A15335" s="410"/>
      <c r="B15335" s="62"/>
      <c r="C15335" s="62"/>
      <c r="D15335" s="62"/>
      <c r="E15335" s="173"/>
    </row>
    <row r="15336" spans="1:5">
      <c r="A15336" s="410" t="s">
        <v>564</v>
      </c>
      <c r="B15336" s="62" t="s">
        <v>558</v>
      </c>
      <c r="C15336" s="62" t="s">
        <v>559</v>
      </c>
      <c r="D15336" s="62" t="s">
        <v>560</v>
      </c>
      <c r="E15336" s="173" t="s">
        <v>561</v>
      </c>
    </row>
    <row r="15337" spans="1:5">
      <c r="A15337" s="410" t="s">
        <v>3066</v>
      </c>
      <c r="B15337" s="62" t="s">
        <v>123</v>
      </c>
      <c r="C15337" s="62">
        <v>3.3062999999999999E-3</v>
      </c>
      <c r="D15337" s="62">
        <v>6.92</v>
      </c>
      <c r="E15337" s="173">
        <f t="shared" ref="E15337:E15360" si="338">TRUNC((C15337*D15337),2)</f>
        <v>0.02</v>
      </c>
    </row>
    <row r="15338" spans="1:5">
      <c r="A15338" s="410" t="s">
        <v>3046</v>
      </c>
      <c r="B15338" s="62" t="s">
        <v>131</v>
      </c>
      <c r="C15338" s="62">
        <v>6.6025999999999997E-4</v>
      </c>
      <c r="D15338" s="62">
        <v>50.4</v>
      </c>
      <c r="E15338" s="173">
        <f t="shared" si="338"/>
        <v>0.03</v>
      </c>
    </row>
    <row r="15339" spans="1:5">
      <c r="A15339" s="410" t="s">
        <v>3067</v>
      </c>
      <c r="B15339" s="62" t="s">
        <v>123</v>
      </c>
      <c r="C15339" s="62">
        <v>2.7408000000000001E-4</v>
      </c>
      <c r="D15339" s="62">
        <v>108.95</v>
      </c>
      <c r="E15339" s="173">
        <f t="shared" si="338"/>
        <v>0.02</v>
      </c>
    </row>
    <row r="15340" spans="1:5">
      <c r="A15340" s="410" t="s">
        <v>3069</v>
      </c>
      <c r="B15340" s="62" t="s">
        <v>123</v>
      </c>
      <c r="C15340" s="62">
        <v>3.7401000000000001E-3</v>
      </c>
      <c r="D15340" s="62">
        <v>6.21</v>
      </c>
      <c r="E15340" s="173">
        <f t="shared" si="338"/>
        <v>0.02</v>
      </c>
    </row>
    <row r="15341" spans="1:5">
      <c r="A15341" s="410" t="s">
        <v>3047</v>
      </c>
      <c r="B15341" s="62" t="s">
        <v>131</v>
      </c>
      <c r="C15341" s="62">
        <v>5.6641399999999998E-3</v>
      </c>
      <c r="D15341" s="62">
        <v>9.4499999999999993</v>
      </c>
      <c r="E15341" s="173">
        <f t="shared" si="338"/>
        <v>0.05</v>
      </c>
    </row>
    <row r="15342" spans="1:5">
      <c r="A15342" s="410" t="s">
        <v>3075</v>
      </c>
      <c r="B15342" s="62" t="s">
        <v>128</v>
      </c>
      <c r="C15342" s="62">
        <v>6.2334000000000001E-4</v>
      </c>
      <c r="D15342" s="62">
        <v>15.32</v>
      </c>
      <c r="E15342" s="173">
        <f t="shared" si="338"/>
        <v>0</v>
      </c>
    </row>
    <row r="15343" spans="1:5">
      <c r="A15343" s="410" t="s">
        <v>3076</v>
      </c>
      <c r="B15343" s="62" t="s">
        <v>122</v>
      </c>
      <c r="C15343" s="62">
        <v>0.41239999999999999</v>
      </c>
      <c r="D15343" s="62">
        <v>1.87</v>
      </c>
      <c r="E15343" s="173">
        <f t="shared" si="338"/>
        <v>0.77</v>
      </c>
    </row>
    <row r="15344" spans="1:5">
      <c r="A15344" s="410" t="s">
        <v>3077</v>
      </c>
      <c r="B15344" s="62" t="s">
        <v>122</v>
      </c>
      <c r="C15344" s="62">
        <v>0.41239999999999999</v>
      </c>
      <c r="D15344" s="62">
        <v>0.71</v>
      </c>
      <c r="E15344" s="173">
        <f t="shared" si="338"/>
        <v>0.28999999999999998</v>
      </c>
    </row>
    <row r="15345" spans="1:5">
      <c r="A15345" s="410" t="s">
        <v>3078</v>
      </c>
      <c r="B15345" s="62" t="s">
        <v>122</v>
      </c>
      <c r="C15345" s="62">
        <v>0.41239999999999999</v>
      </c>
      <c r="D15345" s="62">
        <v>0.34</v>
      </c>
      <c r="E15345" s="173">
        <f t="shared" si="338"/>
        <v>0.14000000000000001</v>
      </c>
    </row>
    <row r="15346" spans="1:5">
      <c r="A15346" s="410" t="s">
        <v>3079</v>
      </c>
      <c r="B15346" s="62" t="s">
        <v>122</v>
      </c>
      <c r="C15346" s="62">
        <v>0.41239999999999999</v>
      </c>
      <c r="D15346" s="62">
        <v>0.05</v>
      </c>
      <c r="E15346" s="173">
        <f t="shared" si="338"/>
        <v>0.02</v>
      </c>
    </row>
    <row r="15347" spans="1:5">
      <c r="A15347" s="410" t="s">
        <v>3048</v>
      </c>
      <c r="B15347" s="62" t="s">
        <v>123</v>
      </c>
      <c r="C15347" s="62">
        <v>1.0913400000000001E-3</v>
      </c>
      <c r="D15347" s="62">
        <v>31.18</v>
      </c>
      <c r="E15347" s="173">
        <f t="shared" si="338"/>
        <v>0.03</v>
      </c>
    </row>
    <row r="15348" spans="1:5">
      <c r="A15348" s="410" t="s">
        <v>3049</v>
      </c>
      <c r="B15348" s="62" t="s">
        <v>123</v>
      </c>
      <c r="C15348" s="62">
        <v>5.1150000000000002E-4</v>
      </c>
      <c r="D15348" s="62">
        <v>178.5</v>
      </c>
      <c r="E15348" s="173">
        <f t="shared" si="338"/>
        <v>0.09</v>
      </c>
    </row>
    <row r="15349" spans="1:5">
      <c r="A15349" s="410" t="s">
        <v>3050</v>
      </c>
      <c r="B15349" s="62" t="s">
        <v>123</v>
      </c>
      <c r="C15349" s="62">
        <v>4.5977320000000002E-2</v>
      </c>
      <c r="D15349" s="62">
        <v>1.17</v>
      </c>
      <c r="E15349" s="173">
        <f t="shared" si="338"/>
        <v>0.05</v>
      </c>
    </row>
    <row r="15350" spans="1:5" ht="30">
      <c r="A15350" s="410" t="s">
        <v>3051</v>
      </c>
      <c r="B15350" s="62" t="s">
        <v>123</v>
      </c>
      <c r="C15350" s="62">
        <v>4.4334000000000002E-4</v>
      </c>
      <c r="D15350" s="62">
        <v>140.43</v>
      </c>
      <c r="E15350" s="173">
        <f t="shared" si="338"/>
        <v>0.06</v>
      </c>
    </row>
    <row r="15351" spans="1:5" ht="30">
      <c r="A15351" s="410" t="s">
        <v>3052</v>
      </c>
      <c r="B15351" s="62" t="s">
        <v>123</v>
      </c>
      <c r="C15351" s="62">
        <v>2.9692E-4</v>
      </c>
      <c r="D15351" s="62">
        <v>123.37</v>
      </c>
      <c r="E15351" s="173">
        <f t="shared" si="338"/>
        <v>0.03</v>
      </c>
    </row>
    <row r="15352" spans="1:5" ht="30">
      <c r="A15352" s="410" t="s">
        <v>3080</v>
      </c>
      <c r="B15352" s="62" t="s">
        <v>123</v>
      </c>
      <c r="C15352" s="62">
        <v>1.8179999999999999E-5</v>
      </c>
      <c r="D15352" s="62">
        <v>593.85</v>
      </c>
      <c r="E15352" s="173">
        <f t="shared" si="338"/>
        <v>0.01</v>
      </c>
    </row>
    <row r="15353" spans="1:5">
      <c r="A15353" s="410" t="s">
        <v>3081</v>
      </c>
      <c r="B15353" s="62" t="s">
        <v>123</v>
      </c>
      <c r="C15353" s="62">
        <v>1.1168E-4</v>
      </c>
      <c r="D15353" s="62">
        <v>134.63</v>
      </c>
      <c r="E15353" s="173">
        <f t="shared" si="338"/>
        <v>0.01</v>
      </c>
    </row>
    <row r="15354" spans="1:5">
      <c r="A15354" s="410" t="s">
        <v>3082</v>
      </c>
      <c r="B15354" s="62" t="s">
        <v>123</v>
      </c>
      <c r="C15354" s="62">
        <v>8.4839999999999994E-5</v>
      </c>
      <c r="D15354" s="62">
        <v>202.84</v>
      </c>
      <c r="E15354" s="173">
        <f t="shared" si="338"/>
        <v>0.01</v>
      </c>
    </row>
    <row r="15355" spans="1:5">
      <c r="A15355" s="410" t="s">
        <v>3083</v>
      </c>
      <c r="B15355" s="62" t="s">
        <v>123</v>
      </c>
      <c r="C15355" s="62">
        <v>1.8179999999999999E-5</v>
      </c>
      <c r="D15355" s="62">
        <v>574.46</v>
      </c>
      <c r="E15355" s="173">
        <f t="shared" si="338"/>
        <v>0.01</v>
      </c>
    </row>
    <row r="15356" spans="1:5">
      <c r="A15356" s="410" t="s">
        <v>3084</v>
      </c>
      <c r="B15356" s="62" t="s">
        <v>123</v>
      </c>
      <c r="C15356" s="62">
        <v>2.2359999999999999E-5</v>
      </c>
      <c r="D15356" s="62">
        <v>276.64</v>
      </c>
      <c r="E15356" s="173">
        <f t="shared" si="338"/>
        <v>0</v>
      </c>
    </row>
    <row r="15357" spans="1:5">
      <c r="A15357" s="410" t="s">
        <v>3085</v>
      </c>
      <c r="B15357" s="62" t="s">
        <v>123</v>
      </c>
      <c r="C15357" s="62">
        <v>1.12586E-3</v>
      </c>
      <c r="D15357" s="62">
        <v>8.1</v>
      </c>
      <c r="E15357" s="173">
        <f t="shared" si="338"/>
        <v>0</v>
      </c>
    </row>
    <row r="15358" spans="1:5">
      <c r="A15358" s="410" t="s">
        <v>3086</v>
      </c>
      <c r="B15358" s="62" t="s">
        <v>123</v>
      </c>
      <c r="C15358" s="62">
        <v>6.2334000000000001E-4</v>
      </c>
      <c r="D15358" s="62">
        <v>11.01</v>
      </c>
      <c r="E15358" s="173">
        <f t="shared" si="338"/>
        <v>0</v>
      </c>
    </row>
    <row r="15359" spans="1:5">
      <c r="A15359" s="410" t="s">
        <v>3087</v>
      </c>
      <c r="B15359" s="62" t="s">
        <v>123</v>
      </c>
      <c r="C15359" s="62">
        <v>6.2334000000000001E-4</v>
      </c>
      <c r="D15359" s="62">
        <v>24.42</v>
      </c>
      <c r="E15359" s="173">
        <f t="shared" si="338"/>
        <v>0.01</v>
      </c>
    </row>
    <row r="15360" spans="1:5" ht="30">
      <c r="A15360" s="410" t="s">
        <v>3439</v>
      </c>
      <c r="B15360" s="62" t="s">
        <v>123</v>
      </c>
      <c r="C15360" s="62">
        <v>1.00257511</v>
      </c>
      <c r="D15360" s="62">
        <v>23.3</v>
      </c>
      <c r="E15360" s="173">
        <f t="shared" si="338"/>
        <v>23.36</v>
      </c>
    </row>
    <row r="15361" spans="1:5">
      <c r="A15361" s="410" t="s">
        <v>562</v>
      </c>
      <c r="B15361" s="62" t="s">
        <v>563</v>
      </c>
      <c r="C15361" s="62" t="s">
        <v>563</v>
      </c>
      <c r="D15361" s="62" t="s">
        <v>563</v>
      </c>
      <c r="E15361" s="173">
        <f>SUM(E15337:E15360)</f>
        <v>25.03</v>
      </c>
    </row>
    <row r="15362" spans="1:5">
      <c r="A15362" s="410"/>
      <c r="B15362" s="62"/>
      <c r="C15362" s="62"/>
      <c r="D15362" s="62"/>
      <c r="E15362" s="173"/>
    </row>
    <row r="15363" spans="1:5">
      <c r="A15363" s="410" t="s">
        <v>565</v>
      </c>
      <c r="B15363" s="62" t="s">
        <v>563</v>
      </c>
      <c r="C15363" s="62" t="s">
        <v>563</v>
      </c>
      <c r="D15363" s="62" t="s">
        <v>563</v>
      </c>
      <c r="E15363" s="173">
        <f>E15329+E15334+E15361</f>
        <v>29.84</v>
      </c>
    </row>
    <row r="15364" spans="1:5">
      <c r="A15364" s="410"/>
      <c r="B15364" s="62"/>
      <c r="C15364" s="62"/>
      <c r="D15364" s="413"/>
      <c r="E15364" s="173"/>
    </row>
    <row r="15365" spans="1:5">
      <c r="A15365" s="410"/>
      <c r="B15365" s="62"/>
      <c r="C15365" s="62"/>
      <c r="D15365" s="62"/>
      <c r="E15365" s="173"/>
    </row>
    <row r="15366" spans="1:5">
      <c r="A15366" s="410"/>
      <c r="B15366" s="62"/>
      <c r="C15366" s="62"/>
      <c r="D15366" s="62"/>
      <c r="E15366" s="173"/>
    </row>
    <row r="15367" spans="1:5">
      <c r="A15367" s="410" t="s">
        <v>1589</v>
      </c>
      <c r="B15367" s="62" t="s">
        <v>3733</v>
      </c>
      <c r="C15367" s="62"/>
      <c r="D15367" s="62"/>
      <c r="E15367" s="173"/>
    </row>
    <row r="15368" spans="1:5">
      <c r="A15368" s="410" t="s">
        <v>1301</v>
      </c>
      <c r="B15368" s="62"/>
      <c r="C15368" s="62"/>
      <c r="D15368" s="62"/>
      <c r="E15368" s="173"/>
    </row>
    <row r="15369" spans="1:5">
      <c r="A15369" s="410" t="s">
        <v>570</v>
      </c>
      <c r="B15369" s="62"/>
      <c r="C15369" s="62"/>
      <c r="D15369" s="62"/>
      <c r="E15369" s="173"/>
    </row>
    <row r="15370" spans="1:5">
      <c r="A15370" s="410"/>
      <c r="B15370" s="62"/>
      <c r="C15370" s="62"/>
      <c r="D15370" s="62"/>
      <c r="E15370" s="173"/>
    </row>
    <row r="15371" spans="1:5">
      <c r="A15371" s="410" t="s">
        <v>576</v>
      </c>
      <c r="B15371" s="62" t="s">
        <v>558</v>
      </c>
      <c r="C15371" s="62" t="s">
        <v>559</v>
      </c>
      <c r="D15371" s="62" t="s">
        <v>560</v>
      </c>
      <c r="E15371" s="173" t="s">
        <v>561</v>
      </c>
    </row>
    <row r="15372" spans="1:5" ht="30">
      <c r="A15372" s="410" t="s">
        <v>3061</v>
      </c>
      <c r="B15372" s="62" t="s">
        <v>123</v>
      </c>
      <c r="C15372" s="62">
        <v>2.792E-5</v>
      </c>
      <c r="D15372" s="62">
        <v>576</v>
      </c>
      <c r="E15372" s="173">
        <f>TRUNC((C15372*D15372),2)</f>
        <v>0.01</v>
      </c>
    </row>
    <row r="15373" spans="1:5">
      <c r="A15373" s="410" t="s">
        <v>562</v>
      </c>
      <c r="B15373" s="62" t="s">
        <v>563</v>
      </c>
      <c r="C15373" s="62" t="s">
        <v>563</v>
      </c>
      <c r="D15373" s="62" t="s">
        <v>563</v>
      </c>
      <c r="E15373" s="173">
        <f>SUM(E15372:E15372)</f>
        <v>0.01</v>
      </c>
    </row>
    <row r="15374" spans="1:5">
      <c r="A15374" s="410"/>
      <c r="B15374" s="62"/>
      <c r="C15374" s="62"/>
      <c r="D15374" s="62"/>
      <c r="E15374" s="173"/>
    </row>
    <row r="15375" spans="1:5">
      <c r="A15375" s="410" t="s">
        <v>557</v>
      </c>
      <c r="B15375" s="62" t="s">
        <v>558</v>
      </c>
      <c r="C15375" s="62" t="s">
        <v>559</v>
      </c>
      <c r="D15375" s="62" t="s">
        <v>560</v>
      </c>
      <c r="E15375" s="173" t="s">
        <v>561</v>
      </c>
    </row>
    <row r="15376" spans="1:5">
      <c r="A15376" s="410" t="s">
        <v>3124</v>
      </c>
      <c r="B15376" s="62" t="s">
        <v>122</v>
      </c>
      <c r="C15376" s="62">
        <v>0.21240661999999999</v>
      </c>
      <c r="D15376" s="62">
        <v>9.34</v>
      </c>
      <c r="E15376" s="173">
        <f>TRUNC((C15376*D15376),2)</f>
        <v>1.98</v>
      </c>
    </row>
    <row r="15377" spans="1:5">
      <c r="A15377" s="410" t="s">
        <v>3125</v>
      </c>
      <c r="B15377" s="62" t="s">
        <v>122</v>
      </c>
      <c r="C15377" s="62">
        <v>0.21240661999999999</v>
      </c>
      <c r="D15377" s="62">
        <v>13.3</v>
      </c>
      <c r="E15377" s="173">
        <f>TRUNC((C15377*D15377),2)</f>
        <v>2.82</v>
      </c>
    </row>
    <row r="15378" spans="1:5">
      <c r="A15378" s="410" t="s">
        <v>562</v>
      </c>
      <c r="B15378" s="62" t="s">
        <v>563</v>
      </c>
      <c r="C15378" s="62" t="s">
        <v>563</v>
      </c>
      <c r="D15378" s="62" t="s">
        <v>563</v>
      </c>
      <c r="E15378" s="173">
        <f>SUM(E15376:E15377)</f>
        <v>4.8</v>
      </c>
    </row>
    <row r="15379" spans="1:5">
      <c r="A15379" s="410"/>
      <c r="B15379" s="62"/>
      <c r="C15379" s="62"/>
      <c r="D15379" s="62"/>
      <c r="E15379" s="173"/>
    </row>
    <row r="15380" spans="1:5">
      <c r="A15380" s="410" t="s">
        <v>564</v>
      </c>
      <c r="B15380" s="62" t="s">
        <v>558</v>
      </c>
      <c r="C15380" s="62" t="s">
        <v>559</v>
      </c>
      <c r="D15380" s="62" t="s">
        <v>560</v>
      </c>
      <c r="E15380" s="173" t="s">
        <v>561</v>
      </c>
    </row>
    <row r="15381" spans="1:5">
      <c r="A15381" s="410" t="s">
        <v>3066</v>
      </c>
      <c r="B15381" s="62" t="s">
        <v>123</v>
      </c>
      <c r="C15381" s="62">
        <v>3.3062999999999999E-3</v>
      </c>
      <c r="D15381" s="62">
        <v>6.92</v>
      </c>
      <c r="E15381" s="173">
        <f t="shared" ref="E15381:E15404" si="339">TRUNC((C15381*D15381),2)</f>
        <v>0.02</v>
      </c>
    </row>
    <row r="15382" spans="1:5">
      <c r="A15382" s="410" t="s">
        <v>3046</v>
      </c>
      <c r="B15382" s="62" t="s">
        <v>131</v>
      </c>
      <c r="C15382" s="62">
        <v>6.6025999999999997E-4</v>
      </c>
      <c r="D15382" s="62">
        <v>50.4</v>
      </c>
      <c r="E15382" s="173">
        <f t="shared" si="339"/>
        <v>0.03</v>
      </c>
    </row>
    <row r="15383" spans="1:5">
      <c r="A15383" s="410" t="s">
        <v>3067</v>
      </c>
      <c r="B15383" s="62" t="s">
        <v>123</v>
      </c>
      <c r="C15383" s="62">
        <v>2.7408000000000001E-4</v>
      </c>
      <c r="D15383" s="62">
        <v>108.95</v>
      </c>
      <c r="E15383" s="173">
        <f t="shared" si="339"/>
        <v>0.02</v>
      </c>
    </row>
    <row r="15384" spans="1:5">
      <c r="A15384" s="410" t="s">
        <v>3069</v>
      </c>
      <c r="B15384" s="62" t="s">
        <v>123</v>
      </c>
      <c r="C15384" s="62">
        <v>3.7401000000000001E-3</v>
      </c>
      <c r="D15384" s="62">
        <v>6.21</v>
      </c>
      <c r="E15384" s="173">
        <f t="shared" si="339"/>
        <v>0.02</v>
      </c>
    </row>
    <row r="15385" spans="1:5">
      <c r="A15385" s="410" t="s">
        <v>3047</v>
      </c>
      <c r="B15385" s="62" t="s">
        <v>131</v>
      </c>
      <c r="C15385" s="62">
        <v>5.6641399999999998E-3</v>
      </c>
      <c r="D15385" s="62">
        <v>9.4499999999999993</v>
      </c>
      <c r="E15385" s="173">
        <f t="shared" si="339"/>
        <v>0.05</v>
      </c>
    </row>
    <row r="15386" spans="1:5">
      <c r="A15386" s="410" t="s">
        <v>3075</v>
      </c>
      <c r="B15386" s="62" t="s">
        <v>128</v>
      </c>
      <c r="C15386" s="62">
        <v>6.2334000000000001E-4</v>
      </c>
      <c r="D15386" s="62">
        <v>15.32</v>
      </c>
      <c r="E15386" s="173">
        <f t="shared" si="339"/>
        <v>0</v>
      </c>
    </row>
    <row r="15387" spans="1:5">
      <c r="A15387" s="410" t="s">
        <v>3076</v>
      </c>
      <c r="B15387" s="62" t="s">
        <v>122</v>
      </c>
      <c r="C15387" s="62">
        <v>0.41239999999999999</v>
      </c>
      <c r="D15387" s="62">
        <v>1.87</v>
      </c>
      <c r="E15387" s="173">
        <f t="shared" si="339"/>
        <v>0.77</v>
      </c>
    </row>
    <row r="15388" spans="1:5">
      <c r="A15388" s="410" t="s">
        <v>3077</v>
      </c>
      <c r="B15388" s="62" t="s">
        <v>122</v>
      </c>
      <c r="C15388" s="62">
        <v>0.41239999999999999</v>
      </c>
      <c r="D15388" s="62">
        <v>0.71</v>
      </c>
      <c r="E15388" s="173">
        <f t="shared" si="339"/>
        <v>0.28999999999999998</v>
      </c>
    </row>
    <row r="15389" spans="1:5">
      <c r="A15389" s="410" t="s">
        <v>3078</v>
      </c>
      <c r="B15389" s="62" t="s">
        <v>122</v>
      </c>
      <c r="C15389" s="62">
        <v>0.41239999999999999</v>
      </c>
      <c r="D15389" s="62">
        <v>0.34</v>
      </c>
      <c r="E15389" s="173">
        <f t="shared" si="339"/>
        <v>0.14000000000000001</v>
      </c>
    </row>
    <row r="15390" spans="1:5">
      <c r="A15390" s="410" t="s">
        <v>3079</v>
      </c>
      <c r="B15390" s="62" t="s">
        <v>122</v>
      </c>
      <c r="C15390" s="62">
        <v>0.41239999999999999</v>
      </c>
      <c r="D15390" s="62">
        <v>0.05</v>
      </c>
      <c r="E15390" s="173">
        <f t="shared" si="339"/>
        <v>0.02</v>
      </c>
    </row>
    <row r="15391" spans="1:5">
      <c r="A15391" s="410" t="s">
        <v>3048</v>
      </c>
      <c r="B15391" s="62" t="s">
        <v>123</v>
      </c>
      <c r="C15391" s="62">
        <v>1.0913400000000001E-3</v>
      </c>
      <c r="D15391" s="62">
        <v>31.18</v>
      </c>
      <c r="E15391" s="173">
        <f t="shared" si="339"/>
        <v>0.03</v>
      </c>
    </row>
    <row r="15392" spans="1:5">
      <c r="A15392" s="410" t="s">
        <v>3049</v>
      </c>
      <c r="B15392" s="62" t="s">
        <v>123</v>
      </c>
      <c r="C15392" s="62">
        <v>5.1150000000000002E-4</v>
      </c>
      <c r="D15392" s="62">
        <v>178.5</v>
      </c>
      <c r="E15392" s="173">
        <f t="shared" si="339"/>
        <v>0.09</v>
      </c>
    </row>
    <row r="15393" spans="1:5">
      <c r="A15393" s="410" t="s">
        <v>3050</v>
      </c>
      <c r="B15393" s="62" t="s">
        <v>123</v>
      </c>
      <c r="C15393" s="62">
        <v>4.5977320000000002E-2</v>
      </c>
      <c r="D15393" s="62">
        <v>1.17</v>
      </c>
      <c r="E15393" s="173">
        <f t="shared" si="339"/>
        <v>0.05</v>
      </c>
    </row>
    <row r="15394" spans="1:5" ht="30">
      <c r="A15394" s="410" t="s">
        <v>3051</v>
      </c>
      <c r="B15394" s="62" t="s">
        <v>123</v>
      </c>
      <c r="C15394" s="62">
        <v>4.4334000000000002E-4</v>
      </c>
      <c r="D15394" s="62">
        <v>140.43</v>
      </c>
      <c r="E15394" s="173">
        <f t="shared" si="339"/>
        <v>0.06</v>
      </c>
    </row>
    <row r="15395" spans="1:5" ht="30">
      <c r="A15395" s="410" t="s">
        <v>3052</v>
      </c>
      <c r="B15395" s="62" t="s">
        <v>123</v>
      </c>
      <c r="C15395" s="62">
        <v>2.9692E-4</v>
      </c>
      <c r="D15395" s="62">
        <v>123.37</v>
      </c>
      <c r="E15395" s="173">
        <f t="shared" si="339"/>
        <v>0.03</v>
      </c>
    </row>
    <row r="15396" spans="1:5" ht="30">
      <c r="A15396" s="410" t="s">
        <v>3080</v>
      </c>
      <c r="B15396" s="62" t="s">
        <v>123</v>
      </c>
      <c r="C15396" s="62">
        <v>1.8179999999999999E-5</v>
      </c>
      <c r="D15396" s="62">
        <v>593.85</v>
      </c>
      <c r="E15396" s="173">
        <f t="shared" si="339"/>
        <v>0.01</v>
      </c>
    </row>
    <row r="15397" spans="1:5">
      <c r="A15397" s="410" t="s">
        <v>3081</v>
      </c>
      <c r="B15397" s="62" t="s">
        <v>123</v>
      </c>
      <c r="C15397" s="62">
        <v>1.1168E-4</v>
      </c>
      <c r="D15397" s="62">
        <v>134.63</v>
      </c>
      <c r="E15397" s="173">
        <f t="shared" si="339"/>
        <v>0.01</v>
      </c>
    </row>
    <row r="15398" spans="1:5">
      <c r="A15398" s="410" t="s">
        <v>3082</v>
      </c>
      <c r="B15398" s="62" t="s">
        <v>123</v>
      </c>
      <c r="C15398" s="62">
        <v>8.4839999999999994E-5</v>
      </c>
      <c r="D15398" s="62">
        <v>202.84</v>
      </c>
      <c r="E15398" s="173">
        <f t="shared" si="339"/>
        <v>0.01</v>
      </c>
    </row>
    <row r="15399" spans="1:5">
      <c r="A15399" s="410" t="s">
        <v>3083</v>
      </c>
      <c r="B15399" s="62" t="s">
        <v>123</v>
      </c>
      <c r="C15399" s="62">
        <v>1.8179999999999999E-5</v>
      </c>
      <c r="D15399" s="62">
        <v>574.46</v>
      </c>
      <c r="E15399" s="173">
        <f t="shared" si="339"/>
        <v>0.01</v>
      </c>
    </row>
    <row r="15400" spans="1:5">
      <c r="A15400" s="410" t="s">
        <v>3084</v>
      </c>
      <c r="B15400" s="62" t="s">
        <v>123</v>
      </c>
      <c r="C15400" s="62">
        <v>2.2359999999999999E-5</v>
      </c>
      <c r="D15400" s="62">
        <v>276.64</v>
      </c>
      <c r="E15400" s="173">
        <f t="shared" si="339"/>
        <v>0</v>
      </c>
    </row>
    <row r="15401" spans="1:5">
      <c r="A15401" s="410" t="s">
        <v>3085</v>
      </c>
      <c r="B15401" s="62" t="s">
        <v>123</v>
      </c>
      <c r="C15401" s="62">
        <v>1.12586E-3</v>
      </c>
      <c r="D15401" s="62">
        <v>8.1</v>
      </c>
      <c r="E15401" s="173">
        <f t="shared" si="339"/>
        <v>0</v>
      </c>
    </row>
    <row r="15402" spans="1:5">
      <c r="A15402" s="410" t="s">
        <v>3086</v>
      </c>
      <c r="B15402" s="62" t="s">
        <v>123</v>
      </c>
      <c r="C15402" s="62">
        <v>6.2334000000000001E-4</v>
      </c>
      <c r="D15402" s="62">
        <v>11.01</v>
      </c>
      <c r="E15402" s="173">
        <f t="shared" si="339"/>
        <v>0</v>
      </c>
    </row>
    <row r="15403" spans="1:5">
      <c r="A15403" s="410" t="s">
        <v>3087</v>
      </c>
      <c r="B15403" s="62" t="s">
        <v>123</v>
      </c>
      <c r="C15403" s="62">
        <v>6.2334000000000001E-4</v>
      </c>
      <c r="D15403" s="62">
        <v>24.42</v>
      </c>
      <c r="E15403" s="173">
        <f t="shared" si="339"/>
        <v>0.01</v>
      </c>
    </row>
    <row r="15404" spans="1:5" ht="30">
      <c r="A15404" s="410" t="s">
        <v>3439</v>
      </c>
      <c r="B15404" s="62" t="s">
        <v>123</v>
      </c>
      <c r="C15404" s="62">
        <v>1.00257511</v>
      </c>
      <c r="D15404" s="62">
        <v>23.3</v>
      </c>
      <c r="E15404" s="173">
        <f t="shared" si="339"/>
        <v>23.36</v>
      </c>
    </row>
    <row r="15405" spans="1:5">
      <c r="A15405" s="410" t="s">
        <v>562</v>
      </c>
      <c r="B15405" s="62" t="s">
        <v>563</v>
      </c>
      <c r="C15405" s="62" t="s">
        <v>563</v>
      </c>
      <c r="D15405" s="62" t="s">
        <v>563</v>
      </c>
      <c r="E15405" s="173">
        <f>SUM(E15381:E15404)</f>
        <v>25.03</v>
      </c>
    </row>
    <row r="15406" spans="1:5">
      <c r="A15406" s="410"/>
      <c r="B15406" s="62"/>
      <c r="C15406" s="62"/>
      <c r="D15406" s="62"/>
      <c r="E15406" s="173"/>
    </row>
    <row r="15407" spans="1:5">
      <c r="A15407" s="410" t="s">
        <v>565</v>
      </c>
      <c r="B15407" s="62" t="s">
        <v>563</v>
      </c>
      <c r="C15407" s="62" t="s">
        <v>563</v>
      </c>
      <c r="D15407" s="62" t="s">
        <v>563</v>
      </c>
      <c r="E15407" s="173">
        <f>E15373+E15378+E15405</f>
        <v>29.84</v>
      </c>
    </row>
    <row r="15408" spans="1:5">
      <c r="A15408" s="410"/>
      <c r="B15408" s="62"/>
      <c r="C15408" s="62"/>
      <c r="D15408" s="413"/>
      <c r="E15408" s="173"/>
    </row>
    <row r="15409" spans="1:5">
      <c r="A15409" s="410"/>
      <c r="B15409" s="62"/>
      <c r="C15409" s="62"/>
      <c r="D15409" s="62"/>
      <c r="E15409" s="173"/>
    </row>
    <row r="15410" spans="1:5">
      <c r="A15410" s="410"/>
      <c r="B15410" s="62"/>
      <c r="C15410" s="62"/>
      <c r="D15410" s="62"/>
      <c r="E15410" s="173"/>
    </row>
    <row r="15411" spans="1:5">
      <c r="A15411" s="410" t="s">
        <v>1590</v>
      </c>
      <c r="B15411" s="62" t="s">
        <v>3734</v>
      </c>
      <c r="C15411" s="62"/>
      <c r="D15411" s="62"/>
      <c r="E15411" s="173"/>
    </row>
    <row r="15412" spans="1:5">
      <c r="A15412" s="410" t="s">
        <v>1302</v>
      </c>
      <c r="B15412" s="62"/>
      <c r="C15412" s="62"/>
      <c r="D15412" s="62"/>
      <c r="E15412" s="173"/>
    </row>
    <row r="15413" spans="1:5">
      <c r="A15413" s="410" t="s">
        <v>590</v>
      </c>
      <c r="B15413" s="62"/>
      <c r="C15413" s="62"/>
      <c r="D15413" s="62"/>
      <c r="E15413" s="173"/>
    </row>
    <row r="15414" spans="1:5">
      <c r="A15414" s="410"/>
      <c r="B15414" s="62"/>
      <c r="C15414" s="62"/>
      <c r="D15414" s="62"/>
      <c r="E15414" s="173"/>
    </row>
    <row r="15415" spans="1:5">
      <c r="A15415" s="410" t="s">
        <v>576</v>
      </c>
      <c r="B15415" s="62" t="s">
        <v>558</v>
      </c>
      <c r="C15415" s="62" t="s">
        <v>559</v>
      </c>
      <c r="D15415" s="62" t="s">
        <v>560</v>
      </c>
      <c r="E15415" s="173" t="s">
        <v>561</v>
      </c>
    </row>
    <row r="15416" spans="1:5" ht="30">
      <c r="A15416" s="410" t="s">
        <v>3061</v>
      </c>
      <c r="B15416" s="62" t="s">
        <v>123</v>
      </c>
      <c r="C15416" s="62">
        <v>2.9920000000000002E-5</v>
      </c>
      <c r="D15416" s="62">
        <v>576</v>
      </c>
      <c r="E15416" s="173">
        <f>TRUNC((C15416*D15416),2)</f>
        <v>0.01</v>
      </c>
    </row>
    <row r="15417" spans="1:5">
      <c r="A15417" s="410" t="s">
        <v>562</v>
      </c>
      <c r="B15417" s="62" t="s">
        <v>563</v>
      </c>
      <c r="C15417" s="62" t="s">
        <v>563</v>
      </c>
      <c r="D15417" s="62" t="s">
        <v>563</v>
      </c>
      <c r="E15417" s="173">
        <f>SUM(E15416:E15416)</f>
        <v>0.01</v>
      </c>
    </row>
    <row r="15418" spans="1:5">
      <c r="A15418" s="410"/>
      <c r="B15418" s="62"/>
      <c r="C15418" s="62"/>
      <c r="D15418" s="62"/>
      <c r="E15418" s="173"/>
    </row>
    <row r="15419" spans="1:5">
      <c r="A15419" s="410" t="s">
        <v>557</v>
      </c>
      <c r="B15419" s="62" t="s">
        <v>558</v>
      </c>
      <c r="C15419" s="62" t="s">
        <v>559</v>
      </c>
      <c r="D15419" s="62" t="s">
        <v>560</v>
      </c>
      <c r="E15419" s="173" t="s">
        <v>561</v>
      </c>
    </row>
    <row r="15420" spans="1:5">
      <c r="A15420" s="410" t="s">
        <v>3124</v>
      </c>
      <c r="B15420" s="62" t="s">
        <v>122</v>
      </c>
      <c r="C15420" s="62">
        <v>0.2276521</v>
      </c>
      <c r="D15420" s="62">
        <v>9.34</v>
      </c>
      <c r="E15420" s="173">
        <f>TRUNC((C15420*D15420),2)</f>
        <v>2.12</v>
      </c>
    </row>
    <row r="15421" spans="1:5">
      <c r="A15421" s="410" t="s">
        <v>3125</v>
      </c>
      <c r="B15421" s="62" t="s">
        <v>122</v>
      </c>
      <c r="C15421" s="62">
        <v>0.2276521</v>
      </c>
      <c r="D15421" s="62">
        <v>13.3</v>
      </c>
      <c r="E15421" s="173">
        <f>TRUNC((C15421*D15421),2)</f>
        <v>3.02</v>
      </c>
    </row>
    <row r="15422" spans="1:5">
      <c r="A15422" s="410" t="s">
        <v>562</v>
      </c>
      <c r="B15422" s="62" t="s">
        <v>563</v>
      </c>
      <c r="C15422" s="62" t="s">
        <v>563</v>
      </c>
      <c r="D15422" s="62" t="s">
        <v>563</v>
      </c>
      <c r="E15422" s="173">
        <f>SUM(E15420:E15421)</f>
        <v>5.1400000000000006</v>
      </c>
    </row>
    <row r="15423" spans="1:5">
      <c r="A15423" s="410"/>
      <c r="B15423" s="62"/>
      <c r="C15423" s="62"/>
      <c r="D15423" s="62"/>
      <c r="E15423" s="173"/>
    </row>
    <row r="15424" spans="1:5">
      <c r="A15424" s="410" t="s">
        <v>564</v>
      </c>
      <c r="B15424" s="62" t="s">
        <v>558</v>
      </c>
      <c r="C15424" s="62" t="s">
        <v>559</v>
      </c>
      <c r="D15424" s="62" t="s">
        <v>560</v>
      </c>
      <c r="E15424" s="173" t="s">
        <v>561</v>
      </c>
    </row>
    <row r="15425" spans="1:5">
      <c r="A15425" s="410" t="s">
        <v>3066</v>
      </c>
      <c r="B15425" s="62" t="s">
        <v>123</v>
      </c>
      <c r="C15425" s="62">
        <v>3.5436E-3</v>
      </c>
      <c r="D15425" s="62">
        <v>6.92</v>
      </c>
      <c r="E15425" s="173">
        <f t="shared" ref="E15425:E15448" si="340">TRUNC((C15425*D15425),2)</f>
        <v>0.02</v>
      </c>
    </row>
    <row r="15426" spans="1:5">
      <c r="A15426" s="410" t="s">
        <v>3046</v>
      </c>
      <c r="B15426" s="62" t="s">
        <v>131</v>
      </c>
      <c r="C15426" s="62">
        <v>7.0764000000000005E-4</v>
      </c>
      <c r="D15426" s="62">
        <v>50.4</v>
      </c>
      <c r="E15426" s="173">
        <f t="shared" si="340"/>
        <v>0.03</v>
      </c>
    </row>
    <row r="15427" spans="1:5">
      <c r="A15427" s="410" t="s">
        <v>3067</v>
      </c>
      <c r="B15427" s="62" t="s">
        <v>123</v>
      </c>
      <c r="C15427" s="62">
        <v>2.9376000000000001E-4</v>
      </c>
      <c r="D15427" s="62">
        <v>108.95</v>
      </c>
      <c r="E15427" s="173">
        <f t="shared" si="340"/>
        <v>0.03</v>
      </c>
    </row>
    <row r="15428" spans="1:5">
      <c r="A15428" s="410" t="s">
        <v>3440</v>
      </c>
      <c r="B15428" s="62" t="s">
        <v>126</v>
      </c>
      <c r="C15428" s="62">
        <v>1.0404192000000001</v>
      </c>
      <c r="D15428" s="62">
        <v>4.2699999999999996</v>
      </c>
      <c r="E15428" s="173">
        <f t="shared" si="340"/>
        <v>4.4400000000000004</v>
      </c>
    </row>
    <row r="15429" spans="1:5">
      <c r="A15429" s="410" t="s">
        <v>3069</v>
      </c>
      <c r="B15429" s="62" t="s">
        <v>123</v>
      </c>
      <c r="C15429" s="62">
        <v>4.0085399999999997E-3</v>
      </c>
      <c r="D15429" s="62">
        <v>6.21</v>
      </c>
      <c r="E15429" s="173">
        <f t="shared" si="340"/>
        <v>0.02</v>
      </c>
    </row>
    <row r="15430" spans="1:5">
      <c r="A15430" s="410" t="s">
        <v>3047</v>
      </c>
      <c r="B15430" s="62" t="s">
        <v>131</v>
      </c>
      <c r="C15430" s="62">
        <v>6.0707000000000001E-3</v>
      </c>
      <c r="D15430" s="62">
        <v>9.4499999999999993</v>
      </c>
      <c r="E15430" s="173">
        <f t="shared" si="340"/>
        <v>0.05</v>
      </c>
    </row>
    <row r="15431" spans="1:5">
      <c r="A15431" s="410" t="s">
        <v>3075</v>
      </c>
      <c r="B15431" s="62" t="s">
        <v>128</v>
      </c>
      <c r="C15431" s="62">
        <v>6.6808000000000004E-4</v>
      </c>
      <c r="D15431" s="62">
        <v>15.32</v>
      </c>
      <c r="E15431" s="173">
        <f t="shared" si="340"/>
        <v>0.01</v>
      </c>
    </row>
    <row r="15432" spans="1:5">
      <c r="A15432" s="410" t="s">
        <v>3076</v>
      </c>
      <c r="B15432" s="62" t="s">
        <v>122</v>
      </c>
      <c r="C15432" s="62">
        <v>0.442</v>
      </c>
      <c r="D15432" s="62">
        <v>1.87</v>
      </c>
      <c r="E15432" s="173">
        <f t="shared" si="340"/>
        <v>0.82</v>
      </c>
    </row>
    <row r="15433" spans="1:5">
      <c r="A15433" s="410" t="s">
        <v>3077</v>
      </c>
      <c r="B15433" s="62" t="s">
        <v>122</v>
      </c>
      <c r="C15433" s="62">
        <v>0.442</v>
      </c>
      <c r="D15433" s="62">
        <v>0.71</v>
      </c>
      <c r="E15433" s="173">
        <f t="shared" si="340"/>
        <v>0.31</v>
      </c>
    </row>
    <row r="15434" spans="1:5">
      <c r="A15434" s="410" t="s">
        <v>3078</v>
      </c>
      <c r="B15434" s="62" t="s">
        <v>122</v>
      </c>
      <c r="C15434" s="62">
        <v>0.442</v>
      </c>
      <c r="D15434" s="62">
        <v>0.34</v>
      </c>
      <c r="E15434" s="173">
        <f t="shared" si="340"/>
        <v>0.15</v>
      </c>
    </row>
    <row r="15435" spans="1:5">
      <c r="A15435" s="410" t="s">
        <v>3079</v>
      </c>
      <c r="B15435" s="62" t="s">
        <v>122</v>
      </c>
      <c r="C15435" s="62">
        <v>0.442</v>
      </c>
      <c r="D15435" s="62">
        <v>0.05</v>
      </c>
      <c r="E15435" s="173">
        <f t="shared" si="340"/>
        <v>0.02</v>
      </c>
    </row>
    <row r="15436" spans="1:5">
      <c r="A15436" s="410" t="s">
        <v>3048</v>
      </c>
      <c r="B15436" s="62" t="s">
        <v>123</v>
      </c>
      <c r="C15436" s="62">
        <v>1.1696600000000001E-3</v>
      </c>
      <c r="D15436" s="62">
        <v>31.18</v>
      </c>
      <c r="E15436" s="173">
        <f t="shared" si="340"/>
        <v>0.03</v>
      </c>
    </row>
    <row r="15437" spans="1:5">
      <c r="A15437" s="410" t="s">
        <v>3049</v>
      </c>
      <c r="B15437" s="62" t="s">
        <v>123</v>
      </c>
      <c r="C15437" s="62">
        <v>5.4821999999999998E-4</v>
      </c>
      <c r="D15437" s="62">
        <v>178.5</v>
      </c>
      <c r="E15437" s="173">
        <f t="shared" si="340"/>
        <v>0.09</v>
      </c>
    </row>
    <row r="15438" spans="1:5">
      <c r="A15438" s="410" t="s">
        <v>3050</v>
      </c>
      <c r="B15438" s="62" t="s">
        <v>123</v>
      </c>
      <c r="C15438" s="62">
        <v>4.9277340000000003E-2</v>
      </c>
      <c r="D15438" s="62">
        <v>1.17</v>
      </c>
      <c r="E15438" s="173">
        <f t="shared" si="340"/>
        <v>0.05</v>
      </c>
    </row>
    <row r="15439" spans="1:5" ht="30">
      <c r="A15439" s="410" t="s">
        <v>3051</v>
      </c>
      <c r="B15439" s="62" t="s">
        <v>123</v>
      </c>
      <c r="C15439" s="62">
        <v>4.7516000000000002E-4</v>
      </c>
      <c r="D15439" s="62">
        <v>140.43</v>
      </c>
      <c r="E15439" s="173">
        <f t="shared" si="340"/>
        <v>0.06</v>
      </c>
    </row>
    <row r="15440" spans="1:5" ht="30">
      <c r="A15440" s="410" t="s">
        <v>3052</v>
      </c>
      <c r="B15440" s="62" t="s">
        <v>123</v>
      </c>
      <c r="C15440" s="62">
        <v>3.1824000000000002E-4</v>
      </c>
      <c r="D15440" s="62">
        <v>123.37</v>
      </c>
      <c r="E15440" s="173">
        <f t="shared" si="340"/>
        <v>0.03</v>
      </c>
    </row>
    <row r="15441" spans="1:5" ht="30">
      <c r="A15441" s="410" t="s">
        <v>3080</v>
      </c>
      <c r="B15441" s="62" t="s">
        <v>123</v>
      </c>
      <c r="C15441" s="62">
        <v>1.95E-5</v>
      </c>
      <c r="D15441" s="62">
        <v>593.85</v>
      </c>
      <c r="E15441" s="173">
        <f t="shared" si="340"/>
        <v>0.01</v>
      </c>
    </row>
    <row r="15442" spans="1:5">
      <c r="A15442" s="410" t="s">
        <v>3081</v>
      </c>
      <c r="B15442" s="62" t="s">
        <v>123</v>
      </c>
      <c r="C15442" s="62">
        <v>1.197E-4</v>
      </c>
      <c r="D15442" s="62">
        <v>134.63</v>
      </c>
      <c r="E15442" s="173">
        <f t="shared" si="340"/>
        <v>0.01</v>
      </c>
    </row>
    <row r="15443" spans="1:5">
      <c r="A15443" s="410" t="s">
        <v>3082</v>
      </c>
      <c r="B15443" s="62" t="s">
        <v>123</v>
      </c>
      <c r="C15443" s="62">
        <v>9.0920000000000004E-5</v>
      </c>
      <c r="D15443" s="62">
        <v>202.84</v>
      </c>
      <c r="E15443" s="173">
        <f t="shared" si="340"/>
        <v>0.01</v>
      </c>
    </row>
    <row r="15444" spans="1:5">
      <c r="A15444" s="410" t="s">
        <v>3083</v>
      </c>
      <c r="B15444" s="62" t="s">
        <v>123</v>
      </c>
      <c r="C15444" s="62">
        <v>1.95E-5</v>
      </c>
      <c r="D15444" s="62">
        <v>574.46</v>
      </c>
      <c r="E15444" s="173">
        <f t="shared" si="340"/>
        <v>0.01</v>
      </c>
    </row>
    <row r="15445" spans="1:5">
      <c r="A15445" s="410" t="s">
        <v>3084</v>
      </c>
      <c r="B15445" s="62" t="s">
        <v>123</v>
      </c>
      <c r="C15445" s="62">
        <v>2.3960000000000001E-5</v>
      </c>
      <c r="D15445" s="62">
        <v>276.64</v>
      </c>
      <c r="E15445" s="173">
        <f t="shared" si="340"/>
        <v>0</v>
      </c>
    </row>
    <row r="15446" spans="1:5">
      <c r="A15446" s="410" t="s">
        <v>3085</v>
      </c>
      <c r="B15446" s="62" t="s">
        <v>123</v>
      </c>
      <c r="C15446" s="62">
        <v>1.20666E-3</v>
      </c>
      <c r="D15446" s="62">
        <v>8.1</v>
      </c>
      <c r="E15446" s="173">
        <f t="shared" si="340"/>
        <v>0</v>
      </c>
    </row>
    <row r="15447" spans="1:5">
      <c r="A15447" s="410" t="s">
        <v>3086</v>
      </c>
      <c r="B15447" s="62" t="s">
        <v>123</v>
      </c>
      <c r="C15447" s="62">
        <v>6.6808000000000004E-4</v>
      </c>
      <c r="D15447" s="62">
        <v>11.01</v>
      </c>
      <c r="E15447" s="173">
        <f t="shared" si="340"/>
        <v>0</v>
      </c>
    </row>
    <row r="15448" spans="1:5">
      <c r="A15448" s="410" t="s">
        <v>3087</v>
      </c>
      <c r="B15448" s="62" t="s">
        <v>123</v>
      </c>
      <c r="C15448" s="62">
        <v>6.6808000000000004E-4</v>
      </c>
      <c r="D15448" s="62">
        <v>24.42</v>
      </c>
      <c r="E15448" s="173">
        <f t="shared" si="340"/>
        <v>0.01</v>
      </c>
    </row>
    <row r="15449" spans="1:5">
      <c r="A15449" s="410" t="s">
        <v>562</v>
      </c>
      <c r="B15449" s="62" t="s">
        <v>563</v>
      </c>
      <c r="C15449" s="62" t="s">
        <v>563</v>
      </c>
      <c r="D15449" s="62" t="s">
        <v>563</v>
      </c>
      <c r="E15449" s="173">
        <f>SUM(E15425:E15448)</f>
        <v>6.2099999999999982</v>
      </c>
    </row>
    <row r="15450" spans="1:5">
      <c r="A15450" s="410"/>
      <c r="B15450" s="62"/>
      <c r="C15450" s="62"/>
      <c r="D15450" s="62"/>
      <c r="E15450" s="173"/>
    </row>
    <row r="15451" spans="1:5">
      <c r="A15451" s="410" t="s">
        <v>565</v>
      </c>
      <c r="B15451" s="62" t="s">
        <v>563</v>
      </c>
      <c r="C15451" s="62" t="s">
        <v>563</v>
      </c>
      <c r="D15451" s="62" t="s">
        <v>563</v>
      </c>
      <c r="E15451" s="173">
        <f>E15417+E15422+E15449</f>
        <v>11.36</v>
      </c>
    </row>
    <row r="15452" spans="1:5">
      <c r="A15452" s="410"/>
      <c r="B15452" s="62"/>
      <c r="C15452" s="62"/>
      <c r="D15452" s="413"/>
      <c r="E15452" s="173"/>
    </row>
    <row r="15453" spans="1:5">
      <c r="A15453" s="410"/>
      <c r="B15453" s="62"/>
      <c r="C15453" s="62"/>
      <c r="D15453" s="62"/>
      <c r="E15453" s="173"/>
    </row>
    <row r="15454" spans="1:5">
      <c r="A15454" s="410"/>
      <c r="B15454" s="62"/>
      <c r="C15454" s="62"/>
      <c r="D15454" s="62"/>
      <c r="E15454" s="173"/>
    </row>
    <row r="15455" spans="1:5">
      <c r="A15455" s="410" t="s">
        <v>1591</v>
      </c>
      <c r="B15455" s="62" t="s">
        <v>3734</v>
      </c>
      <c r="C15455" s="62"/>
      <c r="D15455" s="62"/>
      <c r="E15455" s="173"/>
    </row>
    <row r="15456" spans="1:5">
      <c r="A15456" s="410" t="s">
        <v>1303</v>
      </c>
      <c r="B15456" s="62"/>
      <c r="C15456" s="62"/>
      <c r="D15456" s="62"/>
      <c r="E15456" s="173"/>
    </row>
    <row r="15457" spans="1:5">
      <c r="A15457" s="410" t="s">
        <v>590</v>
      </c>
      <c r="B15457" s="62"/>
      <c r="C15457" s="62"/>
      <c r="D15457" s="62"/>
      <c r="E15457" s="173"/>
    </row>
    <row r="15458" spans="1:5">
      <c r="A15458" s="410"/>
      <c r="B15458" s="62"/>
      <c r="C15458" s="62"/>
      <c r="D15458" s="62"/>
      <c r="E15458" s="173"/>
    </row>
    <row r="15459" spans="1:5">
      <c r="A15459" s="410" t="s">
        <v>576</v>
      </c>
      <c r="B15459" s="62" t="s">
        <v>558</v>
      </c>
      <c r="C15459" s="62" t="s">
        <v>559</v>
      </c>
      <c r="D15459" s="62" t="s">
        <v>560</v>
      </c>
      <c r="E15459" s="173" t="s">
        <v>561</v>
      </c>
    </row>
    <row r="15460" spans="1:5" ht="30">
      <c r="A15460" s="410" t="s">
        <v>3061</v>
      </c>
      <c r="B15460" s="62" t="s">
        <v>123</v>
      </c>
      <c r="C15460" s="62">
        <v>2.9920000000000002E-5</v>
      </c>
      <c r="D15460" s="62">
        <v>576</v>
      </c>
      <c r="E15460" s="173">
        <f>TRUNC((C15460*D15460),2)</f>
        <v>0.01</v>
      </c>
    </row>
    <row r="15461" spans="1:5">
      <c r="A15461" s="410" t="s">
        <v>562</v>
      </c>
      <c r="B15461" s="62" t="s">
        <v>563</v>
      </c>
      <c r="C15461" s="62" t="s">
        <v>563</v>
      </c>
      <c r="D15461" s="62" t="s">
        <v>563</v>
      </c>
      <c r="E15461" s="173">
        <f>SUM(E15460:E15460)</f>
        <v>0.01</v>
      </c>
    </row>
    <row r="15462" spans="1:5">
      <c r="A15462" s="410"/>
      <c r="B15462" s="62"/>
      <c r="C15462" s="62"/>
      <c r="D15462" s="62"/>
      <c r="E15462" s="173"/>
    </row>
    <row r="15463" spans="1:5">
      <c r="A15463" s="410" t="s">
        <v>557</v>
      </c>
      <c r="B15463" s="62" t="s">
        <v>558</v>
      </c>
      <c r="C15463" s="62" t="s">
        <v>559</v>
      </c>
      <c r="D15463" s="62" t="s">
        <v>560</v>
      </c>
      <c r="E15463" s="173" t="s">
        <v>561</v>
      </c>
    </row>
    <row r="15464" spans="1:5">
      <c r="A15464" s="410" t="s">
        <v>3124</v>
      </c>
      <c r="B15464" s="62" t="s">
        <v>122</v>
      </c>
      <c r="C15464" s="62">
        <v>0.2276521</v>
      </c>
      <c r="D15464" s="62">
        <v>9.34</v>
      </c>
      <c r="E15464" s="173">
        <f>TRUNC((C15464*D15464),2)</f>
        <v>2.12</v>
      </c>
    </row>
    <row r="15465" spans="1:5">
      <c r="A15465" s="410" t="s">
        <v>3125</v>
      </c>
      <c r="B15465" s="62" t="s">
        <v>122</v>
      </c>
      <c r="C15465" s="62">
        <v>0.2276521</v>
      </c>
      <c r="D15465" s="62">
        <v>13.3</v>
      </c>
      <c r="E15465" s="173">
        <f>TRUNC((C15465*D15465),2)</f>
        <v>3.02</v>
      </c>
    </row>
    <row r="15466" spans="1:5">
      <c r="A15466" s="410" t="s">
        <v>562</v>
      </c>
      <c r="B15466" s="62" t="s">
        <v>563</v>
      </c>
      <c r="C15466" s="62" t="s">
        <v>563</v>
      </c>
      <c r="D15466" s="62" t="s">
        <v>563</v>
      </c>
      <c r="E15466" s="173">
        <f>SUM(E15464:E15465)</f>
        <v>5.1400000000000006</v>
      </c>
    </row>
    <row r="15467" spans="1:5">
      <c r="A15467" s="410"/>
      <c r="B15467" s="62"/>
      <c r="C15467" s="62"/>
      <c r="D15467" s="62"/>
      <c r="E15467" s="173"/>
    </row>
    <row r="15468" spans="1:5">
      <c r="A15468" s="410" t="s">
        <v>564</v>
      </c>
      <c r="B15468" s="62" t="s">
        <v>558</v>
      </c>
      <c r="C15468" s="62" t="s">
        <v>559</v>
      </c>
      <c r="D15468" s="62" t="s">
        <v>560</v>
      </c>
      <c r="E15468" s="173" t="s">
        <v>561</v>
      </c>
    </row>
    <row r="15469" spans="1:5">
      <c r="A15469" s="410" t="s">
        <v>3066</v>
      </c>
      <c r="B15469" s="62" t="s">
        <v>123</v>
      </c>
      <c r="C15469" s="62">
        <v>3.5436E-3</v>
      </c>
      <c r="D15469" s="62">
        <v>6.92</v>
      </c>
      <c r="E15469" s="173">
        <f t="shared" ref="E15469:E15492" si="341">TRUNC((C15469*D15469),2)</f>
        <v>0.02</v>
      </c>
    </row>
    <row r="15470" spans="1:5">
      <c r="A15470" s="410" t="s">
        <v>3046</v>
      </c>
      <c r="B15470" s="62" t="s">
        <v>131</v>
      </c>
      <c r="C15470" s="62">
        <v>7.0764000000000005E-4</v>
      </c>
      <c r="D15470" s="62">
        <v>50.4</v>
      </c>
      <c r="E15470" s="173">
        <f t="shared" si="341"/>
        <v>0.03</v>
      </c>
    </row>
    <row r="15471" spans="1:5">
      <c r="A15471" s="410" t="s">
        <v>3067</v>
      </c>
      <c r="B15471" s="62" t="s">
        <v>123</v>
      </c>
      <c r="C15471" s="62">
        <v>2.9376000000000001E-4</v>
      </c>
      <c r="D15471" s="62">
        <v>108.95</v>
      </c>
      <c r="E15471" s="173">
        <f t="shared" si="341"/>
        <v>0.03</v>
      </c>
    </row>
    <row r="15472" spans="1:5">
      <c r="A15472" s="410" t="s">
        <v>3440</v>
      </c>
      <c r="B15472" s="62" t="s">
        <v>126</v>
      </c>
      <c r="C15472" s="62">
        <v>1.0404192000000001</v>
      </c>
      <c r="D15472" s="62">
        <v>4.2699999999999996</v>
      </c>
      <c r="E15472" s="173">
        <f t="shared" si="341"/>
        <v>4.4400000000000004</v>
      </c>
    </row>
    <row r="15473" spans="1:5">
      <c r="A15473" s="410" t="s">
        <v>3069</v>
      </c>
      <c r="B15473" s="62" t="s">
        <v>123</v>
      </c>
      <c r="C15473" s="62">
        <v>4.0085399999999997E-3</v>
      </c>
      <c r="D15473" s="62">
        <v>6.21</v>
      </c>
      <c r="E15473" s="173">
        <f t="shared" si="341"/>
        <v>0.02</v>
      </c>
    </row>
    <row r="15474" spans="1:5">
      <c r="A15474" s="410" t="s">
        <v>3047</v>
      </c>
      <c r="B15474" s="62" t="s">
        <v>131</v>
      </c>
      <c r="C15474" s="62">
        <v>6.0707000000000001E-3</v>
      </c>
      <c r="D15474" s="62">
        <v>9.4499999999999993</v>
      </c>
      <c r="E15474" s="173">
        <f t="shared" si="341"/>
        <v>0.05</v>
      </c>
    </row>
    <row r="15475" spans="1:5">
      <c r="A15475" s="410" t="s">
        <v>3075</v>
      </c>
      <c r="B15475" s="62" t="s">
        <v>128</v>
      </c>
      <c r="C15475" s="62">
        <v>6.6808000000000004E-4</v>
      </c>
      <c r="D15475" s="62">
        <v>15.32</v>
      </c>
      <c r="E15475" s="173">
        <f t="shared" si="341"/>
        <v>0.01</v>
      </c>
    </row>
    <row r="15476" spans="1:5">
      <c r="A15476" s="410" t="s">
        <v>3076</v>
      </c>
      <c r="B15476" s="62" t="s">
        <v>122</v>
      </c>
      <c r="C15476" s="62">
        <v>0.442</v>
      </c>
      <c r="D15476" s="62">
        <v>1.87</v>
      </c>
      <c r="E15476" s="173">
        <f t="shared" si="341"/>
        <v>0.82</v>
      </c>
    </row>
    <row r="15477" spans="1:5">
      <c r="A15477" s="410" t="s">
        <v>3077</v>
      </c>
      <c r="B15477" s="62" t="s">
        <v>122</v>
      </c>
      <c r="C15477" s="62">
        <v>0.442</v>
      </c>
      <c r="D15477" s="62">
        <v>0.71</v>
      </c>
      <c r="E15477" s="173">
        <f t="shared" si="341"/>
        <v>0.31</v>
      </c>
    </row>
    <row r="15478" spans="1:5">
      <c r="A15478" s="410" t="s">
        <v>3078</v>
      </c>
      <c r="B15478" s="62" t="s">
        <v>122</v>
      </c>
      <c r="C15478" s="62">
        <v>0.442</v>
      </c>
      <c r="D15478" s="62">
        <v>0.34</v>
      </c>
      <c r="E15478" s="173">
        <f t="shared" si="341"/>
        <v>0.15</v>
      </c>
    </row>
    <row r="15479" spans="1:5">
      <c r="A15479" s="410" t="s">
        <v>3079</v>
      </c>
      <c r="B15479" s="62" t="s">
        <v>122</v>
      </c>
      <c r="C15479" s="62">
        <v>0.442</v>
      </c>
      <c r="D15479" s="62">
        <v>0.05</v>
      </c>
      <c r="E15479" s="173">
        <f t="shared" si="341"/>
        <v>0.02</v>
      </c>
    </row>
    <row r="15480" spans="1:5">
      <c r="A15480" s="410" t="s">
        <v>3048</v>
      </c>
      <c r="B15480" s="62" t="s">
        <v>123</v>
      </c>
      <c r="C15480" s="62">
        <v>1.1696600000000001E-3</v>
      </c>
      <c r="D15480" s="62">
        <v>31.18</v>
      </c>
      <c r="E15480" s="173">
        <f t="shared" si="341"/>
        <v>0.03</v>
      </c>
    </row>
    <row r="15481" spans="1:5">
      <c r="A15481" s="410" t="s">
        <v>3049</v>
      </c>
      <c r="B15481" s="62" t="s">
        <v>123</v>
      </c>
      <c r="C15481" s="62">
        <v>5.4821999999999998E-4</v>
      </c>
      <c r="D15481" s="62">
        <v>178.5</v>
      </c>
      <c r="E15481" s="173">
        <f t="shared" si="341"/>
        <v>0.09</v>
      </c>
    </row>
    <row r="15482" spans="1:5">
      <c r="A15482" s="410" t="s">
        <v>3050</v>
      </c>
      <c r="B15482" s="62" t="s">
        <v>123</v>
      </c>
      <c r="C15482" s="62">
        <v>4.9277340000000003E-2</v>
      </c>
      <c r="D15482" s="62">
        <v>1.17</v>
      </c>
      <c r="E15482" s="173">
        <f t="shared" si="341"/>
        <v>0.05</v>
      </c>
    </row>
    <row r="15483" spans="1:5" ht="30">
      <c r="A15483" s="410" t="s">
        <v>3051</v>
      </c>
      <c r="B15483" s="62" t="s">
        <v>123</v>
      </c>
      <c r="C15483" s="62">
        <v>4.7516000000000002E-4</v>
      </c>
      <c r="D15483" s="62">
        <v>140.43</v>
      </c>
      <c r="E15483" s="173">
        <f t="shared" si="341"/>
        <v>0.06</v>
      </c>
    </row>
    <row r="15484" spans="1:5" ht="30">
      <c r="A15484" s="410" t="s">
        <v>3052</v>
      </c>
      <c r="B15484" s="62" t="s">
        <v>123</v>
      </c>
      <c r="C15484" s="62">
        <v>3.1824000000000002E-4</v>
      </c>
      <c r="D15484" s="62">
        <v>123.37</v>
      </c>
      <c r="E15484" s="173">
        <f t="shared" si="341"/>
        <v>0.03</v>
      </c>
    </row>
    <row r="15485" spans="1:5" ht="30">
      <c r="A15485" s="410" t="s">
        <v>3080</v>
      </c>
      <c r="B15485" s="62" t="s">
        <v>123</v>
      </c>
      <c r="C15485" s="62">
        <v>1.95E-5</v>
      </c>
      <c r="D15485" s="62">
        <v>593.85</v>
      </c>
      <c r="E15485" s="173">
        <f t="shared" si="341"/>
        <v>0.01</v>
      </c>
    </row>
    <row r="15486" spans="1:5">
      <c r="A15486" s="410" t="s">
        <v>3081</v>
      </c>
      <c r="B15486" s="62" t="s">
        <v>123</v>
      </c>
      <c r="C15486" s="62">
        <v>1.197E-4</v>
      </c>
      <c r="D15486" s="62">
        <v>134.63</v>
      </c>
      <c r="E15486" s="173">
        <f t="shared" si="341"/>
        <v>0.01</v>
      </c>
    </row>
    <row r="15487" spans="1:5">
      <c r="A15487" s="410" t="s">
        <v>3082</v>
      </c>
      <c r="B15487" s="62" t="s">
        <v>123</v>
      </c>
      <c r="C15487" s="62">
        <v>9.0920000000000004E-5</v>
      </c>
      <c r="D15487" s="62">
        <v>202.84</v>
      </c>
      <c r="E15487" s="173">
        <f t="shared" si="341"/>
        <v>0.01</v>
      </c>
    </row>
    <row r="15488" spans="1:5">
      <c r="A15488" s="410" t="s">
        <v>3083</v>
      </c>
      <c r="B15488" s="62" t="s">
        <v>123</v>
      </c>
      <c r="C15488" s="62">
        <v>1.95E-5</v>
      </c>
      <c r="D15488" s="62">
        <v>574.46</v>
      </c>
      <c r="E15488" s="173">
        <f t="shared" si="341"/>
        <v>0.01</v>
      </c>
    </row>
    <row r="15489" spans="1:5">
      <c r="A15489" s="410" t="s">
        <v>3084</v>
      </c>
      <c r="B15489" s="62" t="s">
        <v>123</v>
      </c>
      <c r="C15489" s="62">
        <v>2.3960000000000001E-5</v>
      </c>
      <c r="D15489" s="62">
        <v>276.64</v>
      </c>
      <c r="E15489" s="173">
        <f t="shared" si="341"/>
        <v>0</v>
      </c>
    </row>
    <row r="15490" spans="1:5">
      <c r="A15490" s="410" t="s">
        <v>3085</v>
      </c>
      <c r="B15490" s="62" t="s">
        <v>123</v>
      </c>
      <c r="C15490" s="62">
        <v>1.20666E-3</v>
      </c>
      <c r="D15490" s="62">
        <v>8.1</v>
      </c>
      <c r="E15490" s="173">
        <f t="shared" si="341"/>
        <v>0</v>
      </c>
    </row>
    <row r="15491" spans="1:5">
      <c r="A15491" s="410" t="s">
        <v>3086</v>
      </c>
      <c r="B15491" s="62" t="s">
        <v>123</v>
      </c>
      <c r="C15491" s="62">
        <v>6.6808000000000004E-4</v>
      </c>
      <c r="D15491" s="62">
        <v>11.01</v>
      </c>
      <c r="E15491" s="173">
        <f t="shared" si="341"/>
        <v>0</v>
      </c>
    </row>
    <row r="15492" spans="1:5">
      <c r="A15492" s="410" t="s">
        <v>3087</v>
      </c>
      <c r="B15492" s="62" t="s">
        <v>123</v>
      </c>
      <c r="C15492" s="62">
        <v>6.6808000000000004E-4</v>
      </c>
      <c r="D15492" s="62">
        <v>24.42</v>
      </c>
      <c r="E15492" s="173">
        <f t="shared" si="341"/>
        <v>0.01</v>
      </c>
    </row>
    <row r="15493" spans="1:5">
      <c r="A15493" s="410" t="s">
        <v>562</v>
      </c>
      <c r="B15493" s="62" t="s">
        <v>563</v>
      </c>
      <c r="C15493" s="62" t="s">
        <v>563</v>
      </c>
      <c r="D15493" s="62" t="s">
        <v>563</v>
      </c>
      <c r="E15493" s="173">
        <f>SUM(E15469:E15492)</f>
        <v>6.2099999999999982</v>
      </c>
    </row>
    <row r="15494" spans="1:5">
      <c r="A15494" s="410"/>
      <c r="B15494" s="62"/>
      <c r="C15494" s="62"/>
      <c r="D15494" s="62"/>
      <c r="E15494" s="173"/>
    </row>
    <row r="15495" spans="1:5">
      <c r="A15495" s="410" t="s">
        <v>565</v>
      </c>
      <c r="B15495" s="62" t="s">
        <v>563</v>
      </c>
      <c r="C15495" s="62" t="s">
        <v>563</v>
      </c>
      <c r="D15495" s="62" t="s">
        <v>563</v>
      </c>
      <c r="E15495" s="173">
        <f>E15461+E15466+E15493</f>
        <v>11.36</v>
      </c>
    </row>
    <row r="15496" spans="1:5">
      <c r="A15496" s="410"/>
      <c r="B15496" s="62"/>
      <c r="C15496" s="62"/>
      <c r="D15496" s="413"/>
      <c r="E15496" s="173"/>
    </row>
    <row r="15497" spans="1:5">
      <c r="A15497" s="410"/>
      <c r="B15497" s="62"/>
      <c r="C15497" s="62"/>
      <c r="D15497" s="62"/>
      <c r="E15497" s="173"/>
    </row>
    <row r="15498" spans="1:5">
      <c r="A15498" s="410"/>
      <c r="B15498" s="62"/>
      <c r="C15498" s="62"/>
      <c r="D15498" s="62"/>
      <c r="E15498" s="173"/>
    </row>
    <row r="15499" spans="1:5">
      <c r="A15499" s="410" t="s">
        <v>1592</v>
      </c>
      <c r="B15499" s="62" t="s">
        <v>3735</v>
      </c>
      <c r="C15499" s="62"/>
      <c r="D15499" s="62"/>
      <c r="E15499" s="173"/>
    </row>
    <row r="15500" spans="1:5">
      <c r="A15500" s="410" t="s">
        <v>1304</v>
      </c>
      <c r="B15500" s="62"/>
      <c r="C15500" s="62"/>
      <c r="D15500" s="62"/>
      <c r="E15500" s="173"/>
    </row>
    <row r="15501" spans="1:5">
      <c r="A15501" s="410" t="s">
        <v>590</v>
      </c>
      <c r="B15501" s="62"/>
      <c r="C15501" s="62"/>
      <c r="D15501" s="62"/>
      <c r="E15501" s="173"/>
    </row>
    <row r="15502" spans="1:5">
      <c r="A15502" s="410"/>
      <c r="B15502" s="62"/>
      <c r="C15502" s="62"/>
      <c r="D15502" s="62"/>
      <c r="E15502" s="173"/>
    </row>
    <row r="15503" spans="1:5">
      <c r="A15503" s="410" t="s">
        <v>576</v>
      </c>
      <c r="B15503" s="62" t="s">
        <v>558</v>
      </c>
      <c r="C15503" s="62" t="s">
        <v>559</v>
      </c>
      <c r="D15503" s="62" t="s">
        <v>560</v>
      </c>
      <c r="E15503" s="173" t="s">
        <v>561</v>
      </c>
    </row>
    <row r="15504" spans="1:5" ht="30">
      <c r="A15504" s="410" t="s">
        <v>3061</v>
      </c>
      <c r="B15504" s="62" t="s">
        <v>123</v>
      </c>
      <c r="C15504" s="62">
        <v>1.6399999999999999E-5</v>
      </c>
      <c r="D15504" s="62">
        <v>576</v>
      </c>
      <c r="E15504" s="173">
        <f>TRUNC((C15504*D15504),2)</f>
        <v>0</v>
      </c>
    </row>
    <row r="15505" spans="1:5">
      <c r="A15505" s="410" t="s">
        <v>562</v>
      </c>
      <c r="B15505" s="62" t="s">
        <v>563</v>
      </c>
      <c r="C15505" s="62" t="s">
        <v>563</v>
      </c>
      <c r="D15505" s="62" t="s">
        <v>563</v>
      </c>
      <c r="E15505" s="173">
        <f>SUM(E15504:E15504)</f>
        <v>0</v>
      </c>
    </row>
    <row r="15506" spans="1:5">
      <c r="A15506" s="410"/>
      <c r="B15506" s="62"/>
      <c r="C15506" s="62"/>
      <c r="D15506" s="62"/>
      <c r="E15506" s="173"/>
    </row>
    <row r="15507" spans="1:5">
      <c r="A15507" s="410" t="s">
        <v>557</v>
      </c>
      <c r="B15507" s="62" t="s">
        <v>558</v>
      </c>
      <c r="C15507" s="62" t="s">
        <v>559</v>
      </c>
      <c r="D15507" s="62" t="s">
        <v>560</v>
      </c>
      <c r="E15507" s="173" t="s">
        <v>561</v>
      </c>
    </row>
    <row r="15508" spans="1:5">
      <c r="A15508" s="410" t="s">
        <v>3124</v>
      </c>
      <c r="B15508" s="62" t="s">
        <v>122</v>
      </c>
      <c r="C15508" s="62">
        <v>8.3541110000000002E-2</v>
      </c>
      <c r="D15508" s="62">
        <v>9.34</v>
      </c>
      <c r="E15508" s="173">
        <f>TRUNC((C15508*D15508),2)</f>
        <v>0.78</v>
      </c>
    </row>
    <row r="15509" spans="1:5">
      <c r="A15509" s="410" t="s">
        <v>3104</v>
      </c>
      <c r="B15509" s="62" t="s">
        <v>122</v>
      </c>
      <c r="C15509" s="62">
        <v>1.0145E-2</v>
      </c>
      <c r="D15509" s="62">
        <v>9.41</v>
      </c>
      <c r="E15509" s="173">
        <f>TRUNC((C15509*D15509),2)</f>
        <v>0.09</v>
      </c>
    </row>
    <row r="15510" spans="1:5">
      <c r="A15510" s="410" t="s">
        <v>3125</v>
      </c>
      <c r="B15510" s="62" t="s">
        <v>122</v>
      </c>
      <c r="C15510" s="62">
        <v>8.3541110000000002E-2</v>
      </c>
      <c r="D15510" s="62">
        <v>13.3</v>
      </c>
      <c r="E15510" s="173">
        <f>TRUNC((C15510*D15510),2)</f>
        <v>1.1100000000000001</v>
      </c>
    </row>
    <row r="15511" spans="1:5">
      <c r="A15511" s="410" t="s">
        <v>3105</v>
      </c>
      <c r="B15511" s="62" t="s">
        <v>122</v>
      </c>
      <c r="C15511" s="62">
        <v>7.1014999999999995E-2</v>
      </c>
      <c r="D15511" s="62">
        <v>13.3</v>
      </c>
      <c r="E15511" s="173">
        <f>TRUNC((C15511*D15511),2)</f>
        <v>0.94</v>
      </c>
    </row>
    <row r="15512" spans="1:5">
      <c r="A15512" s="410" t="s">
        <v>562</v>
      </c>
      <c r="B15512" s="62" t="s">
        <v>563</v>
      </c>
      <c r="C15512" s="62" t="s">
        <v>563</v>
      </c>
      <c r="D15512" s="62" t="s">
        <v>563</v>
      </c>
      <c r="E15512" s="173">
        <f>SUM(E15508:E15511)</f>
        <v>2.92</v>
      </c>
    </row>
    <row r="15513" spans="1:5">
      <c r="A15513" s="410"/>
      <c r="B15513" s="62"/>
      <c r="C15513" s="62"/>
      <c r="D15513" s="62"/>
      <c r="E15513" s="173"/>
    </row>
    <row r="15514" spans="1:5">
      <c r="A15514" s="410" t="s">
        <v>564</v>
      </c>
      <c r="B15514" s="62" t="s">
        <v>558</v>
      </c>
      <c r="C15514" s="62" t="s">
        <v>559</v>
      </c>
      <c r="D15514" s="62" t="s">
        <v>560</v>
      </c>
      <c r="E15514" s="173" t="s">
        <v>561</v>
      </c>
    </row>
    <row r="15515" spans="1:5" ht="30">
      <c r="A15515" s="410" t="s">
        <v>3370</v>
      </c>
      <c r="B15515" s="62" t="s">
        <v>123</v>
      </c>
      <c r="C15515" s="62">
        <v>0.66600000000000004</v>
      </c>
      <c r="D15515" s="62">
        <v>0.66</v>
      </c>
      <c r="E15515" s="173">
        <f t="shared" ref="E15515:E15539" si="342">TRUNC((C15515*D15515),2)</f>
        <v>0.43</v>
      </c>
    </row>
    <row r="15516" spans="1:5">
      <c r="A15516" s="410" t="s">
        <v>3066</v>
      </c>
      <c r="B15516" s="62" t="s">
        <v>123</v>
      </c>
      <c r="C15516" s="62">
        <v>1.9417499999999999E-3</v>
      </c>
      <c r="D15516" s="62">
        <v>6.92</v>
      </c>
      <c r="E15516" s="173">
        <f t="shared" si="342"/>
        <v>0.01</v>
      </c>
    </row>
    <row r="15517" spans="1:5">
      <c r="A15517" s="410" t="s">
        <v>3046</v>
      </c>
      <c r="B15517" s="62" t="s">
        <v>131</v>
      </c>
      <c r="C15517" s="62">
        <v>3.8776000000000001E-4</v>
      </c>
      <c r="D15517" s="62">
        <v>50.4</v>
      </c>
      <c r="E15517" s="173">
        <f t="shared" si="342"/>
        <v>0.01</v>
      </c>
    </row>
    <row r="15518" spans="1:5">
      <c r="A15518" s="410" t="s">
        <v>3067</v>
      </c>
      <c r="B15518" s="62" t="s">
        <v>123</v>
      </c>
      <c r="C15518" s="62">
        <v>1.6097E-4</v>
      </c>
      <c r="D15518" s="62">
        <v>108.95</v>
      </c>
      <c r="E15518" s="173">
        <f t="shared" si="342"/>
        <v>0.01</v>
      </c>
    </row>
    <row r="15519" spans="1:5">
      <c r="A15519" s="410" t="s">
        <v>3441</v>
      </c>
      <c r="B15519" s="62" t="s">
        <v>126</v>
      </c>
      <c r="C15519" s="62">
        <v>1.10643333</v>
      </c>
      <c r="D15519" s="62">
        <v>1.2</v>
      </c>
      <c r="E15519" s="173">
        <f t="shared" si="342"/>
        <v>1.32</v>
      </c>
    </row>
    <row r="15520" spans="1:5">
      <c r="A15520" s="410" t="s">
        <v>3069</v>
      </c>
      <c r="B15520" s="62" t="s">
        <v>123</v>
      </c>
      <c r="C15520" s="62">
        <v>2.1965299999999999E-3</v>
      </c>
      <c r="D15520" s="62">
        <v>6.21</v>
      </c>
      <c r="E15520" s="173">
        <f t="shared" si="342"/>
        <v>0.01</v>
      </c>
    </row>
    <row r="15521" spans="1:5">
      <c r="A15521" s="410" t="s">
        <v>3047</v>
      </c>
      <c r="B15521" s="62" t="s">
        <v>131</v>
      </c>
      <c r="C15521" s="62">
        <v>3.3265299999999999E-3</v>
      </c>
      <c r="D15521" s="62">
        <v>9.4499999999999993</v>
      </c>
      <c r="E15521" s="173">
        <f t="shared" si="342"/>
        <v>0.03</v>
      </c>
    </row>
    <row r="15522" spans="1:5">
      <c r="A15522" s="410" t="s">
        <v>3075</v>
      </c>
      <c r="B15522" s="62" t="s">
        <v>128</v>
      </c>
      <c r="C15522" s="62">
        <v>3.6609000000000001E-4</v>
      </c>
      <c r="D15522" s="62">
        <v>15.32</v>
      </c>
      <c r="E15522" s="173">
        <f t="shared" si="342"/>
        <v>0</v>
      </c>
    </row>
    <row r="15523" spans="1:5">
      <c r="A15523" s="410" t="s">
        <v>3076</v>
      </c>
      <c r="B15523" s="62" t="s">
        <v>122</v>
      </c>
      <c r="C15523" s="62">
        <v>0.2422</v>
      </c>
      <c r="D15523" s="62">
        <v>1.87</v>
      </c>
      <c r="E15523" s="173">
        <f t="shared" si="342"/>
        <v>0.45</v>
      </c>
    </row>
    <row r="15524" spans="1:5">
      <c r="A15524" s="410" t="s">
        <v>3077</v>
      </c>
      <c r="B15524" s="62" t="s">
        <v>122</v>
      </c>
      <c r="C15524" s="62">
        <v>0.2422</v>
      </c>
      <c r="D15524" s="62">
        <v>0.71</v>
      </c>
      <c r="E15524" s="173">
        <f t="shared" si="342"/>
        <v>0.17</v>
      </c>
    </row>
    <row r="15525" spans="1:5">
      <c r="A15525" s="410" t="s">
        <v>3078</v>
      </c>
      <c r="B15525" s="62" t="s">
        <v>122</v>
      </c>
      <c r="C15525" s="62">
        <v>0.2422</v>
      </c>
      <c r="D15525" s="62">
        <v>0.34</v>
      </c>
      <c r="E15525" s="173">
        <f t="shared" si="342"/>
        <v>0.08</v>
      </c>
    </row>
    <row r="15526" spans="1:5">
      <c r="A15526" s="410" t="s">
        <v>3079</v>
      </c>
      <c r="B15526" s="62" t="s">
        <v>122</v>
      </c>
      <c r="C15526" s="62">
        <v>0.2422</v>
      </c>
      <c r="D15526" s="62">
        <v>0.05</v>
      </c>
      <c r="E15526" s="173">
        <f t="shared" si="342"/>
        <v>0.01</v>
      </c>
    </row>
    <row r="15527" spans="1:5">
      <c r="A15527" s="410" t="s">
        <v>3048</v>
      </c>
      <c r="B15527" s="62" t="s">
        <v>123</v>
      </c>
      <c r="C15527" s="62">
        <v>6.4092000000000001E-4</v>
      </c>
      <c r="D15527" s="62">
        <v>31.18</v>
      </c>
      <c r="E15527" s="173">
        <f t="shared" si="342"/>
        <v>0.01</v>
      </c>
    </row>
    <row r="15528" spans="1:5">
      <c r="A15528" s="410" t="s">
        <v>3049</v>
      </c>
      <c r="B15528" s="62" t="s">
        <v>123</v>
      </c>
      <c r="C15528" s="62">
        <v>3.0039999999999998E-4</v>
      </c>
      <c r="D15528" s="62">
        <v>178.5</v>
      </c>
      <c r="E15528" s="173">
        <f t="shared" si="342"/>
        <v>0.05</v>
      </c>
    </row>
    <row r="15529" spans="1:5">
      <c r="A15529" s="410" t="s">
        <v>3050</v>
      </c>
      <c r="B15529" s="62" t="s">
        <v>123</v>
      </c>
      <c r="C15529" s="62">
        <v>2.7002189999999999E-2</v>
      </c>
      <c r="D15529" s="62">
        <v>1.17</v>
      </c>
      <c r="E15529" s="173">
        <f t="shared" si="342"/>
        <v>0.03</v>
      </c>
    </row>
    <row r="15530" spans="1:5" ht="30">
      <c r="A15530" s="410" t="s">
        <v>3051</v>
      </c>
      <c r="B15530" s="62" t="s">
        <v>123</v>
      </c>
      <c r="C15530" s="62">
        <v>2.6036000000000001E-4</v>
      </c>
      <c r="D15530" s="62">
        <v>140.43</v>
      </c>
      <c r="E15530" s="173">
        <f t="shared" si="342"/>
        <v>0.03</v>
      </c>
    </row>
    <row r="15531" spans="1:5" ht="30">
      <c r="A15531" s="410" t="s">
        <v>3052</v>
      </c>
      <c r="B15531" s="62" t="s">
        <v>123</v>
      </c>
      <c r="C15531" s="62">
        <v>1.7437999999999999E-4</v>
      </c>
      <c r="D15531" s="62">
        <v>123.37</v>
      </c>
      <c r="E15531" s="173">
        <f t="shared" si="342"/>
        <v>0.02</v>
      </c>
    </row>
    <row r="15532" spans="1:5" ht="30">
      <c r="A15532" s="410" t="s">
        <v>3080</v>
      </c>
      <c r="B15532" s="62" t="s">
        <v>123</v>
      </c>
      <c r="C15532" s="62">
        <v>1.0689999999999999E-5</v>
      </c>
      <c r="D15532" s="62">
        <v>593.85</v>
      </c>
      <c r="E15532" s="173">
        <f t="shared" si="342"/>
        <v>0</v>
      </c>
    </row>
    <row r="15533" spans="1:5">
      <c r="A15533" s="410" t="s">
        <v>3081</v>
      </c>
      <c r="B15533" s="62" t="s">
        <v>123</v>
      </c>
      <c r="C15533" s="62">
        <v>6.5590000000000001E-5</v>
      </c>
      <c r="D15533" s="62">
        <v>134.63</v>
      </c>
      <c r="E15533" s="173">
        <f t="shared" si="342"/>
        <v>0</v>
      </c>
    </row>
    <row r="15534" spans="1:5">
      <c r="A15534" s="410" t="s">
        <v>3082</v>
      </c>
      <c r="B15534" s="62" t="s">
        <v>123</v>
      </c>
      <c r="C15534" s="62">
        <v>4.9820000000000001E-5</v>
      </c>
      <c r="D15534" s="62">
        <v>202.84</v>
      </c>
      <c r="E15534" s="173">
        <f t="shared" si="342"/>
        <v>0.01</v>
      </c>
    </row>
    <row r="15535" spans="1:5">
      <c r="A15535" s="410" t="s">
        <v>3083</v>
      </c>
      <c r="B15535" s="62" t="s">
        <v>123</v>
      </c>
      <c r="C15535" s="62">
        <v>1.0689999999999999E-5</v>
      </c>
      <c r="D15535" s="62">
        <v>574.46</v>
      </c>
      <c r="E15535" s="173">
        <f t="shared" si="342"/>
        <v>0</v>
      </c>
    </row>
    <row r="15536" spans="1:5">
      <c r="A15536" s="410" t="s">
        <v>3084</v>
      </c>
      <c r="B15536" s="62" t="s">
        <v>123</v>
      </c>
      <c r="C15536" s="62">
        <v>1.313E-5</v>
      </c>
      <c r="D15536" s="62">
        <v>276.64</v>
      </c>
      <c r="E15536" s="173">
        <f t="shared" si="342"/>
        <v>0</v>
      </c>
    </row>
    <row r="15537" spans="1:5">
      <c r="A15537" s="410" t="s">
        <v>3085</v>
      </c>
      <c r="B15537" s="62" t="s">
        <v>123</v>
      </c>
      <c r="C15537" s="62">
        <v>6.6120000000000003E-4</v>
      </c>
      <c r="D15537" s="62">
        <v>8.1</v>
      </c>
      <c r="E15537" s="173">
        <f t="shared" si="342"/>
        <v>0</v>
      </c>
    </row>
    <row r="15538" spans="1:5">
      <c r="A15538" s="410" t="s">
        <v>3086</v>
      </c>
      <c r="B15538" s="62" t="s">
        <v>123</v>
      </c>
      <c r="C15538" s="62">
        <v>3.6609000000000001E-4</v>
      </c>
      <c r="D15538" s="62">
        <v>11.01</v>
      </c>
      <c r="E15538" s="173">
        <f t="shared" si="342"/>
        <v>0</v>
      </c>
    </row>
    <row r="15539" spans="1:5">
      <c r="A15539" s="410" t="s">
        <v>3087</v>
      </c>
      <c r="B15539" s="62" t="s">
        <v>123</v>
      </c>
      <c r="C15539" s="62">
        <v>3.6609000000000001E-4</v>
      </c>
      <c r="D15539" s="62">
        <v>24.42</v>
      </c>
      <c r="E15539" s="173">
        <f t="shared" si="342"/>
        <v>0</v>
      </c>
    </row>
    <row r="15540" spans="1:5">
      <c r="A15540" s="410" t="s">
        <v>562</v>
      </c>
      <c r="B15540" s="62" t="s">
        <v>563</v>
      </c>
      <c r="C15540" s="62" t="s">
        <v>563</v>
      </c>
      <c r="D15540" s="62" t="s">
        <v>563</v>
      </c>
      <c r="E15540" s="173">
        <f>SUM(E15515:E15539)</f>
        <v>2.6799999999999988</v>
      </c>
    </row>
    <row r="15541" spans="1:5">
      <c r="A15541" s="410"/>
      <c r="B15541" s="62"/>
      <c r="C15541" s="62"/>
      <c r="D15541" s="62"/>
      <c r="E15541" s="173"/>
    </row>
    <row r="15542" spans="1:5">
      <c r="A15542" s="410" t="s">
        <v>565</v>
      </c>
      <c r="B15542" s="62" t="s">
        <v>563</v>
      </c>
      <c r="C15542" s="62" t="s">
        <v>563</v>
      </c>
      <c r="D15542" s="62" t="s">
        <v>563</v>
      </c>
      <c r="E15542" s="173">
        <f>E15505+E15512+E15540</f>
        <v>5.5999999999999988</v>
      </c>
    </row>
    <row r="15543" spans="1:5">
      <c r="A15543" s="410"/>
      <c r="B15543" s="62"/>
      <c r="C15543" s="62"/>
      <c r="D15543" s="413"/>
      <c r="E15543" s="173"/>
    </row>
    <row r="15544" spans="1:5">
      <c r="A15544" s="410"/>
      <c r="B15544" s="62"/>
      <c r="C15544" s="62"/>
      <c r="D15544" s="62"/>
      <c r="E15544" s="173"/>
    </row>
    <row r="15545" spans="1:5">
      <c r="A15545" s="410"/>
      <c r="B15545" s="62"/>
      <c r="C15545" s="62"/>
      <c r="D15545" s="62"/>
      <c r="E15545" s="173"/>
    </row>
    <row r="15546" spans="1:5">
      <c r="A15546" s="410" t="s">
        <v>1593</v>
      </c>
      <c r="B15546" s="62" t="s">
        <v>3735</v>
      </c>
      <c r="C15546" s="62"/>
      <c r="D15546" s="62"/>
      <c r="E15546" s="173"/>
    </row>
    <row r="15547" spans="1:5">
      <c r="A15547" s="410" t="s">
        <v>1305</v>
      </c>
      <c r="B15547" s="62"/>
      <c r="C15547" s="62"/>
      <c r="D15547" s="62"/>
      <c r="E15547" s="173"/>
    </row>
    <row r="15548" spans="1:5">
      <c r="A15548" s="410" t="s">
        <v>590</v>
      </c>
      <c r="B15548" s="62"/>
      <c r="C15548" s="62"/>
      <c r="D15548" s="62"/>
      <c r="E15548" s="173"/>
    </row>
    <row r="15549" spans="1:5">
      <c r="A15549" s="410"/>
      <c r="B15549" s="62"/>
      <c r="C15549" s="62"/>
      <c r="D15549" s="62"/>
      <c r="E15549" s="173"/>
    </row>
    <row r="15550" spans="1:5">
      <c r="A15550" s="410" t="s">
        <v>576</v>
      </c>
      <c r="B15550" s="62" t="s">
        <v>558</v>
      </c>
      <c r="C15550" s="62" t="s">
        <v>559</v>
      </c>
      <c r="D15550" s="62" t="s">
        <v>560</v>
      </c>
      <c r="E15550" s="173" t="s">
        <v>561</v>
      </c>
    </row>
    <row r="15551" spans="1:5" ht="30">
      <c r="A15551" s="410" t="s">
        <v>3061</v>
      </c>
      <c r="B15551" s="62" t="s">
        <v>123</v>
      </c>
      <c r="C15551" s="62">
        <v>1.6399999999999999E-5</v>
      </c>
      <c r="D15551" s="62">
        <v>576</v>
      </c>
      <c r="E15551" s="173">
        <f>TRUNC((C15551*D15551),2)</f>
        <v>0</v>
      </c>
    </row>
    <row r="15552" spans="1:5">
      <c r="A15552" s="410" t="s">
        <v>562</v>
      </c>
      <c r="B15552" s="62" t="s">
        <v>563</v>
      </c>
      <c r="C15552" s="62" t="s">
        <v>563</v>
      </c>
      <c r="D15552" s="62" t="s">
        <v>563</v>
      </c>
      <c r="E15552" s="173">
        <f>SUM(E15551:E15551)</f>
        <v>0</v>
      </c>
    </row>
    <row r="15553" spans="1:5">
      <c r="A15553" s="410"/>
      <c r="B15553" s="62"/>
      <c r="C15553" s="62"/>
      <c r="D15553" s="62"/>
      <c r="E15553" s="173"/>
    </row>
    <row r="15554" spans="1:5">
      <c r="A15554" s="410" t="s">
        <v>557</v>
      </c>
      <c r="B15554" s="62" t="s">
        <v>558</v>
      </c>
      <c r="C15554" s="62" t="s">
        <v>559</v>
      </c>
      <c r="D15554" s="62" t="s">
        <v>560</v>
      </c>
      <c r="E15554" s="173" t="s">
        <v>561</v>
      </c>
    </row>
    <row r="15555" spans="1:5">
      <c r="A15555" s="410" t="s">
        <v>3124</v>
      </c>
      <c r="B15555" s="62" t="s">
        <v>122</v>
      </c>
      <c r="C15555" s="62">
        <v>8.3541110000000002E-2</v>
      </c>
      <c r="D15555" s="62">
        <v>9.34</v>
      </c>
      <c r="E15555" s="173">
        <f>TRUNC((C15555*D15555),2)</f>
        <v>0.78</v>
      </c>
    </row>
    <row r="15556" spans="1:5">
      <c r="A15556" s="410" t="s">
        <v>3104</v>
      </c>
      <c r="B15556" s="62" t="s">
        <v>122</v>
      </c>
      <c r="C15556" s="62">
        <v>1.0145E-2</v>
      </c>
      <c r="D15556" s="62">
        <v>9.41</v>
      </c>
      <c r="E15556" s="173">
        <f>TRUNC((C15556*D15556),2)</f>
        <v>0.09</v>
      </c>
    </row>
    <row r="15557" spans="1:5">
      <c r="A15557" s="410" t="s">
        <v>3125</v>
      </c>
      <c r="B15557" s="62" t="s">
        <v>122</v>
      </c>
      <c r="C15557" s="62">
        <v>8.3541110000000002E-2</v>
      </c>
      <c r="D15557" s="62">
        <v>13.3</v>
      </c>
      <c r="E15557" s="173">
        <f>TRUNC((C15557*D15557),2)</f>
        <v>1.1100000000000001</v>
      </c>
    </row>
    <row r="15558" spans="1:5">
      <c r="A15558" s="410" t="s">
        <v>3105</v>
      </c>
      <c r="B15558" s="62" t="s">
        <v>122</v>
      </c>
      <c r="C15558" s="62">
        <v>7.1014999999999995E-2</v>
      </c>
      <c r="D15558" s="62">
        <v>13.3</v>
      </c>
      <c r="E15558" s="173">
        <f>TRUNC((C15558*D15558),2)</f>
        <v>0.94</v>
      </c>
    </row>
    <row r="15559" spans="1:5">
      <c r="A15559" s="410" t="s">
        <v>562</v>
      </c>
      <c r="B15559" s="62" t="s">
        <v>563</v>
      </c>
      <c r="C15559" s="62" t="s">
        <v>563</v>
      </c>
      <c r="D15559" s="62" t="s">
        <v>563</v>
      </c>
      <c r="E15559" s="173">
        <f>SUM(E15555:E15558)</f>
        <v>2.92</v>
      </c>
    </row>
    <row r="15560" spans="1:5">
      <c r="A15560" s="410"/>
      <c r="B15560" s="62"/>
      <c r="C15560" s="62"/>
      <c r="D15560" s="62"/>
      <c r="E15560" s="173"/>
    </row>
    <row r="15561" spans="1:5">
      <c r="A15561" s="410" t="s">
        <v>564</v>
      </c>
      <c r="B15561" s="62" t="s">
        <v>558</v>
      </c>
      <c r="C15561" s="62" t="s">
        <v>559</v>
      </c>
      <c r="D15561" s="62" t="s">
        <v>560</v>
      </c>
      <c r="E15561" s="173" t="s">
        <v>561</v>
      </c>
    </row>
    <row r="15562" spans="1:5" ht="30">
      <c r="A15562" s="410" t="s">
        <v>3370</v>
      </c>
      <c r="B15562" s="62" t="s">
        <v>123</v>
      </c>
      <c r="C15562" s="62">
        <v>0.66600000000000004</v>
      </c>
      <c r="D15562" s="62">
        <v>0.66</v>
      </c>
      <c r="E15562" s="173">
        <f t="shared" ref="E15562:E15586" si="343">TRUNC((C15562*D15562),2)</f>
        <v>0.43</v>
      </c>
    </row>
    <row r="15563" spans="1:5">
      <c r="A15563" s="410" t="s">
        <v>3066</v>
      </c>
      <c r="B15563" s="62" t="s">
        <v>123</v>
      </c>
      <c r="C15563" s="62">
        <v>1.9417499999999999E-3</v>
      </c>
      <c r="D15563" s="62">
        <v>6.92</v>
      </c>
      <c r="E15563" s="173">
        <f t="shared" si="343"/>
        <v>0.01</v>
      </c>
    </row>
    <row r="15564" spans="1:5">
      <c r="A15564" s="410" t="s">
        <v>3046</v>
      </c>
      <c r="B15564" s="62" t="s">
        <v>131</v>
      </c>
      <c r="C15564" s="62">
        <v>3.8776000000000001E-4</v>
      </c>
      <c r="D15564" s="62">
        <v>50.4</v>
      </c>
      <c r="E15564" s="173">
        <f t="shared" si="343"/>
        <v>0.01</v>
      </c>
    </row>
    <row r="15565" spans="1:5">
      <c r="A15565" s="410" t="s">
        <v>3067</v>
      </c>
      <c r="B15565" s="62" t="s">
        <v>123</v>
      </c>
      <c r="C15565" s="62">
        <v>1.6097E-4</v>
      </c>
      <c r="D15565" s="62">
        <v>108.95</v>
      </c>
      <c r="E15565" s="173">
        <f t="shared" si="343"/>
        <v>0.01</v>
      </c>
    </row>
    <row r="15566" spans="1:5">
      <c r="A15566" s="410" t="s">
        <v>3441</v>
      </c>
      <c r="B15566" s="62" t="s">
        <v>126</v>
      </c>
      <c r="C15566" s="62">
        <v>1.10643333</v>
      </c>
      <c r="D15566" s="62">
        <v>1.2</v>
      </c>
      <c r="E15566" s="173">
        <f t="shared" si="343"/>
        <v>1.32</v>
      </c>
    </row>
    <row r="15567" spans="1:5">
      <c r="A15567" s="410" t="s">
        <v>3069</v>
      </c>
      <c r="B15567" s="62" t="s">
        <v>123</v>
      </c>
      <c r="C15567" s="62">
        <v>2.1965299999999999E-3</v>
      </c>
      <c r="D15567" s="62">
        <v>6.21</v>
      </c>
      <c r="E15567" s="173">
        <f t="shared" si="343"/>
        <v>0.01</v>
      </c>
    </row>
    <row r="15568" spans="1:5">
      <c r="A15568" s="410" t="s">
        <v>3047</v>
      </c>
      <c r="B15568" s="62" t="s">
        <v>131</v>
      </c>
      <c r="C15568" s="62">
        <v>3.3265299999999999E-3</v>
      </c>
      <c r="D15568" s="62">
        <v>9.4499999999999993</v>
      </c>
      <c r="E15568" s="173">
        <f t="shared" si="343"/>
        <v>0.03</v>
      </c>
    </row>
    <row r="15569" spans="1:5">
      <c r="A15569" s="410" t="s">
        <v>3075</v>
      </c>
      <c r="B15569" s="62" t="s">
        <v>128</v>
      </c>
      <c r="C15569" s="62">
        <v>3.6609000000000001E-4</v>
      </c>
      <c r="D15569" s="62">
        <v>15.32</v>
      </c>
      <c r="E15569" s="173">
        <f t="shared" si="343"/>
        <v>0</v>
      </c>
    </row>
    <row r="15570" spans="1:5">
      <c r="A15570" s="410" t="s">
        <v>3076</v>
      </c>
      <c r="B15570" s="62" t="s">
        <v>122</v>
      </c>
      <c r="C15570" s="62">
        <v>0.2422</v>
      </c>
      <c r="D15570" s="62">
        <v>1.87</v>
      </c>
      <c r="E15570" s="173">
        <f t="shared" si="343"/>
        <v>0.45</v>
      </c>
    </row>
    <row r="15571" spans="1:5">
      <c r="A15571" s="410" t="s">
        <v>3077</v>
      </c>
      <c r="B15571" s="62" t="s">
        <v>122</v>
      </c>
      <c r="C15571" s="62">
        <v>0.2422</v>
      </c>
      <c r="D15571" s="62">
        <v>0.71</v>
      </c>
      <c r="E15571" s="173">
        <f t="shared" si="343"/>
        <v>0.17</v>
      </c>
    </row>
    <row r="15572" spans="1:5">
      <c r="A15572" s="410" t="s">
        <v>3078</v>
      </c>
      <c r="B15572" s="62" t="s">
        <v>122</v>
      </c>
      <c r="C15572" s="62">
        <v>0.2422</v>
      </c>
      <c r="D15572" s="62">
        <v>0.34</v>
      </c>
      <c r="E15572" s="173">
        <f t="shared" si="343"/>
        <v>0.08</v>
      </c>
    </row>
    <row r="15573" spans="1:5">
      <c r="A15573" s="410" t="s">
        <v>3079</v>
      </c>
      <c r="B15573" s="62" t="s">
        <v>122</v>
      </c>
      <c r="C15573" s="62">
        <v>0.2422</v>
      </c>
      <c r="D15573" s="62">
        <v>0.05</v>
      </c>
      <c r="E15573" s="173">
        <f t="shared" si="343"/>
        <v>0.01</v>
      </c>
    </row>
    <row r="15574" spans="1:5">
      <c r="A15574" s="410" t="s">
        <v>3048</v>
      </c>
      <c r="B15574" s="62" t="s">
        <v>123</v>
      </c>
      <c r="C15574" s="62">
        <v>6.4092000000000001E-4</v>
      </c>
      <c r="D15574" s="62">
        <v>31.18</v>
      </c>
      <c r="E15574" s="173">
        <f t="shared" si="343"/>
        <v>0.01</v>
      </c>
    </row>
    <row r="15575" spans="1:5">
      <c r="A15575" s="410" t="s">
        <v>3049</v>
      </c>
      <c r="B15575" s="62" t="s">
        <v>123</v>
      </c>
      <c r="C15575" s="62">
        <v>3.0039999999999998E-4</v>
      </c>
      <c r="D15575" s="62">
        <v>178.5</v>
      </c>
      <c r="E15575" s="173">
        <f t="shared" si="343"/>
        <v>0.05</v>
      </c>
    </row>
    <row r="15576" spans="1:5">
      <c r="A15576" s="410" t="s">
        <v>3050</v>
      </c>
      <c r="B15576" s="62" t="s">
        <v>123</v>
      </c>
      <c r="C15576" s="62">
        <v>2.7002189999999999E-2</v>
      </c>
      <c r="D15576" s="62">
        <v>1.17</v>
      </c>
      <c r="E15576" s="173">
        <f t="shared" si="343"/>
        <v>0.03</v>
      </c>
    </row>
    <row r="15577" spans="1:5" ht="30">
      <c r="A15577" s="410" t="s">
        <v>3051</v>
      </c>
      <c r="B15577" s="62" t="s">
        <v>123</v>
      </c>
      <c r="C15577" s="62">
        <v>2.6036000000000001E-4</v>
      </c>
      <c r="D15577" s="62">
        <v>140.43</v>
      </c>
      <c r="E15577" s="173">
        <f t="shared" si="343"/>
        <v>0.03</v>
      </c>
    </row>
    <row r="15578" spans="1:5" ht="30">
      <c r="A15578" s="410" t="s">
        <v>3052</v>
      </c>
      <c r="B15578" s="62" t="s">
        <v>123</v>
      </c>
      <c r="C15578" s="62">
        <v>1.7437999999999999E-4</v>
      </c>
      <c r="D15578" s="62">
        <v>123.37</v>
      </c>
      <c r="E15578" s="173">
        <f t="shared" si="343"/>
        <v>0.02</v>
      </c>
    </row>
    <row r="15579" spans="1:5" ht="30">
      <c r="A15579" s="410" t="s">
        <v>3080</v>
      </c>
      <c r="B15579" s="62" t="s">
        <v>123</v>
      </c>
      <c r="C15579" s="62">
        <v>1.0689999999999999E-5</v>
      </c>
      <c r="D15579" s="62">
        <v>593.85</v>
      </c>
      <c r="E15579" s="173">
        <f t="shared" si="343"/>
        <v>0</v>
      </c>
    </row>
    <row r="15580" spans="1:5">
      <c r="A15580" s="410" t="s">
        <v>3081</v>
      </c>
      <c r="B15580" s="62" t="s">
        <v>123</v>
      </c>
      <c r="C15580" s="62">
        <v>6.5590000000000001E-5</v>
      </c>
      <c r="D15580" s="62">
        <v>134.63</v>
      </c>
      <c r="E15580" s="173">
        <f t="shared" si="343"/>
        <v>0</v>
      </c>
    </row>
    <row r="15581" spans="1:5">
      <c r="A15581" s="410" t="s">
        <v>3082</v>
      </c>
      <c r="B15581" s="62" t="s">
        <v>123</v>
      </c>
      <c r="C15581" s="62">
        <v>4.9820000000000001E-5</v>
      </c>
      <c r="D15581" s="62">
        <v>202.84</v>
      </c>
      <c r="E15581" s="173">
        <f t="shared" si="343"/>
        <v>0.01</v>
      </c>
    </row>
    <row r="15582" spans="1:5">
      <c r="A15582" s="410" t="s">
        <v>3083</v>
      </c>
      <c r="B15582" s="62" t="s">
        <v>123</v>
      </c>
      <c r="C15582" s="62">
        <v>1.0689999999999999E-5</v>
      </c>
      <c r="D15582" s="62">
        <v>574.46</v>
      </c>
      <c r="E15582" s="173">
        <f t="shared" si="343"/>
        <v>0</v>
      </c>
    </row>
    <row r="15583" spans="1:5">
      <c r="A15583" s="410" t="s">
        <v>3084</v>
      </c>
      <c r="B15583" s="62" t="s">
        <v>123</v>
      </c>
      <c r="C15583" s="62">
        <v>1.313E-5</v>
      </c>
      <c r="D15583" s="62">
        <v>276.64</v>
      </c>
      <c r="E15583" s="173">
        <f t="shared" si="343"/>
        <v>0</v>
      </c>
    </row>
    <row r="15584" spans="1:5">
      <c r="A15584" s="410" t="s">
        <v>3085</v>
      </c>
      <c r="B15584" s="62" t="s">
        <v>123</v>
      </c>
      <c r="C15584" s="62">
        <v>6.6120000000000003E-4</v>
      </c>
      <c r="D15584" s="62">
        <v>8.1</v>
      </c>
      <c r="E15584" s="173">
        <f t="shared" si="343"/>
        <v>0</v>
      </c>
    </row>
    <row r="15585" spans="1:5">
      <c r="A15585" s="410" t="s">
        <v>3086</v>
      </c>
      <c r="B15585" s="62" t="s">
        <v>123</v>
      </c>
      <c r="C15585" s="62">
        <v>3.6609000000000001E-4</v>
      </c>
      <c r="D15585" s="62">
        <v>11.01</v>
      </c>
      <c r="E15585" s="173">
        <f t="shared" si="343"/>
        <v>0</v>
      </c>
    </row>
    <row r="15586" spans="1:5">
      <c r="A15586" s="410" t="s">
        <v>3087</v>
      </c>
      <c r="B15586" s="62" t="s">
        <v>123</v>
      </c>
      <c r="C15586" s="62">
        <v>3.6609000000000001E-4</v>
      </c>
      <c r="D15586" s="62">
        <v>24.42</v>
      </c>
      <c r="E15586" s="173">
        <f t="shared" si="343"/>
        <v>0</v>
      </c>
    </row>
    <row r="15587" spans="1:5">
      <c r="A15587" s="410" t="s">
        <v>562</v>
      </c>
      <c r="B15587" s="62" t="s">
        <v>563</v>
      </c>
      <c r="C15587" s="62" t="s">
        <v>563</v>
      </c>
      <c r="D15587" s="62" t="s">
        <v>563</v>
      </c>
      <c r="E15587" s="173">
        <f>SUM(E15562:E15586)</f>
        <v>2.6799999999999988</v>
      </c>
    </row>
    <row r="15588" spans="1:5">
      <c r="A15588" s="410"/>
      <c r="B15588" s="62"/>
      <c r="C15588" s="62"/>
      <c r="D15588" s="62"/>
      <c r="E15588" s="173"/>
    </row>
    <row r="15589" spans="1:5">
      <c r="A15589" s="410" t="s">
        <v>565</v>
      </c>
      <c r="B15589" s="62" t="s">
        <v>563</v>
      </c>
      <c r="C15589" s="62" t="s">
        <v>563</v>
      </c>
      <c r="D15589" s="62" t="s">
        <v>563</v>
      </c>
      <c r="E15589" s="173">
        <f>E15552+E15559+E15587</f>
        <v>5.5999999999999988</v>
      </c>
    </row>
    <row r="15590" spans="1:5">
      <c r="A15590" s="410"/>
      <c r="B15590" s="62"/>
      <c r="C15590" s="62"/>
      <c r="D15590" s="413"/>
      <c r="E15590" s="173"/>
    </row>
    <row r="15591" spans="1:5">
      <c r="A15591" s="410"/>
      <c r="B15591" s="62"/>
      <c r="C15591" s="62"/>
      <c r="D15591" s="62"/>
      <c r="E15591" s="173"/>
    </row>
    <row r="15592" spans="1:5">
      <c r="A15592" s="410"/>
      <c r="B15592" s="62"/>
      <c r="C15592" s="62"/>
      <c r="D15592" s="62"/>
      <c r="E15592" s="173"/>
    </row>
    <row r="15593" spans="1:5">
      <c r="A15593" s="410" t="s">
        <v>1594</v>
      </c>
      <c r="B15593" s="62" t="s">
        <v>3735</v>
      </c>
      <c r="C15593" s="62"/>
      <c r="D15593" s="62"/>
      <c r="E15593" s="173"/>
    </row>
    <row r="15594" spans="1:5">
      <c r="A15594" s="410" t="s">
        <v>1306</v>
      </c>
      <c r="B15594" s="62"/>
      <c r="C15594" s="62"/>
      <c r="D15594" s="62"/>
      <c r="E15594" s="173"/>
    </row>
    <row r="15595" spans="1:5">
      <c r="A15595" s="410" t="s">
        <v>590</v>
      </c>
      <c r="B15595" s="62"/>
      <c r="C15595" s="62"/>
      <c r="D15595" s="62"/>
      <c r="E15595" s="173"/>
    </row>
    <row r="15596" spans="1:5">
      <c r="A15596" s="410"/>
      <c r="B15596" s="62"/>
      <c r="C15596" s="62"/>
      <c r="D15596" s="62"/>
      <c r="E15596" s="173"/>
    </row>
    <row r="15597" spans="1:5">
      <c r="A15597" s="410" t="s">
        <v>576</v>
      </c>
      <c r="B15597" s="62" t="s">
        <v>558</v>
      </c>
      <c r="C15597" s="62" t="s">
        <v>559</v>
      </c>
      <c r="D15597" s="62" t="s">
        <v>560</v>
      </c>
      <c r="E15597" s="173" t="s">
        <v>561</v>
      </c>
    </row>
    <row r="15598" spans="1:5" ht="30">
      <c r="A15598" s="410" t="s">
        <v>3061</v>
      </c>
      <c r="B15598" s="62" t="s">
        <v>123</v>
      </c>
      <c r="C15598" s="62">
        <v>1.6399999999999999E-5</v>
      </c>
      <c r="D15598" s="62">
        <v>576</v>
      </c>
      <c r="E15598" s="173">
        <f>TRUNC((C15598*D15598),2)</f>
        <v>0</v>
      </c>
    </row>
    <row r="15599" spans="1:5">
      <c r="A15599" s="410" t="s">
        <v>562</v>
      </c>
      <c r="B15599" s="62" t="s">
        <v>563</v>
      </c>
      <c r="C15599" s="62" t="s">
        <v>563</v>
      </c>
      <c r="D15599" s="62" t="s">
        <v>563</v>
      </c>
      <c r="E15599" s="173">
        <f>SUM(E15598:E15598)</f>
        <v>0</v>
      </c>
    </row>
    <row r="15600" spans="1:5">
      <c r="A15600" s="410"/>
      <c r="B15600" s="62"/>
      <c r="C15600" s="62"/>
      <c r="D15600" s="62"/>
      <c r="E15600" s="173"/>
    </row>
    <row r="15601" spans="1:5">
      <c r="A15601" s="410" t="s">
        <v>557</v>
      </c>
      <c r="B15601" s="62" t="s">
        <v>558</v>
      </c>
      <c r="C15601" s="62" t="s">
        <v>559</v>
      </c>
      <c r="D15601" s="62" t="s">
        <v>560</v>
      </c>
      <c r="E15601" s="173" t="s">
        <v>561</v>
      </c>
    </row>
    <row r="15602" spans="1:5">
      <c r="A15602" s="410" t="s">
        <v>3124</v>
      </c>
      <c r="B15602" s="62" t="s">
        <v>122</v>
      </c>
      <c r="C15602" s="62">
        <v>8.3541110000000002E-2</v>
      </c>
      <c r="D15602" s="62">
        <v>9.34</v>
      </c>
      <c r="E15602" s="173">
        <f>TRUNC((C15602*D15602),2)</f>
        <v>0.78</v>
      </c>
    </row>
    <row r="15603" spans="1:5">
      <c r="A15603" s="410" t="s">
        <v>3104</v>
      </c>
      <c r="B15603" s="62" t="s">
        <v>122</v>
      </c>
      <c r="C15603" s="62">
        <v>1.0145E-2</v>
      </c>
      <c r="D15603" s="62">
        <v>9.41</v>
      </c>
      <c r="E15603" s="173">
        <f>TRUNC((C15603*D15603),2)</f>
        <v>0.09</v>
      </c>
    </row>
    <row r="15604" spans="1:5">
      <c r="A15604" s="410" t="s">
        <v>3125</v>
      </c>
      <c r="B15604" s="62" t="s">
        <v>122</v>
      </c>
      <c r="C15604" s="62">
        <v>8.3541110000000002E-2</v>
      </c>
      <c r="D15604" s="62">
        <v>13.3</v>
      </c>
      <c r="E15604" s="173">
        <f>TRUNC((C15604*D15604),2)</f>
        <v>1.1100000000000001</v>
      </c>
    </row>
    <row r="15605" spans="1:5">
      <c r="A15605" s="410" t="s">
        <v>3105</v>
      </c>
      <c r="B15605" s="62" t="s">
        <v>122</v>
      </c>
      <c r="C15605" s="62">
        <v>7.1014999999999995E-2</v>
      </c>
      <c r="D15605" s="62">
        <v>13.3</v>
      </c>
      <c r="E15605" s="173">
        <f>TRUNC((C15605*D15605),2)</f>
        <v>0.94</v>
      </c>
    </row>
    <row r="15606" spans="1:5">
      <c r="A15606" s="410" t="s">
        <v>562</v>
      </c>
      <c r="B15606" s="62" t="s">
        <v>563</v>
      </c>
      <c r="C15606" s="62" t="s">
        <v>563</v>
      </c>
      <c r="D15606" s="62" t="s">
        <v>563</v>
      </c>
      <c r="E15606" s="173">
        <f>SUM(E15602:E15605)</f>
        <v>2.92</v>
      </c>
    </row>
    <row r="15607" spans="1:5">
      <c r="A15607" s="410"/>
      <c r="B15607" s="62"/>
      <c r="C15607" s="62"/>
      <c r="D15607" s="62"/>
      <c r="E15607" s="173"/>
    </row>
    <row r="15608" spans="1:5">
      <c r="A15608" s="410" t="s">
        <v>564</v>
      </c>
      <c r="B15608" s="62" t="s">
        <v>558</v>
      </c>
      <c r="C15608" s="62" t="s">
        <v>559</v>
      </c>
      <c r="D15608" s="62" t="s">
        <v>560</v>
      </c>
      <c r="E15608" s="173" t="s">
        <v>561</v>
      </c>
    </row>
    <row r="15609" spans="1:5" ht="30">
      <c r="A15609" s="410" t="s">
        <v>3370</v>
      </c>
      <c r="B15609" s="62" t="s">
        <v>123</v>
      </c>
      <c r="C15609" s="62">
        <v>0.66600000000000004</v>
      </c>
      <c r="D15609" s="62">
        <v>0.66</v>
      </c>
      <c r="E15609" s="173">
        <f t="shared" ref="E15609:E15633" si="344">TRUNC((C15609*D15609),2)</f>
        <v>0.43</v>
      </c>
    </row>
    <row r="15610" spans="1:5">
      <c r="A15610" s="410" t="s">
        <v>3066</v>
      </c>
      <c r="B15610" s="62" t="s">
        <v>123</v>
      </c>
      <c r="C15610" s="62">
        <v>1.9417499999999999E-3</v>
      </c>
      <c r="D15610" s="62">
        <v>6.92</v>
      </c>
      <c r="E15610" s="173">
        <f t="shared" si="344"/>
        <v>0.01</v>
      </c>
    </row>
    <row r="15611" spans="1:5">
      <c r="A15611" s="410" t="s">
        <v>3046</v>
      </c>
      <c r="B15611" s="62" t="s">
        <v>131</v>
      </c>
      <c r="C15611" s="62">
        <v>3.8776000000000001E-4</v>
      </c>
      <c r="D15611" s="62">
        <v>50.4</v>
      </c>
      <c r="E15611" s="173">
        <f t="shared" si="344"/>
        <v>0.01</v>
      </c>
    </row>
    <row r="15612" spans="1:5">
      <c r="A15612" s="410" t="s">
        <v>3067</v>
      </c>
      <c r="B15612" s="62" t="s">
        <v>123</v>
      </c>
      <c r="C15612" s="62">
        <v>1.6097E-4</v>
      </c>
      <c r="D15612" s="62">
        <v>108.95</v>
      </c>
      <c r="E15612" s="173">
        <f t="shared" si="344"/>
        <v>0.01</v>
      </c>
    </row>
    <row r="15613" spans="1:5">
      <c r="A15613" s="410" t="s">
        <v>3441</v>
      </c>
      <c r="B15613" s="62" t="s">
        <v>126</v>
      </c>
      <c r="C15613" s="62">
        <v>1.10643333</v>
      </c>
      <c r="D15613" s="62">
        <v>1.2</v>
      </c>
      <c r="E15613" s="173">
        <f t="shared" si="344"/>
        <v>1.32</v>
      </c>
    </row>
    <row r="15614" spans="1:5">
      <c r="A15614" s="410" t="s">
        <v>3069</v>
      </c>
      <c r="B15614" s="62" t="s">
        <v>123</v>
      </c>
      <c r="C15614" s="62">
        <v>2.1965299999999999E-3</v>
      </c>
      <c r="D15614" s="62">
        <v>6.21</v>
      </c>
      <c r="E15614" s="173">
        <f t="shared" si="344"/>
        <v>0.01</v>
      </c>
    </row>
    <row r="15615" spans="1:5">
      <c r="A15615" s="410" t="s">
        <v>3047</v>
      </c>
      <c r="B15615" s="62" t="s">
        <v>131</v>
      </c>
      <c r="C15615" s="62">
        <v>3.3265299999999999E-3</v>
      </c>
      <c r="D15615" s="62">
        <v>9.4499999999999993</v>
      </c>
      <c r="E15615" s="173">
        <f t="shared" si="344"/>
        <v>0.03</v>
      </c>
    </row>
    <row r="15616" spans="1:5">
      <c r="A15616" s="410" t="s">
        <v>3075</v>
      </c>
      <c r="B15616" s="62" t="s">
        <v>128</v>
      </c>
      <c r="C15616" s="62">
        <v>3.6609000000000001E-4</v>
      </c>
      <c r="D15616" s="62">
        <v>15.32</v>
      </c>
      <c r="E15616" s="173">
        <f t="shared" si="344"/>
        <v>0</v>
      </c>
    </row>
    <row r="15617" spans="1:5">
      <c r="A15617" s="410" t="s">
        <v>3076</v>
      </c>
      <c r="B15617" s="62" t="s">
        <v>122</v>
      </c>
      <c r="C15617" s="62">
        <v>0.2422</v>
      </c>
      <c r="D15617" s="62">
        <v>1.87</v>
      </c>
      <c r="E15617" s="173">
        <f t="shared" si="344"/>
        <v>0.45</v>
      </c>
    </row>
    <row r="15618" spans="1:5">
      <c r="A15618" s="410" t="s">
        <v>3077</v>
      </c>
      <c r="B15618" s="62" t="s">
        <v>122</v>
      </c>
      <c r="C15618" s="62">
        <v>0.2422</v>
      </c>
      <c r="D15618" s="62">
        <v>0.71</v>
      </c>
      <c r="E15618" s="173">
        <f t="shared" si="344"/>
        <v>0.17</v>
      </c>
    </row>
    <row r="15619" spans="1:5">
      <c r="A15619" s="410" t="s">
        <v>3078</v>
      </c>
      <c r="B15619" s="62" t="s">
        <v>122</v>
      </c>
      <c r="C15619" s="62">
        <v>0.2422</v>
      </c>
      <c r="D15619" s="62">
        <v>0.34</v>
      </c>
      <c r="E15619" s="173">
        <f t="shared" si="344"/>
        <v>0.08</v>
      </c>
    </row>
    <row r="15620" spans="1:5">
      <c r="A15620" s="410" t="s">
        <v>3079</v>
      </c>
      <c r="B15620" s="62" t="s">
        <v>122</v>
      </c>
      <c r="C15620" s="62">
        <v>0.2422</v>
      </c>
      <c r="D15620" s="62">
        <v>0.05</v>
      </c>
      <c r="E15620" s="173">
        <f t="shared" si="344"/>
        <v>0.01</v>
      </c>
    </row>
    <row r="15621" spans="1:5">
      <c r="A15621" s="410" t="s">
        <v>3048</v>
      </c>
      <c r="B15621" s="62" t="s">
        <v>123</v>
      </c>
      <c r="C15621" s="62">
        <v>6.4092000000000001E-4</v>
      </c>
      <c r="D15621" s="62">
        <v>31.18</v>
      </c>
      <c r="E15621" s="173">
        <f t="shared" si="344"/>
        <v>0.01</v>
      </c>
    </row>
    <row r="15622" spans="1:5">
      <c r="A15622" s="410" t="s">
        <v>3049</v>
      </c>
      <c r="B15622" s="62" t="s">
        <v>123</v>
      </c>
      <c r="C15622" s="62">
        <v>3.0039999999999998E-4</v>
      </c>
      <c r="D15622" s="62">
        <v>178.5</v>
      </c>
      <c r="E15622" s="173">
        <f t="shared" si="344"/>
        <v>0.05</v>
      </c>
    </row>
    <row r="15623" spans="1:5">
      <c r="A15623" s="410" t="s">
        <v>3050</v>
      </c>
      <c r="B15623" s="62" t="s">
        <v>123</v>
      </c>
      <c r="C15623" s="62">
        <v>2.7002189999999999E-2</v>
      </c>
      <c r="D15623" s="62">
        <v>1.17</v>
      </c>
      <c r="E15623" s="173">
        <f t="shared" si="344"/>
        <v>0.03</v>
      </c>
    </row>
    <row r="15624" spans="1:5" ht="30">
      <c r="A15624" s="410" t="s">
        <v>3051</v>
      </c>
      <c r="B15624" s="62" t="s">
        <v>123</v>
      </c>
      <c r="C15624" s="62">
        <v>2.6036000000000001E-4</v>
      </c>
      <c r="D15624" s="62">
        <v>140.43</v>
      </c>
      <c r="E15624" s="173">
        <f t="shared" si="344"/>
        <v>0.03</v>
      </c>
    </row>
    <row r="15625" spans="1:5" ht="30">
      <c r="A15625" s="410" t="s">
        <v>3052</v>
      </c>
      <c r="B15625" s="62" t="s">
        <v>123</v>
      </c>
      <c r="C15625" s="62">
        <v>1.7437999999999999E-4</v>
      </c>
      <c r="D15625" s="62">
        <v>123.37</v>
      </c>
      <c r="E15625" s="173">
        <f t="shared" si="344"/>
        <v>0.02</v>
      </c>
    </row>
    <row r="15626" spans="1:5" ht="30">
      <c r="A15626" s="410" t="s">
        <v>3080</v>
      </c>
      <c r="B15626" s="62" t="s">
        <v>123</v>
      </c>
      <c r="C15626" s="62">
        <v>1.0689999999999999E-5</v>
      </c>
      <c r="D15626" s="62">
        <v>593.85</v>
      </c>
      <c r="E15626" s="173">
        <f t="shared" si="344"/>
        <v>0</v>
      </c>
    </row>
    <row r="15627" spans="1:5">
      <c r="A15627" s="410" t="s">
        <v>3081</v>
      </c>
      <c r="B15627" s="62" t="s">
        <v>123</v>
      </c>
      <c r="C15627" s="62">
        <v>6.5590000000000001E-5</v>
      </c>
      <c r="D15627" s="62">
        <v>134.63</v>
      </c>
      <c r="E15627" s="173">
        <f t="shared" si="344"/>
        <v>0</v>
      </c>
    </row>
    <row r="15628" spans="1:5">
      <c r="A15628" s="410" t="s">
        <v>3082</v>
      </c>
      <c r="B15628" s="62" t="s">
        <v>123</v>
      </c>
      <c r="C15628" s="62">
        <v>4.9820000000000001E-5</v>
      </c>
      <c r="D15628" s="62">
        <v>202.84</v>
      </c>
      <c r="E15628" s="173">
        <f t="shared" si="344"/>
        <v>0.01</v>
      </c>
    </row>
    <row r="15629" spans="1:5">
      <c r="A15629" s="410" t="s">
        <v>3083</v>
      </c>
      <c r="B15629" s="62" t="s">
        <v>123</v>
      </c>
      <c r="C15629" s="62">
        <v>1.0689999999999999E-5</v>
      </c>
      <c r="D15629" s="62">
        <v>574.46</v>
      </c>
      <c r="E15629" s="173">
        <f t="shared" si="344"/>
        <v>0</v>
      </c>
    </row>
    <row r="15630" spans="1:5">
      <c r="A15630" s="410" t="s">
        <v>3084</v>
      </c>
      <c r="B15630" s="62" t="s">
        <v>123</v>
      </c>
      <c r="C15630" s="62">
        <v>1.313E-5</v>
      </c>
      <c r="D15630" s="62">
        <v>276.64</v>
      </c>
      <c r="E15630" s="173">
        <f t="shared" si="344"/>
        <v>0</v>
      </c>
    </row>
    <row r="15631" spans="1:5">
      <c r="A15631" s="410" t="s">
        <v>3085</v>
      </c>
      <c r="B15631" s="62" t="s">
        <v>123</v>
      </c>
      <c r="C15631" s="62">
        <v>6.6120000000000003E-4</v>
      </c>
      <c r="D15631" s="62">
        <v>8.1</v>
      </c>
      <c r="E15631" s="173">
        <f t="shared" si="344"/>
        <v>0</v>
      </c>
    </row>
    <row r="15632" spans="1:5">
      <c r="A15632" s="410" t="s">
        <v>3086</v>
      </c>
      <c r="B15632" s="62" t="s">
        <v>123</v>
      </c>
      <c r="C15632" s="62">
        <v>3.6609000000000001E-4</v>
      </c>
      <c r="D15632" s="62">
        <v>11.01</v>
      </c>
      <c r="E15632" s="173">
        <f t="shared" si="344"/>
        <v>0</v>
      </c>
    </row>
    <row r="15633" spans="1:5">
      <c r="A15633" s="410" t="s">
        <v>3087</v>
      </c>
      <c r="B15633" s="62" t="s">
        <v>123</v>
      </c>
      <c r="C15633" s="62">
        <v>3.6609000000000001E-4</v>
      </c>
      <c r="D15633" s="62">
        <v>24.42</v>
      </c>
      <c r="E15633" s="173">
        <f t="shared" si="344"/>
        <v>0</v>
      </c>
    </row>
    <row r="15634" spans="1:5">
      <c r="A15634" s="410" t="s">
        <v>562</v>
      </c>
      <c r="B15634" s="62" t="s">
        <v>563</v>
      </c>
      <c r="C15634" s="62" t="s">
        <v>563</v>
      </c>
      <c r="D15634" s="62" t="s">
        <v>563</v>
      </c>
      <c r="E15634" s="173">
        <f>SUM(E15609:E15633)</f>
        <v>2.6799999999999988</v>
      </c>
    </row>
    <row r="15635" spans="1:5">
      <c r="A15635" s="410"/>
      <c r="B15635" s="62"/>
      <c r="C15635" s="62"/>
      <c r="D15635" s="62"/>
      <c r="E15635" s="173"/>
    </row>
    <row r="15636" spans="1:5">
      <c r="A15636" s="410" t="s">
        <v>565</v>
      </c>
      <c r="B15636" s="62" t="s">
        <v>563</v>
      </c>
      <c r="C15636" s="62" t="s">
        <v>563</v>
      </c>
      <c r="D15636" s="62" t="s">
        <v>563</v>
      </c>
      <c r="E15636" s="173">
        <f>E15599+E15606+E15634</f>
        <v>5.5999999999999988</v>
      </c>
    </row>
    <row r="15637" spans="1:5">
      <c r="A15637" s="410"/>
      <c r="B15637" s="62"/>
      <c r="C15637" s="62"/>
      <c r="D15637" s="413"/>
      <c r="E15637" s="173"/>
    </row>
    <row r="15638" spans="1:5">
      <c r="A15638" s="410"/>
      <c r="B15638" s="62"/>
      <c r="C15638" s="62"/>
      <c r="D15638" s="62"/>
      <c r="E15638" s="173"/>
    </row>
    <row r="15639" spans="1:5">
      <c r="A15639" s="410"/>
      <c r="B15639" s="62"/>
      <c r="C15639" s="62"/>
      <c r="D15639" s="62"/>
      <c r="E15639" s="173"/>
    </row>
    <row r="15640" spans="1:5">
      <c r="A15640" s="410" t="s">
        <v>1595</v>
      </c>
      <c r="B15640" s="62" t="s">
        <v>3547</v>
      </c>
      <c r="C15640" s="62"/>
      <c r="D15640" s="62"/>
      <c r="E15640" s="173"/>
    </row>
    <row r="15641" spans="1:5">
      <c r="A15641" s="410" t="s">
        <v>1307</v>
      </c>
      <c r="B15641" s="62"/>
      <c r="C15641" s="62"/>
      <c r="D15641" s="62"/>
      <c r="E15641" s="173"/>
    </row>
    <row r="15642" spans="1:5">
      <c r="A15642" s="410" t="s">
        <v>570</v>
      </c>
      <c r="B15642" s="62"/>
      <c r="C15642" s="62"/>
      <c r="D15642" s="62"/>
      <c r="E15642" s="173"/>
    </row>
    <row r="15643" spans="1:5">
      <c r="A15643" s="410"/>
      <c r="B15643" s="62"/>
      <c r="C15643" s="62"/>
      <c r="D15643" s="62"/>
      <c r="E15643" s="173"/>
    </row>
    <row r="15644" spans="1:5">
      <c r="A15644" s="410" t="s">
        <v>576</v>
      </c>
      <c r="B15644" s="62" t="s">
        <v>558</v>
      </c>
      <c r="C15644" s="62" t="s">
        <v>559</v>
      </c>
      <c r="D15644" s="62" t="s">
        <v>560</v>
      </c>
      <c r="E15644" s="173" t="s">
        <v>561</v>
      </c>
    </row>
    <row r="15645" spans="1:5" ht="30">
      <c r="A15645" s="410" t="s">
        <v>3061</v>
      </c>
      <c r="B15645" s="62" t="s">
        <v>123</v>
      </c>
      <c r="C15645" s="62">
        <v>4.0600000000000001E-6</v>
      </c>
      <c r="D15645" s="62">
        <v>576</v>
      </c>
      <c r="E15645" s="173">
        <f>TRUNC((C15645*D15645),2)</f>
        <v>0</v>
      </c>
    </row>
    <row r="15646" spans="1:5">
      <c r="A15646" s="410" t="s">
        <v>562</v>
      </c>
      <c r="B15646" s="62" t="s">
        <v>563</v>
      </c>
      <c r="C15646" s="62" t="s">
        <v>563</v>
      </c>
      <c r="D15646" s="62" t="s">
        <v>563</v>
      </c>
      <c r="E15646" s="173">
        <f>SUM(E15645:E15645)</f>
        <v>0</v>
      </c>
    </row>
    <row r="15647" spans="1:5">
      <c r="A15647" s="410"/>
      <c r="B15647" s="62"/>
      <c r="C15647" s="62"/>
      <c r="D15647" s="62"/>
      <c r="E15647" s="173"/>
    </row>
    <row r="15648" spans="1:5">
      <c r="A15648" s="410" t="s">
        <v>557</v>
      </c>
      <c r="B15648" s="62" t="s">
        <v>558</v>
      </c>
      <c r="C15648" s="62" t="s">
        <v>559</v>
      </c>
      <c r="D15648" s="62" t="s">
        <v>560</v>
      </c>
      <c r="E15648" s="173" t="s">
        <v>561</v>
      </c>
    </row>
    <row r="15649" spans="1:5">
      <c r="A15649" s="410" t="s">
        <v>3124</v>
      </c>
      <c r="B15649" s="62" t="s">
        <v>122</v>
      </c>
      <c r="C15649" s="62">
        <v>6.1806E-2</v>
      </c>
      <c r="D15649" s="62">
        <v>9.34</v>
      </c>
      <c r="E15649" s="173">
        <f>TRUNC((C15649*D15649),2)</f>
        <v>0.56999999999999995</v>
      </c>
    </row>
    <row r="15650" spans="1:5">
      <c r="A15650" s="410" t="s">
        <v>562</v>
      </c>
      <c r="B15650" s="62" t="s">
        <v>563</v>
      </c>
      <c r="C15650" s="62" t="s">
        <v>563</v>
      </c>
      <c r="D15650" s="62" t="s">
        <v>563</v>
      </c>
      <c r="E15650" s="173">
        <f>SUM(E15649:E15649)</f>
        <v>0.56999999999999995</v>
      </c>
    </row>
    <row r="15651" spans="1:5">
      <c r="A15651" s="410"/>
      <c r="B15651" s="62"/>
      <c r="C15651" s="62"/>
      <c r="D15651" s="62"/>
      <c r="E15651" s="173"/>
    </row>
    <row r="15652" spans="1:5">
      <c r="A15652" s="410" t="s">
        <v>564</v>
      </c>
      <c r="B15652" s="62" t="s">
        <v>558</v>
      </c>
      <c r="C15652" s="62" t="s">
        <v>559</v>
      </c>
      <c r="D15652" s="62" t="s">
        <v>560</v>
      </c>
      <c r="E15652" s="173" t="s">
        <v>561</v>
      </c>
    </row>
    <row r="15653" spans="1:5">
      <c r="A15653" s="410" t="s">
        <v>3066</v>
      </c>
      <c r="B15653" s="62" t="s">
        <v>123</v>
      </c>
      <c r="C15653" s="62">
        <v>4.8103000000000002E-4</v>
      </c>
      <c r="D15653" s="62">
        <v>6.92</v>
      </c>
      <c r="E15653" s="173">
        <f t="shared" ref="E15653:E15676" si="345">TRUNC((C15653*D15653),2)</f>
        <v>0</v>
      </c>
    </row>
    <row r="15654" spans="1:5">
      <c r="A15654" s="410" t="s">
        <v>3046</v>
      </c>
      <c r="B15654" s="62" t="s">
        <v>131</v>
      </c>
      <c r="C15654" s="62">
        <v>9.6059999999999998E-5</v>
      </c>
      <c r="D15654" s="62">
        <v>50.4</v>
      </c>
      <c r="E15654" s="173">
        <f t="shared" si="345"/>
        <v>0</v>
      </c>
    </row>
    <row r="15655" spans="1:5">
      <c r="A15655" s="410" t="s">
        <v>3067</v>
      </c>
      <c r="B15655" s="62" t="s">
        <v>123</v>
      </c>
      <c r="C15655" s="62">
        <v>3.9879999999999998E-5</v>
      </c>
      <c r="D15655" s="62">
        <v>108.95</v>
      </c>
      <c r="E15655" s="173">
        <f t="shared" si="345"/>
        <v>0</v>
      </c>
    </row>
    <row r="15656" spans="1:5">
      <c r="A15656" s="410" t="s">
        <v>3069</v>
      </c>
      <c r="B15656" s="62" t="s">
        <v>123</v>
      </c>
      <c r="C15656" s="62">
        <v>5.4414999999999997E-4</v>
      </c>
      <c r="D15656" s="62">
        <v>6.21</v>
      </c>
      <c r="E15656" s="173">
        <f t="shared" si="345"/>
        <v>0</v>
      </c>
    </row>
    <row r="15657" spans="1:5">
      <c r="A15657" s="410" t="s">
        <v>3047</v>
      </c>
      <c r="B15657" s="62" t="s">
        <v>131</v>
      </c>
      <c r="C15657" s="62">
        <v>8.2408000000000004E-4</v>
      </c>
      <c r="D15657" s="62">
        <v>9.4499999999999993</v>
      </c>
      <c r="E15657" s="173">
        <f t="shared" si="345"/>
        <v>0</v>
      </c>
    </row>
    <row r="15658" spans="1:5">
      <c r="A15658" s="410" t="s">
        <v>3075</v>
      </c>
      <c r="B15658" s="62" t="s">
        <v>128</v>
      </c>
      <c r="C15658" s="62">
        <v>9.0690000000000001E-5</v>
      </c>
      <c r="D15658" s="62">
        <v>15.32</v>
      </c>
      <c r="E15658" s="173">
        <f t="shared" si="345"/>
        <v>0</v>
      </c>
    </row>
    <row r="15659" spans="1:5">
      <c r="A15659" s="410" t="s">
        <v>3076</v>
      </c>
      <c r="B15659" s="62" t="s">
        <v>122</v>
      </c>
      <c r="C15659" s="62">
        <v>0.06</v>
      </c>
      <c r="D15659" s="62">
        <v>1.87</v>
      </c>
      <c r="E15659" s="173">
        <f t="shared" si="345"/>
        <v>0.11</v>
      </c>
    </row>
    <row r="15660" spans="1:5">
      <c r="A15660" s="410" t="s">
        <v>3077</v>
      </c>
      <c r="B15660" s="62" t="s">
        <v>122</v>
      </c>
      <c r="C15660" s="62">
        <v>0.06</v>
      </c>
      <c r="D15660" s="62">
        <v>0.71</v>
      </c>
      <c r="E15660" s="173">
        <f t="shared" si="345"/>
        <v>0.04</v>
      </c>
    </row>
    <row r="15661" spans="1:5">
      <c r="A15661" s="410" t="s">
        <v>3078</v>
      </c>
      <c r="B15661" s="62" t="s">
        <v>122</v>
      </c>
      <c r="C15661" s="62">
        <v>0.06</v>
      </c>
      <c r="D15661" s="62">
        <v>0.34</v>
      </c>
      <c r="E15661" s="173">
        <f t="shared" si="345"/>
        <v>0.02</v>
      </c>
    </row>
    <row r="15662" spans="1:5">
      <c r="A15662" s="410" t="s">
        <v>3079</v>
      </c>
      <c r="B15662" s="62" t="s">
        <v>122</v>
      </c>
      <c r="C15662" s="62">
        <v>0.06</v>
      </c>
      <c r="D15662" s="62">
        <v>0.05</v>
      </c>
      <c r="E15662" s="173">
        <f t="shared" si="345"/>
        <v>0</v>
      </c>
    </row>
    <row r="15663" spans="1:5">
      <c r="A15663" s="410" t="s">
        <v>3048</v>
      </c>
      <c r="B15663" s="62" t="s">
        <v>123</v>
      </c>
      <c r="C15663" s="62">
        <v>1.5877999999999999E-4</v>
      </c>
      <c r="D15663" s="62">
        <v>31.18</v>
      </c>
      <c r="E15663" s="173">
        <f t="shared" si="345"/>
        <v>0</v>
      </c>
    </row>
    <row r="15664" spans="1:5">
      <c r="A15664" s="410" t="s">
        <v>3049</v>
      </c>
      <c r="B15664" s="62" t="s">
        <v>123</v>
      </c>
      <c r="C15664" s="62">
        <v>7.4419999999999996E-5</v>
      </c>
      <c r="D15664" s="62">
        <v>178.5</v>
      </c>
      <c r="E15664" s="173">
        <f t="shared" si="345"/>
        <v>0.01</v>
      </c>
    </row>
    <row r="15665" spans="1:5">
      <c r="A15665" s="410" t="s">
        <v>3050</v>
      </c>
      <c r="B15665" s="62" t="s">
        <v>123</v>
      </c>
      <c r="C15665" s="62">
        <v>6.68923E-3</v>
      </c>
      <c r="D15665" s="62">
        <v>1.17</v>
      </c>
      <c r="E15665" s="173">
        <f t="shared" si="345"/>
        <v>0</v>
      </c>
    </row>
    <row r="15666" spans="1:5" ht="30">
      <c r="A15666" s="410" t="s">
        <v>3051</v>
      </c>
      <c r="B15666" s="62" t="s">
        <v>123</v>
      </c>
      <c r="C15666" s="62">
        <v>6.4499999999999996E-5</v>
      </c>
      <c r="D15666" s="62">
        <v>140.43</v>
      </c>
      <c r="E15666" s="173">
        <f t="shared" si="345"/>
        <v>0</v>
      </c>
    </row>
    <row r="15667" spans="1:5" ht="30">
      <c r="A15667" s="410" t="s">
        <v>3052</v>
      </c>
      <c r="B15667" s="62" t="s">
        <v>123</v>
      </c>
      <c r="C15667" s="62">
        <v>4.32E-5</v>
      </c>
      <c r="D15667" s="62">
        <v>123.37</v>
      </c>
      <c r="E15667" s="173">
        <f t="shared" si="345"/>
        <v>0</v>
      </c>
    </row>
    <row r="15668" spans="1:5" ht="30">
      <c r="A15668" s="410" t="s">
        <v>3080</v>
      </c>
      <c r="B15668" s="62" t="s">
        <v>123</v>
      </c>
      <c r="C15668" s="62">
        <v>2.65E-6</v>
      </c>
      <c r="D15668" s="62">
        <v>593.85</v>
      </c>
      <c r="E15668" s="173">
        <f t="shared" si="345"/>
        <v>0</v>
      </c>
    </row>
    <row r="15669" spans="1:5">
      <c r="A15669" s="410" t="s">
        <v>3081</v>
      </c>
      <c r="B15669" s="62" t="s">
        <v>123</v>
      </c>
      <c r="C15669" s="62">
        <v>1.6249999999999999E-5</v>
      </c>
      <c r="D15669" s="62">
        <v>134.63</v>
      </c>
      <c r="E15669" s="173">
        <f t="shared" si="345"/>
        <v>0</v>
      </c>
    </row>
    <row r="15670" spans="1:5">
      <c r="A15670" s="410" t="s">
        <v>3082</v>
      </c>
      <c r="B15670" s="62" t="s">
        <v>123</v>
      </c>
      <c r="C15670" s="62">
        <v>1.234E-5</v>
      </c>
      <c r="D15670" s="62">
        <v>202.84</v>
      </c>
      <c r="E15670" s="173">
        <f t="shared" si="345"/>
        <v>0</v>
      </c>
    </row>
    <row r="15671" spans="1:5">
      <c r="A15671" s="410" t="s">
        <v>3083</v>
      </c>
      <c r="B15671" s="62" t="s">
        <v>123</v>
      </c>
      <c r="C15671" s="62">
        <v>2.65E-6</v>
      </c>
      <c r="D15671" s="62">
        <v>574.46</v>
      </c>
      <c r="E15671" s="173">
        <f t="shared" si="345"/>
        <v>0</v>
      </c>
    </row>
    <row r="15672" spans="1:5">
      <c r="A15672" s="410" t="s">
        <v>3084</v>
      </c>
      <c r="B15672" s="62" t="s">
        <v>123</v>
      </c>
      <c r="C15672" s="62">
        <v>3.2499999999999998E-6</v>
      </c>
      <c r="D15672" s="62">
        <v>276.64</v>
      </c>
      <c r="E15672" s="173">
        <f t="shared" si="345"/>
        <v>0</v>
      </c>
    </row>
    <row r="15673" spans="1:5">
      <c r="A15673" s="410" t="s">
        <v>3085</v>
      </c>
      <c r="B15673" s="62" t="s">
        <v>123</v>
      </c>
      <c r="C15673" s="62">
        <v>1.638E-4</v>
      </c>
      <c r="D15673" s="62">
        <v>8.1</v>
      </c>
      <c r="E15673" s="173">
        <f t="shared" si="345"/>
        <v>0</v>
      </c>
    </row>
    <row r="15674" spans="1:5">
      <c r="A15674" s="410" t="s">
        <v>3086</v>
      </c>
      <c r="B15674" s="62" t="s">
        <v>123</v>
      </c>
      <c r="C15674" s="62">
        <v>9.0690000000000001E-5</v>
      </c>
      <c r="D15674" s="62">
        <v>11.01</v>
      </c>
      <c r="E15674" s="173">
        <f t="shared" si="345"/>
        <v>0</v>
      </c>
    </row>
    <row r="15675" spans="1:5">
      <c r="A15675" s="410" t="s">
        <v>3087</v>
      </c>
      <c r="B15675" s="62" t="s">
        <v>123</v>
      </c>
      <c r="C15675" s="62">
        <v>9.0690000000000001E-5</v>
      </c>
      <c r="D15675" s="62">
        <v>24.42</v>
      </c>
      <c r="E15675" s="173">
        <f t="shared" si="345"/>
        <v>0</v>
      </c>
    </row>
    <row r="15676" spans="1:5">
      <c r="A15676" s="410" t="s">
        <v>3391</v>
      </c>
      <c r="B15676" s="62" t="s">
        <v>123</v>
      </c>
      <c r="C15676" s="62">
        <v>1.0882352900000001</v>
      </c>
      <c r="D15676" s="62">
        <v>1.02</v>
      </c>
      <c r="E15676" s="173">
        <f t="shared" si="345"/>
        <v>1.1000000000000001</v>
      </c>
    </row>
    <row r="15677" spans="1:5">
      <c r="A15677" s="410" t="s">
        <v>562</v>
      </c>
      <c r="B15677" s="62" t="s">
        <v>563</v>
      </c>
      <c r="C15677" s="62" t="s">
        <v>563</v>
      </c>
      <c r="D15677" s="62" t="s">
        <v>563</v>
      </c>
      <c r="E15677" s="173">
        <f>SUM(E15653:E15676)</f>
        <v>1.28</v>
      </c>
    </row>
    <row r="15678" spans="1:5">
      <c r="A15678" s="410"/>
      <c r="B15678" s="62"/>
      <c r="C15678" s="62"/>
      <c r="D15678" s="62"/>
      <c r="E15678" s="173"/>
    </row>
    <row r="15679" spans="1:5">
      <c r="A15679" s="410" t="s">
        <v>565</v>
      </c>
      <c r="B15679" s="62" t="s">
        <v>563</v>
      </c>
      <c r="C15679" s="62" t="s">
        <v>563</v>
      </c>
      <c r="D15679" s="62" t="s">
        <v>563</v>
      </c>
      <c r="E15679" s="173">
        <f>E15646+E15650+E15677</f>
        <v>1.85</v>
      </c>
    </row>
    <row r="15680" spans="1:5">
      <c r="A15680" s="410"/>
      <c r="B15680" s="62"/>
      <c r="C15680" s="62"/>
      <c r="D15680" s="413"/>
      <c r="E15680" s="173"/>
    </row>
    <row r="15681" spans="1:5">
      <c r="A15681" s="410"/>
      <c r="B15681" s="62"/>
      <c r="C15681" s="62"/>
      <c r="D15681" s="62"/>
      <c r="E15681" s="173"/>
    </row>
    <row r="15682" spans="1:5">
      <c r="A15682" s="410"/>
      <c r="B15682" s="62"/>
      <c r="C15682" s="62"/>
      <c r="D15682" s="62"/>
      <c r="E15682" s="173"/>
    </row>
    <row r="15683" spans="1:5">
      <c r="A15683" s="410" t="s">
        <v>1596</v>
      </c>
      <c r="B15683" s="62" t="s">
        <v>3736</v>
      </c>
      <c r="C15683" s="62"/>
      <c r="D15683" s="62"/>
      <c r="E15683" s="173"/>
    </row>
    <row r="15684" spans="1:5">
      <c r="A15684" s="410" t="s">
        <v>1308</v>
      </c>
      <c r="B15684" s="62"/>
      <c r="C15684" s="62"/>
      <c r="D15684" s="62"/>
      <c r="E15684" s="173"/>
    </row>
    <row r="15685" spans="1:5">
      <c r="A15685" s="410" t="s">
        <v>570</v>
      </c>
      <c r="B15685" s="62"/>
      <c r="C15685" s="62"/>
      <c r="D15685" s="62"/>
      <c r="E15685" s="173"/>
    </row>
    <row r="15686" spans="1:5">
      <c r="A15686" s="410"/>
      <c r="B15686" s="62"/>
      <c r="C15686" s="62"/>
      <c r="D15686" s="62"/>
      <c r="E15686" s="173"/>
    </row>
    <row r="15687" spans="1:5">
      <c r="A15687" s="410" t="s">
        <v>576</v>
      </c>
      <c r="B15687" s="62" t="s">
        <v>558</v>
      </c>
      <c r="C15687" s="62" t="s">
        <v>559</v>
      </c>
      <c r="D15687" s="62" t="s">
        <v>560</v>
      </c>
      <c r="E15687" s="173" t="s">
        <v>561</v>
      </c>
    </row>
    <row r="15688" spans="1:5" ht="30">
      <c r="A15688" s="410" t="s">
        <v>3061</v>
      </c>
      <c r="B15688" s="62" t="s">
        <v>123</v>
      </c>
      <c r="C15688" s="62">
        <v>3.2360000000000002E-5</v>
      </c>
      <c r="D15688" s="62">
        <v>576</v>
      </c>
      <c r="E15688" s="173">
        <f>TRUNC((C15688*D15688),2)</f>
        <v>0.01</v>
      </c>
    </row>
    <row r="15689" spans="1:5">
      <c r="A15689" s="410" t="s">
        <v>562</v>
      </c>
      <c r="B15689" s="62" t="s">
        <v>563</v>
      </c>
      <c r="C15689" s="62" t="s">
        <v>563</v>
      </c>
      <c r="D15689" s="62" t="s">
        <v>563</v>
      </c>
      <c r="E15689" s="173">
        <f>SUM(E15688:E15688)</f>
        <v>0.01</v>
      </c>
    </row>
    <row r="15690" spans="1:5">
      <c r="A15690" s="410"/>
      <c r="B15690" s="62"/>
      <c r="C15690" s="62"/>
      <c r="D15690" s="62"/>
      <c r="E15690" s="173"/>
    </row>
    <row r="15691" spans="1:5">
      <c r="A15691" s="410" t="s">
        <v>557</v>
      </c>
      <c r="B15691" s="62" t="s">
        <v>558</v>
      </c>
      <c r="C15691" s="62" t="s">
        <v>559</v>
      </c>
      <c r="D15691" s="62" t="s">
        <v>560</v>
      </c>
      <c r="E15691" s="173" t="s">
        <v>561</v>
      </c>
    </row>
    <row r="15692" spans="1:5">
      <c r="A15692" s="410" t="s">
        <v>3124</v>
      </c>
      <c r="B15692" s="62" t="s">
        <v>122</v>
      </c>
      <c r="C15692" s="62">
        <v>0.24619389999999999</v>
      </c>
      <c r="D15692" s="62">
        <v>9.34</v>
      </c>
      <c r="E15692" s="173">
        <f>TRUNC((C15692*D15692),2)</f>
        <v>2.29</v>
      </c>
    </row>
    <row r="15693" spans="1:5">
      <c r="A15693" s="410" t="s">
        <v>3125</v>
      </c>
      <c r="B15693" s="62" t="s">
        <v>122</v>
      </c>
      <c r="C15693" s="62">
        <v>0.24619389999999999</v>
      </c>
      <c r="D15693" s="62">
        <v>13.3</v>
      </c>
      <c r="E15693" s="173">
        <f>TRUNC((C15693*D15693),2)</f>
        <v>3.27</v>
      </c>
    </row>
    <row r="15694" spans="1:5">
      <c r="A15694" s="410" t="s">
        <v>562</v>
      </c>
      <c r="B15694" s="62" t="s">
        <v>563</v>
      </c>
      <c r="C15694" s="62" t="s">
        <v>563</v>
      </c>
      <c r="D15694" s="62" t="s">
        <v>563</v>
      </c>
      <c r="E15694" s="173">
        <f>SUM(E15692:E15693)</f>
        <v>5.5600000000000005</v>
      </c>
    </row>
    <row r="15695" spans="1:5">
      <c r="A15695" s="410"/>
      <c r="B15695" s="62"/>
      <c r="C15695" s="62"/>
      <c r="D15695" s="62"/>
      <c r="E15695" s="173"/>
    </row>
    <row r="15696" spans="1:5">
      <c r="A15696" s="410" t="s">
        <v>564</v>
      </c>
      <c r="B15696" s="62" t="s">
        <v>558</v>
      </c>
      <c r="C15696" s="62" t="s">
        <v>559</v>
      </c>
      <c r="D15696" s="62" t="s">
        <v>560</v>
      </c>
      <c r="E15696" s="173" t="s">
        <v>561</v>
      </c>
    </row>
    <row r="15697" spans="1:5">
      <c r="A15697" s="410" t="s">
        <v>3066</v>
      </c>
      <c r="B15697" s="62" t="s">
        <v>123</v>
      </c>
      <c r="C15697" s="62">
        <v>3.8322199999999999E-3</v>
      </c>
      <c r="D15697" s="62">
        <v>6.92</v>
      </c>
      <c r="E15697" s="173">
        <f t="shared" ref="E15697:E15720" si="346">TRUNC((C15697*D15697),2)</f>
        <v>0.02</v>
      </c>
    </row>
    <row r="15698" spans="1:5">
      <c r="A15698" s="410" t="s">
        <v>3046</v>
      </c>
      <c r="B15698" s="62" t="s">
        <v>131</v>
      </c>
      <c r="C15698" s="62">
        <v>7.6528000000000002E-4</v>
      </c>
      <c r="D15698" s="62">
        <v>50.4</v>
      </c>
      <c r="E15698" s="173">
        <f t="shared" si="346"/>
        <v>0.03</v>
      </c>
    </row>
    <row r="15699" spans="1:5">
      <c r="A15699" s="410" t="s">
        <v>3067</v>
      </c>
      <c r="B15699" s="62" t="s">
        <v>123</v>
      </c>
      <c r="C15699" s="62">
        <v>3.1767999999999998E-4</v>
      </c>
      <c r="D15699" s="62">
        <v>108.95</v>
      </c>
      <c r="E15699" s="173">
        <f t="shared" si="346"/>
        <v>0.03</v>
      </c>
    </row>
    <row r="15700" spans="1:5">
      <c r="A15700" s="410" t="s">
        <v>3442</v>
      </c>
      <c r="B15700" s="62" t="s">
        <v>123</v>
      </c>
      <c r="C15700" s="62">
        <v>1.05960265</v>
      </c>
      <c r="D15700" s="62">
        <v>1.51</v>
      </c>
      <c r="E15700" s="173">
        <f t="shared" si="346"/>
        <v>1.6</v>
      </c>
    </row>
    <row r="15701" spans="1:5">
      <c r="A15701" s="410" t="s">
        <v>3069</v>
      </c>
      <c r="B15701" s="62" t="s">
        <v>123</v>
      </c>
      <c r="C15701" s="62">
        <v>4.3350200000000002E-3</v>
      </c>
      <c r="D15701" s="62">
        <v>6.21</v>
      </c>
      <c r="E15701" s="173">
        <f t="shared" si="346"/>
        <v>0.02</v>
      </c>
    </row>
    <row r="15702" spans="1:5">
      <c r="A15702" s="410" t="s">
        <v>3047</v>
      </c>
      <c r="B15702" s="62" t="s">
        <v>131</v>
      </c>
      <c r="C15702" s="62">
        <v>6.5651399999999997E-3</v>
      </c>
      <c r="D15702" s="62">
        <v>9.4499999999999993</v>
      </c>
      <c r="E15702" s="173">
        <f t="shared" si="346"/>
        <v>0.06</v>
      </c>
    </row>
    <row r="15703" spans="1:5">
      <c r="A15703" s="410" t="s">
        <v>3075</v>
      </c>
      <c r="B15703" s="62" t="s">
        <v>128</v>
      </c>
      <c r="C15703" s="62">
        <v>7.2250000000000005E-4</v>
      </c>
      <c r="D15703" s="62">
        <v>15.32</v>
      </c>
      <c r="E15703" s="173">
        <f t="shared" si="346"/>
        <v>0.01</v>
      </c>
    </row>
    <row r="15704" spans="1:5">
      <c r="A15704" s="410" t="s">
        <v>3076</v>
      </c>
      <c r="B15704" s="62" t="s">
        <v>122</v>
      </c>
      <c r="C15704" s="62">
        <v>0.47799999999999998</v>
      </c>
      <c r="D15704" s="62">
        <v>1.87</v>
      </c>
      <c r="E15704" s="173">
        <f t="shared" si="346"/>
        <v>0.89</v>
      </c>
    </row>
    <row r="15705" spans="1:5">
      <c r="A15705" s="410" t="s">
        <v>3077</v>
      </c>
      <c r="B15705" s="62" t="s">
        <v>122</v>
      </c>
      <c r="C15705" s="62">
        <v>0.47799999999999998</v>
      </c>
      <c r="D15705" s="62">
        <v>0.71</v>
      </c>
      <c r="E15705" s="173">
        <f t="shared" si="346"/>
        <v>0.33</v>
      </c>
    </row>
    <row r="15706" spans="1:5">
      <c r="A15706" s="410" t="s">
        <v>3078</v>
      </c>
      <c r="B15706" s="62" t="s">
        <v>122</v>
      </c>
      <c r="C15706" s="62">
        <v>0.47799999999999998</v>
      </c>
      <c r="D15706" s="62">
        <v>0.34</v>
      </c>
      <c r="E15706" s="173">
        <f t="shared" si="346"/>
        <v>0.16</v>
      </c>
    </row>
    <row r="15707" spans="1:5">
      <c r="A15707" s="410" t="s">
        <v>3079</v>
      </c>
      <c r="B15707" s="62" t="s">
        <v>122</v>
      </c>
      <c r="C15707" s="62">
        <v>0.47799999999999998</v>
      </c>
      <c r="D15707" s="62">
        <v>0.05</v>
      </c>
      <c r="E15707" s="173">
        <f t="shared" si="346"/>
        <v>0.02</v>
      </c>
    </row>
    <row r="15708" spans="1:5">
      <c r="A15708" s="410" t="s">
        <v>3048</v>
      </c>
      <c r="B15708" s="62" t="s">
        <v>123</v>
      </c>
      <c r="C15708" s="62">
        <v>1.26494E-3</v>
      </c>
      <c r="D15708" s="62">
        <v>31.18</v>
      </c>
      <c r="E15708" s="173">
        <f t="shared" si="346"/>
        <v>0.03</v>
      </c>
    </row>
    <row r="15709" spans="1:5">
      <c r="A15709" s="410" t="s">
        <v>3049</v>
      </c>
      <c r="B15709" s="62" t="s">
        <v>123</v>
      </c>
      <c r="C15709" s="62">
        <v>5.9285999999999996E-4</v>
      </c>
      <c r="D15709" s="62">
        <v>178.5</v>
      </c>
      <c r="E15709" s="173">
        <f t="shared" si="346"/>
        <v>0.1</v>
      </c>
    </row>
    <row r="15710" spans="1:5">
      <c r="A15710" s="410" t="s">
        <v>3050</v>
      </c>
      <c r="B15710" s="62" t="s">
        <v>123</v>
      </c>
      <c r="C15710" s="62">
        <v>5.3290879999999999E-2</v>
      </c>
      <c r="D15710" s="62">
        <v>1.17</v>
      </c>
      <c r="E15710" s="173">
        <f t="shared" si="346"/>
        <v>0.06</v>
      </c>
    </row>
    <row r="15711" spans="1:5" ht="30">
      <c r="A15711" s="410" t="s">
        <v>3051</v>
      </c>
      <c r="B15711" s="62" t="s">
        <v>123</v>
      </c>
      <c r="C15711" s="62">
        <v>5.1385999999999999E-4</v>
      </c>
      <c r="D15711" s="62">
        <v>140.43</v>
      </c>
      <c r="E15711" s="173">
        <f t="shared" si="346"/>
        <v>7.0000000000000007E-2</v>
      </c>
    </row>
    <row r="15712" spans="1:5" ht="30">
      <c r="A15712" s="410" t="s">
        <v>3052</v>
      </c>
      <c r="B15712" s="62" t="s">
        <v>123</v>
      </c>
      <c r="C15712" s="62">
        <v>3.4415999999999998E-4</v>
      </c>
      <c r="D15712" s="62">
        <v>123.37</v>
      </c>
      <c r="E15712" s="173">
        <f t="shared" si="346"/>
        <v>0.04</v>
      </c>
    </row>
    <row r="15713" spans="1:5" ht="30">
      <c r="A15713" s="410" t="s">
        <v>3080</v>
      </c>
      <c r="B15713" s="62" t="s">
        <v>123</v>
      </c>
      <c r="C15713" s="62">
        <v>2.1080000000000001E-5</v>
      </c>
      <c r="D15713" s="62">
        <v>593.85</v>
      </c>
      <c r="E15713" s="173">
        <f t="shared" si="346"/>
        <v>0.01</v>
      </c>
    </row>
    <row r="15714" spans="1:5">
      <c r="A15714" s="410" t="s">
        <v>3081</v>
      </c>
      <c r="B15714" s="62" t="s">
        <v>123</v>
      </c>
      <c r="C15714" s="62">
        <v>1.2944000000000001E-4</v>
      </c>
      <c r="D15714" s="62">
        <v>134.63</v>
      </c>
      <c r="E15714" s="173">
        <f t="shared" si="346"/>
        <v>0.01</v>
      </c>
    </row>
    <row r="15715" spans="1:5">
      <c r="A15715" s="410" t="s">
        <v>3082</v>
      </c>
      <c r="B15715" s="62" t="s">
        <v>123</v>
      </c>
      <c r="C15715" s="62">
        <v>9.8319999999999994E-5</v>
      </c>
      <c r="D15715" s="62">
        <v>202.84</v>
      </c>
      <c r="E15715" s="173">
        <f t="shared" si="346"/>
        <v>0.01</v>
      </c>
    </row>
    <row r="15716" spans="1:5">
      <c r="A15716" s="410" t="s">
        <v>3083</v>
      </c>
      <c r="B15716" s="62" t="s">
        <v>123</v>
      </c>
      <c r="C15716" s="62">
        <v>2.1080000000000001E-5</v>
      </c>
      <c r="D15716" s="62">
        <v>574.46</v>
      </c>
      <c r="E15716" s="173">
        <f t="shared" si="346"/>
        <v>0.01</v>
      </c>
    </row>
    <row r="15717" spans="1:5">
      <c r="A15717" s="410" t="s">
        <v>3084</v>
      </c>
      <c r="B15717" s="62" t="s">
        <v>123</v>
      </c>
      <c r="C15717" s="62">
        <v>2.5899999999999999E-5</v>
      </c>
      <c r="D15717" s="62">
        <v>276.64</v>
      </c>
      <c r="E15717" s="173">
        <f t="shared" si="346"/>
        <v>0</v>
      </c>
    </row>
    <row r="15718" spans="1:5">
      <c r="A15718" s="410" t="s">
        <v>3085</v>
      </c>
      <c r="B15718" s="62" t="s">
        <v>123</v>
      </c>
      <c r="C15718" s="62">
        <v>1.3049400000000001E-3</v>
      </c>
      <c r="D15718" s="62">
        <v>8.1</v>
      </c>
      <c r="E15718" s="173">
        <f t="shared" si="346"/>
        <v>0.01</v>
      </c>
    </row>
    <row r="15719" spans="1:5">
      <c r="A15719" s="410" t="s">
        <v>3086</v>
      </c>
      <c r="B15719" s="62" t="s">
        <v>123</v>
      </c>
      <c r="C15719" s="62">
        <v>7.2250000000000005E-4</v>
      </c>
      <c r="D15719" s="62">
        <v>11.01</v>
      </c>
      <c r="E15719" s="173">
        <f t="shared" si="346"/>
        <v>0</v>
      </c>
    </row>
    <row r="15720" spans="1:5">
      <c r="A15720" s="410" t="s">
        <v>3087</v>
      </c>
      <c r="B15720" s="62" t="s">
        <v>123</v>
      </c>
      <c r="C15720" s="62">
        <v>7.2250000000000005E-4</v>
      </c>
      <c r="D15720" s="62">
        <v>24.42</v>
      </c>
      <c r="E15720" s="173">
        <f t="shared" si="346"/>
        <v>0.01</v>
      </c>
    </row>
    <row r="15721" spans="1:5">
      <c r="A15721" s="410" t="s">
        <v>562</v>
      </c>
      <c r="B15721" s="62" t="s">
        <v>563</v>
      </c>
      <c r="C15721" s="62" t="s">
        <v>563</v>
      </c>
      <c r="D15721" s="62" t="s">
        <v>563</v>
      </c>
      <c r="E15721" s="173">
        <f>SUM(E15697:E15720)</f>
        <v>3.5299999999999989</v>
      </c>
    </row>
    <row r="15722" spans="1:5">
      <c r="A15722" s="410"/>
      <c r="B15722" s="62"/>
      <c r="C15722" s="62"/>
      <c r="D15722" s="62"/>
      <c r="E15722" s="173"/>
    </row>
    <row r="15723" spans="1:5">
      <c r="A15723" s="410" t="s">
        <v>565</v>
      </c>
      <c r="B15723" s="62" t="s">
        <v>563</v>
      </c>
      <c r="C15723" s="62" t="s">
        <v>563</v>
      </c>
      <c r="D15723" s="62" t="s">
        <v>563</v>
      </c>
      <c r="E15723" s="173">
        <f>E15689+E15694+E15721</f>
        <v>9.1</v>
      </c>
    </row>
    <row r="15724" spans="1:5">
      <c r="A15724" s="410"/>
      <c r="B15724" s="62"/>
      <c r="C15724" s="62"/>
      <c r="D15724" s="413"/>
      <c r="E15724" s="173"/>
    </row>
    <row r="15725" spans="1:5">
      <c r="A15725" s="410"/>
      <c r="B15725" s="62"/>
      <c r="C15725" s="62"/>
      <c r="D15725" s="62"/>
      <c r="E15725" s="173"/>
    </row>
    <row r="15726" spans="1:5">
      <c r="A15726" s="410"/>
      <c r="B15726" s="62"/>
      <c r="C15726" s="62"/>
      <c r="D15726" s="62"/>
      <c r="E15726" s="173"/>
    </row>
    <row r="15727" spans="1:5">
      <c r="A15727" s="410" t="s">
        <v>1597</v>
      </c>
      <c r="B15727" s="62" t="s">
        <v>3737</v>
      </c>
      <c r="C15727" s="62"/>
      <c r="D15727" s="62"/>
      <c r="E15727" s="173"/>
    </row>
    <row r="15728" spans="1:5">
      <c r="A15728" s="410" t="s">
        <v>1309</v>
      </c>
      <c r="B15728" s="62"/>
      <c r="C15728" s="62"/>
      <c r="D15728" s="62"/>
      <c r="E15728" s="173"/>
    </row>
    <row r="15729" spans="1:5">
      <c r="A15729" s="410" t="s">
        <v>570</v>
      </c>
      <c r="B15729" s="62"/>
      <c r="C15729" s="62"/>
      <c r="D15729" s="62"/>
      <c r="E15729" s="173"/>
    </row>
    <row r="15730" spans="1:5">
      <c r="A15730" s="410"/>
      <c r="B15730" s="62"/>
      <c r="C15730" s="62"/>
      <c r="D15730" s="62"/>
      <c r="E15730" s="173"/>
    </row>
    <row r="15731" spans="1:5">
      <c r="A15731" s="410" t="s">
        <v>576</v>
      </c>
      <c r="B15731" s="62" t="s">
        <v>558</v>
      </c>
      <c r="C15731" s="62" t="s">
        <v>559</v>
      </c>
      <c r="D15731" s="62" t="s">
        <v>560</v>
      </c>
      <c r="E15731" s="173" t="s">
        <v>561</v>
      </c>
    </row>
    <row r="15732" spans="1:5" ht="30">
      <c r="A15732" s="410" t="s">
        <v>3061</v>
      </c>
      <c r="B15732" s="62" t="s">
        <v>123</v>
      </c>
      <c r="C15732" s="62">
        <v>3.574E-5</v>
      </c>
      <c r="D15732" s="62">
        <v>576</v>
      </c>
      <c r="E15732" s="173">
        <f>TRUNC((C15732*D15732),2)</f>
        <v>0.02</v>
      </c>
    </row>
    <row r="15733" spans="1:5">
      <c r="A15733" s="410" t="s">
        <v>562</v>
      </c>
      <c r="B15733" s="62" t="s">
        <v>563</v>
      </c>
      <c r="C15733" s="62" t="s">
        <v>563</v>
      </c>
      <c r="D15733" s="62" t="s">
        <v>563</v>
      </c>
      <c r="E15733" s="173">
        <f>SUM(E15732:E15732)</f>
        <v>0.02</v>
      </c>
    </row>
    <row r="15734" spans="1:5">
      <c r="A15734" s="410"/>
      <c r="B15734" s="62"/>
      <c r="C15734" s="62"/>
      <c r="D15734" s="62"/>
      <c r="E15734" s="173"/>
    </row>
    <row r="15735" spans="1:5">
      <c r="A15735" s="410" t="s">
        <v>557</v>
      </c>
      <c r="B15735" s="62" t="s">
        <v>558</v>
      </c>
      <c r="C15735" s="62" t="s">
        <v>559</v>
      </c>
      <c r="D15735" s="62" t="s">
        <v>560</v>
      </c>
      <c r="E15735" s="173" t="s">
        <v>561</v>
      </c>
    </row>
    <row r="15736" spans="1:5">
      <c r="A15736" s="410" t="s">
        <v>3124</v>
      </c>
      <c r="B15736" s="62" t="s">
        <v>122</v>
      </c>
      <c r="C15736" s="62">
        <v>0.27194639999999998</v>
      </c>
      <c r="D15736" s="62">
        <v>9.34</v>
      </c>
      <c r="E15736" s="173">
        <f>TRUNC((C15736*D15736),2)</f>
        <v>2.5299999999999998</v>
      </c>
    </row>
    <row r="15737" spans="1:5">
      <c r="A15737" s="410" t="s">
        <v>3125</v>
      </c>
      <c r="B15737" s="62" t="s">
        <v>122</v>
      </c>
      <c r="C15737" s="62">
        <v>0.27194639999999998</v>
      </c>
      <c r="D15737" s="62">
        <v>13.3</v>
      </c>
      <c r="E15737" s="173">
        <f>TRUNC((C15737*D15737),2)</f>
        <v>3.61</v>
      </c>
    </row>
    <row r="15738" spans="1:5">
      <c r="A15738" s="410" t="s">
        <v>562</v>
      </c>
      <c r="B15738" s="62" t="s">
        <v>563</v>
      </c>
      <c r="C15738" s="62" t="s">
        <v>563</v>
      </c>
      <c r="D15738" s="62" t="s">
        <v>563</v>
      </c>
      <c r="E15738" s="173">
        <f>SUM(E15736:E15737)</f>
        <v>6.14</v>
      </c>
    </row>
    <row r="15739" spans="1:5">
      <c r="A15739" s="410"/>
      <c r="B15739" s="62"/>
      <c r="C15739" s="62"/>
      <c r="D15739" s="62"/>
      <c r="E15739" s="173"/>
    </row>
    <row r="15740" spans="1:5">
      <c r="A15740" s="410" t="s">
        <v>564</v>
      </c>
      <c r="B15740" s="62" t="s">
        <v>558</v>
      </c>
      <c r="C15740" s="62" t="s">
        <v>559</v>
      </c>
      <c r="D15740" s="62" t="s">
        <v>560</v>
      </c>
      <c r="E15740" s="173" t="s">
        <v>561</v>
      </c>
    </row>
    <row r="15741" spans="1:5">
      <c r="A15741" s="410" t="s">
        <v>3066</v>
      </c>
      <c r="B15741" s="62" t="s">
        <v>123</v>
      </c>
      <c r="C15741" s="62">
        <v>4.2330800000000002E-3</v>
      </c>
      <c r="D15741" s="62">
        <v>6.92</v>
      </c>
      <c r="E15741" s="173">
        <f t="shared" ref="E15741:E15764" si="347">TRUNC((C15741*D15741),2)</f>
        <v>0.02</v>
      </c>
    </row>
    <row r="15742" spans="1:5">
      <c r="A15742" s="410" t="s">
        <v>3046</v>
      </c>
      <c r="B15742" s="62" t="s">
        <v>131</v>
      </c>
      <c r="C15742" s="62">
        <v>8.4531999999999999E-4</v>
      </c>
      <c r="D15742" s="62">
        <v>50.4</v>
      </c>
      <c r="E15742" s="173">
        <f t="shared" si="347"/>
        <v>0.04</v>
      </c>
    </row>
    <row r="15743" spans="1:5">
      <c r="A15743" s="410" t="s">
        <v>3067</v>
      </c>
      <c r="B15743" s="62" t="s">
        <v>123</v>
      </c>
      <c r="C15743" s="62">
        <v>3.5090000000000002E-4</v>
      </c>
      <c r="D15743" s="62">
        <v>108.95</v>
      </c>
      <c r="E15743" s="173">
        <f t="shared" si="347"/>
        <v>0.03</v>
      </c>
    </row>
    <row r="15744" spans="1:5">
      <c r="A15744" s="410" t="s">
        <v>3443</v>
      </c>
      <c r="B15744" s="62" t="s">
        <v>123</v>
      </c>
      <c r="C15744" s="62">
        <v>1.04263566</v>
      </c>
      <c r="D15744" s="62">
        <v>2.58</v>
      </c>
      <c r="E15744" s="173">
        <f t="shared" si="347"/>
        <v>2.69</v>
      </c>
    </row>
    <row r="15745" spans="1:5">
      <c r="A15745" s="410" t="s">
        <v>3069</v>
      </c>
      <c r="B15745" s="62" t="s">
        <v>123</v>
      </c>
      <c r="C15745" s="62">
        <v>4.7884800000000003E-3</v>
      </c>
      <c r="D15745" s="62">
        <v>6.21</v>
      </c>
      <c r="E15745" s="173">
        <f t="shared" si="347"/>
        <v>0.02</v>
      </c>
    </row>
    <row r="15746" spans="1:5">
      <c r="A15746" s="410" t="s">
        <v>3047</v>
      </c>
      <c r="B15746" s="62" t="s">
        <v>131</v>
      </c>
      <c r="C15746" s="62">
        <v>7.2518599999999997E-3</v>
      </c>
      <c r="D15746" s="62">
        <v>9.4499999999999993</v>
      </c>
      <c r="E15746" s="173">
        <f t="shared" si="347"/>
        <v>0.06</v>
      </c>
    </row>
    <row r="15747" spans="1:5">
      <c r="A15747" s="410" t="s">
        <v>3075</v>
      </c>
      <c r="B15747" s="62" t="s">
        <v>128</v>
      </c>
      <c r="C15747" s="62">
        <v>7.9807999999999995E-4</v>
      </c>
      <c r="D15747" s="62">
        <v>15.32</v>
      </c>
      <c r="E15747" s="173">
        <f t="shared" si="347"/>
        <v>0.01</v>
      </c>
    </row>
    <row r="15748" spans="1:5">
      <c r="A15748" s="410" t="s">
        <v>3076</v>
      </c>
      <c r="B15748" s="62" t="s">
        <v>122</v>
      </c>
      <c r="C15748" s="62">
        <v>0.52800000000000002</v>
      </c>
      <c r="D15748" s="62">
        <v>1.87</v>
      </c>
      <c r="E15748" s="173">
        <f t="shared" si="347"/>
        <v>0.98</v>
      </c>
    </row>
    <row r="15749" spans="1:5">
      <c r="A15749" s="410" t="s">
        <v>3077</v>
      </c>
      <c r="B15749" s="62" t="s">
        <v>122</v>
      </c>
      <c r="C15749" s="62">
        <v>0.52800000000000002</v>
      </c>
      <c r="D15749" s="62">
        <v>0.71</v>
      </c>
      <c r="E15749" s="173">
        <f t="shared" si="347"/>
        <v>0.37</v>
      </c>
    </row>
    <row r="15750" spans="1:5">
      <c r="A15750" s="410" t="s">
        <v>3078</v>
      </c>
      <c r="B15750" s="62" t="s">
        <v>122</v>
      </c>
      <c r="C15750" s="62">
        <v>0.52800000000000002</v>
      </c>
      <c r="D15750" s="62">
        <v>0.34</v>
      </c>
      <c r="E15750" s="173">
        <f t="shared" si="347"/>
        <v>0.17</v>
      </c>
    </row>
    <row r="15751" spans="1:5">
      <c r="A15751" s="410" t="s">
        <v>3079</v>
      </c>
      <c r="B15751" s="62" t="s">
        <v>122</v>
      </c>
      <c r="C15751" s="62">
        <v>0.52800000000000002</v>
      </c>
      <c r="D15751" s="62">
        <v>0.05</v>
      </c>
      <c r="E15751" s="173">
        <f t="shared" si="347"/>
        <v>0.02</v>
      </c>
    </row>
    <row r="15752" spans="1:5">
      <c r="A15752" s="410" t="s">
        <v>3048</v>
      </c>
      <c r="B15752" s="62" t="s">
        <v>123</v>
      </c>
      <c r="C15752" s="62">
        <v>1.3972399999999999E-3</v>
      </c>
      <c r="D15752" s="62">
        <v>31.18</v>
      </c>
      <c r="E15752" s="173">
        <f t="shared" si="347"/>
        <v>0.04</v>
      </c>
    </row>
    <row r="15753" spans="1:5">
      <c r="A15753" s="410" t="s">
        <v>3049</v>
      </c>
      <c r="B15753" s="62" t="s">
        <v>123</v>
      </c>
      <c r="C15753" s="62">
        <v>6.5488000000000005E-4</v>
      </c>
      <c r="D15753" s="62">
        <v>178.5</v>
      </c>
      <c r="E15753" s="173">
        <f t="shared" si="347"/>
        <v>0.11</v>
      </c>
    </row>
    <row r="15754" spans="1:5">
      <c r="A15754" s="410" t="s">
        <v>3050</v>
      </c>
      <c r="B15754" s="62" t="s">
        <v>123</v>
      </c>
      <c r="C15754" s="62">
        <v>5.8865239999999999E-2</v>
      </c>
      <c r="D15754" s="62">
        <v>1.17</v>
      </c>
      <c r="E15754" s="173">
        <f t="shared" si="347"/>
        <v>0.06</v>
      </c>
    </row>
    <row r="15755" spans="1:5" ht="30">
      <c r="A15755" s="410" t="s">
        <v>3051</v>
      </c>
      <c r="B15755" s="62" t="s">
        <v>123</v>
      </c>
      <c r="C15755" s="62">
        <v>5.6760000000000003E-4</v>
      </c>
      <c r="D15755" s="62">
        <v>140.43</v>
      </c>
      <c r="E15755" s="173">
        <f t="shared" si="347"/>
        <v>7.0000000000000007E-2</v>
      </c>
    </row>
    <row r="15756" spans="1:5" ht="30">
      <c r="A15756" s="410" t="s">
        <v>3052</v>
      </c>
      <c r="B15756" s="62" t="s">
        <v>123</v>
      </c>
      <c r="C15756" s="62">
        <v>3.8015999999999999E-4</v>
      </c>
      <c r="D15756" s="62">
        <v>123.37</v>
      </c>
      <c r="E15756" s="173">
        <f t="shared" si="347"/>
        <v>0.04</v>
      </c>
    </row>
    <row r="15757" spans="1:5" ht="30">
      <c r="A15757" s="410" t="s">
        <v>3080</v>
      </c>
      <c r="B15757" s="62" t="s">
        <v>123</v>
      </c>
      <c r="C15757" s="62">
        <v>2.3280000000000001E-5</v>
      </c>
      <c r="D15757" s="62">
        <v>593.85</v>
      </c>
      <c r="E15757" s="173">
        <f t="shared" si="347"/>
        <v>0.01</v>
      </c>
    </row>
    <row r="15758" spans="1:5">
      <c r="A15758" s="410" t="s">
        <v>3081</v>
      </c>
      <c r="B15758" s="62" t="s">
        <v>123</v>
      </c>
      <c r="C15758" s="62">
        <v>1.4297999999999999E-4</v>
      </c>
      <c r="D15758" s="62">
        <v>134.63</v>
      </c>
      <c r="E15758" s="173">
        <f t="shared" si="347"/>
        <v>0.01</v>
      </c>
    </row>
    <row r="15759" spans="1:5">
      <c r="A15759" s="410" t="s">
        <v>3082</v>
      </c>
      <c r="B15759" s="62" t="s">
        <v>123</v>
      </c>
      <c r="C15759" s="62">
        <v>1.086E-4</v>
      </c>
      <c r="D15759" s="62">
        <v>202.84</v>
      </c>
      <c r="E15759" s="173">
        <f t="shared" si="347"/>
        <v>0.02</v>
      </c>
    </row>
    <row r="15760" spans="1:5">
      <c r="A15760" s="410" t="s">
        <v>3083</v>
      </c>
      <c r="B15760" s="62" t="s">
        <v>123</v>
      </c>
      <c r="C15760" s="62">
        <v>2.3280000000000001E-5</v>
      </c>
      <c r="D15760" s="62">
        <v>574.46</v>
      </c>
      <c r="E15760" s="173">
        <f t="shared" si="347"/>
        <v>0.01</v>
      </c>
    </row>
    <row r="15761" spans="1:5">
      <c r="A15761" s="410" t="s">
        <v>3084</v>
      </c>
      <c r="B15761" s="62" t="s">
        <v>123</v>
      </c>
      <c r="C15761" s="62">
        <v>2.862E-5</v>
      </c>
      <c r="D15761" s="62">
        <v>276.64</v>
      </c>
      <c r="E15761" s="173">
        <f t="shared" si="347"/>
        <v>0</v>
      </c>
    </row>
    <row r="15762" spans="1:5">
      <c r="A15762" s="410" t="s">
        <v>3085</v>
      </c>
      <c r="B15762" s="62" t="s">
        <v>123</v>
      </c>
      <c r="C15762" s="62">
        <v>1.44144E-3</v>
      </c>
      <c r="D15762" s="62">
        <v>8.1</v>
      </c>
      <c r="E15762" s="173">
        <f t="shared" si="347"/>
        <v>0.01</v>
      </c>
    </row>
    <row r="15763" spans="1:5">
      <c r="A15763" s="410" t="s">
        <v>3086</v>
      </c>
      <c r="B15763" s="62" t="s">
        <v>123</v>
      </c>
      <c r="C15763" s="62">
        <v>7.9807999999999995E-4</v>
      </c>
      <c r="D15763" s="62">
        <v>11.01</v>
      </c>
      <c r="E15763" s="173">
        <f t="shared" si="347"/>
        <v>0</v>
      </c>
    </row>
    <row r="15764" spans="1:5">
      <c r="A15764" s="410" t="s">
        <v>3087</v>
      </c>
      <c r="B15764" s="62" t="s">
        <v>123</v>
      </c>
      <c r="C15764" s="62">
        <v>7.9807999999999995E-4</v>
      </c>
      <c r="D15764" s="62">
        <v>24.42</v>
      </c>
      <c r="E15764" s="173">
        <f t="shared" si="347"/>
        <v>0.01</v>
      </c>
    </row>
    <row r="15765" spans="1:5">
      <c r="A15765" s="410" t="s">
        <v>562</v>
      </c>
      <c r="B15765" s="62" t="s">
        <v>563</v>
      </c>
      <c r="C15765" s="62" t="s">
        <v>563</v>
      </c>
      <c r="D15765" s="62" t="s">
        <v>563</v>
      </c>
      <c r="E15765" s="173">
        <f>SUM(E15741:E15764)</f>
        <v>4.799999999999998</v>
      </c>
    </row>
    <row r="15766" spans="1:5">
      <c r="A15766" s="410"/>
      <c r="B15766" s="62"/>
      <c r="C15766" s="62"/>
      <c r="D15766" s="62"/>
      <c r="E15766" s="173"/>
    </row>
    <row r="15767" spans="1:5">
      <c r="A15767" s="410" t="s">
        <v>565</v>
      </c>
      <c r="B15767" s="62" t="s">
        <v>563</v>
      </c>
      <c r="C15767" s="62" t="s">
        <v>563</v>
      </c>
      <c r="D15767" s="62" t="s">
        <v>563</v>
      </c>
      <c r="E15767" s="173">
        <f>E15733+E15738+E15765</f>
        <v>10.959999999999997</v>
      </c>
    </row>
    <row r="15768" spans="1:5">
      <c r="A15768" s="410"/>
      <c r="B15768" s="62"/>
      <c r="C15768" s="62"/>
      <c r="D15768" s="413"/>
      <c r="E15768" s="173"/>
    </row>
    <row r="15769" spans="1:5">
      <c r="A15769" s="410"/>
      <c r="B15769" s="62"/>
      <c r="C15769" s="62"/>
      <c r="D15769" s="62"/>
      <c r="E15769" s="173"/>
    </row>
    <row r="15770" spans="1:5">
      <c r="A15770" s="410"/>
      <c r="B15770" s="62"/>
      <c r="C15770" s="62"/>
      <c r="D15770" s="62"/>
      <c r="E15770" s="173"/>
    </row>
    <row r="15771" spans="1:5">
      <c r="A15771" s="410" t="s">
        <v>1598</v>
      </c>
      <c r="B15771" s="62" t="s">
        <v>3547</v>
      </c>
      <c r="C15771" s="62"/>
      <c r="D15771" s="62"/>
      <c r="E15771" s="173"/>
    </row>
    <row r="15772" spans="1:5">
      <c r="A15772" s="410" t="s">
        <v>1310</v>
      </c>
      <c r="B15772" s="62"/>
      <c r="C15772" s="62"/>
      <c r="D15772" s="62"/>
      <c r="E15772" s="173"/>
    </row>
    <row r="15773" spans="1:5">
      <c r="A15773" s="410" t="s">
        <v>590</v>
      </c>
      <c r="B15773" s="62"/>
      <c r="C15773" s="62"/>
      <c r="D15773" s="62"/>
      <c r="E15773" s="173"/>
    </row>
    <row r="15774" spans="1:5">
      <c r="A15774" s="410"/>
      <c r="B15774" s="62"/>
      <c r="C15774" s="62"/>
      <c r="D15774" s="62"/>
      <c r="E15774" s="173"/>
    </row>
    <row r="15775" spans="1:5">
      <c r="A15775" s="410" t="s">
        <v>576</v>
      </c>
      <c r="B15775" s="62" t="s">
        <v>558</v>
      </c>
      <c r="C15775" s="62" t="s">
        <v>559</v>
      </c>
      <c r="D15775" s="62" t="s">
        <v>560</v>
      </c>
      <c r="E15775" s="173" t="s">
        <v>561</v>
      </c>
    </row>
    <row r="15776" spans="1:5" ht="30">
      <c r="A15776" s="410" t="s">
        <v>3061</v>
      </c>
      <c r="B15776" s="62" t="s">
        <v>123</v>
      </c>
      <c r="C15776" s="62">
        <v>4.0620000000000001E-5</v>
      </c>
      <c r="D15776" s="62">
        <v>576</v>
      </c>
      <c r="E15776" s="173">
        <f>TRUNC((C15776*D15776),2)</f>
        <v>0.02</v>
      </c>
    </row>
    <row r="15777" spans="1:5">
      <c r="A15777" s="410" t="s">
        <v>562</v>
      </c>
      <c r="B15777" s="62" t="s">
        <v>563</v>
      </c>
      <c r="C15777" s="62" t="s">
        <v>563</v>
      </c>
      <c r="D15777" s="62" t="s">
        <v>563</v>
      </c>
      <c r="E15777" s="173">
        <f>SUM(E15776:E15776)</f>
        <v>0.02</v>
      </c>
    </row>
    <row r="15778" spans="1:5">
      <c r="A15778" s="410"/>
      <c r="B15778" s="62"/>
      <c r="C15778" s="62"/>
      <c r="D15778" s="62"/>
      <c r="E15778" s="173"/>
    </row>
    <row r="15779" spans="1:5">
      <c r="A15779" s="410" t="s">
        <v>557</v>
      </c>
      <c r="B15779" s="62" t="s">
        <v>558</v>
      </c>
      <c r="C15779" s="62" t="s">
        <v>559</v>
      </c>
      <c r="D15779" s="62" t="s">
        <v>560</v>
      </c>
      <c r="E15779" s="173" t="s">
        <v>561</v>
      </c>
    </row>
    <row r="15780" spans="1:5">
      <c r="A15780" s="410" t="s">
        <v>3124</v>
      </c>
      <c r="B15780" s="62" t="s">
        <v>122</v>
      </c>
      <c r="C15780" s="62">
        <v>0.30903000000000003</v>
      </c>
      <c r="D15780" s="62">
        <v>9.34</v>
      </c>
      <c r="E15780" s="173">
        <f>TRUNC((C15780*D15780),2)</f>
        <v>2.88</v>
      </c>
    </row>
    <row r="15781" spans="1:5">
      <c r="A15781" s="410" t="s">
        <v>3125</v>
      </c>
      <c r="B15781" s="62" t="s">
        <v>122</v>
      </c>
      <c r="C15781" s="62">
        <v>0.30903000000000003</v>
      </c>
      <c r="D15781" s="62">
        <v>13.3</v>
      </c>
      <c r="E15781" s="173">
        <f>TRUNC((C15781*D15781),2)</f>
        <v>4.1100000000000003</v>
      </c>
    </row>
    <row r="15782" spans="1:5">
      <c r="A15782" s="410" t="s">
        <v>562</v>
      </c>
      <c r="B15782" s="62" t="s">
        <v>563</v>
      </c>
      <c r="C15782" s="62" t="s">
        <v>563</v>
      </c>
      <c r="D15782" s="62" t="s">
        <v>563</v>
      </c>
      <c r="E15782" s="173">
        <f>SUM(E15780:E15781)</f>
        <v>6.99</v>
      </c>
    </row>
    <row r="15783" spans="1:5">
      <c r="A15783" s="410"/>
      <c r="B15783" s="62"/>
      <c r="C15783" s="62"/>
      <c r="D15783" s="62"/>
      <c r="E15783" s="173"/>
    </row>
    <row r="15784" spans="1:5">
      <c r="A15784" s="410" t="s">
        <v>564</v>
      </c>
      <c r="B15784" s="62" t="s">
        <v>558</v>
      </c>
      <c r="C15784" s="62" t="s">
        <v>559</v>
      </c>
      <c r="D15784" s="62" t="s">
        <v>560</v>
      </c>
      <c r="E15784" s="173" t="s">
        <v>561</v>
      </c>
    </row>
    <row r="15785" spans="1:5">
      <c r="A15785" s="410" t="s">
        <v>3066</v>
      </c>
      <c r="B15785" s="62" t="s">
        <v>123</v>
      </c>
      <c r="C15785" s="62">
        <v>4.8103199999999999E-3</v>
      </c>
      <c r="D15785" s="62">
        <v>6.92</v>
      </c>
      <c r="E15785" s="173">
        <f t="shared" ref="E15785:E15808" si="348">TRUNC((C15785*D15785),2)</f>
        <v>0.03</v>
      </c>
    </row>
    <row r="15786" spans="1:5">
      <c r="A15786" s="410" t="s">
        <v>3046</v>
      </c>
      <c r="B15786" s="62" t="s">
        <v>131</v>
      </c>
      <c r="C15786" s="62">
        <v>9.6060000000000004E-4</v>
      </c>
      <c r="D15786" s="62">
        <v>50.4</v>
      </c>
      <c r="E15786" s="173">
        <f t="shared" si="348"/>
        <v>0.04</v>
      </c>
    </row>
    <row r="15787" spans="1:5">
      <c r="A15787" s="410" t="s">
        <v>3067</v>
      </c>
      <c r="B15787" s="62" t="s">
        <v>123</v>
      </c>
      <c r="C15787" s="62">
        <v>3.9876000000000001E-4</v>
      </c>
      <c r="D15787" s="62">
        <v>108.95</v>
      </c>
      <c r="E15787" s="173">
        <f t="shared" si="348"/>
        <v>0.04</v>
      </c>
    </row>
    <row r="15788" spans="1:5">
      <c r="A15788" s="410" t="s">
        <v>3069</v>
      </c>
      <c r="B15788" s="62" t="s">
        <v>123</v>
      </c>
      <c r="C15788" s="62">
        <v>5.4414600000000004E-3</v>
      </c>
      <c r="D15788" s="62">
        <v>6.21</v>
      </c>
      <c r="E15788" s="173">
        <f t="shared" si="348"/>
        <v>0.03</v>
      </c>
    </row>
    <row r="15789" spans="1:5">
      <c r="A15789" s="410" t="s">
        <v>3047</v>
      </c>
      <c r="B15789" s="62" t="s">
        <v>131</v>
      </c>
      <c r="C15789" s="62">
        <v>8.2407599999999998E-3</v>
      </c>
      <c r="D15789" s="62">
        <v>9.4499999999999993</v>
      </c>
      <c r="E15789" s="173">
        <f t="shared" si="348"/>
        <v>7.0000000000000007E-2</v>
      </c>
    </row>
    <row r="15790" spans="1:5">
      <c r="A15790" s="410" t="s">
        <v>3075</v>
      </c>
      <c r="B15790" s="62" t="s">
        <v>128</v>
      </c>
      <c r="C15790" s="62">
        <v>9.0689999999999998E-4</v>
      </c>
      <c r="D15790" s="62">
        <v>15.32</v>
      </c>
      <c r="E15790" s="173">
        <f t="shared" si="348"/>
        <v>0.01</v>
      </c>
    </row>
    <row r="15791" spans="1:5">
      <c r="A15791" s="410" t="s">
        <v>3076</v>
      </c>
      <c r="B15791" s="62" t="s">
        <v>122</v>
      </c>
      <c r="C15791" s="62">
        <v>0.6</v>
      </c>
      <c r="D15791" s="62">
        <v>1.87</v>
      </c>
      <c r="E15791" s="173">
        <f t="shared" si="348"/>
        <v>1.1200000000000001</v>
      </c>
    </row>
    <row r="15792" spans="1:5">
      <c r="A15792" s="410" t="s">
        <v>3077</v>
      </c>
      <c r="B15792" s="62" t="s">
        <v>122</v>
      </c>
      <c r="C15792" s="62">
        <v>0.6</v>
      </c>
      <c r="D15792" s="62">
        <v>0.71</v>
      </c>
      <c r="E15792" s="173">
        <f t="shared" si="348"/>
        <v>0.42</v>
      </c>
    </row>
    <row r="15793" spans="1:5">
      <c r="A15793" s="410" t="s">
        <v>3078</v>
      </c>
      <c r="B15793" s="62" t="s">
        <v>122</v>
      </c>
      <c r="C15793" s="62">
        <v>0.6</v>
      </c>
      <c r="D15793" s="62">
        <v>0.34</v>
      </c>
      <c r="E15793" s="173">
        <f t="shared" si="348"/>
        <v>0.2</v>
      </c>
    </row>
    <row r="15794" spans="1:5">
      <c r="A15794" s="410" t="s">
        <v>3079</v>
      </c>
      <c r="B15794" s="62" t="s">
        <v>122</v>
      </c>
      <c r="C15794" s="62">
        <v>0.6</v>
      </c>
      <c r="D15794" s="62">
        <v>0.05</v>
      </c>
      <c r="E15794" s="173">
        <f t="shared" si="348"/>
        <v>0.03</v>
      </c>
    </row>
    <row r="15795" spans="1:5">
      <c r="A15795" s="410" t="s">
        <v>3048</v>
      </c>
      <c r="B15795" s="62" t="s">
        <v>123</v>
      </c>
      <c r="C15795" s="62">
        <v>1.58778E-3</v>
      </c>
      <c r="D15795" s="62">
        <v>31.18</v>
      </c>
      <c r="E15795" s="173">
        <f t="shared" si="348"/>
        <v>0.04</v>
      </c>
    </row>
    <row r="15796" spans="1:5">
      <c r="A15796" s="410" t="s">
        <v>3049</v>
      </c>
      <c r="B15796" s="62" t="s">
        <v>123</v>
      </c>
      <c r="C15796" s="62">
        <v>7.4417999999999999E-4</v>
      </c>
      <c r="D15796" s="62">
        <v>178.5</v>
      </c>
      <c r="E15796" s="173">
        <f t="shared" si="348"/>
        <v>0.13</v>
      </c>
    </row>
    <row r="15797" spans="1:5">
      <c r="A15797" s="410" t="s">
        <v>3050</v>
      </c>
      <c r="B15797" s="62" t="s">
        <v>123</v>
      </c>
      <c r="C15797" s="62">
        <v>6.6892320000000005E-2</v>
      </c>
      <c r="D15797" s="62">
        <v>1.17</v>
      </c>
      <c r="E15797" s="173">
        <f t="shared" si="348"/>
        <v>7.0000000000000007E-2</v>
      </c>
    </row>
    <row r="15798" spans="1:5" ht="30">
      <c r="A15798" s="410" t="s">
        <v>3051</v>
      </c>
      <c r="B15798" s="62" t="s">
        <v>123</v>
      </c>
      <c r="C15798" s="62">
        <v>6.4499999999999996E-4</v>
      </c>
      <c r="D15798" s="62">
        <v>140.43</v>
      </c>
      <c r="E15798" s="173">
        <f t="shared" si="348"/>
        <v>0.09</v>
      </c>
    </row>
    <row r="15799" spans="1:5" ht="30">
      <c r="A15799" s="410" t="s">
        <v>3052</v>
      </c>
      <c r="B15799" s="62" t="s">
        <v>123</v>
      </c>
      <c r="C15799" s="62">
        <v>4.3199999999999998E-4</v>
      </c>
      <c r="D15799" s="62">
        <v>123.37</v>
      </c>
      <c r="E15799" s="173">
        <f t="shared" si="348"/>
        <v>0.05</v>
      </c>
    </row>
    <row r="15800" spans="1:5" ht="30">
      <c r="A15800" s="410" t="s">
        <v>3080</v>
      </c>
      <c r="B15800" s="62" t="s">
        <v>123</v>
      </c>
      <c r="C15800" s="62">
        <v>2.6460000000000001E-5</v>
      </c>
      <c r="D15800" s="62">
        <v>593.85</v>
      </c>
      <c r="E15800" s="173">
        <f t="shared" si="348"/>
        <v>0.01</v>
      </c>
    </row>
    <row r="15801" spans="1:5">
      <c r="A15801" s="410" t="s">
        <v>3081</v>
      </c>
      <c r="B15801" s="62" t="s">
        <v>123</v>
      </c>
      <c r="C15801" s="62">
        <v>1.6248E-4</v>
      </c>
      <c r="D15801" s="62">
        <v>134.63</v>
      </c>
      <c r="E15801" s="173">
        <f t="shared" si="348"/>
        <v>0.02</v>
      </c>
    </row>
    <row r="15802" spans="1:5">
      <c r="A15802" s="410" t="s">
        <v>3082</v>
      </c>
      <c r="B15802" s="62" t="s">
        <v>123</v>
      </c>
      <c r="C15802" s="62">
        <v>1.2342000000000001E-4</v>
      </c>
      <c r="D15802" s="62">
        <v>202.84</v>
      </c>
      <c r="E15802" s="173">
        <f t="shared" si="348"/>
        <v>0.02</v>
      </c>
    </row>
    <row r="15803" spans="1:5">
      <c r="A15803" s="410" t="s">
        <v>3083</v>
      </c>
      <c r="B15803" s="62" t="s">
        <v>123</v>
      </c>
      <c r="C15803" s="62">
        <v>2.6460000000000001E-5</v>
      </c>
      <c r="D15803" s="62">
        <v>574.46</v>
      </c>
      <c r="E15803" s="173">
        <f t="shared" si="348"/>
        <v>0.01</v>
      </c>
    </row>
    <row r="15804" spans="1:5">
      <c r="A15804" s="410" t="s">
        <v>3084</v>
      </c>
      <c r="B15804" s="62" t="s">
        <v>123</v>
      </c>
      <c r="C15804" s="62">
        <v>3.252E-5</v>
      </c>
      <c r="D15804" s="62">
        <v>276.64</v>
      </c>
      <c r="E15804" s="173">
        <f t="shared" si="348"/>
        <v>0</v>
      </c>
    </row>
    <row r="15805" spans="1:5">
      <c r="A15805" s="410" t="s">
        <v>3085</v>
      </c>
      <c r="B15805" s="62" t="s">
        <v>123</v>
      </c>
      <c r="C15805" s="62">
        <v>1.6379999999999999E-3</v>
      </c>
      <c r="D15805" s="62">
        <v>8.1</v>
      </c>
      <c r="E15805" s="173">
        <f t="shared" si="348"/>
        <v>0.01</v>
      </c>
    </row>
    <row r="15806" spans="1:5">
      <c r="A15806" s="410" t="s">
        <v>3086</v>
      </c>
      <c r="B15806" s="62" t="s">
        <v>123</v>
      </c>
      <c r="C15806" s="62">
        <v>9.0689999999999998E-4</v>
      </c>
      <c r="D15806" s="62">
        <v>11.01</v>
      </c>
      <c r="E15806" s="173">
        <f t="shared" si="348"/>
        <v>0</v>
      </c>
    </row>
    <row r="15807" spans="1:5">
      <c r="A15807" s="410" t="s">
        <v>3087</v>
      </c>
      <c r="B15807" s="62" t="s">
        <v>123</v>
      </c>
      <c r="C15807" s="62">
        <v>9.0689999999999998E-4</v>
      </c>
      <c r="D15807" s="62">
        <v>24.42</v>
      </c>
      <c r="E15807" s="173">
        <f t="shared" si="348"/>
        <v>0.02</v>
      </c>
    </row>
    <row r="15808" spans="1:5">
      <c r="A15808" s="410" t="s">
        <v>3444</v>
      </c>
      <c r="B15808" s="62" t="s">
        <v>126</v>
      </c>
      <c r="C15808" s="62">
        <v>1.0040268400000001</v>
      </c>
      <c r="D15808" s="62">
        <v>14.9</v>
      </c>
      <c r="E15808" s="173">
        <f t="shared" si="348"/>
        <v>14.95</v>
      </c>
    </row>
    <row r="15809" spans="1:5">
      <c r="A15809" s="410" t="s">
        <v>562</v>
      </c>
      <c r="B15809" s="62" t="s">
        <v>563</v>
      </c>
      <c r="C15809" s="62" t="s">
        <v>563</v>
      </c>
      <c r="D15809" s="62" t="s">
        <v>563</v>
      </c>
      <c r="E15809" s="173">
        <f>SUM(E15785:E15808)</f>
        <v>17.409999999999997</v>
      </c>
    </row>
    <row r="15810" spans="1:5">
      <c r="A15810" s="410"/>
      <c r="B15810" s="62"/>
      <c r="C15810" s="62"/>
      <c r="D15810" s="62"/>
      <c r="E15810" s="173"/>
    </row>
    <row r="15811" spans="1:5">
      <c r="A15811" s="410" t="s">
        <v>565</v>
      </c>
      <c r="B15811" s="62" t="s">
        <v>563</v>
      </c>
      <c r="C15811" s="62" t="s">
        <v>563</v>
      </c>
      <c r="D15811" s="62" t="s">
        <v>563</v>
      </c>
      <c r="E15811" s="173">
        <f>E15777+E15782+E15809</f>
        <v>24.419999999999995</v>
      </c>
    </row>
    <row r="15812" spans="1:5">
      <c r="A15812" s="410"/>
      <c r="B15812" s="62"/>
      <c r="C15812" s="62"/>
      <c r="D15812" s="413"/>
      <c r="E15812" s="173"/>
    </row>
    <row r="15813" spans="1:5">
      <c r="A15813" s="410"/>
      <c r="B15813" s="62"/>
      <c r="C15813" s="62"/>
      <c r="D15813" s="62"/>
      <c r="E15813" s="173"/>
    </row>
    <row r="15814" spans="1:5">
      <c r="A15814" s="410"/>
      <c r="B15814" s="62"/>
      <c r="C15814" s="62"/>
      <c r="D15814" s="62"/>
      <c r="E15814" s="173"/>
    </row>
    <row r="15815" spans="1:5">
      <c r="A15815" s="410" t="s">
        <v>1599</v>
      </c>
      <c r="B15815" s="62" t="s">
        <v>3547</v>
      </c>
      <c r="C15815" s="62"/>
      <c r="D15815" s="62"/>
      <c r="E15815" s="173"/>
    </row>
    <row r="15816" spans="1:5">
      <c r="A15816" s="410" t="s">
        <v>1311</v>
      </c>
      <c r="B15816" s="62"/>
      <c r="C15816" s="62"/>
      <c r="D15816" s="62"/>
      <c r="E15816" s="173"/>
    </row>
    <row r="15817" spans="1:5">
      <c r="A15817" s="410" t="s">
        <v>590</v>
      </c>
      <c r="B15817" s="62"/>
      <c r="C15817" s="62"/>
      <c r="D15817" s="62"/>
      <c r="E15817" s="173"/>
    </row>
    <row r="15818" spans="1:5">
      <c r="A15818" s="410"/>
      <c r="B15818" s="62"/>
      <c r="C15818" s="62"/>
      <c r="D15818" s="62"/>
      <c r="E15818" s="173"/>
    </row>
    <row r="15819" spans="1:5">
      <c r="A15819" s="410" t="s">
        <v>576</v>
      </c>
      <c r="B15819" s="62" t="s">
        <v>558</v>
      </c>
      <c r="C15819" s="62" t="s">
        <v>559</v>
      </c>
      <c r="D15819" s="62" t="s">
        <v>560</v>
      </c>
      <c r="E15819" s="173" t="s">
        <v>561</v>
      </c>
    </row>
    <row r="15820" spans="1:5" ht="30">
      <c r="A15820" s="410" t="s">
        <v>3061</v>
      </c>
      <c r="B15820" s="62" t="s">
        <v>123</v>
      </c>
      <c r="C15820" s="62">
        <v>4.0620000000000001E-5</v>
      </c>
      <c r="D15820" s="62">
        <v>576</v>
      </c>
      <c r="E15820" s="173">
        <f>TRUNC((C15820*D15820),2)</f>
        <v>0.02</v>
      </c>
    </row>
    <row r="15821" spans="1:5">
      <c r="A15821" s="410" t="s">
        <v>562</v>
      </c>
      <c r="B15821" s="62" t="s">
        <v>563</v>
      </c>
      <c r="C15821" s="62" t="s">
        <v>563</v>
      </c>
      <c r="D15821" s="62" t="s">
        <v>563</v>
      </c>
      <c r="E15821" s="173">
        <f>SUM(E15820:E15820)</f>
        <v>0.02</v>
      </c>
    </row>
    <row r="15822" spans="1:5">
      <c r="A15822" s="410"/>
      <c r="B15822" s="62"/>
      <c r="C15822" s="62"/>
      <c r="D15822" s="62"/>
      <c r="E15822" s="173"/>
    </row>
    <row r="15823" spans="1:5">
      <c r="A15823" s="410" t="s">
        <v>557</v>
      </c>
      <c r="B15823" s="62" t="s">
        <v>558</v>
      </c>
      <c r="C15823" s="62" t="s">
        <v>559</v>
      </c>
      <c r="D15823" s="62" t="s">
        <v>560</v>
      </c>
      <c r="E15823" s="173" t="s">
        <v>561</v>
      </c>
    </row>
    <row r="15824" spans="1:5">
      <c r="A15824" s="410" t="s">
        <v>3124</v>
      </c>
      <c r="B15824" s="62" t="s">
        <v>122</v>
      </c>
      <c r="C15824" s="62">
        <v>0.30903000000000003</v>
      </c>
      <c r="D15824" s="62">
        <v>9.34</v>
      </c>
      <c r="E15824" s="173">
        <f>TRUNC((C15824*D15824),2)</f>
        <v>2.88</v>
      </c>
    </row>
    <row r="15825" spans="1:5">
      <c r="A15825" s="410" t="s">
        <v>3125</v>
      </c>
      <c r="B15825" s="62" t="s">
        <v>122</v>
      </c>
      <c r="C15825" s="62">
        <v>0.30903000000000003</v>
      </c>
      <c r="D15825" s="62">
        <v>13.3</v>
      </c>
      <c r="E15825" s="173">
        <f>TRUNC((C15825*D15825),2)</f>
        <v>4.1100000000000003</v>
      </c>
    </row>
    <row r="15826" spans="1:5">
      <c r="A15826" s="410" t="s">
        <v>562</v>
      </c>
      <c r="B15826" s="62" t="s">
        <v>563</v>
      </c>
      <c r="C15826" s="62" t="s">
        <v>563</v>
      </c>
      <c r="D15826" s="62" t="s">
        <v>563</v>
      </c>
      <c r="E15826" s="173">
        <f>SUM(E15824:E15825)</f>
        <v>6.99</v>
      </c>
    </row>
    <row r="15827" spans="1:5">
      <c r="A15827" s="410"/>
      <c r="B15827" s="62"/>
      <c r="C15827" s="62"/>
      <c r="D15827" s="62"/>
      <c r="E15827" s="173"/>
    </row>
    <row r="15828" spans="1:5">
      <c r="A15828" s="410" t="s">
        <v>564</v>
      </c>
      <c r="B15828" s="62" t="s">
        <v>558</v>
      </c>
      <c r="C15828" s="62" t="s">
        <v>559</v>
      </c>
      <c r="D15828" s="62" t="s">
        <v>560</v>
      </c>
      <c r="E15828" s="173" t="s">
        <v>561</v>
      </c>
    </row>
    <row r="15829" spans="1:5">
      <c r="A15829" s="410" t="s">
        <v>3066</v>
      </c>
      <c r="B15829" s="62" t="s">
        <v>123</v>
      </c>
      <c r="C15829" s="62">
        <v>4.8103199999999999E-3</v>
      </c>
      <c r="D15829" s="62">
        <v>6.92</v>
      </c>
      <c r="E15829" s="173">
        <f t="shared" ref="E15829:E15853" si="349">TRUNC((C15829*D15829),2)</f>
        <v>0.03</v>
      </c>
    </row>
    <row r="15830" spans="1:5">
      <c r="A15830" s="410" t="s">
        <v>3046</v>
      </c>
      <c r="B15830" s="62" t="s">
        <v>131</v>
      </c>
      <c r="C15830" s="62">
        <v>9.6060000000000004E-4</v>
      </c>
      <c r="D15830" s="62">
        <v>50.4</v>
      </c>
      <c r="E15830" s="173">
        <f t="shared" si="349"/>
        <v>0.04</v>
      </c>
    </row>
    <row r="15831" spans="1:5">
      <c r="A15831" s="410" t="s">
        <v>3067</v>
      </c>
      <c r="B15831" s="62" t="s">
        <v>123</v>
      </c>
      <c r="C15831" s="62">
        <v>3.9876000000000001E-4</v>
      </c>
      <c r="D15831" s="62">
        <v>108.95</v>
      </c>
      <c r="E15831" s="173">
        <f t="shared" si="349"/>
        <v>0.04</v>
      </c>
    </row>
    <row r="15832" spans="1:5">
      <c r="A15832" s="410" t="s">
        <v>3069</v>
      </c>
      <c r="B15832" s="62" t="s">
        <v>123</v>
      </c>
      <c r="C15832" s="62">
        <v>5.4414600000000004E-3</v>
      </c>
      <c r="D15832" s="62">
        <v>6.21</v>
      </c>
      <c r="E15832" s="173">
        <f t="shared" si="349"/>
        <v>0.03</v>
      </c>
    </row>
    <row r="15833" spans="1:5">
      <c r="A15833" s="410" t="s">
        <v>3047</v>
      </c>
      <c r="B15833" s="62" t="s">
        <v>131</v>
      </c>
      <c r="C15833" s="62">
        <v>8.2407599999999998E-3</v>
      </c>
      <c r="D15833" s="62">
        <v>9.4499999999999993</v>
      </c>
      <c r="E15833" s="173">
        <f t="shared" si="349"/>
        <v>7.0000000000000007E-2</v>
      </c>
    </row>
    <row r="15834" spans="1:5">
      <c r="A15834" s="410" t="s">
        <v>3075</v>
      </c>
      <c r="B15834" s="62" t="s">
        <v>128</v>
      </c>
      <c r="C15834" s="62">
        <v>9.0689999999999998E-4</v>
      </c>
      <c r="D15834" s="62">
        <v>15.32</v>
      </c>
      <c r="E15834" s="173">
        <f t="shared" si="349"/>
        <v>0.01</v>
      </c>
    </row>
    <row r="15835" spans="1:5">
      <c r="A15835" s="410" t="s">
        <v>3076</v>
      </c>
      <c r="B15835" s="62" t="s">
        <v>122</v>
      </c>
      <c r="C15835" s="62">
        <v>0.6</v>
      </c>
      <c r="D15835" s="62">
        <v>1.87</v>
      </c>
      <c r="E15835" s="173">
        <f t="shared" si="349"/>
        <v>1.1200000000000001</v>
      </c>
    </row>
    <row r="15836" spans="1:5">
      <c r="A15836" s="410" t="s">
        <v>3077</v>
      </c>
      <c r="B15836" s="62" t="s">
        <v>122</v>
      </c>
      <c r="C15836" s="62">
        <v>0.6</v>
      </c>
      <c r="D15836" s="62">
        <v>0.71</v>
      </c>
      <c r="E15836" s="173">
        <f t="shared" si="349"/>
        <v>0.42</v>
      </c>
    </row>
    <row r="15837" spans="1:5">
      <c r="A15837" s="410" t="s">
        <v>3078</v>
      </c>
      <c r="B15837" s="62" t="s">
        <v>122</v>
      </c>
      <c r="C15837" s="62">
        <v>0.6</v>
      </c>
      <c r="D15837" s="62">
        <v>0.34</v>
      </c>
      <c r="E15837" s="173">
        <f t="shared" si="349"/>
        <v>0.2</v>
      </c>
    </row>
    <row r="15838" spans="1:5">
      <c r="A15838" s="410" t="s">
        <v>3079</v>
      </c>
      <c r="B15838" s="62" t="s">
        <v>122</v>
      </c>
      <c r="C15838" s="62">
        <v>0.6</v>
      </c>
      <c r="D15838" s="62">
        <v>0.05</v>
      </c>
      <c r="E15838" s="173">
        <f t="shared" si="349"/>
        <v>0.03</v>
      </c>
    </row>
    <row r="15839" spans="1:5">
      <c r="A15839" s="410" t="s">
        <v>3048</v>
      </c>
      <c r="B15839" s="62" t="s">
        <v>123</v>
      </c>
      <c r="C15839" s="62">
        <v>1.58778E-3</v>
      </c>
      <c r="D15839" s="62">
        <v>31.18</v>
      </c>
      <c r="E15839" s="173">
        <f t="shared" si="349"/>
        <v>0.04</v>
      </c>
    </row>
    <row r="15840" spans="1:5">
      <c r="A15840" s="410" t="s">
        <v>3049</v>
      </c>
      <c r="B15840" s="62" t="s">
        <v>123</v>
      </c>
      <c r="C15840" s="62">
        <v>7.4417999999999999E-4</v>
      </c>
      <c r="D15840" s="62">
        <v>178.5</v>
      </c>
      <c r="E15840" s="173">
        <f t="shared" si="349"/>
        <v>0.13</v>
      </c>
    </row>
    <row r="15841" spans="1:5">
      <c r="A15841" s="410" t="s">
        <v>3050</v>
      </c>
      <c r="B15841" s="62" t="s">
        <v>123</v>
      </c>
      <c r="C15841" s="62">
        <v>6.6892320000000005E-2</v>
      </c>
      <c r="D15841" s="62">
        <v>1.17</v>
      </c>
      <c r="E15841" s="173">
        <f t="shared" si="349"/>
        <v>7.0000000000000007E-2</v>
      </c>
    </row>
    <row r="15842" spans="1:5" ht="30">
      <c r="A15842" s="410" t="s">
        <v>3051</v>
      </c>
      <c r="B15842" s="62" t="s">
        <v>123</v>
      </c>
      <c r="C15842" s="62">
        <v>6.4499999999999996E-4</v>
      </c>
      <c r="D15842" s="62">
        <v>140.43</v>
      </c>
      <c r="E15842" s="173">
        <f t="shared" si="349"/>
        <v>0.09</v>
      </c>
    </row>
    <row r="15843" spans="1:5" ht="30">
      <c r="A15843" s="410" t="s">
        <v>3052</v>
      </c>
      <c r="B15843" s="62" t="s">
        <v>123</v>
      </c>
      <c r="C15843" s="62">
        <v>4.3199999999999998E-4</v>
      </c>
      <c r="D15843" s="62">
        <v>123.37</v>
      </c>
      <c r="E15843" s="173">
        <f t="shared" si="349"/>
        <v>0.05</v>
      </c>
    </row>
    <row r="15844" spans="1:5" ht="30">
      <c r="A15844" s="410" t="s">
        <v>3080</v>
      </c>
      <c r="B15844" s="62" t="s">
        <v>123</v>
      </c>
      <c r="C15844" s="62">
        <v>2.6460000000000001E-5</v>
      </c>
      <c r="D15844" s="62">
        <v>593.85</v>
      </c>
      <c r="E15844" s="173">
        <f t="shared" si="349"/>
        <v>0.01</v>
      </c>
    </row>
    <row r="15845" spans="1:5">
      <c r="A15845" s="410" t="s">
        <v>3081</v>
      </c>
      <c r="B15845" s="62" t="s">
        <v>123</v>
      </c>
      <c r="C15845" s="62">
        <v>1.6248E-4</v>
      </c>
      <c r="D15845" s="62">
        <v>134.63</v>
      </c>
      <c r="E15845" s="173">
        <f t="shared" si="349"/>
        <v>0.02</v>
      </c>
    </row>
    <row r="15846" spans="1:5">
      <c r="A15846" s="410" t="s">
        <v>3082</v>
      </c>
      <c r="B15846" s="62" t="s">
        <v>123</v>
      </c>
      <c r="C15846" s="62">
        <v>1.2342000000000001E-4</v>
      </c>
      <c r="D15846" s="62">
        <v>202.84</v>
      </c>
      <c r="E15846" s="173">
        <f t="shared" si="349"/>
        <v>0.02</v>
      </c>
    </row>
    <row r="15847" spans="1:5">
      <c r="A15847" s="410" t="s">
        <v>3083</v>
      </c>
      <c r="B15847" s="62" t="s">
        <v>123</v>
      </c>
      <c r="C15847" s="62">
        <v>2.6460000000000001E-5</v>
      </c>
      <c r="D15847" s="62">
        <v>574.46</v>
      </c>
      <c r="E15847" s="173">
        <f t="shared" si="349"/>
        <v>0.01</v>
      </c>
    </row>
    <row r="15848" spans="1:5">
      <c r="A15848" s="410" t="s">
        <v>3084</v>
      </c>
      <c r="B15848" s="62" t="s">
        <v>123</v>
      </c>
      <c r="C15848" s="62">
        <v>3.252E-5</v>
      </c>
      <c r="D15848" s="62">
        <v>276.64</v>
      </c>
      <c r="E15848" s="173">
        <f t="shared" si="349"/>
        <v>0</v>
      </c>
    </row>
    <row r="15849" spans="1:5">
      <c r="A15849" s="410" t="s">
        <v>3085</v>
      </c>
      <c r="B15849" s="62" t="s">
        <v>123</v>
      </c>
      <c r="C15849" s="62">
        <v>1.6379999999999999E-3</v>
      </c>
      <c r="D15849" s="62">
        <v>8.1</v>
      </c>
      <c r="E15849" s="173">
        <f t="shared" si="349"/>
        <v>0.01</v>
      </c>
    </row>
    <row r="15850" spans="1:5">
      <c r="A15850" s="410" t="s">
        <v>3086</v>
      </c>
      <c r="B15850" s="62" t="s">
        <v>123</v>
      </c>
      <c r="C15850" s="62">
        <v>9.0689999999999998E-4</v>
      </c>
      <c r="D15850" s="62">
        <v>11.01</v>
      </c>
      <c r="E15850" s="173">
        <f t="shared" si="349"/>
        <v>0</v>
      </c>
    </row>
    <row r="15851" spans="1:5">
      <c r="A15851" s="410" t="s">
        <v>3087</v>
      </c>
      <c r="B15851" s="62" t="s">
        <v>123</v>
      </c>
      <c r="C15851" s="62">
        <v>9.0689999999999998E-4</v>
      </c>
      <c r="D15851" s="62">
        <v>24.42</v>
      </c>
      <c r="E15851" s="173">
        <f t="shared" si="349"/>
        <v>0.02</v>
      </c>
    </row>
    <row r="15852" spans="1:5">
      <c r="A15852" s="410" t="s">
        <v>3403</v>
      </c>
      <c r="B15852" s="62" t="s">
        <v>126</v>
      </c>
      <c r="C15852" s="62">
        <v>1.0081855399999999</v>
      </c>
      <c r="D15852" s="62">
        <v>7.33</v>
      </c>
      <c r="E15852" s="173">
        <f t="shared" si="349"/>
        <v>7.39</v>
      </c>
    </row>
    <row r="15853" spans="1:5">
      <c r="A15853" s="410" t="s">
        <v>3445</v>
      </c>
      <c r="B15853" s="62" t="s">
        <v>126</v>
      </c>
      <c r="C15853" s="62">
        <v>1</v>
      </c>
      <c r="D15853" s="62">
        <v>3.16</v>
      </c>
      <c r="E15853" s="173">
        <f t="shared" si="349"/>
        <v>3.16</v>
      </c>
    </row>
    <row r="15854" spans="1:5">
      <c r="A15854" s="410" t="s">
        <v>562</v>
      </c>
      <c r="B15854" s="62" t="s">
        <v>563</v>
      </c>
      <c r="C15854" s="62" t="s">
        <v>563</v>
      </c>
      <c r="D15854" s="62" t="s">
        <v>563</v>
      </c>
      <c r="E15854" s="173">
        <f>SUM(E15829:E15853)</f>
        <v>13.009999999999998</v>
      </c>
    </row>
    <row r="15855" spans="1:5">
      <c r="A15855" s="410"/>
      <c r="B15855" s="62"/>
      <c r="C15855" s="62"/>
      <c r="D15855" s="62"/>
      <c r="E15855" s="173"/>
    </row>
    <row r="15856" spans="1:5">
      <c r="A15856" s="410" t="s">
        <v>565</v>
      </c>
      <c r="B15856" s="62" t="s">
        <v>563</v>
      </c>
      <c r="C15856" s="62" t="s">
        <v>563</v>
      </c>
      <c r="D15856" s="62" t="s">
        <v>563</v>
      </c>
      <c r="E15856" s="173">
        <f>E15821+E15826+E15854</f>
        <v>20.019999999999996</v>
      </c>
    </row>
    <row r="15857" spans="1:5">
      <c r="A15857" s="410"/>
      <c r="B15857" s="62"/>
      <c r="C15857" s="62"/>
      <c r="D15857" s="413"/>
      <c r="E15857" s="173"/>
    </row>
    <row r="15858" spans="1:5">
      <c r="A15858" s="410"/>
      <c r="B15858" s="62"/>
      <c r="C15858" s="62"/>
      <c r="D15858" s="62"/>
      <c r="E15858" s="173"/>
    </row>
    <row r="15859" spans="1:5">
      <c r="A15859" s="410"/>
      <c r="B15859" s="62"/>
      <c r="C15859" s="62"/>
      <c r="D15859" s="62"/>
      <c r="E15859" s="173"/>
    </row>
    <row r="15860" spans="1:5">
      <c r="A15860" s="410" t="s">
        <v>1600</v>
      </c>
      <c r="B15860" s="62" t="s">
        <v>3547</v>
      </c>
      <c r="C15860" s="62"/>
      <c r="D15860" s="62"/>
      <c r="E15860" s="173"/>
    </row>
    <row r="15861" spans="1:5">
      <c r="A15861" s="410" t="s">
        <v>1312</v>
      </c>
      <c r="B15861" s="62"/>
      <c r="C15861" s="62"/>
      <c r="D15861" s="62"/>
      <c r="E15861" s="173"/>
    </row>
    <row r="15862" spans="1:5">
      <c r="A15862" s="410" t="s">
        <v>570</v>
      </c>
      <c r="B15862" s="62"/>
      <c r="C15862" s="62"/>
      <c r="D15862" s="62"/>
      <c r="E15862" s="173"/>
    </row>
    <row r="15863" spans="1:5">
      <c r="A15863" s="410"/>
      <c r="B15863" s="62"/>
      <c r="C15863" s="62"/>
      <c r="D15863" s="62"/>
      <c r="E15863" s="173"/>
    </row>
    <row r="15864" spans="1:5">
      <c r="A15864" s="410" t="s">
        <v>576</v>
      </c>
      <c r="B15864" s="62" t="s">
        <v>558</v>
      </c>
      <c r="C15864" s="62" t="s">
        <v>559</v>
      </c>
      <c r="D15864" s="62" t="s">
        <v>560</v>
      </c>
      <c r="E15864" s="173" t="s">
        <v>561</v>
      </c>
    </row>
    <row r="15865" spans="1:5" ht="30">
      <c r="A15865" s="410" t="s">
        <v>3061</v>
      </c>
      <c r="B15865" s="62" t="s">
        <v>123</v>
      </c>
      <c r="C15865" s="62">
        <v>2.7080000000000002E-5</v>
      </c>
      <c r="D15865" s="62">
        <v>576</v>
      </c>
      <c r="E15865" s="173">
        <f>TRUNC((C15865*D15865),2)</f>
        <v>0.01</v>
      </c>
    </row>
    <row r="15866" spans="1:5">
      <c r="A15866" s="410" t="s">
        <v>562</v>
      </c>
      <c r="B15866" s="62" t="s">
        <v>563</v>
      </c>
      <c r="C15866" s="62" t="s">
        <v>563</v>
      </c>
      <c r="D15866" s="62" t="s">
        <v>563</v>
      </c>
      <c r="E15866" s="173">
        <f>SUM(E15865:E15865)</f>
        <v>0.01</v>
      </c>
    </row>
    <row r="15867" spans="1:5">
      <c r="A15867" s="410"/>
      <c r="B15867" s="62"/>
      <c r="C15867" s="62"/>
      <c r="D15867" s="62"/>
      <c r="E15867" s="173"/>
    </row>
    <row r="15868" spans="1:5">
      <c r="A15868" s="410" t="s">
        <v>557</v>
      </c>
      <c r="B15868" s="62" t="s">
        <v>558</v>
      </c>
      <c r="C15868" s="62" t="s">
        <v>559</v>
      </c>
      <c r="D15868" s="62" t="s">
        <v>560</v>
      </c>
      <c r="E15868" s="173" t="s">
        <v>561</v>
      </c>
    </row>
    <row r="15869" spans="1:5">
      <c r="A15869" s="410" t="s">
        <v>3124</v>
      </c>
      <c r="B15869" s="62" t="s">
        <v>122</v>
      </c>
      <c r="C15869" s="62">
        <v>0.20602000000000001</v>
      </c>
      <c r="D15869" s="62">
        <v>9.34</v>
      </c>
      <c r="E15869" s="173">
        <f>TRUNC((C15869*D15869),2)</f>
        <v>1.92</v>
      </c>
    </row>
    <row r="15870" spans="1:5">
      <c r="A15870" s="410" t="s">
        <v>3125</v>
      </c>
      <c r="B15870" s="62" t="s">
        <v>122</v>
      </c>
      <c r="C15870" s="62">
        <v>0.20602000000000001</v>
      </c>
      <c r="D15870" s="62">
        <v>13.3</v>
      </c>
      <c r="E15870" s="173">
        <f>TRUNC((C15870*D15870),2)</f>
        <v>2.74</v>
      </c>
    </row>
    <row r="15871" spans="1:5">
      <c r="A15871" s="410" t="s">
        <v>562</v>
      </c>
      <c r="B15871" s="62" t="s">
        <v>563</v>
      </c>
      <c r="C15871" s="62" t="s">
        <v>563</v>
      </c>
      <c r="D15871" s="62" t="s">
        <v>563</v>
      </c>
      <c r="E15871" s="173">
        <f>SUM(E15869:E15870)</f>
        <v>4.66</v>
      </c>
    </row>
    <row r="15872" spans="1:5">
      <c r="A15872" s="410"/>
      <c r="B15872" s="62"/>
      <c r="C15872" s="62"/>
      <c r="D15872" s="62"/>
      <c r="E15872" s="173"/>
    </row>
    <row r="15873" spans="1:5">
      <c r="A15873" s="410" t="s">
        <v>564</v>
      </c>
      <c r="B15873" s="62" t="s">
        <v>558</v>
      </c>
      <c r="C15873" s="62" t="s">
        <v>559</v>
      </c>
      <c r="D15873" s="62" t="s">
        <v>560</v>
      </c>
      <c r="E15873" s="173" t="s">
        <v>561</v>
      </c>
    </row>
    <row r="15874" spans="1:5">
      <c r="A15874" s="410" t="s">
        <v>3066</v>
      </c>
      <c r="B15874" s="62" t="s">
        <v>123</v>
      </c>
      <c r="C15874" s="62">
        <v>3.2068800000000001E-3</v>
      </c>
      <c r="D15874" s="62">
        <v>6.92</v>
      </c>
      <c r="E15874" s="173">
        <f t="shared" ref="E15874:E15897" si="350">TRUNC((C15874*D15874),2)</f>
        <v>0.02</v>
      </c>
    </row>
    <row r="15875" spans="1:5">
      <c r="A15875" s="410" t="s">
        <v>3046</v>
      </c>
      <c r="B15875" s="62" t="s">
        <v>131</v>
      </c>
      <c r="C15875" s="62">
        <v>6.4039999999999995E-4</v>
      </c>
      <c r="D15875" s="62">
        <v>50.4</v>
      </c>
      <c r="E15875" s="173">
        <f t="shared" si="350"/>
        <v>0.03</v>
      </c>
    </row>
    <row r="15876" spans="1:5">
      <c r="A15876" s="410" t="s">
        <v>3067</v>
      </c>
      <c r="B15876" s="62" t="s">
        <v>123</v>
      </c>
      <c r="C15876" s="62">
        <v>2.6583999999999999E-4</v>
      </c>
      <c r="D15876" s="62">
        <v>108.95</v>
      </c>
      <c r="E15876" s="173">
        <f t="shared" si="350"/>
        <v>0.02</v>
      </c>
    </row>
    <row r="15877" spans="1:5">
      <c r="A15877" s="410" t="s">
        <v>3069</v>
      </c>
      <c r="B15877" s="62" t="s">
        <v>123</v>
      </c>
      <c r="C15877" s="62">
        <v>3.6276400000000001E-3</v>
      </c>
      <c r="D15877" s="62">
        <v>6.21</v>
      </c>
      <c r="E15877" s="173">
        <f t="shared" si="350"/>
        <v>0.02</v>
      </c>
    </row>
    <row r="15878" spans="1:5">
      <c r="A15878" s="410" t="s">
        <v>3047</v>
      </c>
      <c r="B15878" s="62" t="s">
        <v>131</v>
      </c>
      <c r="C15878" s="62">
        <v>5.4938399999999998E-3</v>
      </c>
      <c r="D15878" s="62">
        <v>9.4499999999999993</v>
      </c>
      <c r="E15878" s="173">
        <f t="shared" si="350"/>
        <v>0.05</v>
      </c>
    </row>
    <row r="15879" spans="1:5">
      <c r="A15879" s="410" t="s">
        <v>3075</v>
      </c>
      <c r="B15879" s="62" t="s">
        <v>128</v>
      </c>
      <c r="C15879" s="62">
        <v>6.0459999999999995E-4</v>
      </c>
      <c r="D15879" s="62">
        <v>15.32</v>
      </c>
      <c r="E15879" s="173">
        <f t="shared" si="350"/>
        <v>0</v>
      </c>
    </row>
    <row r="15880" spans="1:5">
      <c r="A15880" s="410" t="s">
        <v>3076</v>
      </c>
      <c r="B15880" s="62" t="s">
        <v>122</v>
      </c>
      <c r="C15880" s="62">
        <v>0.4</v>
      </c>
      <c r="D15880" s="62">
        <v>1.87</v>
      </c>
      <c r="E15880" s="173">
        <f t="shared" si="350"/>
        <v>0.74</v>
      </c>
    </row>
    <row r="15881" spans="1:5">
      <c r="A15881" s="410" t="s">
        <v>3077</v>
      </c>
      <c r="B15881" s="62" t="s">
        <v>122</v>
      </c>
      <c r="C15881" s="62">
        <v>0.4</v>
      </c>
      <c r="D15881" s="62">
        <v>0.71</v>
      </c>
      <c r="E15881" s="173">
        <f t="shared" si="350"/>
        <v>0.28000000000000003</v>
      </c>
    </row>
    <row r="15882" spans="1:5">
      <c r="A15882" s="410" t="s">
        <v>3078</v>
      </c>
      <c r="B15882" s="62" t="s">
        <v>122</v>
      </c>
      <c r="C15882" s="62">
        <v>0.4</v>
      </c>
      <c r="D15882" s="62">
        <v>0.34</v>
      </c>
      <c r="E15882" s="173">
        <f t="shared" si="350"/>
        <v>0.13</v>
      </c>
    </row>
    <row r="15883" spans="1:5">
      <c r="A15883" s="410" t="s">
        <v>3079</v>
      </c>
      <c r="B15883" s="62" t="s">
        <v>122</v>
      </c>
      <c r="C15883" s="62">
        <v>0.4</v>
      </c>
      <c r="D15883" s="62">
        <v>0.05</v>
      </c>
      <c r="E15883" s="173">
        <f t="shared" si="350"/>
        <v>0.02</v>
      </c>
    </row>
    <row r="15884" spans="1:5">
      <c r="A15884" s="410" t="s">
        <v>3048</v>
      </c>
      <c r="B15884" s="62" t="s">
        <v>123</v>
      </c>
      <c r="C15884" s="62">
        <v>1.0585200000000001E-3</v>
      </c>
      <c r="D15884" s="62">
        <v>31.18</v>
      </c>
      <c r="E15884" s="173">
        <f t="shared" si="350"/>
        <v>0.03</v>
      </c>
    </row>
    <row r="15885" spans="1:5">
      <c r="A15885" s="410" t="s">
        <v>3049</v>
      </c>
      <c r="B15885" s="62" t="s">
        <v>123</v>
      </c>
      <c r="C15885" s="62">
        <v>4.9611999999999996E-4</v>
      </c>
      <c r="D15885" s="62">
        <v>178.5</v>
      </c>
      <c r="E15885" s="173">
        <f t="shared" si="350"/>
        <v>0.08</v>
      </c>
    </row>
    <row r="15886" spans="1:5">
      <c r="A15886" s="410" t="s">
        <v>3050</v>
      </c>
      <c r="B15886" s="62" t="s">
        <v>123</v>
      </c>
      <c r="C15886" s="62">
        <v>4.4594880000000003E-2</v>
      </c>
      <c r="D15886" s="62">
        <v>1.17</v>
      </c>
      <c r="E15886" s="173">
        <f t="shared" si="350"/>
        <v>0.05</v>
      </c>
    </row>
    <row r="15887" spans="1:5" ht="30">
      <c r="A15887" s="410" t="s">
        <v>3051</v>
      </c>
      <c r="B15887" s="62" t="s">
        <v>123</v>
      </c>
      <c r="C15887" s="62">
        <v>4.2999999999999999E-4</v>
      </c>
      <c r="D15887" s="62">
        <v>140.43</v>
      </c>
      <c r="E15887" s="173">
        <f t="shared" si="350"/>
        <v>0.06</v>
      </c>
    </row>
    <row r="15888" spans="1:5" ht="30">
      <c r="A15888" s="410" t="s">
        <v>3052</v>
      </c>
      <c r="B15888" s="62" t="s">
        <v>123</v>
      </c>
      <c r="C15888" s="62">
        <v>2.8800000000000001E-4</v>
      </c>
      <c r="D15888" s="62">
        <v>123.37</v>
      </c>
      <c r="E15888" s="173">
        <f t="shared" si="350"/>
        <v>0.03</v>
      </c>
    </row>
    <row r="15889" spans="1:5" ht="30">
      <c r="A15889" s="410" t="s">
        <v>3080</v>
      </c>
      <c r="B15889" s="62" t="s">
        <v>123</v>
      </c>
      <c r="C15889" s="62">
        <v>1.7640000000000001E-5</v>
      </c>
      <c r="D15889" s="62">
        <v>593.85</v>
      </c>
      <c r="E15889" s="173">
        <f t="shared" si="350"/>
        <v>0.01</v>
      </c>
    </row>
    <row r="15890" spans="1:5">
      <c r="A15890" s="410" t="s">
        <v>3081</v>
      </c>
      <c r="B15890" s="62" t="s">
        <v>123</v>
      </c>
      <c r="C15890" s="62">
        <v>1.0832000000000001E-4</v>
      </c>
      <c r="D15890" s="62">
        <v>134.63</v>
      </c>
      <c r="E15890" s="173">
        <f t="shared" si="350"/>
        <v>0.01</v>
      </c>
    </row>
    <row r="15891" spans="1:5">
      <c r="A15891" s="410" t="s">
        <v>3082</v>
      </c>
      <c r="B15891" s="62" t="s">
        <v>123</v>
      </c>
      <c r="C15891" s="62">
        <v>8.2280000000000005E-5</v>
      </c>
      <c r="D15891" s="62">
        <v>202.84</v>
      </c>
      <c r="E15891" s="173">
        <f t="shared" si="350"/>
        <v>0.01</v>
      </c>
    </row>
    <row r="15892" spans="1:5">
      <c r="A15892" s="410" t="s">
        <v>3083</v>
      </c>
      <c r="B15892" s="62" t="s">
        <v>123</v>
      </c>
      <c r="C15892" s="62">
        <v>1.7640000000000001E-5</v>
      </c>
      <c r="D15892" s="62">
        <v>574.46</v>
      </c>
      <c r="E15892" s="173">
        <f t="shared" si="350"/>
        <v>0.01</v>
      </c>
    </row>
    <row r="15893" spans="1:5">
      <c r="A15893" s="410" t="s">
        <v>3084</v>
      </c>
      <c r="B15893" s="62" t="s">
        <v>123</v>
      </c>
      <c r="C15893" s="62">
        <v>2.1679999999999999E-5</v>
      </c>
      <c r="D15893" s="62">
        <v>276.64</v>
      </c>
      <c r="E15893" s="173">
        <f t="shared" si="350"/>
        <v>0</v>
      </c>
    </row>
    <row r="15894" spans="1:5">
      <c r="A15894" s="410" t="s">
        <v>3085</v>
      </c>
      <c r="B15894" s="62" t="s">
        <v>123</v>
      </c>
      <c r="C15894" s="62">
        <v>1.0920000000000001E-3</v>
      </c>
      <c r="D15894" s="62">
        <v>8.1</v>
      </c>
      <c r="E15894" s="173">
        <f t="shared" si="350"/>
        <v>0</v>
      </c>
    </row>
    <row r="15895" spans="1:5">
      <c r="A15895" s="410" t="s">
        <v>3086</v>
      </c>
      <c r="B15895" s="62" t="s">
        <v>123</v>
      </c>
      <c r="C15895" s="62">
        <v>6.0459999999999995E-4</v>
      </c>
      <c r="D15895" s="62">
        <v>11.01</v>
      </c>
      <c r="E15895" s="173">
        <f t="shared" si="350"/>
        <v>0</v>
      </c>
    </row>
    <row r="15896" spans="1:5">
      <c r="A15896" s="410" t="s">
        <v>3087</v>
      </c>
      <c r="B15896" s="62" t="s">
        <v>123</v>
      </c>
      <c r="C15896" s="62">
        <v>6.0459999999999995E-4</v>
      </c>
      <c r="D15896" s="62">
        <v>24.42</v>
      </c>
      <c r="E15896" s="173">
        <f t="shared" si="350"/>
        <v>0.01</v>
      </c>
    </row>
    <row r="15897" spans="1:5">
      <c r="A15897" s="410" t="s">
        <v>3446</v>
      </c>
      <c r="B15897" s="62" t="s">
        <v>123</v>
      </c>
      <c r="C15897" s="62">
        <v>1.0071111100000001</v>
      </c>
      <c r="D15897" s="62">
        <v>11.25</v>
      </c>
      <c r="E15897" s="173">
        <f t="shared" si="350"/>
        <v>11.32</v>
      </c>
    </row>
    <row r="15898" spans="1:5">
      <c r="A15898" s="410" t="s">
        <v>562</v>
      </c>
      <c r="B15898" s="62" t="s">
        <v>563</v>
      </c>
      <c r="C15898" s="62" t="s">
        <v>563</v>
      </c>
      <c r="D15898" s="62" t="s">
        <v>563</v>
      </c>
      <c r="E15898" s="173">
        <f>SUM(E15874:E15897)</f>
        <v>12.93</v>
      </c>
    </row>
    <row r="15899" spans="1:5">
      <c r="A15899" s="410"/>
      <c r="B15899" s="62"/>
      <c r="C15899" s="62"/>
      <c r="D15899" s="62"/>
      <c r="E15899" s="173"/>
    </row>
    <row r="15900" spans="1:5">
      <c r="A15900" s="410" t="s">
        <v>565</v>
      </c>
      <c r="B15900" s="62" t="s">
        <v>563</v>
      </c>
      <c r="C15900" s="62" t="s">
        <v>563</v>
      </c>
      <c r="D15900" s="62" t="s">
        <v>563</v>
      </c>
      <c r="E15900" s="173">
        <f>E15866+E15871+E15898</f>
        <v>17.600000000000001</v>
      </c>
    </row>
    <row r="15901" spans="1:5">
      <c r="A15901" s="410"/>
      <c r="B15901" s="62"/>
      <c r="C15901" s="62"/>
      <c r="D15901" s="413"/>
      <c r="E15901" s="173"/>
    </row>
    <row r="15902" spans="1:5">
      <c r="A15902" s="410"/>
      <c r="B15902" s="62"/>
      <c r="C15902" s="62"/>
      <c r="D15902" s="62"/>
      <c r="E15902" s="173"/>
    </row>
    <row r="15903" spans="1:5">
      <c r="A15903" s="410"/>
      <c r="B15903" s="62"/>
      <c r="C15903" s="62"/>
      <c r="D15903" s="62"/>
      <c r="E15903" s="173"/>
    </row>
    <row r="15904" spans="1:5">
      <c r="A15904" s="410" t="s">
        <v>1601</v>
      </c>
      <c r="B15904" s="62" t="s">
        <v>3547</v>
      </c>
      <c r="C15904" s="62"/>
      <c r="D15904" s="62"/>
      <c r="E15904" s="173"/>
    </row>
    <row r="15905" spans="1:5">
      <c r="A15905" s="410" t="s">
        <v>1313</v>
      </c>
      <c r="B15905" s="62"/>
      <c r="C15905" s="62"/>
      <c r="D15905" s="62"/>
      <c r="E15905" s="173"/>
    </row>
    <row r="15906" spans="1:5">
      <c r="A15906" s="410" t="s">
        <v>570</v>
      </c>
      <c r="B15906" s="62"/>
      <c r="C15906" s="62"/>
      <c r="D15906" s="62"/>
      <c r="E15906" s="173"/>
    </row>
    <row r="15907" spans="1:5">
      <c r="A15907" s="410"/>
      <c r="B15907" s="62"/>
      <c r="C15907" s="62"/>
      <c r="D15907" s="62"/>
      <c r="E15907" s="173"/>
    </row>
    <row r="15908" spans="1:5">
      <c r="A15908" s="410" t="s">
        <v>576</v>
      </c>
      <c r="B15908" s="62" t="s">
        <v>558</v>
      </c>
      <c r="C15908" s="62" t="s">
        <v>559</v>
      </c>
      <c r="D15908" s="62" t="s">
        <v>560</v>
      </c>
      <c r="E15908" s="173" t="s">
        <v>561</v>
      </c>
    </row>
    <row r="15909" spans="1:5" ht="30">
      <c r="A15909" s="410" t="s">
        <v>3061</v>
      </c>
      <c r="B15909" s="62" t="s">
        <v>123</v>
      </c>
      <c r="C15909" s="62">
        <v>2.7080000000000002E-5</v>
      </c>
      <c r="D15909" s="62">
        <v>576</v>
      </c>
      <c r="E15909" s="173">
        <f>TRUNC((C15909*D15909),2)</f>
        <v>0.01</v>
      </c>
    </row>
    <row r="15910" spans="1:5">
      <c r="A15910" s="410" t="s">
        <v>562</v>
      </c>
      <c r="B15910" s="62" t="s">
        <v>563</v>
      </c>
      <c r="C15910" s="62" t="s">
        <v>563</v>
      </c>
      <c r="D15910" s="62" t="s">
        <v>563</v>
      </c>
      <c r="E15910" s="173">
        <f>SUM(E15909:E15909)</f>
        <v>0.01</v>
      </c>
    </row>
    <row r="15911" spans="1:5">
      <c r="A15911" s="410"/>
      <c r="B15911" s="62"/>
      <c r="C15911" s="62"/>
      <c r="D15911" s="62"/>
      <c r="E15911" s="173"/>
    </row>
    <row r="15912" spans="1:5">
      <c r="A15912" s="410" t="s">
        <v>557</v>
      </c>
      <c r="B15912" s="62" t="s">
        <v>558</v>
      </c>
      <c r="C15912" s="62" t="s">
        <v>559</v>
      </c>
      <c r="D15912" s="62" t="s">
        <v>560</v>
      </c>
      <c r="E15912" s="173" t="s">
        <v>561</v>
      </c>
    </row>
    <row r="15913" spans="1:5">
      <c r="A15913" s="410" t="s">
        <v>3124</v>
      </c>
      <c r="B15913" s="62" t="s">
        <v>122</v>
      </c>
      <c r="C15913" s="62">
        <v>0.20602000000000001</v>
      </c>
      <c r="D15913" s="62">
        <v>9.34</v>
      </c>
      <c r="E15913" s="173">
        <f>TRUNC((C15913*D15913),2)</f>
        <v>1.92</v>
      </c>
    </row>
    <row r="15914" spans="1:5">
      <c r="A15914" s="410" t="s">
        <v>3125</v>
      </c>
      <c r="B15914" s="62" t="s">
        <v>122</v>
      </c>
      <c r="C15914" s="62">
        <v>0.20602000000000001</v>
      </c>
      <c r="D15914" s="62">
        <v>13.3</v>
      </c>
      <c r="E15914" s="173">
        <f>TRUNC((C15914*D15914),2)</f>
        <v>2.74</v>
      </c>
    </row>
    <row r="15915" spans="1:5">
      <c r="A15915" s="410" t="s">
        <v>562</v>
      </c>
      <c r="B15915" s="62" t="s">
        <v>563</v>
      </c>
      <c r="C15915" s="62" t="s">
        <v>563</v>
      </c>
      <c r="D15915" s="62" t="s">
        <v>563</v>
      </c>
      <c r="E15915" s="173">
        <f>SUM(E15913:E15914)</f>
        <v>4.66</v>
      </c>
    </row>
    <row r="15916" spans="1:5">
      <c r="A15916" s="410"/>
      <c r="B15916" s="62"/>
      <c r="C15916" s="62"/>
      <c r="D15916" s="62"/>
      <c r="E15916" s="173"/>
    </row>
    <row r="15917" spans="1:5">
      <c r="A15917" s="410" t="s">
        <v>564</v>
      </c>
      <c r="B15917" s="62" t="s">
        <v>558</v>
      </c>
      <c r="C15917" s="62" t="s">
        <v>559</v>
      </c>
      <c r="D15917" s="62" t="s">
        <v>560</v>
      </c>
      <c r="E15917" s="173" t="s">
        <v>561</v>
      </c>
    </row>
    <row r="15918" spans="1:5">
      <c r="A15918" s="410" t="s">
        <v>3066</v>
      </c>
      <c r="B15918" s="62" t="s">
        <v>123</v>
      </c>
      <c r="C15918" s="62">
        <v>3.2068800000000001E-3</v>
      </c>
      <c r="D15918" s="62">
        <v>6.92</v>
      </c>
      <c r="E15918" s="173">
        <f t="shared" ref="E15918:E15941" si="351">TRUNC((C15918*D15918),2)</f>
        <v>0.02</v>
      </c>
    </row>
    <row r="15919" spans="1:5">
      <c r="A15919" s="410" t="s">
        <v>3046</v>
      </c>
      <c r="B15919" s="62" t="s">
        <v>131</v>
      </c>
      <c r="C15919" s="62">
        <v>6.4039999999999995E-4</v>
      </c>
      <c r="D15919" s="62">
        <v>50.4</v>
      </c>
      <c r="E15919" s="173">
        <f t="shared" si="351"/>
        <v>0.03</v>
      </c>
    </row>
    <row r="15920" spans="1:5">
      <c r="A15920" s="410" t="s">
        <v>3067</v>
      </c>
      <c r="B15920" s="62" t="s">
        <v>123</v>
      </c>
      <c r="C15920" s="62">
        <v>2.6583999999999999E-4</v>
      </c>
      <c r="D15920" s="62">
        <v>108.95</v>
      </c>
      <c r="E15920" s="173">
        <f t="shared" si="351"/>
        <v>0.02</v>
      </c>
    </row>
    <row r="15921" spans="1:5">
      <c r="A15921" s="410" t="s">
        <v>3069</v>
      </c>
      <c r="B15921" s="62" t="s">
        <v>123</v>
      </c>
      <c r="C15921" s="62">
        <v>3.6276400000000001E-3</v>
      </c>
      <c r="D15921" s="62">
        <v>6.21</v>
      </c>
      <c r="E15921" s="173">
        <f t="shared" si="351"/>
        <v>0.02</v>
      </c>
    </row>
    <row r="15922" spans="1:5">
      <c r="A15922" s="410" t="s">
        <v>3047</v>
      </c>
      <c r="B15922" s="62" t="s">
        <v>131</v>
      </c>
      <c r="C15922" s="62">
        <v>5.4938399999999998E-3</v>
      </c>
      <c r="D15922" s="62">
        <v>9.4499999999999993</v>
      </c>
      <c r="E15922" s="173">
        <f t="shared" si="351"/>
        <v>0.05</v>
      </c>
    </row>
    <row r="15923" spans="1:5">
      <c r="A15923" s="410" t="s">
        <v>3075</v>
      </c>
      <c r="B15923" s="62" t="s">
        <v>128</v>
      </c>
      <c r="C15923" s="62">
        <v>6.0459999999999995E-4</v>
      </c>
      <c r="D15923" s="62">
        <v>15.32</v>
      </c>
      <c r="E15923" s="173">
        <f t="shared" si="351"/>
        <v>0</v>
      </c>
    </row>
    <row r="15924" spans="1:5">
      <c r="A15924" s="410" t="s">
        <v>3076</v>
      </c>
      <c r="B15924" s="62" t="s">
        <v>122</v>
      </c>
      <c r="C15924" s="62">
        <v>0.4</v>
      </c>
      <c r="D15924" s="62">
        <v>1.87</v>
      </c>
      <c r="E15924" s="173">
        <f t="shared" si="351"/>
        <v>0.74</v>
      </c>
    </row>
    <row r="15925" spans="1:5">
      <c r="A15925" s="410" t="s">
        <v>3077</v>
      </c>
      <c r="B15925" s="62" t="s">
        <v>122</v>
      </c>
      <c r="C15925" s="62">
        <v>0.4</v>
      </c>
      <c r="D15925" s="62">
        <v>0.71</v>
      </c>
      <c r="E15925" s="173">
        <f t="shared" si="351"/>
        <v>0.28000000000000003</v>
      </c>
    </row>
    <row r="15926" spans="1:5">
      <c r="A15926" s="410" t="s">
        <v>3078</v>
      </c>
      <c r="B15926" s="62" t="s">
        <v>122</v>
      </c>
      <c r="C15926" s="62">
        <v>0.4</v>
      </c>
      <c r="D15926" s="62">
        <v>0.34</v>
      </c>
      <c r="E15926" s="173">
        <f t="shared" si="351"/>
        <v>0.13</v>
      </c>
    </row>
    <row r="15927" spans="1:5">
      <c r="A15927" s="410" t="s">
        <v>3079</v>
      </c>
      <c r="B15927" s="62" t="s">
        <v>122</v>
      </c>
      <c r="C15927" s="62">
        <v>0.4</v>
      </c>
      <c r="D15927" s="62">
        <v>0.05</v>
      </c>
      <c r="E15927" s="173">
        <f t="shared" si="351"/>
        <v>0.02</v>
      </c>
    </row>
    <row r="15928" spans="1:5">
      <c r="A15928" s="410" t="s">
        <v>3048</v>
      </c>
      <c r="B15928" s="62" t="s">
        <v>123</v>
      </c>
      <c r="C15928" s="62">
        <v>1.0585200000000001E-3</v>
      </c>
      <c r="D15928" s="62">
        <v>31.18</v>
      </c>
      <c r="E15928" s="173">
        <f t="shared" si="351"/>
        <v>0.03</v>
      </c>
    </row>
    <row r="15929" spans="1:5">
      <c r="A15929" s="410" t="s">
        <v>3049</v>
      </c>
      <c r="B15929" s="62" t="s">
        <v>123</v>
      </c>
      <c r="C15929" s="62">
        <v>4.9611999999999996E-4</v>
      </c>
      <c r="D15929" s="62">
        <v>178.5</v>
      </c>
      <c r="E15929" s="173">
        <f t="shared" si="351"/>
        <v>0.08</v>
      </c>
    </row>
    <row r="15930" spans="1:5">
      <c r="A15930" s="410" t="s">
        <v>3050</v>
      </c>
      <c r="B15930" s="62" t="s">
        <v>123</v>
      </c>
      <c r="C15930" s="62">
        <v>4.4594880000000003E-2</v>
      </c>
      <c r="D15930" s="62">
        <v>1.17</v>
      </c>
      <c r="E15930" s="173">
        <f t="shared" si="351"/>
        <v>0.05</v>
      </c>
    </row>
    <row r="15931" spans="1:5" ht="30">
      <c r="A15931" s="410" t="s">
        <v>3051</v>
      </c>
      <c r="B15931" s="62" t="s">
        <v>123</v>
      </c>
      <c r="C15931" s="62">
        <v>4.2999999999999999E-4</v>
      </c>
      <c r="D15931" s="62">
        <v>140.43</v>
      </c>
      <c r="E15931" s="173">
        <f t="shared" si="351"/>
        <v>0.06</v>
      </c>
    </row>
    <row r="15932" spans="1:5" ht="30">
      <c r="A15932" s="410" t="s">
        <v>3052</v>
      </c>
      <c r="B15932" s="62" t="s">
        <v>123</v>
      </c>
      <c r="C15932" s="62">
        <v>2.8800000000000001E-4</v>
      </c>
      <c r="D15932" s="62">
        <v>123.37</v>
      </c>
      <c r="E15932" s="173">
        <f t="shared" si="351"/>
        <v>0.03</v>
      </c>
    </row>
    <row r="15933" spans="1:5" ht="30">
      <c r="A15933" s="410" t="s">
        <v>3080</v>
      </c>
      <c r="B15933" s="62" t="s">
        <v>123</v>
      </c>
      <c r="C15933" s="62">
        <v>1.7640000000000001E-5</v>
      </c>
      <c r="D15933" s="62">
        <v>593.85</v>
      </c>
      <c r="E15933" s="173">
        <f t="shared" si="351"/>
        <v>0.01</v>
      </c>
    </row>
    <row r="15934" spans="1:5">
      <c r="A15934" s="410" t="s">
        <v>3081</v>
      </c>
      <c r="B15934" s="62" t="s">
        <v>123</v>
      </c>
      <c r="C15934" s="62">
        <v>1.0832000000000001E-4</v>
      </c>
      <c r="D15934" s="62">
        <v>134.63</v>
      </c>
      <c r="E15934" s="173">
        <f t="shared" si="351"/>
        <v>0.01</v>
      </c>
    </row>
    <row r="15935" spans="1:5">
      <c r="A15935" s="410" t="s">
        <v>3082</v>
      </c>
      <c r="B15935" s="62" t="s">
        <v>123</v>
      </c>
      <c r="C15935" s="62">
        <v>8.2280000000000005E-5</v>
      </c>
      <c r="D15935" s="62">
        <v>202.84</v>
      </c>
      <c r="E15935" s="173">
        <f t="shared" si="351"/>
        <v>0.01</v>
      </c>
    </row>
    <row r="15936" spans="1:5">
      <c r="A15936" s="410" t="s">
        <v>3083</v>
      </c>
      <c r="B15936" s="62" t="s">
        <v>123</v>
      </c>
      <c r="C15936" s="62">
        <v>1.7640000000000001E-5</v>
      </c>
      <c r="D15936" s="62">
        <v>574.46</v>
      </c>
      <c r="E15936" s="173">
        <f t="shared" si="351"/>
        <v>0.01</v>
      </c>
    </row>
    <row r="15937" spans="1:5">
      <c r="A15937" s="410" t="s">
        <v>3084</v>
      </c>
      <c r="B15937" s="62" t="s">
        <v>123</v>
      </c>
      <c r="C15937" s="62">
        <v>2.1679999999999999E-5</v>
      </c>
      <c r="D15937" s="62">
        <v>276.64</v>
      </c>
      <c r="E15937" s="173">
        <f t="shared" si="351"/>
        <v>0</v>
      </c>
    </row>
    <row r="15938" spans="1:5">
      <c r="A15938" s="410" t="s">
        <v>3085</v>
      </c>
      <c r="B15938" s="62" t="s">
        <v>123</v>
      </c>
      <c r="C15938" s="62">
        <v>1.0920000000000001E-3</v>
      </c>
      <c r="D15938" s="62">
        <v>8.1</v>
      </c>
      <c r="E15938" s="173">
        <f t="shared" si="351"/>
        <v>0</v>
      </c>
    </row>
    <row r="15939" spans="1:5">
      <c r="A15939" s="410" t="s">
        <v>3086</v>
      </c>
      <c r="B15939" s="62" t="s">
        <v>123</v>
      </c>
      <c r="C15939" s="62">
        <v>6.0459999999999995E-4</v>
      </c>
      <c r="D15939" s="62">
        <v>11.01</v>
      </c>
      <c r="E15939" s="173">
        <f t="shared" si="351"/>
        <v>0</v>
      </c>
    </row>
    <row r="15940" spans="1:5">
      <c r="A15940" s="410" t="s">
        <v>3087</v>
      </c>
      <c r="B15940" s="62" t="s">
        <v>123</v>
      </c>
      <c r="C15940" s="62">
        <v>6.0459999999999995E-4</v>
      </c>
      <c r="D15940" s="62">
        <v>24.42</v>
      </c>
      <c r="E15940" s="173">
        <f t="shared" si="351"/>
        <v>0.01</v>
      </c>
    </row>
    <row r="15941" spans="1:5">
      <c r="A15941" s="410" t="s">
        <v>3447</v>
      </c>
      <c r="B15941" s="62" t="s">
        <v>123</v>
      </c>
      <c r="C15941" s="62">
        <v>1.0046811</v>
      </c>
      <c r="D15941" s="62">
        <v>17.09</v>
      </c>
      <c r="E15941" s="173">
        <f t="shared" si="351"/>
        <v>17.16</v>
      </c>
    </row>
    <row r="15942" spans="1:5">
      <c r="A15942" s="410" t="s">
        <v>562</v>
      </c>
      <c r="B15942" s="62" t="s">
        <v>563</v>
      </c>
      <c r="C15942" s="62" t="s">
        <v>563</v>
      </c>
      <c r="D15942" s="62" t="s">
        <v>563</v>
      </c>
      <c r="E15942" s="173">
        <f>SUM(E15918:E15941)</f>
        <v>18.77</v>
      </c>
    </row>
    <row r="15943" spans="1:5">
      <c r="A15943" s="410"/>
      <c r="B15943" s="62"/>
      <c r="C15943" s="62"/>
      <c r="D15943" s="62"/>
      <c r="E15943" s="173"/>
    </row>
    <row r="15944" spans="1:5">
      <c r="A15944" s="410" t="s">
        <v>565</v>
      </c>
      <c r="B15944" s="62" t="s">
        <v>563</v>
      </c>
      <c r="C15944" s="62" t="s">
        <v>563</v>
      </c>
      <c r="D15944" s="62" t="s">
        <v>563</v>
      </c>
      <c r="E15944" s="173">
        <f>E15910+E15915+E15942</f>
        <v>23.439999999999998</v>
      </c>
    </row>
    <row r="15945" spans="1:5">
      <c r="A15945" s="410"/>
      <c r="B15945" s="62"/>
      <c r="C15945" s="62"/>
      <c r="D15945" s="413"/>
      <c r="E15945" s="173"/>
    </row>
    <row r="15946" spans="1:5">
      <c r="A15946" s="410"/>
      <c r="B15946" s="62"/>
      <c r="C15946" s="62"/>
      <c r="D15946" s="62"/>
      <c r="E15946" s="173"/>
    </row>
    <row r="15947" spans="1:5">
      <c r="A15947" s="410"/>
      <c r="B15947" s="62"/>
      <c r="C15947" s="62"/>
      <c r="D15947" s="62"/>
      <c r="E15947" s="173"/>
    </row>
    <row r="15948" spans="1:5">
      <c r="A15948" s="410" t="s">
        <v>1602</v>
      </c>
      <c r="B15948" s="62" t="s">
        <v>3547</v>
      </c>
      <c r="C15948" s="62"/>
      <c r="D15948" s="62"/>
      <c r="E15948" s="173"/>
    </row>
    <row r="15949" spans="1:5">
      <c r="A15949" s="410" t="s">
        <v>1314</v>
      </c>
      <c r="B15949" s="62"/>
      <c r="C15949" s="62"/>
      <c r="D15949" s="62"/>
      <c r="E15949" s="173"/>
    </row>
    <row r="15950" spans="1:5">
      <c r="A15950" s="410" t="s">
        <v>570</v>
      </c>
      <c r="B15950" s="62"/>
      <c r="C15950" s="62"/>
      <c r="D15950" s="62"/>
      <c r="E15950" s="173"/>
    </row>
    <row r="15951" spans="1:5">
      <c r="A15951" s="410"/>
      <c r="B15951" s="62"/>
      <c r="C15951" s="62"/>
      <c r="D15951" s="62"/>
      <c r="E15951" s="173"/>
    </row>
    <row r="15952" spans="1:5">
      <c r="A15952" s="410" t="s">
        <v>576</v>
      </c>
      <c r="B15952" s="62" t="s">
        <v>558</v>
      </c>
      <c r="C15952" s="62" t="s">
        <v>559</v>
      </c>
      <c r="D15952" s="62" t="s">
        <v>560</v>
      </c>
      <c r="E15952" s="173" t="s">
        <v>561</v>
      </c>
    </row>
    <row r="15953" spans="1:5" ht="30">
      <c r="A15953" s="410" t="s">
        <v>3061</v>
      </c>
      <c r="B15953" s="62" t="s">
        <v>123</v>
      </c>
      <c r="C15953" s="62">
        <v>2.7080000000000002E-5</v>
      </c>
      <c r="D15953" s="62">
        <v>576</v>
      </c>
      <c r="E15953" s="173">
        <f>TRUNC((C15953*D15953),2)</f>
        <v>0.01</v>
      </c>
    </row>
    <row r="15954" spans="1:5">
      <c r="A15954" s="410" t="s">
        <v>562</v>
      </c>
      <c r="B15954" s="62" t="s">
        <v>563</v>
      </c>
      <c r="C15954" s="62" t="s">
        <v>563</v>
      </c>
      <c r="D15954" s="62" t="s">
        <v>563</v>
      </c>
      <c r="E15954" s="173">
        <f>SUM(E15953:E15953)</f>
        <v>0.01</v>
      </c>
    </row>
    <row r="15955" spans="1:5">
      <c r="A15955" s="410"/>
      <c r="B15955" s="62"/>
      <c r="C15955" s="62"/>
      <c r="D15955" s="62"/>
      <c r="E15955" s="173"/>
    </row>
    <row r="15956" spans="1:5">
      <c r="A15956" s="410" t="s">
        <v>557</v>
      </c>
      <c r="B15956" s="62" t="s">
        <v>558</v>
      </c>
      <c r="C15956" s="62" t="s">
        <v>559</v>
      </c>
      <c r="D15956" s="62" t="s">
        <v>560</v>
      </c>
      <c r="E15956" s="173" t="s">
        <v>561</v>
      </c>
    </row>
    <row r="15957" spans="1:5">
      <c r="A15957" s="410" t="s">
        <v>3124</v>
      </c>
      <c r="B15957" s="62" t="s">
        <v>122</v>
      </c>
      <c r="C15957" s="62">
        <v>0.20602000000000001</v>
      </c>
      <c r="D15957" s="62">
        <v>9.34</v>
      </c>
      <c r="E15957" s="173">
        <f>TRUNC((C15957*D15957),2)</f>
        <v>1.92</v>
      </c>
    </row>
    <row r="15958" spans="1:5">
      <c r="A15958" s="410" t="s">
        <v>3125</v>
      </c>
      <c r="B15958" s="62" t="s">
        <v>122</v>
      </c>
      <c r="C15958" s="62">
        <v>0.20602000000000001</v>
      </c>
      <c r="D15958" s="62">
        <v>13.3</v>
      </c>
      <c r="E15958" s="173">
        <f>TRUNC((C15958*D15958),2)</f>
        <v>2.74</v>
      </c>
    </row>
    <row r="15959" spans="1:5">
      <c r="A15959" s="410" t="s">
        <v>562</v>
      </c>
      <c r="B15959" s="62" t="s">
        <v>563</v>
      </c>
      <c r="C15959" s="62" t="s">
        <v>563</v>
      </c>
      <c r="D15959" s="62" t="s">
        <v>563</v>
      </c>
      <c r="E15959" s="173">
        <f>SUM(E15957:E15958)</f>
        <v>4.66</v>
      </c>
    </row>
    <row r="15960" spans="1:5">
      <c r="A15960" s="410"/>
      <c r="B15960" s="62"/>
      <c r="C15960" s="62"/>
      <c r="D15960" s="62"/>
      <c r="E15960" s="173"/>
    </row>
    <row r="15961" spans="1:5">
      <c r="A15961" s="410" t="s">
        <v>564</v>
      </c>
      <c r="B15961" s="62" t="s">
        <v>558</v>
      </c>
      <c r="C15961" s="62" t="s">
        <v>559</v>
      </c>
      <c r="D15961" s="62" t="s">
        <v>560</v>
      </c>
      <c r="E15961" s="173" t="s">
        <v>561</v>
      </c>
    </row>
    <row r="15962" spans="1:5">
      <c r="A15962" s="410" t="s">
        <v>3066</v>
      </c>
      <c r="B15962" s="62" t="s">
        <v>123</v>
      </c>
      <c r="C15962" s="62">
        <v>3.2068800000000001E-3</v>
      </c>
      <c r="D15962" s="62">
        <v>6.92</v>
      </c>
      <c r="E15962" s="173">
        <f t="shared" ref="E15962:E15985" si="352">TRUNC((C15962*D15962),2)</f>
        <v>0.02</v>
      </c>
    </row>
    <row r="15963" spans="1:5">
      <c r="A15963" s="410" t="s">
        <v>3046</v>
      </c>
      <c r="B15963" s="62" t="s">
        <v>131</v>
      </c>
      <c r="C15963" s="62">
        <v>6.4039999999999995E-4</v>
      </c>
      <c r="D15963" s="62">
        <v>50.4</v>
      </c>
      <c r="E15963" s="173">
        <f t="shared" si="352"/>
        <v>0.03</v>
      </c>
    </row>
    <row r="15964" spans="1:5">
      <c r="A15964" s="410" t="s">
        <v>3067</v>
      </c>
      <c r="B15964" s="62" t="s">
        <v>123</v>
      </c>
      <c r="C15964" s="62">
        <v>2.6583999999999999E-4</v>
      </c>
      <c r="D15964" s="62">
        <v>108.95</v>
      </c>
      <c r="E15964" s="173">
        <f t="shared" si="352"/>
        <v>0.02</v>
      </c>
    </row>
    <row r="15965" spans="1:5">
      <c r="A15965" s="410" t="s">
        <v>3069</v>
      </c>
      <c r="B15965" s="62" t="s">
        <v>123</v>
      </c>
      <c r="C15965" s="62">
        <v>3.6276400000000001E-3</v>
      </c>
      <c r="D15965" s="62">
        <v>6.21</v>
      </c>
      <c r="E15965" s="173">
        <f t="shared" si="352"/>
        <v>0.02</v>
      </c>
    </row>
    <row r="15966" spans="1:5">
      <c r="A15966" s="410" t="s">
        <v>3047</v>
      </c>
      <c r="B15966" s="62" t="s">
        <v>131</v>
      </c>
      <c r="C15966" s="62">
        <v>5.4938399999999998E-3</v>
      </c>
      <c r="D15966" s="62">
        <v>9.4499999999999993</v>
      </c>
      <c r="E15966" s="173">
        <f t="shared" si="352"/>
        <v>0.05</v>
      </c>
    </row>
    <row r="15967" spans="1:5">
      <c r="A15967" s="410" t="s">
        <v>3075</v>
      </c>
      <c r="B15967" s="62" t="s">
        <v>128</v>
      </c>
      <c r="C15967" s="62">
        <v>6.0459999999999995E-4</v>
      </c>
      <c r="D15967" s="62">
        <v>15.32</v>
      </c>
      <c r="E15967" s="173">
        <f t="shared" si="352"/>
        <v>0</v>
      </c>
    </row>
    <row r="15968" spans="1:5">
      <c r="A15968" s="410" t="s">
        <v>3076</v>
      </c>
      <c r="B15968" s="62" t="s">
        <v>122</v>
      </c>
      <c r="C15968" s="62">
        <v>0.39465241000000001</v>
      </c>
      <c r="D15968" s="62">
        <v>1.87</v>
      </c>
      <c r="E15968" s="173">
        <f t="shared" si="352"/>
        <v>0.73</v>
      </c>
    </row>
    <row r="15969" spans="1:5">
      <c r="A15969" s="410" t="s">
        <v>3077</v>
      </c>
      <c r="B15969" s="62" t="s">
        <v>122</v>
      </c>
      <c r="C15969" s="62">
        <v>0.4</v>
      </c>
      <c r="D15969" s="62">
        <v>0.71</v>
      </c>
      <c r="E15969" s="173">
        <f t="shared" si="352"/>
        <v>0.28000000000000003</v>
      </c>
    </row>
    <row r="15970" spans="1:5">
      <c r="A15970" s="410" t="s">
        <v>3078</v>
      </c>
      <c r="B15970" s="62" t="s">
        <v>122</v>
      </c>
      <c r="C15970" s="62">
        <v>0.4</v>
      </c>
      <c r="D15970" s="62">
        <v>0.34</v>
      </c>
      <c r="E15970" s="173">
        <f t="shared" si="352"/>
        <v>0.13</v>
      </c>
    </row>
    <row r="15971" spans="1:5">
      <c r="A15971" s="410" t="s">
        <v>3079</v>
      </c>
      <c r="B15971" s="62" t="s">
        <v>122</v>
      </c>
      <c r="C15971" s="62">
        <v>0.4</v>
      </c>
      <c r="D15971" s="62">
        <v>0.05</v>
      </c>
      <c r="E15971" s="173">
        <f t="shared" si="352"/>
        <v>0.02</v>
      </c>
    </row>
    <row r="15972" spans="1:5">
      <c r="A15972" s="410" t="s">
        <v>3048</v>
      </c>
      <c r="B15972" s="62" t="s">
        <v>123</v>
      </c>
      <c r="C15972" s="62">
        <v>1.0585200000000001E-3</v>
      </c>
      <c r="D15972" s="62">
        <v>31.18</v>
      </c>
      <c r="E15972" s="173">
        <f t="shared" si="352"/>
        <v>0.03</v>
      </c>
    </row>
    <row r="15973" spans="1:5">
      <c r="A15973" s="410" t="s">
        <v>3049</v>
      </c>
      <c r="B15973" s="62" t="s">
        <v>123</v>
      </c>
      <c r="C15973" s="62">
        <v>4.9611999999999996E-4</v>
      </c>
      <c r="D15973" s="62">
        <v>178.5</v>
      </c>
      <c r="E15973" s="173">
        <f t="shared" si="352"/>
        <v>0.08</v>
      </c>
    </row>
    <row r="15974" spans="1:5">
      <c r="A15974" s="410" t="s">
        <v>3050</v>
      </c>
      <c r="B15974" s="62" t="s">
        <v>123</v>
      </c>
      <c r="C15974" s="62">
        <v>4.4594880000000003E-2</v>
      </c>
      <c r="D15974" s="62">
        <v>1.17</v>
      </c>
      <c r="E15974" s="173">
        <f t="shared" si="352"/>
        <v>0.05</v>
      </c>
    </row>
    <row r="15975" spans="1:5" ht="30">
      <c r="A15975" s="410" t="s">
        <v>3051</v>
      </c>
      <c r="B15975" s="62" t="s">
        <v>123</v>
      </c>
      <c r="C15975" s="62">
        <v>4.2999999999999999E-4</v>
      </c>
      <c r="D15975" s="62">
        <v>140.43</v>
      </c>
      <c r="E15975" s="173">
        <f t="shared" si="352"/>
        <v>0.06</v>
      </c>
    </row>
    <row r="15976" spans="1:5" ht="30">
      <c r="A15976" s="410" t="s">
        <v>3052</v>
      </c>
      <c r="B15976" s="62" t="s">
        <v>123</v>
      </c>
      <c r="C15976" s="62">
        <v>2.8800000000000001E-4</v>
      </c>
      <c r="D15976" s="62">
        <v>123.37</v>
      </c>
      <c r="E15976" s="173">
        <f t="shared" si="352"/>
        <v>0.03</v>
      </c>
    </row>
    <row r="15977" spans="1:5" ht="30">
      <c r="A15977" s="410" t="s">
        <v>3080</v>
      </c>
      <c r="B15977" s="62" t="s">
        <v>123</v>
      </c>
      <c r="C15977" s="62">
        <v>1.7640000000000001E-5</v>
      </c>
      <c r="D15977" s="62">
        <v>593.85</v>
      </c>
      <c r="E15977" s="173">
        <f t="shared" si="352"/>
        <v>0.01</v>
      </c>
    </row>
    <row r="15978" spans="1:5">
      <c r="A15978" s="410" t="s">
        <v>3081</v>
      </c>
      <c r="B15978" s="62" t="s">
        <v>123</v>
      </c>
      <c r="C15978" s="62">
        <v>1.0832000000000001E-4</v>
      </c>
      <c r="D15978" s="62">
        <v>134.63</v>
      </c>
      <c r="E15978" s="173">
        <f t="shared" si="352"/>
        <v>0.01</v>
      </c>
    </row>
    <row r="15979" spans="1:5">
      <c r="A15979" s="410" t="s">
        <v>3082</v>
      </c>
      <c r="B15979" s="62" t="s">
        <v>123</v>
      </c>
      <c r="C15979" s="62">
        <v>8.2280000000000005E-5</v>
      </c>
      <c r="D15979" s="62">
        <v>202.84</v>
      </c>
      <c r="E15979" s="173">
        <f t="shared" si="352"/>
        <v>0.01</v>
      </c>
    </row>
    <row r="15980" spans="1:5">
      <c r="A15980" s="410" t="s">
        <v>3083</v>
      </c>
      <c r="B15980" s="62" t="s">
        <v>123</v>
      </c>
      <c r="C15980" s="62">
        <v>1.7640000000000001E-5</v>
      </c>
      <c r="D15980" s="62">
        <v>574.46</v>
      </c>
      <c r="E15980" s="173">
        <f t="shared" si="352"/>
        <v>0.01</v>
      </c>
    </row>
    <row r="15981" spans="1:5">
      <c r="A15981" s="410" t="s">
        <v>3084</v>
      </c>
      <c r="B15981" s="62" t="s">
        <v>123</v>
      </c>
      <c r="C15981" s="62">
        <v>2.1679999999999999E-5</v>
      </c>
      <c r="D15981" s="62">
        <v>276.64</v>
      </c>
      <c r="E15981" s="173">
        <f t="shared" si="352"/>
        <v>0</v>
      </c>
    </row>
    <row r="15982" spans="1:5">
      <c r="A15982" s="410" t="s">
        <v>3085</v>
      </c>
      <c r="B15982" s="62" t="s">
        <v>123</v>
      </c>
      <c r="C15982" s="62">
        <v>1.0920000000000001E-3</v>
      </c>
      <c r="D15982" s="62">
        <v>8.1</v>
      </c>
      <c r="E15982" s="173">
        <f t="shared" si="352"/>
        <v>0</v>
      </c>
    </row>
    <row r="15983" spans="1:5">
      <c r="A15983" s="410" t="s">
        <v>3086</v>
      </c>
      <c r="B15983" s="62" t="s">
        <v>123</v>
      </c>
      <c r="C15983" s="62">
        <v>6.0459999999999995E-4</v>
      </c>
      <c r="D15983" s="62">
        <v>11.01</v>
      </c>
      <c r="E15983" s="173">
        <f t="shared" si="352"/>
        <v>0</v>
      </c>
    </row>
    <row r="15984" spans="1:5">
      <c r="A15984" s="410" t="s">
        <v>3087</v>
      </c>
      <c r="B15984" s="62" t="s">
        <v>123</v>
      </c>
      <c r="C15984" s="62">
        <v>6.0459999999999995E-4</v>
      </c>
      <c r="D15984" s="62">
        <v>24.42</v>
      </c>
      <c r="E15984" s="173">
        <f t="shared" si="352"/>
        <v>0.01</v>
      </c>
    </row>
    <row r="15985" spans="1:5">
      <c r="A15985" s="410" t="s">
        <v>3448</v>
      </c>
      <c r="B15985" s="62" t="s">
        <v>123</v>
      </c>
      <c r="C15985" s="62">
        <v>1.00372613</v>
      </c>
      <c r="D15985" s="62">
        <v>21.47</v>
      </c>
      <c r="E15985" s="173">
        <f t="shared" si="352"/>
        <v>21.55</v>
      </c>
    </row>
    <row r="15986" spans="1:5">
      <c r="A15986" s="410" t="s">
        <v>562</v>
      </c>
      <c r="B15986" s="62" t="s">
        <v>563</v>
      </c>
      <c r="C15986" s="62" t="s">
        <v>563</v>
      </c>
      <c r="D15986" s="62" t="s">
        <v>563</v>
      </c>
      <c r="E15986" s="173">
        <f>SUM(E15962:E15985)</f>
        <v>23.150000000000002</v>
      </c>
    </row>
    <row r="15987" spans="1:5">
      <c r="A15987" s="410"/>
      <c r="B15987" s="62"/>
      <c r="C15987" s="62"/>
      <c r="D15987" s="62"/>
      <c r="E15987" s="173"/>
    </row>
    <row r="15988" spans="1:5">
      <c r="A15988" s="410" t="s">
        <v>565</v>
      </c>
      <c r="B15988" s="62" t="s">
        <v>563</v>
      </c>
      <c r="C15988" s="62" t="s">
        <v>563</v>
      </c>
      <c r="D15988" s="62" t="s">
        <v>563</v>
      </c>
      <c r="E15988" s="173">
        <f>E15954+E15959+E15986</f>
        <v>27.82</v>
      </c>
    </row>
    <row r="15989" spans="1:5">
      <c r="A15989" s="410"/>
      <c r="B15989" s="62"/>
      <c r="C15989" s="62"/>
      <c r="D15989" s="413"/>
      <c r="E15989" s="173"/>
    </row>
    <row r="15990" spans="1:5">
      <c r="A15990" s="410"/>
      <c r="B15990" s="62"/>
      <c r="C15990" s="62"/>
      <c r="D15990" s="62"/>
      <c r="E15990" s="173"/>
    </row>
    <row r="15991" spans="1:5">
      <c r="A15991" s="410"/>
      <c r="B15991" s="62"/>
      <c r="C15991" s="62"/>
      <c r="D15991" s="62"/>
      <c r="E15991" s="173"/>
    </row>
    <row r="15992" spans="1:5">
      <c r="A15992" s="410" t="s">
        <v>1603</v>
      </c>
      <c r="B15992" s="62" t="s">
        <v>3547</v>
      </c>
      <c r="C15992" s="62"/>
      <c r="D15992" s="62"/>
      <c r="E15992" s="173"/>
    </row>
    <row r="15993" spans="1:5">
      <c r="A15993" s="410" t="s">
        <v>1315</v>
      </c>
      <c r="B15993" s="62"/>
      <c r="C15993" s="62"/>
      <c r="D15993" s="62"/>
      <c r="E15993" s="173"/>
    </row>
    <row r="15994" spans="1:5">
      <c r="A15994" s="410" t="s">
        <v>570</v>
      </c>
      <c r="B15994" s="62"/>
      <c r="C15994" s="62"/>
      <c r="D15994" s="62"/>
      <c r="E15994" s="173"/>
    </row>
    <row r="15995" spans="1:5">
      <c r="A15995" s="410"/>
      <c r="B15995" s="62"/>
      <c r="C15995" s="62"/>
      <c r="D15995" s="62"/>
      <c r="E15995" s="173"/>
    </row>
    <row r="15996" spans="1:5">
      <c r="A15996" s="410" t="s">
        <v>576</v>
      </c>
      <c r="B15996" s="62" t="s">
        <v>558</v>
      </c>
      <c r="C15996" s="62" t="s">
        <v>559</v>
      </c>
      <c r="D15996" s="62" t="s">
        <v>560</v>
      </c>
      <c r="E15996" s="173" t="s">
        <v>561</v>
      </c>
    </row>
    <row r="15997" spans="1:5" ht="30">
      <c r="A15997" s="410" t="s">
        <v>3061</v>
      </c>
      <c r="B15997" s="62" t="s">
        <v>123</v>
      </c>
      <c r="C15997" s="62">
        <v>2.7080000000000002E-5</v>
      </c>
      <c r="D15997" s="62">
        <v>576</v>
      </c>
      <c r="E15997" s="173">
        <f>TRUNC((C15997*D15997),2)</f>
        <v>0.01</v>
      </c>
    </row>
    <row r="15998" spans="1:5">
      <c r="A15998" s="410" t="s">
        <v>562</v>
      </c>
      <c r="B15998" s="62" t="s">
        <v>563</v>
      </c>
      <c r="C15998" s="62" t="s">
        <v>563</v>
      </c>
      <c r="D15998" s="62" t="s">
        <v>563</v>
      </c>
      <c r="E15998" s="173">
        <f>SUM(E15997:E15997)</f>
        <v>0.01</v>
      </c>
    </row>
    <row r="15999" spans="1:5">
      <c r="A15999" s="410"/>
      <c r="B15999" s="62"/>
      <c r="C15999" s="62"/>
      <c r="D15999" s="62"/>
      <c r="E15999" s="173"/>
    </row>
    <row r="16000" spans="1:5">
      <c r="A16000" s="410" t="s">
        <v>557</v>
      </c>
      <c r="B16000" s="62" t="s">
        <v>558</v>
      </c>
      <c r="C16000" s="62" t="s">
        <v>559</v>
      </c>
      <c r="D16000" s="62" t="s">
        <v>560</v>
      </c>
      <c r="E16000" s="173" t="s">
        <v>561</v>
      </c>
    </row>
    <row r="16001" spans="1:5">
      <c r="A16001" s="410" t="s">
        <v>3124</v>
      </c>
      <c r="B16001" s="62" t="s">
        <v>122</v>
      </c>
      <c r="C16001" s="62">
        <v>0.20602000000000001</v>
      </c>
      <c r="D16001" s="62">
        <v>9.34</v>
      </c>
      <c r="E16001" s="173">
        <f>TRUNC((C16001*D16001),2)</f>
        <v>1.92</v>
      </c>
    </row>
    <row r="16002" spans="1:5">
      <c r="A16002" s="410" t="s">
        <v>3125</v>
      </c>
      <c r="B16002" s="62" t="s">
        <v>122</v>
      </c>
      <c r="C16002" s="62">
        <v>0.20602000000000001</v>
      </c>
      <c r="D16002" s="62">
        <v>13.3</v>
      </c>
      <c r="E16002" s="173">
        <f>TRUNC((C16002*D16002),2)</f>
        <v>2.74</v>
      </c>
    </row>
    <row r="16003" spans="1:5">
      <c r="A16003" s="410" t="s">
        <v>562</v>
      </c>
      <c r="B16003" s="62" t="s">
        <v>563</v>
      </c>
      <c r="C16003" s="62" t="s">
        <v>563</v>
      </c>
      <c r="D16003" s="62" t="s">
        <v>563</v>
      </c>
      <c r="E16003" s="173">
        <f>SUM(E16001:E16002)</f>
        <v>4.66</v>
      </c>
    </row>
    <row r="16004" spans="1:5">
      <c r="A16004" s="410"/>
      <c r="B16004" s="62"/>
      <c r="C16004" s="62"/>
      <c r="D16004" s="62"/>
      <c r="E16004" s="173"/>
    </row>
    <row r="16005" spans="1:5">
      <c r="A16005" s="410" t="s">
        <v>564</v>
      </c>
      <c r="B16005" s="62" t="s">
        <v>558</v>
      </c>
      <c r="C16005" s="62" t="s">
        <v>559</v>
      </c>
      <c r="D16005" s="62" t="s">
        <v>560</v>
      </c>
      <c r="E16005" s="173" t="s">
        <v>561</v>
      </c>
    </row>
    <row r="16006" spans="1:5">
      <c r="A16006" s="410" t="s">
        <v>3066</v>
      </c>
      <c r="B16006" s="62" t="s">
        <v>123</v>
      </c>
      <c r="C16006" s="62">
        <v>3.2068800000000001E-3</v>
      </c>
      <c r="D16006" s="62">
        <v>6.92</v>
      </c>
      <c r="E16006" s="173">
        <f t="shared" ref="E16006:E16029" si="353">TRUNC((C16006*D16006),2)</f>
        <v>0.02</v>
      </c>
    </row>
    <row r="16007" spans="1:5">
      <c r="A16007" s="410" t="s">
        <v>3046</v>
      </c>
      <c r="B16007" s="62" t="s">
        <v>131</v>
      </c>
      <c r="C16007" s="62">
        <v>6.4039999999999995E-4</v>
      </c>
      <c r="D16007" s="62">
        <v>50.4</v>
      </c>
      <c r="E16007" s="173">
        <f t="shared" si="353"/>
        <v>0.03</v>
      </c>
    </row>
    <row r="16008" spans="1:5">
      <c r="A16008" s="410" t="s">
        <v>3067</v>
      </c>
      <c r="B16008" s="62" t="s">
        <v>123</v>
      </c>
      <c r="C16008" s="62">
        <v>2.6583999999999999E-4</v>
      </c>
      <c r="D16008" s="62">
        <v>108.95</v>
      </c>
      <c r="E16008" s="173">
        <f t="shared" si="353"/>
        <v>0.02</v>
      </c>
    </row>
    <row r="16009" spans="1:5">
      <c r="A16009" s="410" t="s">
        <v>3069</v>
      </c>
      <c r="B16009" s="62" t="s">
        <v>123</v>
      </c>
      <c r="C16009" s="62">
        <v>3.6276400000000001E-3</v>
      </c>
      <c r="D16009" s="62">
        <v>6.21</v>
      </c>
      <c r="E16009" s="173">
        <f t="shared" si="353"/>
        <v>0.02</v>
      </c>
    </row>
    <row r="16010" spans="1:5">
      <c r="A16010" s="410" t="s">
        <v>3047</v>
      </c>
      <c r="B16010" s="62" t="s">
        <v>131</v>
      </c>
      <c r="C16010" s="62">
        <v>5.4938399999999998E-3</v>
      </c>
      <c r="D16010" s="62">
        <v>9.4499999999999993</v>
      </c>
      <c r="E16010" s="173">
        <f t="shared" si="353"/>
        <v>0.05</v>
      </c>
    </row>
    <row r="16011" spans="1:5">
      <c r="A16011" s="410" t="s">
        <v>3075</v>
      </c>
      <c r="B16011" s="62" t="s">
        <v>128</v>
      </c>
      <c r="C16011" s="62">
        <v>6.0459999999999995E-4</v>
      </c>
      <c r="D16011" s="62">
        <v>15.32</v>
      </c>
      <c r="E16011" s="173">
        <f t="shared" si="353"/>
        <v>0</v>
      </c>
    </row>
    <row r="16012" spans="1:5">
      <c r="A16012" s="410" t="s">
        <v>3076</v>
      </c>
      <c r="B16012" s="62" t="s">
        <v>122</v>
      </c>
      <c r="C16012" s="62">
        <v>0.4</v>
      </c>
      <c r="D16012" s="62">
        <v>1.87</v>
      </c>
      <c r="E16012" s="173">
        <f t="shared" si="353"/>
        <v>0.74</v>
      </c>
    </row>
    <row r="16013" spans="1:5">
      <c r="A16013" s="410" t="s">
        <v>3077</v>
      </c>
      <c r="B16013" s="62" t="s">
        <v>122</v>
      </c>
      <c r="C16013" s="62">
        <v>0.4</v>
      </c>
      <c r="D16013" s="62">
        <v>0.71</v>
      </c>
      <c r="E16013" s="173">
        <f t="shared" si="353"/>
        <v>0.28000000000000003</v>
      </c>
    </row>
    <row r="16014" spans="1:5">
      <c r="A16014" s="410" t="s">
        <v>3078</v>
      </c>
      <c r="B16014" s="62" t="s">
        <v>122</v>
      </c>
      <c r="C16014" s="62">
        <v>0.4</v>
      </c>
      <c r="D16014" s="62">
        <v>0.34</v>
      </c>
      <c r="E16014" s="173">
        <f t="shared" si="353"/>
        <v>0.13</v>
      </c>
    </row>
    <row r="16015" spans="1:5">
      <c r="A16015" s="410" t="s">
        <v>3079</v>
      </c>
      <c r="B16015" s="62" t="s">
        <v>122</v>
      </c>
      <c r="C16015" s="62">
        <v>0.4</v>
      </c>
      <c r="D16015" s="62">
        <v>0.05</v>
      </c>
      <c r="E16015" s="173">
        <f t="shared" si="353"/>
        <v>0.02</v>
      </c>
    </row>
    <row r="16016" spans="1:5">
      <c r="A16016" s="410" t="s">
        <v>3048</v>
      </c>
      <c r="B16016" s="62" t="s">
        <v>123</v>
      </c>
      <c r="C16016" s="62">
        <v>1.0585200000000001E-3</v>
      </c>
      <c r="D16016" s="62">
        <v>31.18</v>
      </c>
      <c r="E16016" s="173">
        <f t="shared" si="353"/>
        <v>0.03</v>
      </c>
    </row>
    <row r="16017" spans="1:5">
      <c r="A16017" s="410" t="s">
        <v>3049</v>
      </c>
      <c r="B16017" s="62" t="s">
        <v>123</v>
      </c>
      <c r="C16017" s="62">
        <v>4.9611999999999996E-4</v>
      </c>
      <c r="D16017" s="62">
        <v>178.5</v>
      </c>
      <c r="E16017" s="173">
        <f t="shared" si="353"/>
        <v>0.08</v>
      </c>
    </row>
    <row r="16018" spans="1:5">
      <c r="A16018" s="410" t="s">
        <v>3050</v>
      </c>
      <c r="B16018" s="62" t="s">
        <v>123</v>
      </c>
      <c r="C16018" s="62">
        <v>4.4594880000000003E-2</v>
      </c>
      <c r="D16018" s="62">
        <v>1.17</v>
      </c>
      <c r="E16018" s="173">
        <f t="shared" si="353"/>
        <v>0.05</v>
      </c>
    </row>
    <row r="16019" spans="1:5" ht="30">
      <c r="A16019" s="410" t="s">
        <v>3051</v>
      </c>
      <c r="B16019" s="62" t="s">
        <v>123</v>
      </c>
      <c r="C16019" s="62">
        <v>4.2999999999999999E-4</v>
      </c>
      <c r="D16019" s="62">
        <v>140.43</v>
      </c>
      <c r="E16019" s="173">
        <f t="shared" si="353"/>
        <v>0.06</v>
      </c>
    </row>
    <row r="16020" spans="1:5" ht="30">
      <c r="A16020" s="410" t="s">
        <v>3052</v>
      </c>
      <c r="B16020" s="62" t="s">
        <v>123</v>
      </c>
      <c r="C16020" s="62">
        <v>2.8800000000000001E-4</v>
      </c>
      <c r="D16020" s="62">
        <v>123.37</v>
      </c>
      <c r="E16020" s="173">
        <f t="shared" si="353"/>
        <v>0.03</v>
      </c>
    </row>
    <row r="16021" spans="1:5" ht="30">
      <c r="A16021" s="410" t="s">
        <v>3080</v>
      </c>
      <c r="B16021" s="62" t="s">
        <v>123</v>
      </c>
      <c r="C16021" s="62">
        <v>1.7640000000000001E-5</v>
      </c>
      <c r="D16021" s="62">
        <v>593.85</v>
      </c>
      <c r="E16021" s="173">
        <f t="shared" si="353"/>
        <v>0.01</v>
      </c>
    </row>
    <row r="16022" spans="1:5">
      <c r="A16022" s="410" t="s">
        <v>3081</v>
      </c>
      <c r="B16022" s="62" t="s">
        <v>123</v>
      </c>
      <c r="C16022" s="62">
        <v>1.0832000000000001E-4</v>
      </c>
      <c r="D16022" s="62">
        <v>134.63</v>
      </c>
      <c r="E16022" s="173">
        <f t="shared" si="353"/>
        <v>0.01</v>
      </c>
    </row>
    <row r="16023" spans="1:5">
      <c r="A16023" s="410" t="s">
        <v>3082</v>
      </c>
      <c r="B16023" s="62" t="s">
        <v>123</v>
      </c>
      <c r="C16023" s="62">
        <v>8.2280000000000005E-5</v>
      </c>
      <c r="D16023" s="62">
        <v>202.84</v>
      </c>
      <c r="E16023" s="173">
        <f t="shared" si="353"/>
        <v>0.01</v>
      </c>
    </row>
    <row r="16024" spans="1:5">
      <c r="A16024" s="410" t="s">
        <v>3083</v>
      </c>
      <c r="B16024" s="62" t="s">
        <v>123</v>
      </c>
      <c r="C16024" s="62">
        <v>1.7640000000000001E-5</v>
      </c>
      <c r="D16024" s="62">
        <v>574.46</v>
      </c>
      <c r="E16024" s="173">
        <f t="shared" si="353"/>
        <v>0.01</v>
      </c>
    </row>
    <row r="16025" spans="1:5">
      <c r="A16025" s="410" t="s">
        <v>3084</v>
      </c>
      <c r="B16025" s="62" t="s">
        <v>123</v>
      </c>
      <c r="C16025" s="62">
        <v>2.1679999999999999E-5</v>
      </c>
      <c r="D16025" s="62">
        <v>276.64</v>
      </c>
      <c r="E16025" s="173">
        <f t="shared" si="353"/>
        <v>0</v>
      </c>
    </row>
    <row r="16026" spans="1:5">
      <c r="A16026" s="410" t="s">
        <v>3085</v>
      </c>
      <c r="B16026" s="62" t="s">
        <v>123</v>
      </c>
      <c r="C16026" s="62">
        <v>1.0920000000000001E-3</v>
      </c>
      <c r="D16026" s="62">
        <v>8.1</v>
      </c>
      <c r="E16026" s="173">
        <f t="shared" si="353"/>
        <v>0</v>
      </c>
    </row>
    <row r="16027" spans="1:5">
      <c r="A16027" s="410" t="s">
        <v>3086</v>
      </c>
      <c r="B16027" s="62" t="s">
        <v>123</v>
      </c>
      <c r="C16027" s="62">
        <v>6.0459999999999995E-4</v>
      </c>
      <c r="D16027" s="62">
        <v>11.01</v>
      </c>
      <c r="E16027" s="173">
        <f t="shared" si="353"/>
        <v>0</v>
      </c>
    </row>
    <row r="16028" spans="1:5">
      <c r="A16028" s="410" t="s">
        <v>3087</v>
      </c>
      <c r="B16028" s="62" t="s">
        <v>123</v>
      </c>
      <c r="C16028" s="62">
        <v>6.0459999999999995E-4</v>
      </c>
      <c r="D16028" s="62">
        <v>24.42</v>
      </c>
      <c r="E16028" s="173">
        <f t="shared" si="353"/>
        <v>0.01</v>
      </c>
    </row>
    <row r="16029" spans="1:5">
      <c r="A16029" s="410" t="s">
        <v>3449</v>
      </c>
      <c r="B16029" s="62" t="s">
        <v>123</v>
      </c>
      <c r="C16029" s="62">
        <v>1.0072016500000001</v>
      </c>
      <c r="D16029" s="62">
        <v>9.7200000000000006</v>
      </c>
      <c r="E16029" s="173">
        <f t="shared" si="353"/>
        <v>9.7899999999999991</v>
      </c>
    </row>
    <row r="16030" spans="1:5">
      <c r="A16030" s="410" t="s">
        <v>562</v>
      </c>
      <c r="B16030" s="62" t="s">
        <v>563</v>
      </c>
      <c r="C16030" s="62" t="s">
        <v>563</v>
      </c>
      <c r="D16030" s="62" t="s">
        <v>563</v>
      </c>
      <c r="E16030" s="173">
        <f>SUM(E16006:E16029)</f>
        <v>11.399999999999999</v>
      </c>
    </row>
    <row r="16031" spans="1:5">
      <c r="A16031" s="410"/>
      <c r="B16031" s="62"/>
      <c r="C16031" s="62"/>
      <c r="D16031" s="62"/>
      <c r="E16031" s="173"/>
    </row>
    <row r="16032" spans="1:5">
      <c r="A16032" s="410" t="s">
        <v>565</v>
      </c>
      <c r="B16032" s="62" t="s">
        <v>563</v>
      </c>
      <c r="C16032" s="62" t="s">
        <v>563</v>
      </c>
      <c r="D16032" s="62" t="s">
        <v>563</v>
      </c>
      <c r="E16032" s="173">
        <f>E15998+E16003+E16030</f>
        <v>16.07</v>
      </c>
    </row>
    <row r="16033" spans="1:5">
      <c r="A16033" s="410"/>
      <c r="B16033" s="62"/>
      <c r="C16033" s="62"/>
      <c r="D16033" s="413"/>
      <c r="E16033" s="173"/>
    </row>
    <row r="16034" spans="1:5">
      <c r="A16034" s="410"/>
      <c r="B16034" s="62"/>
      <c r="C16034" s="62"/>
      <c r="D16034" s="62"/>
      <c r="E16034" s="173"/>
    </row>
    <row r="16035" spans="1:5">
      <c r="A16035" s="410"/>
      <c r="B16035" s="62"/>
      <c r="C16035" s="62"/>
      <c r="D16035" s="62"/>
      <c r="E16035" s="173"/>
    </row>
    <row r="16036" spans="1:5">
      <c r="A16036" s="410" t="s">
        <v>1604</v>
      </c>
      <c r="B16036" s="62" t="s">
        <v>3547</v>
      </c>
      <c r="C16036" s="62"/>
      <c r="D16036" s="62"/>
      <c r="E16036" s="173"/>
    </row>
    <row r="16037" spans="1:5">
      <c r="A16037" s="410" t="s">
        <v>1316</v>
      </c>
      <c r="B16037" s="62"/>
      <c r="C16037" s="62"/>
      <c r="D16037" s="62"/>
      <c r="E16037" s="173"/>
    </row>
    <row r="16038" spans="1:5">
      <c r="A16038" s="410" t="s">
        <v>570</v>
      </c>
      <c r="B16038" s="62"/>
      <c r="C16038" s="62"/>
      <c r="D16038" s="62"/>
      <c r="E16038" s="173"/>
    </row>
    <row r="16039" spans="1:5">
      <c r="A16039" s="410"/>
      <c r="B16039" s="62"/>
      <c r="C16039" s="62"/>
      <c r="D16039" s="62"/>
      <c r="E16039" s="173"/>
    </row>
    <row r="16040" spans="1:5">
      <c r="A16040" s="410" t="s">
        <v>576</v>
      </c>
      <c r="B16040" s="62" t="s">
        <v>558</v>
      </c>
      <c r="C16040" s="62" t="s">
        <v>559</v>
      </c>
      <c r="D16040" s="62" t="s">
        <v>560</v>
      </c>
      <c r="E16040" s="173" t="s">
        <v>561</v>
      </c>
    </row>
    <row r="16041" spans="1:5" ht="30">
      <c r="A16041" s="410" t="s">
        <v>3061</v>
      </c>
      <c r="B16041" s="62" t="s">
        <v>123</v>
      </c>
      <c r="C16041" s="62">
        <v>2.0319999999999999E-5</v>
      </c>
      <c r="D16041" s="62">
        <v>576</v>
      </c>
      <c r="E16041" s="173">
        <f>TRUNC((C16041*D16041),2)</f>
        <v>0.01</v>
      </c>
    </row>
    <row r="16042" spans="1:5">
      <c r="A16042" s="410" t="s">
        <v>562</v>
      </c>
      <c r="B16042" s="62" t="s">
        <v>563</v>
      </c>
      <c r="C16042" s="62" t="s">
        <v>563</v>
      </c>
      <c r="D16042" s="62" t="s">
        <v>563</v>
      </c>
      <c r="E16042" s="173">
        <f>SUM(E16041:E16041)</f>
        <v>0.01</v>
      </c>
    </row>
    <row r="16043" spans="1:5">
      <c r="A16043" s="410"/>
      <c r="B16043" s="62"/>
      <c r="C16043" s="62"/>
      <c r="D16043" s="62"/>
      <c r="E16043" s="173"/>
    </row>
    <row r="16044" spans="1:5">
      <c r="A16044" s="410" t="s">
        <v>557</v>
      </c>
      <c r="B16044" s="62" t="s">
        <v>558</v>
      </c>
      <c r="C16044" s="62" t="s">
        <v>559</v>
      </c>
      <c r="D16044" s="62" t="s">
        <v>560</v>
      </c>
      <c r="E16044" s="173" t="s">
        <v>561</v>
      </c>
    </row>
    <row r="16045" spans="1:5">
      <c r="A16045" s="410" t="s">
        <v>3124</v>
      </c>
      <c r="B16045" s="62" t="s">
        <v>122</v>
      </c>
      <c r="C16045" s="62">
        <v>0.15451500000000001</v>
      </c>
      <c r="D16045" s="62">
        <v>9.34</v>
      </c>
      <c r="E16045" s="173">
        <f>TRUNC((C16045*D16045),2)</f>
        <v>1.44</v>
      </c>
    </row>
    <row r="16046" spans="1:5">
      <c r="A16046" s="410" t="s">
        <v>3125</v>
      </c>
      <c r="B16046" s="62" t="s">
        <v>122</v>
      </c>
      <c r="C16046" s="62">
        <v>0.15451500000000001</v>
      </c>
      <c r="D16046" s="62">
        <v>13.3</v>
      </c>
      <c r="E16046" s="173">
        <f>TRUNC((C16046*D16046),2)</f>
        <v>2.0499999999999998</v>
      </c>
    </row>
    <row r="16047" spans="1:5">
      <c r="A16047" s="410" t="s">
        <v>562</v>
      </c>
      <c r="B16047" s="62" t="s">
        <v>563</v>
      </c>
      <c r="C16047" s="62" t="s">
        <v>563</v>
      </c>
      <c r="D16047" s="62" t="s">
        <v>563</v>
      </c>
      <c r="E16047" s="173">
        <f>SUM(E16045:E16046)</f>
        <v>3.4899999999999998</v>
      </c>
    </row>
    <row r="16048" spans="1:5">
      <c r="A16048" s="410"/>
      <c r="B16048" s="62"/>
      <c r="C16048" s="62"/>
      <c r="D16048" s="62"/>
      <c r="E16048" s="173"/>
    </row>
    <row r="16049" spans="1:5">
      <c r="A16049" s="410" t="s">
        <v>564</v>
      </c>
      <c r="B16049" s="62" t="s">
        <v>558</v>
      </c>
      <c r="C16049" s="62" t="s">
        <v>559</v>
      </c>
      <c r="D16049" s="62" t="s">
        <v>560</v>
      </c>
      <c r="E16049" s="173" t="s">
        <v>561</v>
      </c>
    </row>
    <row r="16050" spans="1:5">
      <c r="A16050" s="410" t="s">
        <v>3066</v>
      </c>
      <c r="B16050" s="62" t="s">
        <v>123</v>
      </c>
      <c r="C16050" s="62">
        <v>2.4051599999999999E-3</v>
      </c>
      <c r="D16050" s="62">
        <v>6.92</v>
      </c>
      <c r="E16050" s="173">
        <f t="shared" ref="E16050:E16073" si="354">TRUNC((C16050*D16050),2)</f>
        <v>0.01</v>
      </c>
    </row>
    <row r="16051" spans="1:5">
      <c r="A16051" s="410" t="s">
        <v>3046</v>
      </c>
      <c r="B16051" s="62" t="s">
        <v>131</v>
      </c>
      <c r="C16051" s="62">
        <v>4.8030000000000002E-4</v>
      </c>
      <c r="D16051" s="62">
        <v>50.4</v>
      </c>
      <c r="E16051" s="173">
        <f t="shared" si="354"/>
        <v>0.02</v>
      </c>
    </row>
    <row r="16052" spans="1:5">
      <c r="A16052" s="410" t="s">
        <v>3067</v>
      </c>
      <c r="B16052" s="62" t="s">
        <v>123</v>
      </c>
      <c r="C16052" s="62">
        <v>1.9938000000000001E-4</v>
      </c>
      <c r="D16052" s="62">
        <v>108.95</v>
      </c>
      <c r="E16052" s="173">
        <f t="shared" si="354"/>
        <v>0.02</v>
      </c>
    </row>
    <row r="16053" spans="1:5">
      <c r="A16053" s="410" t="s">
        <v>3069</v>
      </c>
      <c r="B16053" s="62" t="s">
        <v>123</v>
      </c>
      <c r="C16053" s="62">
        <v>2.7207400000000001E-3</v>
      </c>
      <c r="D16053" s="62">
        <v>6.21</v>
      </c>
      <c r="E16053" s="173">
        <f t="shared" si="354"/>
        <v>0.01</v>
      </c>
    </row>
    <row r="16054" spans="1:5">
      <c r="A16054" s="410" t="s">
        <v>3047</v>
      </c>
      <c r="B16054" s="62" t="s">
        <v>131</v>
      </c>
      <c r="C16054" s="62">
        <v>4.1203799999999999E-3</v>
      </c>
      <c r="D16054" s="62">
        <v>9.4499999999999993</v>
      </c>
      <c r="E16054" s="173">
        <f t="shared" si="354"/>
        <v>0.03</v>
      </c>
    </row>
    <row r="16055" spans="1:5">
      <c r="A16055" s="410" t="s">
        <v>3075</v>
      </c>
      <c r="B16055" s="62" t="s">
        <v>128</v>
      </c>
      <c r="C16055" s="62">
        <v>4.5345999999999999E-4</v>
      </c>
      <c r="D16055" s="62">
        <v>15.32</v>
      </c>
      <c r="E16055" s="173">
        <f t="shared" si="354"/>
        <v>0</v>
      </c>
    </row>
    <row r="16056" spans="1:5">
      <c r="A16056" s="410" t="s">
        <v>3076</v>
      </c>
      <c r="B16056" s="62" t="s">
        <v>122</v>
      </c>
      <c r="C16056" s="62">
        <v>0.3</v>
      </c>
      <c r="D16056" s="62">
        <v>1.87</v>
      </c>
      <c r="E16056" s="173">
        <f t="shared" si="354"/>
        <v>0.56000000000000005</v>
      </c>
    </row>
    <row r="16057" spans="1:5">
      <c r="A16057" s="410" t="s">
        <v>3077</v>
      </c>
      <c r="B16057" s="62" t="s">
        <v>122</v>
      </c>
      <c r="C16057" s="62">
        <v>0.3</v>
      </c>
      <c r="D16057" s="62">
        <v>0.71</v>
      </c>
      <c r="E16057" s="173">
        <f t="shared" si="354"/>
        <v>0.21</v>
      </c>
    </row>
    <row r="16058" spans="1:5">
      <c r="A16058" s="410" t="s">
        <v>3078</v>
      </c>
      <c r="B16058" s="62" t="s">
        <v>122</v>
      </c>
      <c r="C16058" s="62">
        <v>0.3</v>
      </c>
      <c r="D16058" s="62">
        <v>0.34</v>
      </c>
      <c r="E16058" s="173">
        <f t="shared" si="354"/>
        <v>0.1</v>
      </c>
    </row>
    <row r="16059" spans="1:5">
      <c r="A16059" s="410" t="s">
        <v>3079</v>
      </c>
      <c r="B16059" s="62" t="s">
        <v>122</v>
      </c>
      <c r="C16059" s="62">
        <v>0.3</v>
      </c>
      <c r="D16059" s="62">
        <v>0.05</v>
      </c>
      <c r="E16059" s="173">
        <f t="shared" si="354"/>
        <v>0.01</v>
      </c>
    </row>
    <row r="16060" spans="1:5">
      <c r="A16060" s="410" t="s">
        <v>3048</v>
      </c>
      <c r="B16060" s="62" t="s">
        <v>123</v>
      </c>
      <c r="C16060" s="62">
        <v>7.9390000000000005E-4</v>
      </c>
      <c r="D16060" s="62">
        <v>31.18</v>
      </c>
      <c r="E16060" s="173">
        <f t="shared" si="354"/>
        <v>0.02</v>
      </c>
    </row>
    <row r="16061" spans="1:5">
      <c r="A16061" s="410" t="s">
        <v>3049</v>
      </c>
      <c r="B16061" s="62" t="s">
        <v>123</v>
      </c>
      <c r="C16061" s="62">
        <v>3.7209999999999999E-4</v>
      </c>
      <c r="D16061" s="62">
        <v>178.5</v>
      </c>
      <c r="E16061" s="173">
        <f t="shared" si="354"/>
        <v>0.06</v>
      </c>
    </row>
    <row r="16062" spans="1:5">
      <c r="A16062" s="410" t="s">
        <v>3050</v>
      </c>
      <c r="B16062" s="62" t="s">
        <v>123</v>
      </c>
      <c r="C16062" s="62">
        <v>3.3446160000000003E-2</v>
      </c>
      <c r="D16062" s="62">
        <v>1.17</v>
      </c>
      <c r="E16062" s="173">
        <f t="shared" si="354"/>
        <v>0.03</v>
      </c>
    </row>
    <row r="16063" spans="1:5" ht="30">
      <c r="A16063" s="410" t="s">
        <v>3051</v>
      </c>
      <c r="B16063" s="62" t="s">
        <v>123</v>
      </c>
      <c r="C16063" s="62">
        <v>3.2249999999999998E-4</v>
      </c>
      <c r="D16063" s="62">
        <v>140.43</v>
      </c>
      <c r="E16063" s="173">
        <f t="shared" si="354"/>
        <v>0.04</v>
      </c>
    </row>
    <row r="16064" spans="1:5" ht="30">
      <c r="A16064" s="410" t="s">
        <v>3052</v>
      </c>
      <c r="B16064" s="62" t="s">
        <v>123</v>
      </c>
      <c r="C16064" s="62">
        <v>2.1599999999999999E-4</v>
      </c>
      <c r="D16064" s="62">
        <v>123.37</v>
      </c>
      <c r="E16064" s="173">
        <f t="shared" si="354"/>
        <v>0.02</v>
      </c>
    </row>
    <row r="16065" spans="1:5" ht="30">
      <c r="A16065" s="410" t="s">
        <v>3080</v>
      </c>
      <c r="B16065" s="62" t="s">
        <v>123</v>
      </c>
      <c r="C16065" s="62">
        <v>1.324E-5</v>
      </c>
      <c r="D16065" s="62">
        <v>593.85</v>
      </c>
      <c r="E16065" s="173">
        <f t="shared" si="354"/>
        <v>0</v>
      </c>
    </row>
    <row r="16066" spans="1:5">
      <c r="A16066" s="410" t="s">
        <v>3081</v>
      </c>
      <c r="B16066" s="62" t="s">
        <v>123</v>
      </c>
      <c r="C16066" s="62">
        <v>8.1240000000000001E-5</v>
      </c>
      <c r="D16066" s="62">
        <v>134.63</v>
      </c>
      <c r="E16066" s="173">
        <f t="shared" si="354"/>
        <v>0.01</v>
      </c>
    </row>
    <row r="16067" spans="1:5">
      <c r="A16067" s="410" t="s">
        <v>3082</v>
      </c>
      <c r="B16067" s="62" t="s">
        <v>123</v>
      </c>
      <c r="C16067" s="62">
        <v>6.1719999999999999E-5</v>
      </c>
      <c r="D16067" s="62">
        <v>202.84</v>
      </c>
      <c r="E16067" s="173">
        <f t="shared" si="354"/>
        <v>0.01</v>
      </c>
    </row>
    <row r="16068" spans="1:5">
      <c r="A16068" s="410" t="s">
        <v>3083</v>
      </c>
      <c r="B16068" s="62" t="s">
        <v>123</v>
      </c>
      <c r="C16068" s="62">
        <v>1.324E-5</v>
      </c>
      <c r="D16068" s="62">
        <v>574.46</v>
      </c>
      <c r="E16068" s="173">
        <f t="shared" si="354"/>
        <v>0</v>
      </c>
    </row>
    <row r="16069" spans="1:5">
      <c r="A16069" s="410" t="s">
        <v>3084</v>
      </c>
      <c r="B16069" s="62" t="s">
        <v>123</v>
      </c>
      <c r="C16069" s="62">
        <v>1.626E-5</v>
      </c>
      <c r="D16069" s="62">
        <v>276.64</v>
      </c>
      <c r="E16069" s="173">
        <f t="shared" si="354"/>
        <v>0</v>
      </c>
    </row>
    <row r="16070" spans="1:5">
      <c r="A16070" s="410" t="s">
        <v>3085</v>
      </c>
      <c r="B16070" s="62" t="s">
        <v>123</v>
      </c>
      <c r="C16070" s="62">
        <v>8.1899999999999996E-4</v>
      </c>
      <c r="D16070" s="62">
        <v>8.1</v>
      </c>
      <c r="E16070" s="173">
        <f t="shared" si="354"/>
        <v>0</v>
      </c>
    </row>
    <row r="16071" spans="1:5">
      <c r="A16071" s="410" t="s">
        <v>3086</v>
      </c>
      <c r="B16071" s="62" t="s">
        <v>123</v>
      </c>
      <c r="C16071" s="62">
        <v>4.5345999999999999E-4</v>
      </c>
      <c r="D16071" s="62">
        <v>11.01</v>
      </c>
      <c r="E16071" s="173">
        <f t="shared" si="354"/>
        <v>0</v>
      </c>
    </row>
    <row r="16072" spans="1:5">
      <c r="A16072" s="410" t="s">
        <v>3087</v>
      </c>
      <c r="B16072" s="62" t="s">
        <v>123</v>
      </c>
      <c r="C16072" s="62">
        <v>4.5345999999999999E-4</v>
      </c>
      <c r="D16072" s="62">
        <v>24.42</v>
      </c>
      <c r="E16072" s="173">
        <f t="shared" si="354"/>
        <v>0.01</v>
      </c>
    </row>
    <row r="16073" spans="1:5">
      <c r="A16073" s="410" t="s">
        <v>3450</v>
      </c>
      <c r="B16073" s="62" t="s">
        <v>123</v>
      </c>
      <c r="C16073" s="62">
        <v>1.03719008</v>
      </c>
      <c r="D16073" s="62">
        <v>2.42</v>
      </c>
      <c r="E16073" s="173">
        <f t="shared" si="354"/>
        <v>2.5</v>
      </c>
    </row>
    <row r="16074" spans="1:5">
      <c r="A16074" s="410" t="s">
        <v>562</v>
      </c>
      <c r="B16074" s="62" t="s">
        <v>563</v>
      </c>
      <c r="C16074" s="62" t="s">
        <v>563</v>
      </c>
      <c r="D16074" s="62" t="s">
        <v>563</v>
      </c>
      <c r="E16074" s="173">
        <f>SUM(E16050:E16073)</f>
        <v>3.67</v>
      </c>
    </row>
    <row r="16075" spans="1:5">
      <c r="A16075" s="410"/>
      <c r="B16075" s="62"/>
      <c r="C16075" s="62"/>
      <c r="D16075" s="62"/>
      <c r="E16075" s="173"/>
    </row>
    <row r="16076" spans="1:5">
      <c r="A16076" s="410" t="s">
        <v>565</v>
      </c>
      <c r="B16076" s="62" t="s">
        <v>563</v>
      </c>
      <c r="C16076" s="62" t="s">
        <v>563</v>
      </c>
      <c r="D16076" s="62" t="s">
        <v>563</v>
      </c>
      <c r="E16076" s="173">
        <f>E16042+E16047+E16074</f>
        <v>7.17</v>
      </c>
    </row>
    <row r="16077" spans="1:5">
      <c r="A16077" s="410"/>
      <c r="B16077" s="62"/>
      <c r="C16077" s="62"/>
      <c r="D16077" s="413"/>
      <c r="E16077" s="173"/>
    </row>
    <row r="16078" spans="1:5">
      <c r="A16078" s="410"/>
      <c r="B16078" s="62"/>
      <c r="C16078" s="62"/>
      <c r="D16078" s="62"/>
      <c r="E16078" s="173"/>
    </row>
    <row r="16079" spans="1:5">
      <c r="A16079" s="410"/>
      <c r="B16079" s="62"/>
      <c r="C16079" s="62"/>
      <c r="D16079" s="62"/>
      <c r="E16079" s="173"/>
    </row>
    <row r="16080" spans="1:5">
      <c r="A16080" s="410" t="s">
        <v>1605</v>
      </c>
      <c r="B16080" s="62" t="s">
        <v>3547</v>
      </c>
      <c r="C16080" s="62"/>
      <c r="D16080" s="62"/>
      <c r="E16080" s="173"/>
    </row>
    <row r="16081" spans="1:5">
      <c r="A16081" s="410" t="s">
        <v>1317</v>
      </c>
      <c r="B16081" s="62"/>
      <c r="C16081" s="62"/>
      <c r="D16081" s="62"/>
      <c r="E16081" s="173"/>
    </row>
    <row r="16082" spans="1:5">
      <c r="A16082" s="410" t="s">
        <v>570</v>
      </c>
      <c r="B16082" s="62"/>
      <c r="C16082" s="62"/>
      <c r="D16082" s="62"/>
      <c r="E16082" s="173"/>
    </row>
    <row r="16083" spans="1:5">
      <c r="A16083" s="410"/>
      <c r="B16083" s="62"/>
      <c r="C16083" s="62"/>
      <c r="D16083" s="62"/>
      <c r="E16083" s="173"/>
    </row>
    <row r="16084" spans="1:5">
      <c r="A16084" s="410" t="s">
        <v>576</v>
      </c>
      <c r="B16084" s="62" t="s">
        <v>558</v>
      </c>
      <c r="C16084" s="62" t="s">
        <v>559</v>
      </c>
      <c r="D16084" s="62" t="s">
        <v>560</v>
      </c>
      <c r="E16084" s="173" t="s">
        <v>561</v>
      </c>
    </row>
    <row r="16085" spans="1:5" ht="30">
      <c r="A16085" s="410" t="s">
        <v>3061</v>
      </c>
      <c r="B16085" s="62" t="s">
        <v>123</v>
      </c>
      <c r="C16085" s="62">
        <v>2.0319999999999999E-5</v>
      </c>
      <c r="D16085" s="62">
        <v>576</v>
      </c>
      <c r="E16085" s="173">
        <f>TRUNC((C16085*D16085),2)</f>
        <v>0.01</v>
      </c>
    </row>
    <row r="16086" spans="1:5">
      <c r="A16086" s="410" t="s">
        <v>562</v>
      </c>
      <c r="B16086" s="62" t="s">
        <v>563</v>
      </c>
      <c r="C16086" s="62" t="s">
        <v>563</v>
      </c>
      <c r="D16086" s="62" t="s">
        <v>563</v>
      </c>
      <c r="E16086" s="173">
        <f>SUM(E16085:E16085)</f>
        <v>0.01</v>
      </c>
    </row>
    <row r="16087" spans="1:5">
      <c r="A16087" s="410"/>
      <c r="B16087" s="62"/>
      <c r="C16087" s="62"/>
      <c r="D16087" s="62"/>
      <c r="E16087" s="173"/>
    </row>
    <row r="16088" spans="1:5">
      <c r="A16088" s="410" t="s">
        <v>557</v>
      </c>
      <c r="B16088" s="62" t="s">
        <v>558</v>
      </c>
      <c r="C16088" s="62" t="s">
        <v>559</v>
      </c>
      <c r="D16088" s="62" t="s">
        <v>560</v>
      </c>
      <c r="E16088" s="173" t="s">
        <v>561</v>
      </c>
    </row>
    <row r="16089" spans="1:5">
      <c r="A16089" s="410" t="s">
        <v>3124</v>
      </c>
      <c r="B16089" s="62" t="s">
        <v>122</v>
      </c>
      <c r="C16089" s="62">
        <v>0.15451500000000001</v>
      </c>
      <c r="D16089" s="62">
        <v>9.34</v>
      </c>
      <c r="E16089" s="173">
        <f>TRUNC((C16089*D16089),2)</f>
        <v>1.44</v>
      </c>
    </row>
    <row r="16090" spans="1:5">
      <c r="A16090" s="410" t="s">
        <v>3125</v>
      </c>
      <c r="B16090" s="62" t="s">
        <v>122</v>
      </c>
      <c r="C16090" s="62">
        <v>0.15451500000000001</v>
      </c>
      <c r="D16090" s="62">
        <v>13.3</v>
      </c>
      <c r="E16090" s="173">
        <f>TRUNC((C16090*D16090),2)</f>
        <v>2.0499999999999998</v>
      </c>
    </row>
    <row r="16091" spans="1:5">
      <c r="A16091" s="410" t="s">
        <v>562</v>
      </c>
      <c r="B16091" s="62" t="s">
        <v>563</v>
      </c>
      <c r="C16091" s="62" t="s">
        <v>563</v>
      </c>
      <c r="D16091" s="62" t="s">
        <v>563</v>
      </c>
      <c r="E16091" s="173">
        <f>SUM(E16089:E16090)</f>
        <v>3.4899999999999998</v>
      </c>
    </row>
    <row r="16092" spans="1:5">
      <c r="A16092" s="410"/>
      <c r="B16092" s="62"/>
      <c r="C16092" s="62"/>
      <c r="D16092" s="62"/>
      <c r="E16092" s="173"/>
    </row>
    <row r="16093" spans="1:5">
      <c r="A16093" s="410" t="s">
        <v>564</v>
      </c>
      <c r="B16093" s="62" t="s">
        <v>558</v>
      </c>
      <c r="C16093" s="62" t="s">
        <v>559</v>
      </c>
      <c r="D16093" s="62" t="s">
        <v>560</v>
      </c>
      <c r="E16093" s="173" t="s">
        <v>561</v>
      </c>
    </row>
    <row r="16094" spans="1:5">
      <c r="A16094" s="410" t="s">
        <v>3066</v>
      </c>
      <c r="B16094" s="62" t="s">
        <v>123</v>
      </c>
      <c r="C16094" s="62">
        <v>2.4051599999999999E-3</v>
      </c>
      <c r="D16094" s="62">
        <v>6.92</v>
      </c>
      <c r="E16094" s="173">
        <f t="shared" ref="E16094:E16117" si="355">TRUNC((C16094*D16094),2)</f>
        <v>0.01</v>
      </c>
    </row>
    <row r="16095" spans="1:5">
      <c r="A16095" s="410" t="s">
        <v>3046</v>
      </c>
      <c r="B16095" s="62" t="s">
        <v>131</v>
      </c>
      <c r="C16095" s="62">
        <v>4.8030000000000002E-4</v>
      </c>
      <c r="D16095" s="62">
        <v>50.4</v>
      </c>
      <c r="E16095" s="173">
        <f t="shared" si="355"/>
        <v>0.02</v>
      </c>
    </row>
    <row r="16096" spans="1:5">
      <c r="A16096" s="410" t="s">
        <v>3067</v>
      </c>
      <c r="B16096" s="62" t="s">
        <v>123</v>
      </c>
      <c r="C16096" s="62">
        <v>1.9938000000000001E-4</v>
      </c>
      <c r="D16096" s="62">
        <v>108.95</v>
      </c>
      <c r="E16096" s="173">
        <f t="shared" si="355"/>
        <v>0.02</v>
      </c>
    </row>
    <row r="16097" spans="1:5">
      <c r="A16097" s="410" t="s">
        <v>3069</v>
      </c>
      <c r="B16097" s="62" t="s">
        <v>123</v>
      </c>
      <c r="C16097" s="62">
        <v>2.7207400000000001E-3</v>
      </c>
      <c r="D16097" s="62">
        <v>6.21</v>
      </c>
      <c r="E16097" s="173">
        <f t="shared" si="355"/>
        <v>0.01</v>
      </c>
    </row>
    <row r="16098" spans="1:5">
      <c r="A16098" s="410" t="s">
        <v>3047</v>
      </c>
      <c r="B16098" s="62" t="s">
        <v>131</v>
      </c>
      <c r="C16098" s="62">
        <v>4.1203799999999999E-3</v>
      </c>
      <c r="D16098" s="62">
        <v>9.4499999999999993</v>
      </c>
      <c r="E16098" s="173">
        <f t="shared" si="355"/>
        <v>0.03</v>
      </c>
    </row>
    <row r="16099" spans="1:5">
      <c r="A16099" s="410" t="s">
        <v>3075</v>
      </c>
      <c r="B16099" s="62" t="s">
        <v>128</v>
      </c>
      <c r="C16099" s="62">
        <v>4.5345999999999999E-4</v>
      </c>
      <c r="D16099" s="62">
        <v>15.32</v>
      </c>
      <c r="E16099" s="173">
        <f t="shared" si="355"/>
        <v>0</v>
      </c>
    </row>
    <row r="16100" spans="1:5">
      <c r="A16100" s="410" t="s">
        <v>3076</v>
      </c>
      <c r="B16100" s="62" t="s">
        <v>122</v>
      </c>
      <c r="C16100" s="62">
        <v>0.3</v>
      </c>
      <c r="D16100" s="62">
        <v>1.87</v>
      </c>
      <c r="E16100" s="173">
        <f t="shared" si="355"/>
        <v>0.56000000000000005</v>
      </c>
    </row>
    <row r="16101" spans="1:5">
      <c r="A16101" s="410" t="s">
        <v>3077</v>
      </c>
      <c r="B16101" s="62" t="s">
        <v>122</v>
      </c>
      <c r="C16101" s="62">
        <v>0.3</v>
      </c>
      <c r="D16101" s="62">
        <v>0.71</v>
      </c>
      <c r="E16101" s="173">
        <f t="shared" si="355"/>
        <v>0.21</v>
      </c>
    </row>
    <row r="16102" spans="1:5">
      <c r="A16102" s="410" t="s">
        <v>3078</v>
      </c>
      <c r="B16102" s="62" t="s">
        <v>122</v>
      </c>
      <c r="C16102" s="62">
        <v>0.3</v>
      </c>
      <c r="D16102" s="62">
        <v>0.34</v>
      </c>
      <c r="E16102" s="173">
        <f t="shared" si="355"/>
        <v>0.1</v>
      </c>
    </row>
    <row r="16103" spans="1:5">
      <c r="A16103" s="410" t="s">
        <v>3079</v>
      </c>
      <c r="B16103" s="62" t="s">
        <v>122</v>
      </c>
      <c r="C16103" s="62">
        <v>0.3</v>
      </c>
      <c r="D16103" s="62">
        <v>0.05</v>
      </c>
      <c r="E16103" s="173">
        <f t="shared" si="355"/>
        <v>0.01</v>
      </c>
    </row>
    <row r="16104" spans="1:5">
      <c r="A16104" s="410" t="s">
        <v>3048</v>
      </c>
      <c r="B16104" s="62" t="s">
        <v>123</v>
      </c>
      <c r="C16104" s="62">
        <v>7.9390000000000005E-4</v>
      </c>
      <c r="D16104" s="62">
        <v>31.18</v>
      </c>
      <c r="E16104" s="173">
        <f t="shared" si="355"/>
        <v>0.02</v>
      </c>
    </row>
    <row r="16105" spans="1:5">
      <c r="A16105" s="410" t="s">
        <v>3049</v>
      </c>
      <c r="B16105" s="62" t="s">
        <v>123</v>
      </c>
      <c r="C16105" s="62">
        <v>3.7209999999999999E-4</v>
      </c>
      <c r="D16105" s="62">
        <v>178.5</v>
      </c>
      <c r="E16105" s="173">
        <f t="shared" si="355"/>
        <v>0.06</v>
      </c>
    </row>
    <row r="16106" spans="1:5">
      <c r="A16106" s="410" t="s">
        <v>3050</v>
      </c>
      <c r="B16106" s="62" t="s">
        <v>123</v>
      </c>
      <c r="C16106" s="62">
        <v>3.3446160000000003E-2</v>
      </c>
      <c r="D16106" s="62">
        <v>1.17</v>
      </c>
      <c r="E16106" s="173">
        <f t="shared" si="355"/>
        <v>0.03</v>
      </c>
    </row>
    <row r="16107" spans="1:5" ht="30">
      <c r="A16107" s="410" t="s">
        <v>3051</v>
      </c>
      <c r="B16107" s="62" t="s">
        <v>123</v>
      </c>
      <c r="C16107" s="62">
        <v>3.2249999999999998E-4</v>
      </c>
      <c r="D16107" s="62">
        <v>140.43</v>
      </c>
      <c r="E16107" s="173">
        <f t="shared" si="355"/>
        <v>0.04</v>
      </c>
    </row>
    <row r="16108" spans="1:5" ht="30">
      <c r="A16108" s="410" t="s">
        <v>3052</v>
      </c>
      <c r="B16108" s="62" t="s">
        <v>123</v>
      </c>
      <c r="C16108" s="62">
        <v>2.1599999999999999E-4</v>
      </c>
      <c r="D16108" s="62">
        <v>123.37</v>
      </c>
      <c r="E16108" s="173">
        <f t="shared" si="355"/>
        <v>0.02</v>
      </c>
    </row>
    <row r="16109" spans="1:5" ht="30">
      <c r="A16109" s="410" t="s">
        <v>3080</v>
      </c>
      <c r="B16109" s="62" t="s">
        <v>123</v>
      </c>
      <c r="C16109" s="62">
        <v>1.324E-5</v>
      </c>
      <c r="D16109" s="62">
        <v>593.85</v>
      </c>
      <c r="E16109" s="173">
        <f t="shared" si="355"/>
        <v>0</v>
      </c>
    </row>
    <row r="16110" spans="1:5">
      <c r="A16110" s="410" t="s">
        <v>3081</v>
      </c>
      <c r="B16110" s="62" t="s">
        <v>123</v>
      </c>
      <c r="C16110" s="62">
        <v>8.1240000000000001E-5</v>
      </c>
      <c r="D16110" s="62">
        <v>134.63</v>
      </c>
      <c r="E16110" s="173">
        <f t="shared" si="355"/>
        <v>0.01</v>
      </c>
    </row>
    <row r="16111" spans="1:5">
      <c r="A16111" s="410" t="s">
        <v>3082</v>
      </c>
      <c r="B16111" s="62" t="s">
        <v>123</v>
      </c>
      <c r="C16111" s="62">
        <v>6.1719999999999999E-5</v>
      </c>
      <c r="D16111" s="62">
        <v>202.84</v>
      </c>
      <c r="E16111" s="173">
        <f t="shared" si="355"/>
        <v>0.01</v>
      </c>
    </row>
    <row r="16112" spans="1:5">
      <c r="A16112" s="410" t="s">
        <v>3083</v>
      </c>
      <c r="B16112" s="62" t="s">
        <v>123</v>
      </c>
      <c r="C16112" s="62">
        <v>1.324E-5</v>
      </c>
      <c r="D16112" s="62">
        <v>574.46</v>
      </c>
      <c r="E16112" s="173">
        <f t="shared" si="355"/>
        <v>0</v>
      </c>
    </row>
    <row r="16113" spans="1:5">
      <c r="A16113" s="410" t="s">
        <v>3084</v>
      </c>
      <c r="B16113" s="62" t="s">
        <v>123</v>
      </c>
      <c r="C16113" s="62">
        <v>1.626E-5</v>
      </c>
      <c r="D16113" s="62">
        <v>276.64</v>
      </c>
      <c r="E16113" s="173">
        <f t="shared" si="355"/>
        <v>0</v>
      </c>
    </row>
    <row r="16114" spans="1:5">
      <c r="A16114" s="410" t="s">
        <v>3085</v>
      </c>
      <c r="B16114" s="62" t="s">
        <v>123</v>
      </c>
      <c r="C16114" s="62">
        <v>8.1899999999999996E-4</v>
      </c>
      <c r="D16114" s="62">
        <v>8.1</v>
      </c>
      <c r="E16114" s="173">
        <f t="shared" si="355"/>
        <v>0</v>
      </c>
    </row>
    <row r="16115" spans="1:5">
      <c r="A16115" s="410" t="s">
        <v>3086</v>
      </c>
      <c r="B16115" s="62" t="s">
        <v>123</v>
      </c>
      <c r="C16115" s="62">
        <v>4.5345999999999999E-4</v>
      </c>
      <c r="D16115" s="62">
        <v>11.01</v>
      </c>
      <c r="E16115" s="173">
        <f t="shared" si="355"/>
        <v>0</v>
      </c>
    </row>
    <row r="16116" spans="1:5">
      <c r="A16116" s="410" t="s">
        <v>3087</v>
      </c>
      <c r="B16116" s="62" t="s">
        <v>123</v>
      </c>
      <c r="C16116" s="62">
        <v>4.5345999999999999E-4</v>
      </c>
      <c r="D16116" s="62">
        <v>24.42</v>
      </c>
      <c r="E16116" s="173">
        <f t="shared" si="355"/>
        <v>0.01</v>
      </c>
    </row>
    <row r="16117" spans="1:5">
      <c r="A16117" s="410" t="s">
        <v>3451</v>
      </c>
      <c r="B16117" s="62" t="s">
        <v>123</v>
      </c>
      <c r="C16117" s="62">
        <v>1.05294117</v>
      </c>
      <c r="D16117" s="62">
        <v>1.7</v>
      </c>
      <c r="E16117" s="173">
        <f t="shared" si="355"/>
        <v>1.78</v>
      </c>
    </row>
    <row r="16118" spans="1:5">
      <c r="A16118" s="410" t="s">
        <v>562</v>
      </c>
      <c r="B16118" s="62" t="s">
        <v>563</v>
      </c>
      <c r="C16118" s="62" t="s">
        <v>563</v>
      </c>
      <c r="D16118" s="62" t="s">
        <v>563</v>
      </c>
      <c r="E16118" s="173">
        <f>SUM(E16094:E16117)</f>
        <v>2.95</v>
      </c>
    </row>
    <row r="16119" spans="1:5">
      <c r="A16119" s="410"/>
      <c r="B16119" s="62"/>
      <c r="C16119" s="62"/>
      <c r="D16119" s="62"/>
      <c r="E16119" s="173"/>
    </row>
    <row r="16120" spans="1:5">
      <c r="A16120" s="410" t="s">
        <v>565</v>
      </c>
      <c r="B16120" s="62" t="s">
        <v>563</v>
      </c>
      <c r="C16120" s="62" t="s">
        <v>563</v>
      </c>
      <c r="D16120" s="62" t="s">
        <v>563</v>
      </c>
      <c r="E16120" s="173">
        <f>E16086+E16091+E16118</f>
        <v>6.4499999999999993</v>
      </c>
    </row>
    <row r="16121" spans="1:5">
      <c r="A16121" s="410"/>
      <c r="B16121" s="62"/>
      <c r="C16121" s="62"/>
      <c r="D16121" s="413"/>
      <c r="E16121" s="173"/>
    </row>
    <row r="16122" spans="1:5">
      <c r="A16122" s="410"/>
      <c r="B16122" s="62"/>
      <c r="C16122" s="62"/>
      <c r="D16122" s="62"/>
      <c r="E16122" s="173"/>
    </row>
    <row r="16123" spans="1:5">
      <c r="A16123" s="410"/>
      <c r="B16123" s="62"/>
      <c r="C16123" s="62"/>
      <c r="D16123" s="62"/>
      <c r="E16123" s="173"/>
    </row>
    <row r="16124" spans="1:5">
      <c r="A16124" s="410" t="s">
        <v>1606</v>
      </c>
      <c r="B16124" s="62" t="s">
        <v>3738</v>
      </c>
      <c r="C16124" s="62"/>
      <c r="D16124" s="62"/>
      <c r="E16124" s="173"/>
    </row>
    <row r="16125" spans="1:5">
      <c r="A16125" s="410" t="s">
        <v>1318</v>
      </c>
      <c r="B16125" s="62"/>
      <c r="C16125" s="62"/>
      <c r="D16125" s="62"/>
      <c r="E16125" s="173"/>
    </row>
    <row r="16126" spans="1:5">
      <c r="A16126" s="410" t="s">
        <v>570</v>
      </c>
      <c r="B16126" s="62"/>
      <c r="C16126" s="62"/>
      <c r="D16126" s="62"/>
      <c r="E16126" s="173"/>
    </row>
    <row r="16127" spans="1:5">
      <c r="A16127" s="410"/>
      <c r="B16127" s="62"/>
      <c r="C16127" s="62"/>
      <c r="D16127" s="62"/>
      <c r="E16127" s="173"/>
    </row>
    <row r="16128" spans="1:5">
      <c r="A16128" s="410" t="s">
        <v>576</v>
      </c>
      <c r="B16128" s="62" t="s">
        <v>558</v>
      </c>
      <c r="C16128" s="62" t="s">
        <v>559</v>
      </c>
      <c r="D16128" s="62" t="s">
        <v>560</v>
      </c>
      <c r="E16128" s="173" t="s">
        <v>561</v>
      </c>
    </row>
    <row r="16129" spans="1:5" ht="30">
      <c r="A16129" s="410" t="s">
        <v>3061</v>
      </c>
      <c r="B16129" s="62" t="s">
        <v>123</v>
      </c>
      <c r="C16129" s="62">
        <v>3.396E-5</v>
      </c>
      <c r="D16129" s="62">
        <v>576</v>
      </c>
      <c r="E16129" s="173">
        <f>TRUNC((C16129*D16129),2)</f>
        <v>0.01</v>
      </c>
    </row>
    <row r="16130" spans="1:5">
      <c r="A16130" s="410" t="s">
        <v>562</v>
      </c>
      <c r="B16130" s="62" t="s">
        <v>563</v>
      </c>
      <c r="C16130" s="62" t="s">
        <v>563</v>
      </c>
      <c r="D16130" s="62" t="s">
        <v>563</v>
      </c>
      <c r="E16130" s="173">
        <f>SUM(E16129:E16129)</f>
        <v>0.01</v>
      </c>
    </row>
    <row r="16131" spans="1:5">
      <c r="A16131" s="410"/>
      <c r="B16131" s="62"/>
      <c r="C16131" s="62"/>
      <c r="D16131" s="62"/>
      <c r="E16131" s="173"/>
    </row>
    <row r="16132" spans="1:5">
      <c r="A16132" s="410" t="s">
        <v>557</v>
      </c>
      <c r="B16132" s="62" t="s">
        <v>558</v>
      </c>
      <c r="C16132" s="62" t="s">
        <v>559</v>
      </c>
      <c r="D16132" s="62" t="s">
        <v>560</v>
      </c>
      <c r="E16132" s="173" t="s">
        <v>561</v>
      </c>
    </row>
    <row r="16133" spans="1:5">
      <c r="A16133" s="410" t="s">
        <v>3124</v>
      </c>
      <c r="B16133" s="62" t="s">
        <v>122</v>
      </c>
      <c r="C16133" s="62">
        <v>0.25443470000000001</v>
      </c>
      <c r="D16133" s="62">
        <v>9.34</v>
      </c>
      <c r="E16133" s="173">
        <f>TRUNC((C16133*D16133),2)</f>
        <v>2.37</v>
      </c>
    </row>
    <row r="16134" spans="1:5">
      <c r="A16134" s="410" t="s">
        <v>3125</v>
      </c>
      <c r="B16134" s="62" t="s">
        <v>122</v>
      </c>
      <c r="C16134" s="62">
        <v>0.25443470000000001</v>
      </c>
      <c r="D16134" s="62">
        <v>13.3</v>
      </c>
      <c r="E16134" s="173">
        <f>TRUNC((C16134*D16134),2)</f>
        <v>3.38</v>
      </c>
    </row>
    <row r="16135" spans="1:5">
      <c r="A16135" s="410" t="s">
        <v>3063</v>
      </c>
      <c r="B16135" s="62" t="s">
        <v>122</v>
      </c>
      <c r="C16135" s="62">
        <v>7.7625100000000002E-3</v>
      </c>
      <c r="D16135" s="62">
        <v>8.51</v>
      </c>
      <c r="E16135" s="173">
        <f>TRUNC((C16135*D16135),2)</f>
        <v>0.06</v>
      </c>
    </row>
    <row r="16136" spans="1:5">
      <c r="A16136" s="410" t="s">
        <v>562</v>
      </c>
      <c r="B16136" s="62" t="s">
        <v>563</v>
      </c>
      <c r="C16136" s="62" t="s">
        <v>563</v>
      </c>
      <c r="D16136" s="62" t="s">
        <v>563</v>
      </c>
      <c r="E16136" s="173">
        <f>SUM(E16133:E16135)</f>
        <v>5.81</v>
      </c>
    </row>
    <row r="16137" spans="1:5">
      <c r="A16137" s="410"/>
      <c r="B16137" s="62"/>
      <c r="C16137" s="62"/>
      <c r="D16137" s="62"/>
      <c r="E16137" s="173"/>
    </row>
    <row r="16138" spans="1:5">
      <c r="A16138" s="410" t="s">
        <v>564</v>
      </c>
      <c r="B16138" s="62" t="s">
        <v>558</v>
      </c>
      <c r="C16138" s="62" t="s">
        <v>559</v>
      </c>
      <c r="D16138" s="62" t="s">
        <v>560</v>
      </c>
      <c r="E16138" s="173" t="s">
        <v>561</v>
      </c>
    </row>
    <row r="16139" spans="1:5">
      <c r="A16139" s="410" t="s">
        <v>3065</v>
      </c>
      <c r="B16139" s="62" t="s">
        <v>124</v>
      </c>
      <c r="C16139" s="62">
        <v>1.0349999999999999E-3</v>
      </c>
      <c r="D16139" s="62">
        <v>72.5</v>
      </c>
      <c r="E16139" s="173">
        <f t="shared" ref="E16139:E16164" si="356">TRUNC((C16139*D16139),2)</f>
        <v>7.0000000000000007E-2</v>
      </c>
    </row>
    <row r="16140" spans="1:5">
      <c r="A16140" s="410" t="s">
        <v>3066</v>
      </c>
      <c r="B16140" s="62" t="s">
        <v>123</v>
      </c>
      <c r="C16140" s="62">
        <v>4.0216899999999996E-3</v>
      </c>
      <c r="D16140" s="62">
        <v>6.92</v>
      </c>
      <c r="E16140" s="173">
        <f t="shared" si="356"/>
        <v>0.02</v>
      </c>
    </row>
    <row r="16141" spans="1:5">
      <c r="A16141" s="410" t="s">
        <v>3046</v>
      </c>
      <c r="B16141" s="62" t="s">
        <v>131</v>
      </c>
      <c r="C16141" s="62">
        <v>8.0312000000000005E-4</v>
      </c>
      <c r="D16141" s="62">
        <v>50.4</v>
      </c>
      <c r="E16141" s="173">
        <f t="shared" si="356"/>
        <v>0.04</v>
      </c>
    </row>
    <row r="16142" spans="1:5">
      <c r="A16142" s="410" t="s">
        <v>3452</v>
      </c>
      <c r="B16142" s="62" t="s">
        <v>123</v>
      </c>
      <c r="C16142" s="62">
        <v>1.0692307700000001</v>
      </c>
      <c r="D16142" s="62">
        <v>1.3</v>
      </c>
      <c r="E16142" s="173">
        <f t="shared" si="356"/>
        <v>1.39</v>
      </c>
    </row>
    <row r="16143" spans="1:5">
      <c r="A16143" s="410" t="s">
        <v>3067</v>
      </c>
      <c r="B16143" s="62" t="s">
        <v>123</v>
      </c>
      <c r="C16143" s="62">
        <v>3.3338999999999998E-4</v>
      </c>
      <c r="D16143" s="62">
        <v>108.95</v>
      </c>
      <c r="E16143" s="173">
        <f t="shared" si="356"/>
        <v>0.03</v>
      </c>
    </row>
    <row r="16144" spans="1:5">
      <c r="A16144" s="410" t="s">
        <v>3068</v>
      </c>
      <c r="B16144" s="62" t="s">
        <v>127</v>
      </c>
      <c r="C16144" s="62">
        <v>0.39735900000000002</v>
      </c>
      <c r="D16144" s="62">
        <v>0.42</v>
      </c>
      <c r="E16144" s="173">
        <f t="shared" si="356"/>
        <v>0.16</v>
      </c>
    </row>
    <row r="16145" spans="1:5">
      <c r="A16145" s="410" t="s">
        <v>3069</v>
      </c>
      <c r="B16145" s="62" t="s">
        <v>123</v>
      </c>
      <c r="C16145" s="62">
        <v>4.5493599999999997E-3</v>
      </c>
      <c r="D16145" s="62">
        <v>6.21</v>
      </c>
      <c r="E16145" s="173">
        <f t="shared" si="356"/>
        <v>0.02</v>
      </c>
    </row>
    <row r="16146" spans="1:5">
      <c r="A16146" s="410" t="s">
        <v>3047</v>
      </c>
      <c r="B16146" s="62" t="s">
        <v>131</v>
      </c>
      <c r="C16146" s="62">
        <v>6.8897200000000002E-3</v>
      </c>
      <c r="D16146" s="62">
        <v>9.4499999999999993</v>
      </c>
      <c r="E16146" s="173">
        <f t="shared" si="356"/>
        <v>0.06</v>
      </c>
    </row>
    <row r="16147" spans="1:5">
      <c r="A16147" s="410" t="s">
        <v>3075</v>
      </c>
      <c r="B16147" s="62" t="s">
        <v>128</v>
      </c>
      <c r="C16147" s="62">
        <v>7.5821999999999999E-4</v>
      </c>
      <c r="D16147" s="62">
        <v>15.32</v>
      </c>
      <c r="E16147" s="173">
        <f t="shared" si="356"/>
        <v>0.01</v>
      </c>
    </row>
    <row r="16148" spans="1:5">
      <c r="A16148" s="410" t="s">
        <v>3076</v>
      </c>
      <c r="B16148" s="62" t="s">
        <v>122</v>
      </c>
      <c r="C16148" s="62">
        <v>0.50163199999999997</v>
      </c>
      <c r="D16148" s="62">
        <v>1.87</v>
      </c>
      <c r="E16148" s="173">
        <f t="shared" si="356"/>
        <v>0.93</v>
      </c>
    </row>
    <row r="16149" spans="1:5">
      <c r="A16149" s="410" t="s">
        <v>3077</v>
      </c>
      <c r="B16149" s="62" t="s">
        <v>122</v>
      </c>
      <c r="C16149" s="62">
        <v>0.50163199999999997</v>
      </c>
      <c r="D16149" s="62">
        <v>0.71</v>
      </c>
      <c r="E16149" s="173">
        <f t="shared" si="356"/>
        <v>0.35</v>
      </c>
    </row>
    <row r="16150" spans="1:5">
      <c r="A16150" s="410" t="s">
        <v>3078</v>
      </c>
      <c r="B16150" s="62" t="s">
        <v>122</v>
      </c>
      <c r="C16150" s="62">
        <v>0.50163199999999997</v>
      </c>
      <c r="D16150" s="62">
        <v>0.34</v>
      </c>
      <c r="E16150" s="173">
        <f t="shared" si="356"/>
        <v>0.17</v>
      </c>
    </row>
    <row r="16151" spans="1:5">
      <c r="A16151" s="410" t="s">
        <v>3079</v>
      </c>
      <c r="B16151" s="62" t="s">
        <v>122</v>
      </c>
      <c r="C16151" s="62">
        <v>0.50163199999999997</v>
      </c>
      <c r="D16151" s="62">
        <v>0.05</v>
      </c>
      <c r="E16151" s="173">
        <f t="shared" si="356"/>
        <v>0.02</v>
      </c>
    </row>
    <row r="16152" spans="1:5">
      <c r="A16152" s="410" t="s">
        <v>3048</v>
      </c>
      <c r="B16152" s="62" t="s">
        <v>123</v>
      </c>
      <c r="C16152" s="62">
        <v>1.32748E-3</v>
      </c>
      <c r="D16152" s="62">
        <v>31.18</v>
      </c>
      <c r="E16152" s="173">
        <f t="shared" si="356"/>
        <v>0.04</v>
      </c>
    </row>
    <row r="16153" spans="1:5">
      <c r="A16153" s="410" t="s">
        <v>3049</v>
      </c>
      <c r="B16153" s="62" t="s">
        <v>123</v>
      </c>
      <c r="C16153" s="62">
        <v>6.2217000000000001E-4</v>
      </c>
      <c r="D16153" s="62">
        <v>178.5</v>
      </c>
      <c r="E16153" s="173">
        <f t="shared" si="356"/>
        <v>0.11</v>
      </c>
    </row>
    <row r="16154" spans="1:5">
      <c r="A16154" s="410" t="s">
        <v>3050</v>
      </c>
      <c r="B16154" s="62" t="s">
        <v>123</v>
      </c>
      <c r="C16154" s="62">
        <v>5.5925549999999997E-2</v>
      </c>
      <c r="D16154" s="62">
        <v>1.17</v>
      </c>
      <c r="E16154" s="173">
        <f t="shared" si="356"/>
        <v>0.06</v>
      </c>
    </row>
    <row r="16155" spans="1:5" ht="30">
      <c r="A16155" s="410" t="s">
        <v>3051</v>
      </c>
      <c r="B16155" s="62" t="s">
        <v>123</v>
      </c>
      <c r="C16155" s="62">
        <v>5.3925999999999996E-4</v>
      </c>
      <c r="D16155" s="62">
        <v>140.43</v>
      </c>
      <c r="E16155" s="173">
        <f t="shared" si="356"/>
        <v>7.0000000000000007E-2</v>
      </c>
    </row>
    <row r="16156" spans="1:5" ht="30">
      <c r="A16156" s="410" t="s">
        <v>3052</v>
      </c>
      <c r="B16156" s="62" t="s">
        <v>123</v>
      </c>
      <c r="C16156" s="62">
        <v>3.6118000000000001E-4</v>
      </c>
      <c r="D16156" s="62">
        <v>123.37</v>
      </c>
      <c r="E16156" s="173">
        <f t="shared" si="356"/>
        <v>0.04</v>
      </c>
    </row>
    <row r="16157" spans="1:5" ht="30">
      <c r="A16157" s="410" t="s">
        <v>3080</v>
      </c>
      <c r="B16157" s="62" t="s">
        <v>123</v>
      </c>
      <c r="C16157" s="62">
        <v>2.2120000000000002E-5</v>
      </c>
      <c r="D16157" s="62">
        <v>593.85</v>
      </c>
      <c r="E16157" s="173">
        <f t="shared" si="356"/>
        <v>0.01</v>
      </c>
    </row>
    <row r="16158" spans="1:5">
      <c r="A16158" s="410" t="s">
        <v>3081</v>
      </c>
      <c r="B16158" s="62" t="s">
        <v>123</v>
      </c>
      <c r="C16158" s="62">
        <v>1.3585E-4</v>
      </c>
      <c r="D16158" s="62">
        <v>134.63</v>
      </c>
      <c r="E16158" s="173">
        <f t="shared" si="356"/>
        <v>0.01</v>
      </c>
    </row>
    <row r="16159" spans="1:5">
      <c r="A16159" s="410" t="s">
        <v>3082</v>
      </c>
      <c r="B16159" s="62" t="s">
        <v>123</v>
      </c>
      <c r="C16159" s="62">
        <v>1.0319000000000001E-4</v>
      </c>
      <c r="D16159" s="62">
        <v>202.84</v>
      </c>
      <c r="E16159" s="173">
        <f t="shared" si="356"/>
        <v>0.02</v>
      </c>
    </row>
    <row r="16160" spans="1:5">
      <c r="A16160" s="410" t="s">
        <v>3083</v>
      </c>
      <c r="B16160" s="62" t="s">
        <v>123</v>
      </c>
      <c r="C16160" s="62">
        <v>2.2120000000000002E-5</v>
      </c>
      <c r="D16160" s="62">
        <v>574.46</v>
      </c>
      <c r="E16160" s="173">
        <f t="shared" si="356"/>
        <v>0.01</v>
      </c>
    </row>
    <row r="16161" spans="1:5">
      <c r="A16161" s="410" t="s">
        <v>3084</v>
      </c>
      <c r="B16161" s="62" t="s">
        <v>123</v>
      </c>
      <c r="C16161" s="62">
        <v>2.7189999999999999E-5</v>
      </c>
      <c r="D16161" s="62">
        <v>276.64</v>
      </c>
      <c r="E16161" s="173">
        <f t="shared" si="356"/>
        <v>0</v>
      </c>
    </row>
    <row r="16162" spans="1:5">
      <c r="A16162" s="410" t="s">
        <v>3085</v>
      </c>
      <c r="B16162" s="62" t="s">
        <v>123</v>
      </c>
      <c r="C16162" s="62">
        <v>1.3694600000000001E-3</v>
      </c>
      <c r="D16162" s="62">
        <v>8.1</v>
      </c>
      <c r="E16162" s="173">
        <f t="shared" si="356"/>
        <v>0.01</v>
      </c>
    </row>
    <row r="16163" spans="1:5">
      <c r="A16163" s="410" t="s">
        <v>3086</v>
      </c>
      <c r="B16163" s="62" t="s">
        <v>123</v>
      </c>
      <c r="C16163" s="62">
        <v>7.5821999999999999E-4</v>
      </c>
      <c r="D16163" s="62">
        <v>11.01</v>
      </c>
      <c r="E16163" s="173">
        <f t="shared" si="356"/>
        <v>0</v>
      </c>
    </row>
    <row r="16164" spans="1:5">
      <c r="A16164" s="410" t="s">
        <v>3087</v>
      </c>
      <c r="B16164" s="62" t="s">
        <v>123</v>
      </c>
      <c r="C16164" s="62">
        <v>7.5821999999999999E-4</v>
      </c>
      <c r="D16164" s="62">
        <v>24.42</v>
      </c>
      <c r="E16164" s="173">
        <f t="shared" si="356"/>
        <v>0.01</v>
      </c>
    </row>
    <row r="16165" spans="1:5">
      <c r="A16165" s="410" t="s">
        <v>562</v>
      </c>
      <c r="B16165" s="62" t="s">
        <v>563</v>
      </c>
      <c r="C16165" s="62" t="s">
        <v>563</v>
      </c>
      <c r="D16165" s="62" t="s">
        <v>563</v>
      </c>
      <c r="E16165" s="173">
        <f>SUM(E16139:E16164)</f>
        <v>3.6599999999999988</v>
      </c>
    </row>
    <row r="16166" spans="1:5">
      <c r="A16166" s="410"/>
      <c r="B16166" s="62"/>
      <c r="C16166" s="62"/>
      <c r="D16166" s="62"/>
      <c r="E16166" s="173"/>
    </row>
    <row r="16167" spans="1:5">
      <c r="A16167" s="410" t="s">
        <v>565</v>
      </c>
      <c r="B16167" s="62" t="s">
        <v>563</v>
      </c>
      <c r="C16167" s="62" t="s">
        <v>563</v>
      </c>
      <c r="D16167" s="62" t="s">
        <v>563</v>
      </c>
      <c r="E16167" s="173">
        <f>E16130+E16136+E16165</f>
        <v>9.4799999999999986</v>
      </c>
    </row>
    <row r="16168" spans="1:5">
      <c r="A16168" s="410"/>
      <c r="B16168" s="62"/>
      <c r="C16168" s="62"/>
      <c r="D16168" s="413"/>
      <c r="E16168" s="173"/>
    </row>
    <row r="16169" spans="1:5">
      <c r="A16169" s="410"/>
      <c r="B16169" s="62"/>
      <c r="C16169" s="62"/>
      <c r="D16169" s="62"/>
      <c r="E16169" s="173"/>
    </row>
    <row r="16170" spans="1:5">
      <c r="A16170" s="410"/>
      <c r="B16170" s="62"/>
      <c r="C16170" s="62"/>
      <c r="D16170" s="62"/>
      <c r="E16170" s="173"/>
    </row>
    <row r="16171" spans="1:5">
      <c r="A16171" s="410" t="s">
        <v>1607</v>
      </c>
      <c r="B16171" s="62" t="s">
        <v>3739</v>
      </c>
      <c r="C16171" s="62"/>
      <c r="D16171" s="62"/>
      <c r="E16171" s="173"/>
    </row>
    <row r="16172" spans="1:5">
      <c r="A16172" s="410" t="s">
        <v>1319</v>
      </c>
      <c r="B16172" s="62"/>
      <c r="C16172" s="62"/>
      <c r="D16172" s="62"/>
      <c r="E16172" s="173"/>
    </row>
    <row r="16173" spans="1:5">
      <c r="A16173" s="410" t="s">
        <v>590</v>
      </c>
      <c r="B16173" s="62"/>
      <c r="C16173" s="62"/>
      <c r="D16173" s="62"/>
      <c r="E16173" s="173"/>
    </row>
    <row r="16174" spans="1:5">
      <c r="A16174" s="410"/>
      <c r="B16174" s="62"/>
      <c r="C16174" s="62"/>
      <c r="D16174" s="62"/>
      <c r="E16174" s="173"/>
    </row>
    <row r="16175" spans="1:5">
      <c r="A16175" s="410" t="s">
        <v>576</v>
      </c>
      <c r="B16175" s="62" t="s">
        <v>558</v>
      </c>
      <c r="C16175" s="62" t="s">
        <v>559</v>
      </c>
      <c r="D16175" s="62" t="s">
        <v>560</v>
      </c>
      <c r="E16175" s="173" t="s">
        <v>561</v>
      </c>
    </row>
    <row r="16176" spans="1:5" ht="30">
      <c r="A16176" s="410" t="s">
        <v>3061</v>
      </c>
      <c r="B16176" s="62" t="s">
        <v>123</v>
      </c>
      <c r="C16176" s="62">
        <v>5.9999999999999997E-7</v>
      </c>
      <c r="D16176" s="62">
        <v>576</v>
      </c>
      <c r="E16176" s="173">
        <f>TRUNC((C16176*D16176),2)</f>
        <v>0</v>
      </c>
    </row>
    <row r="16177" spans="1:5">
      <c r="A16177" s="410" t="s">
        <v>562</v>
      </c>
      <c r="B16177" s="62" t="s">
        <v>563</v>
      </c>
      <c r="C16177" s="62" t="s">
        <v>563</v>
      </c>
      <c r="D16177" s="62" t="s">
        <v>563</v>
      </c>
      <c r="E16177" s="173">
        <f>SUM(E16176:E16176)</f>
        <v>0</v>
      </c>
    </row>
    <row r="16178" spans="1:5">
      <c r="A16178" s="410"/>
      <c r="B16178" s="62"/>
      <c r="C16178" s="62"/>
      <c r="D16178" s="62"/>
      <c r="E16178" s="173"/>
    </row>
    <row r="16179" spans="1:5">
      <c r="A16179" s="410" t="s">
        <v>557</v>
      </c>
      <c r="B16179" s="62" t="s">
        <v>558</v>
      </c>
      <c r="C16179" s="62" t="s">
        <v>559</v>
      </c>
      <c r="D16179" s="62" t="s">
        <v>560</v>
      </c>
      <c r="E16179" s="173" t="s">
        <v>561</v>
      </c>
    </row>
    <row r="16180" spans="1:5">
      <c r="A16180" s="410" t="s">
        <v>3124</v>
      </c>
      <c r="B16180" s="62" t="s">
        <v>122</v>
      </c>
      <c r="C16180" s="62">
        <v>4.6354500000000002E-3</v>
      </c>
      <c r="D16180" s="62">
        <v>9.34</v>
      </c>
      <c r="E16180" s="173">
        <f>TRUNC((C16180*D16180),2)</f>
        <v>0.04</v>
      </c>
    </row>
    <row r="16181" spans="1:5">
      <c r="A16181" s="410" t="s">
        <v>3125</v>
      </c>
      <c r="B16181" s="62" t="s">
        <v>122</v>
      </c>
      <c r="C16181" s="62">
        <v>4.6354500000000002E-3</v>
      </c>
      <c r="D16181" s="62">
        <v>13.3</v>
      </c>
      <c r="E16181" s="173">
        <f>TRUNC((C16181*D16181),2)</f>
        <v>0.06</v>
      </c>
    </row>
    <row r="16182" spans="1:5">
      <c r="A16182" s="410" t="s">
        <v>562</v>
      </c>
      <c r="B16182" s="62" t="s">
        <v>563</v>
      </c>
      <c r="C16182" s="62" t="s">
        <v>563</v>
      </c>
      <c r="D16182" s="62" t="s">
        <v>563</v>
      </c>
      <c r="E16182" s="173">
        <f>SUM(E16180:E16181)</f>
        <v>0.1</v>
      </c>
    </row>
    <row r="16183" spans="1:5">
      <c r="A16183" s="410"/>
      <c r="B16183" s="62"/>
      <c r="C16183" s="62"/>
      <c r="D16183" s="62"/>
      <c r="E16183" s="173"/>
    </row>
    <row r="16184" spans="1:5">
      <c r="A16184" s="410" t="s">
        <v>564</v>
      </c>
      <c r="B16184" s="62" t="s">
        <v>558</v>
      </c>
      <c r="C16184" s="62" t="s">
        <v>559</v>
      </c>
      <c r="D16184" s="62" t="s">
        <v>560</v>
      </c>
      <c r="E16184" s="173" t="s">
        <v>561</v>
      </c>
    </row>
    <row r="16185" spans="1:5">
      <c r="A16185" s="410" t="s">
        <v>3066</v>
      </c>
      <c r="B16185" s="62" t="s">
        <v>123</v>
      </c>
      <c r="C16185" s="62">
        <v>7.216E-5</v>
      </c>
      <c r="D16185" s="62">
        <v>6.92</v>
      </c>
      <c r="E16185" s="173">
        <f t="shared" ref="E16185:E16208" si="357">TRUNC((C16185*D16185),2)</f>
        <v>0</v>
      </c>
    </row>
    <row r="16186" spans="1:5">
      <c r="A16186" s="410" t="s">
        <v>3046</v>
      </c>
      <c r="B16186" s="62" t="s">
        <v>131</v>
      </c>
      <c r="C16186" s="62">
        <v>1.4399999999999999E-5</v>
      </c>
      <c r="D16186" s="62">
        <v>50.4</v>
      </c>
      <c r="E16186" s="173">
        <f t="shared" si="357"/>
        <v>0</v>
      </c>
    </row>
    <row r="16187" spans="1:5">
      <c r="A16187" s="410" t="s">
        <v>3067</v>
      </c>
      <c r="B16187" s="62" t="s">
        <v>123</v>
      </c>
      <c r="C16187" s="62">
        <v>5.9800000000000003E-6</v>
      </c>
      <c r="D16187" s="62">
        <v>108.95</v>
      </c>
      <c r="E16187" s="173">
        <f t="shared" si="357"/>
        <v>0</v>
      </c>
    </row>
    <row r="16188" spans="1:5">
      <c r="A16188" s="410" t="s">
        <v>3069</v>
      </c>
      <c r="B16188" s="62" t="s">
        <v>123</v>
      </c>
      <c r="C16188" s="62">
        <v>8.1619999999999994E-5</v>
      </c>
      <c r="D16188" s="62">
        <v>6.21</v>
      </c>
      <c r="E16188" s="173">
        <f t="shared" si="357"/>
        <v>0</v>
      </c>
    </row>
    <row r="16189" spans="1:5">
      <c r="A16189" s="410" t="s">
        <v>3047</v>
      </c>
      <c r="B16189" s="62" t="s">
        <v>131</v>
      </c>
      <c r="C16189" s="62">
        <v>1.2362000000000001E-4</v>
      </c>
      <c r="D16189" s="62">
        <v>9.4499999999999993</v>
      </c>
      <c r="E16189" s="173">
        <f t="shared" si="357"/>
        <v>0</v>
      </c>
    </row>
    <row r="16190" spans="1:5">
      <c r="A16190" s="410" t="s">
        <v>3075</v>
      </c>
      <c r="B16190" s="62" t="s">
        <v>128</v>
      </c>
      <c r="C16190" s="62">
        <v>1.36E-5</v>
      </c>
      <c r="D16190" s="62">
        <v>15.32</v>
      </c>
      <c r="E16190" s="173">
        <f t="shared" si="357"/>
        <v>0</v>
      </c>
    </row>
    <row r="16191" spans="1:5">
      <c r="A16191" s="410" t="s">
        <v>3076</v>
      </c>
      <c r="B16191" s="62" t="s">
        <v>122</v>
      </c>
      <c r="C16191" s="62">
        <v>8.9999999999999993E-3</v>
      </c>
      <c r="D16191" s="62">
        <v>1.87</v>
      </c>
      <c r="E16191" s="173">
        <f t="shared" si="357"/>
        <v>0.01</v>
      </c>
    </row>
    <row r="16192" spans="1:5">
      <c r="A16192" s="410" t="s">
        <v>3077</v>
      </c>
      <c r="B16192" s="62" t="s">
        <v>122</v>
      </c>
      <c r="C16192" s="62">
        <v>8.9999999999999993E-3</v>
      </c>
      <c r="D16192" s="62">
        <v>0.71</v>
      </c>
      <c r="E16192" s="173">
        <f t="shared" si="357"/>
        <v>0</v>
      </c>
    </row>
    <row r="16193" spans="1:5">
      <c r="A16193" s="410" t="s">
        <v>3078</v>
      </c>
      <c r="B16193" s="62" t="s">
        <v>122</v>
      </c>
      <c r="C16193" s="62">
        <v>8.9999999999999993E-3</v>
      </c>
      <c r="D16193" s="62">
        <v>0.34</v>
      </c>
      <c r="E16193" s="173">
        <f t="shared" si="357"/>
        <v>0</v>
      </c>
    </row>
    <row r="16194" spans="1:5">
      <c r="A16194" s="410" t="s">
        <v>3079</v>
      </c>
      <c r="B16194" s="62" t="s">
        <v>122</v>
      </c>
      <c r="C16194" s="62">
        <v>8.9999999999999993E-3</v>
      </c>
      <c r="D16194" s="62">
        <v>0.05</v>
      </c>
      <c r="E16194" s="173">
        <f t="shared" si="357"/>
        <v>0</v>
      </c>
    </row>
    <row r="16195" spans="1:5">
      <c r="A16195" s="410" t="s">
        <v>3048</v>
      </c>
      <c r="B16195" s="62" t="s">
        <v>123</v>
      </c>
      <c r="C16195" s="62">
        <v>2.3819999999999999E-5</v>
      </c>
      <c r="D16195" s="62">
        <v>31.18</v>
      </c>
      <c r="E16195" s="173">
        <f t="shared" si="357"/>
        <v>0</v>
      </c>
    </row>
    <row r="16196" spans="1:5">
      <c r="A16196" s="410" t="s">
        <v>3049</v>
      </c>
      <c r="B16196" s="62" t="s">
        <v>123</v>
      </c>
      <c r="C16196" s="62">
        <v>1.116E-5</v>
      </c>
      <c r="D16196" s="62">
        <v>178.5</v>
      </c>
      <c r="E16196" s="173">
        <f t="shared" si="357"/>
        <v>0</v>
      </c>
    </row>
    <row r="16197" spans="1:5">
      <c r="A16197" s="410" t="s">
        <v>3050</v>
      </c>
      <c r="B16197" s="62" t="s">
        <v>123</v>
      </c>
      <c r="C16197" s="62">
        <v>1.0033799999999999E-3</v>
      </c>
      <c r="D16197" s="62">
        <v>1.17</v>
      </c>
      <c r="E16197" s="173">
        <f t="shared" si="357"/>
        <v>0</v>
      </c>
    </row>
    <row r="16198" spans="1:5" ht="30">
      <c r="A16198" s="410" t="s">
        <v>3051</v>
      </c>
      <c r="B16198" s="62" t="s">
        <v>123</v>
      </c>
      <c r="C16198" s="62">
        <v>9.6800000000000005E-6</v>
      </c>
      <c r="D16198" s="62">
        <v>140.43</v>
      </c>
      <c r="E16198" s="173">
        <f t="shared" si="357"/>
        <v>0</v>
      </c>
    </row>
    <row r="16199" spans="1:5" ht="30">
      <c r="A16199" s="410" t="s">
        <v>3052</v>
      </c>
      <c r="B16199" s="62" t="s">
        <v>123</v>
      </c>
      <c r="C16199" s="62">
        <v>6.4799999999999998E-6</v>
      </c>
      <c r="D16199" s="62">
        <v>123.37</v>
      </c>
      <c r="E16199" s="173">
        <f t="shared" si="357"/>
        <v>0</v>
      </c>
    </row>
    <row r="16200" spans="1:5" ht="30">
      <c r="A16200" s="410" t="s">
        <v>3080</v>
      </c>
      <c r="B16200" s="62" t="s">
        <v>123</v>
      </c>
      <c r="C16200" s="62">
        <v>3.9999999999999998E-7</v>
      </c>
      <c r="D16200" s="62">
        <v>593.85</v>
      </c>
      <c r="E16200" s="173">
        <f t="shared" si="357"/>
        <v>0</v>
      </c>
    </row>
    <row r="16201" spans="1:5">
      <c r="A16201" s="410" t="s">
        <v>3081</v>
      </c>
      <c r="B16201" s="62" t="s">
        <v>123</v>
      </c>
      <c r="C16201" s="62">
        <v>2.4399999999999999E-6</v>
      </c>
      <c r="D16201" s="62">
        <v>134.63</v>
      </c>
      <c r="E16201" s="173">
        <f t="shared" si="357"/>
        <v>0</v>
      </c>
    </row>
    <row r="16202" spans="1:5">
      <c r="A16202" s="410" t="s">
        <v>3082</v>
      </c>
      <c r="B16202" s="62" t="s">
        <v>123</v>
      </c>
      <c r="C16202" s="62">
        <v>1.86E-6</v>
      </c>
      <c r="D16202" s="62">
        <v>202.84</v>
      </c>
      <c r="E16202" s="173">
        <f t="shared" si="357"/>
        <v>0</v>
      </c>
    </row>
    <row r="16203" spans="1:5">
      <c r="A16203" s="410" t="s">
        <v>3083</v>
      </c>
      <c r="B16203" s="62" t="s">
        <v>123</v>
      </c>
      <c r="C16203" s="62">
        <v>3.9999999999999998E-7</v>
      </c>
      <c r="D16203" s="62">
        <v>574.46</v>
      </c>
      <c r="E16203" s="173">
        <f t="shared" si="357"/>
        <v>0</v>
      </c>
    </row>
    <row r="16204" spans="1:5">
      <c r="A16204" s="410" t="s">
        <v>3084</v>
      </c>
      <c r="B16204" s="62" t="s">
        <v>123</v>
      </c>
      <c r="C16204" s="62">
        <v>4.7999999999999996E-7</v>
      </c>
      <c r="D16204" s="62">
        <v>276.64</v>
      </c>
      <c r="E16204" s="173">
        <f t="shared" si="357"/>
        <v>0</v>
      </c>
    </row>
    <row r="16205" spans="1:5">
      <c r="A16205" s="410" t="s">
        <v>3085</v>
      </c>
      <c r="B16205" s="62" t="s">
        <v>123</v>
      </c>
      <c r="C16205" s="62">
        <v>2.4579999999999998E-5</v>
      </c>
      <c r="D16205" s="62">
        <v>8.1</v>
      </c>
      <c r="E16205" s="173">
        <f t="shared" si="357"/>
        <v>0</v>
      </c>
    </row>
    <row r="16206" spans="1:5">
      <c r="A16206" s="410" t="s">
        <v>3086</v>
      </c>
      <c r="B16206" s="62" t="s">
        <v>123</v>
      </c>
      <c r="C16206" s="62">
        <v>1.36E-5</v>
      </c>
      <c r="D16206" s="62">
        <v>11.01</v>
      </c>
      <c r="E16206" s="173">
        <f t="shared" si="357"/>
        <v>0</v>
      </c>
    </row>
    <row r="16207" spans="1:5">
      <c r="A16207" s="410" t="s">
        <v>3087</v>
      </c>
      <c r="B16207" s="62" t="s">
        <v>123</v>
      </c>
      <c r="C16207" s="62">
        <v>1.36E-5</v>
      </c>
      <c r="D16207" s="62">
        <v>24.42</v>
      </c>
      <c r="E16207" s="173">
        <f t="shared" si="357"/>
        <v>0</v>
      </c>
    </row>
    <row r="16208" spans="1:5">
      <c r="A16208" s="410" t="s">
        <v>3453</v>
      </c>
      <c r="B16208" s="62" t="s">
        <v>126</v>
      </c>
      <c r="C16208" s="62">
        <v>1.06408451</v>
      </c>
      <c r="D16208" s="62">
        <v>2.13</v>
      </c>
      <c r="E16208" s="173">
        <f t="shared" si="357"/>
        <v>2.2599999999999998</v>
      </c>
    </row>
    <row r="16209" spans="1:5">
      <c r="A16209" s="410" t="s">
        <v>562</v>
      </c>
      <c r="B16209" s="62" t="s">
        <v>563</v>
      </c>
      <c r="C16209" s="62" t="s">
        <v>563</v>
      </c>
      <c r="D16209" s="62" t="s">
        <v>563</v>
      </c>
      <c r="E16209" s="173">
        <f>SUM(E16185:E16208)</f>
        <v>2.2699999999999996</v>
      </c>
    </row>
    <row r="16210" spans="1:5">
      <c r="A16210" s="410"/>
      <c r="B16210" s="62"/>
      <c r="C16210" s="62"/>
      <c r="D16210" s="62"/>
      <c r="E16210" s="173"/>
    </row>
    <row r="16211" spans="1:5">
      <c r="A16211" s="410" t="s">
        <v>565</v>
      </c>
      <c r="B16211" s="62" t="s">
        <v>563</v>
      </c>
      <c r="C16211" s="62" t="s">
        <v>563</v>
      </c>
      <c r="D16211" s="62" t="s">
        <v>563</v>
      </c>
      <c r="E16211" s="173">
        <f>E16177+E16182+E16209</f>
        <v>2.3699999999999997</v>
      </c>
    </row>
    <row r="16212" spans="1:5">
      <c r="A16212" s="410"/>
      <c r="B16212" s="62"/>
      <c r="C16212" s="62"/>
      <c r="D16212" s="413"/>
      <c r="E16212" s="173"/>
    </row>
    <row r="16213" spans="1:5">
      <c r="A16213" s="410"/>
      <c r="B16213" s="62"/>
      <c r="C16213" s="62"/>
      <c r="D16213" s="62"/>
      <c r="E16213" s="173"/>
    </row>
    <row r="16214" spans="1:5">
      <c r="A16214" s="410"/>
      <c r="B16214" s="62"/>
      <c r="C16214" s="62"/>
      <c r="D16214" s="62"/>
      <c r="E16214" s="173"/>
    </row>
    <row r="16215" spans="1:5">
      <c r="A16215" s="410" t="s">
        <v>1608</v>
      </c>
      <c r="B16215" s="62" t="s">
        <v>3547</v>
      </c>
      <c r="C16215" s="62"/>
      <c r="D16215" s="62"/>
      <c r="E16215" s="173"/>
    </row>
    <row r="16216" spans="1:5">
      <c r="A16216" s="410" t="s">
        <v>1320</v>
      </c>
      <c r="B16216" s="62"/>
      <c r="C16216" s="62"/>
      <c r="D16216" s="62"/>
      <c r="E16216" s="173"/>
    </row>
    <row r="16217" spans="1:5">
      <c r="A16217" s="410" t="s">
        <v>570</v>
      </c>
      <c r="B16217" s="62"/>
      <c r="C16217" s="62"/>
      <c r="D16217" s="62"/>
      <c r="E16217" s="173"/>
    </row>
    <row r="16218" spans="1:5">
      <c r="A16218" s="410"/>
      <c r="B16218" s="62"/>
      <c r="C16218" s="62"/>
      <c r="D16218" s="62"/>
      <c r="E16218" s="173"/>
    </row>
    <row r="16219" spans="1:5">
      <c r="A16219" s="410" t="s">
        <v>576</v>
      </c>
      <c r="B16219" s="62" t="s">
        <v>558</v>
      </c>
      <c r="C16219" s="62" t="s">
        <v>559</v>
      </c>
      <c r="D16219" s="62" t="s">
        <v>560</v>
      </c>
      <c r="E16219" s="173" t="s">
        <v>561</v>
      </c>
    </row>
    <row r="16220" spans="1:5" ht="30">
      <c r="A16220" s="410" t="s">
        <v>3061</v>
      </c>
      <c r="B16220" s="62" t="s">
        <v>123</v>
      </c>
      <c r="C16220" s="62">
        <v>3.0466E-4</v>
      </c>
      <c r="D16220" s="62">
        <v>576</v>
      </c>
      <c r="E16220" s="173">
        <f>TRUNC((C16220*D16220),2)</f>
        <v>0.17</v>
      </c>
    </row>
    <row r="16221" spans="1:5">
      <c r="A16221" s="410" t="s">
        <v>562</v>
      </c>
      <c r="B16221" s="62" t="s">
        <v>563</v>
      </c>
      <c r="C16221" s="62" t="s">
        <v>563</v>
      </c>
      <c r="D16221" s="62" t="s">
        <v>563</v>
      </c>
      <c r="E16221" s="173">
        <f>SUM(E16220:E16220)</f>
        <v>0.17</v>
      </c>
    </row>
    <row r="16222" spans="1:5">
      <c r="A16222" s="410"/>
      <c r="B16222" s="62"/>
      <c r="C16222" s="62"/>
      <c r="D16222" s="62"/>
      <c r="E16222" s="173"/>
    </row>
    <row r="16223" spans="1:5">
      <c r="A16223" s="410" t="s">
        <v>557</v>
      </c>
      <c r="B16223" s="62" t="s">
        <v>558</v>
      </c>
      <c r="C16223" s="62" t="s">
        <v>559</v>
      </c>
      <c r="D16223" s="62" t="s">
        <v>560</v>
      </c>
      <c r="E16223" s="173" t="s">
        <v>561</v>
      </c>
    </row>
    <row r="16224" spans="1:5">
      <c r="A16224" s="410" t="s">
        <v>3124</v>
      </c>
      <c r="B16224" s="62" t="s">
        <v>122</v>
      </c>
      <c r="C16224" s="62">
        <v>2.3177249999999998</v>
      </c>
      <c r="D16224" s="62">
        <v>9.34</v>
      </c>
      <c r="E16224" s="173">
        <f>TRUNC((C16224*D16224),2)</f>
        <v>21.64</v>
      </c>
    </row>
    <row r="16225" spans="1:5">
      <c r="A16225" s="410" t="s">
        <v>3125</v>
      </c>
      <c r="B16225" s="62" t="s">
        <v>122</v>
      </c>
      <c r="C16225" s="62">
        <v>2.3177249999999998</v>
      </c>
      <c r="D16225" s="62">
        <v>13.3</v>
      </c>
      <c r="E16225" s="173">
        <f>TRUNC((C16225*D16225),2)</f>
        <v>30.82</v>
      </c>
    </row>
    <row r="16226" spans="1:5">
      <c r="A16226" s="410" t="s">
        <v>562</v>
      </c>
      <c r="B16226" s="62" t="s">
        <v>563</v>
      </c>
      <c r="C16226" s="62" t="s">
        <v>563</v>
      </c>
      <c r="D16226" s="62" t="s">
        <v>563</v>
      </c>
      <c r="E16226" s="173">
        <f>SUM(E16224:E16225)</f>
        <v>52.46</v>
      </c>
    </row>
    <row r="16227" spans="1:5">
      <c r="A16227" s="410"/>
      <c r="B16227" s="62"/>
      <c r="C16227" s="62"/>
      <c r="D16227" s="62"/>
      <c r="E16227" s="173"/>
    </row>
    <row r="16228" spans="1:5">
      <c r="A16228" s="410" t="s">
        <v>564</v>
      </c>
      <c r="B16228" s="62" t="s">
        <v>558</v>
      </c>
      <c r="C16228" s="62" t="s">
        <v>559</v>
      </c>
      <c r="D16228" s="62" t="s">
        <v>560</v>
      </c>
      <c r="E16228" s="173" t="s">
        <v>561</v>
      </c>
    </row>
    <row r="16229" spans="1:5">
      <c r="A16229" s="410" t="s">
        <v>3066</v>
      </c>
      <c r="B16229" s="62" t="s">
        <v>123</v>
      </c>
      <c r="C16229" s="62">
        <v>3.6077400000000003E-2</v>
      </c>
      <c r="D16229" s="62">
        <v>6.92</v>
      </c>
      <c r="E16229" s="173">
        <f t="shared" ref="E16229:E16252" si="358">TRUNC((C16229*D16229),2)</f>
        <v>0.24</v>
      </c>
    </row>
    <row r="16230" spans="1:5">
      <c r="A16230" s="410" t="s">
        <v>3046</v>
      </c>
      <c r="B16230" s="62" t="s">
        <v>131</v>
      </c>
      <c r="C16230" s="62">
        <v>7.2045E-3</v>
      </c>
      <c r="D16230" s="62">
        <v>50.4</v>
      </c>
      <c r="E16230" s="173">
        <f t="shared" si="358"/>
        <v>0.36</v>
      </c>
    </row>
    <row r="16231" spans="1:5">
      <c r="A16231" s="410" t="s">
        <v>3067</v>
      </c>
      <c r="B16231" s="62" t="s">
        <v>123</v>
      </c>
      <c r="C16231" s="62">
        <v>2.9907000000000002E-3</v>
      </c>
      <c r="D16231" s="62">
        <v>108.95</v>
      </c>
      <c r="E16231" s="173">
        <f t="shared" si="358"/>
        <v>0.32</v>
      </c>
    </row>
    <row r="16232" spans="1:5">
      <c r="A16232" s="410" t="s">
        <v>3069</v>
      </c>
      <c r="B16232" s="62" t="s">
        <v>123</v>
      </c>
      <c r="C16232" s="62">
        <v>4.081096E-2</v>
      </c>
      <c r="D16232" s="62">
        <v>6.21</v>
      </c>
      <c r="E16232" s="173">
        <f t="shared" si="358"/>
        <v>0.25</v>
      </c>
    </row>
    <row r="16233" spans="1:5">
      <c r="A16233" s="410" t="s">
        <v>3047</v>
      </c>
      <c r="B16233" s="62" t="s">
        <v>131</v>
      </c>
      <c r="C16233" s="62">
        <v>6.1805699999999998E-2</v>
      </c>
      <c r="D16233" s="62">
        <v>9.4499999999999993</v>
      </c>
      <c r="E16233" s="173">
        <f t="shared" si="358"/>
        <v>0.57999999999999996</v>
      </c>
    </row>
    <row r="16234" spans="1:5">
      <c r="A16234" s="410" t="s">
        <v>3075</v>
      </c>
      <c r="B16234" s="62" t="s">
        <v>128</v>
      </c>
      <c r="C16234" s="62">
        <v>6.8017599999999996E-3</v>
      </c>
      <c r="D16234" s="62">
        <v>15.32</v>
      </c>
      <c r="E16234" s="173">
        <f t="shared" si="358"/>
        <v>0.1</v>
      </c>
    </row>
    <row r="16235" spans="1:5">
      <c r="A16235" s="410" t="s">
        <v>3076</v>
      </c>
      <c r="B16235" s="62" t="s">
        <v>122</v>
      </c>
      <c r="C16235" s="62">
        <v>4.3556149700000004</v>
      </c>
      <c r="D16235" s="62">
        <v>1.87</v>
      </c>
      <c r="E16235" s="173">
        <f t="shared" si="358"/>
        <v>8.14</v>
      </c>
    </row>
    <row r="16236" spans="1:5">
      <c r="A16236" s="410" t="s">
        <v>3077</v>
      </c>
      <c r="B16236" s="62" t="s">
        <v>122</v>
      </c>
      <c r="C16236" s="62">
        <v>4.5</v>
      </c>
      <c r="D16236" s="62">
        <v>0.71</v>
      </c>
      <c r="E16236" s="173">
        <f t="shared" si="358"/>
        <v>3.19</v>
      </c>
    </row>
    <row r="16237" spans="1:5">
      <c r="A16237" s="410" t="s">
        <v>3078</v>
      </c>
      <c r="B16237" s="62" t="s">
        <v>122</v>
      </c>
      <c r="C16237" s="62">
        <v>4.5</v>
      </c>
      <c r="D16237" s="62">
        <v>0.34</v>
      </c>
      <c r="E16237" s="173">
        <f t="shared" si="358"/>
        <v>1.53</v>
      </c>
    </row>
    <row r="16238" spans="1:5">
      <c r="A16238" s="410" t="s">
        <v>3079</v>
      </c>
      <c r="B16238" s="62" t="s">
        <v>122</v>
      </c>
      <c r="C16238" s="62">
        <v>4.5</v>
      </c>
      <c r="D16238" s="62">
        <v>0.05</v>
      </c>
      <c r="E16238" s="173">
        <f t="shared" si="358"/>
        <v>0.22</v>
      </c>
    </row>
    <row r="16239" spans="1:5">
      <c r="A16239" s="410" t="s">
        <v>3048</v>
      </c>
      <c r="B16239" s="62" t="s">
        <v>123</v>
      </c>
      <c r="C16239" s="62">
        <v>1.190836E-2</v>
      </c>
      <c r="D16239" s="62">
        <v>31.18</v>
      </c>
      <c r="E16239" s="173">
        <f t="shared" si="358"/>
        <v>0.37</v>
      </c>
    </row>
    <row r="16240" spans="1:5">
      <c r="A16240" s="410" t="s">
        <v>3049</v>
      </c>
      <c r="B16240" s="62" t="s">
        <v>123</v>
      </c>
      <c r="C16240" s="62">
        <v>5.5813599999999996E-3</v>
      </c>
      <c r="D16240" s="62">
        <v>178.5</v>
      </c>
      <c r="E16240" s="173">
        <f t="shared" si="358"/>
        <v>0.99</v>
      </c>
    </row>
    <row r="16241" spans="1:5">
      <c r="A16241" s="410" t="s">
        <v>3050</v>
      </c>
      <c r="B16241" s="62" t="s">
        <v>123</v>
      </c>
      <c r="C16241" s="62">
        <v>0.50169240000000004</v>
      </c>
      <c r="D16241" s="62">
        <v>1.17</v>
      </c>
      <c r="E16241" s="173">
        <f t="shared" si="358"/>
        <v>0.57999999999999996</v>
      </c>
    </row>
    <row r="16242" spans="1:5" ht="30">
      <c r="A16242" s="410" t="s">
        <v>3051</v>
      </c>
      <c r="B16242" s="62" t="s">
        <v>123</v>
      </c>
      <c r="C16242" s="62">
        <v>4.8374999999999998E-3</v>
      </c>
      <c r="D16242" s="62">
        <v>140.43</v>
      </c>
      <c r="E16242" s="173">
        <f t="shared" si="358"/>
        <v>0.67</v>
      </c>
    </row>
    <row r="16243" spans="1:5" ht="30">
      <c r="A16243" s="410" t="s">
        <v>3052</v>
      </c>
      <c r="B16243" s="62" t="s">
        <v>123</v>
      </c>
      <c r="C16243" s="62">
        <v>3.2399999999999998E-3</v>
      </c>
      <c r="D16243" s="62">
        <v>123.37</v>
      </c>
      <c r="E16243" s="173">
        <f t="shared" si="358"/>
        <v>0.39</v>
      </c>
    </row>
    <row r="16244" spans="1:5" ht="30">
      <c r="A16244" s="410" t="s">
        <v>3080</v>
      </c>
      <c r="B16244" s="62" t="s">
        <v>123</v>
      </c>
      <c r="C16244" s="62">
        <v>1.9845999999999999E-4</v>
      </c>
      <c r="D16244" s="62">
        <v>593.85</v>
      </c>
      <c r="E16244" s="173">
        <f t="shared" si="358"/>
        <v>0.11</v>
      </c>
    </row>
    <row r="16245" spans="1:5">
      <c r="A16245" s="410" t="s">
        <v>3081</v>
      </c>
      <c r="B16245" s="62" t="s">
        <v>123</v>
      </c>
      <c r="C16245" s="62">
        <v>1.2186E-3</v>
      </c>
      <c r="D16245" s="62">
        <v>134.63</v>
      </c>
      <c r="E16245" s="173">
        <f t="shared" si="358"/>
        <v>0.16</v>
      </c>
    </row>
    <row r="16246" spans="1:5">
      <c r="A16246" s="410" t="s">
        <v>3082</v>
      </c>
      <c r="B16246" s="62" t="s">
        <v>123</v>
      </c>
      <c r="C16246" s="62">
        <v>9.2566000000000002E-4</v>
      </c>
      <c r="D16246" s="62">
        <v>202.84</v>
      </c>
      <c r="E16246" s="173">
        <f t="shared" si="358"/>
        <v>0.18</v>
      </c>
    </row>
    <row r="16247" spans="1:5">
      <c r="A16247" s="410" t="s">
        <v>3083</v>
      </c>
      <c r="B16247" s="62" t="s">
        <v>123</v>
      </c>
      <c r="C16247" s="62">
        <v>1.9845999999999999E-4</v>
      </c>
      <c r="D16247" s="62">
        <v>574.46</v>
      </c>
      <c r="E16247" s="173">
        <f t="shared" si="358"/>
        <v>0.11</v>
      </c>
    </row>
    <row r="16248" spans="1:5">
      <c r="A16248" s="410" t="s">
        <v>3084</v>
      </c>
      <c r="B16248" s="62" t="s">
        <v>123</v>
      </c>
      <c r="C16248" s="62">
        <v>2.4389999999999999E-4</v>
      </c>
      <c r="D16248" s="62">
        <v>276.64</v>
      </c>
      <c r="E16248" s="173">
        <f t="shared" si="358"/>
        <v>0.06</v>
      </c>
    </row>
    <row r="16249" spans="1:5" ht="30">
      <c r="A16249" s="410" t="s">
        <v>3454</v>
      </c>
      <c r="B16249" s="62" t="s">
        <v>123</v>
      </c>
      <c r="C16249" s="62">
        <v>1</v>
      </c>
      <c r="D16249" s="62">
        <v>75.22</v>
      </c>
      <c r="E16249" s="173">
        <f t="shared" si="358"/>
        <v>75.22</v>
      </c>
    </row>
    <row r="16250" spans="1:5">
      <c r="A16250" s="410" t="s">
        <v>3085</v>
      </c>
      <c r="B16250" s="62" t="s">
        <v>123</v>
      </c>
      <c r="C16250" s="62">
        <v>1.2285000000000001E-2</v>
      </c>
      <c r="D16250" s="62">
        <v>8.1</v>
      </c>
      <c r="E16250" s="173">
        <f t="shared" si="358"/>
        <v>0.09</v>
      </c>
    </row>
    <row r="16251" spans="1:5">
      <c r="A16251" s="410" t="s">
        <v>3086</v>
      </c>
      <c r="B16251" s="62" t="s">
        <v>123</v>
      </c>
      <c r="C16251" s="62">
        <v>6.8017599999999996E-3</v>
      </c>
      <c r="D16251" s="62">
        <v>11.01</v>
      </c>
      <c r="E16251" s="173">
        <f t="shared" si="358"/>
        <v>7.0000000000000007E-2</v>
      </c>
    </row>
    <row r="16252" spans="1:5">
      <c r="A16252" s="410" t="s">
        <v>3087</v>
      </c>
      <c r="B16252" s="62" t="s">
        <v>123</v>
      </c>
      <c r="C16252" s="62">
        <v>6.8017599999999996E-3</v>
      </c>
      <c r="D16252" s="62">
        <v>24.42</v>
      </c>
      <c r="E16252" s="173">
        <f t="shared" si="358"/>
        <v>0.16</v>
      </c>
    </row>
    <row r="16253" spans="1:5">
      <c r="A16253" s="410" t="s">
        <v>562</v>
      </c>
      <c r="B16253" s="62" t="s">
        <v>563</v>
      </c>
      <c r="C16253" s="62" t="s">
        <v>563</v>
      </c>
      <c r="D16253" s="62" t="s">
        <v>563</v>
      </c>
      <c r="E16253" s="173">
        <f>SUM(E16229:E16252)</f>
        <v>94.089999999999989</v>
      </c>
    </row>
    <row r="16254" spans="1:5">
      <c r="A16254" s="410"/>
      <c r="B16254" s="62"/>
      <c r="C16254" s="62"/>
      <c r="D16254" s="62"/>
      <c r="E16254" s="173"/>
    </row>
    <row r="16255" spans="1:5">
      <c r="A16255" s="410" t="s">
        <v>565</v>
      </c>
      <c r="B16255" s="62" t="s">
        <v>563</v>
      </c>
      <c r="C16255" s="62" t="s">
        <v>563</v>
      </c>
      <c r="D16255" s="62" t="s">
        <v>563</v>
      </c>
      <c r="E16255" s="173">
        <f>E16221+E16226+E16253</f>
        <v>146.72</v>
      </c>
    </row>
    <row r="16256" spans="1:5">
      <c r="A16256" s="410"/>
      <c r="B16256" s="62"/>
      <c r="C16256" s="62"/>
      <c r="D16256" s="413"/>
      <c r="E16256" s="173"/>
    </row>
    <row r="16257" spans="1:5">
      <c r="A16257" s="410"/>
      <c r="B16257" s="62"/>
      <c r="C16257" s="62"/>
      <c r="D16257" s="62"/>
      <c r="E16257" s="173"/>
    </row>
    <row r="16258" spans="1:5">
      <c r="A16258" s="410"/>
      <c r="B16258" s="62"/>
      <c r="C16258" s="62"/>
      <c r="D16258" s="62"/>
      <c r="E16258" s="173"/>
    </row>
    <row r="16259" spans="1:5">
      <c r="A16259" s="410" t="s">
        <v>2596</v>
      </c>
      <c r="B16259" s="62" t="s">
        <v>3547</v>
      </c>
      <c r="C16259" s="62"/>
      <c r="D16259" s="62"/>
      <c r="E16259" s="173"/>
    </row>
    <row r="16260" spans="1:5">
      <c r="A16260" s="410" t="s">
        <v>2892</v>
      </c>
      <c r="B16260" s="62"/>
      <c r="C16260" s="62"/>
      <c r="D16260" s="62"/>
      <c r="E16260" s="173"/>
    </row>
    <row r="16261" spans="1:5">
      <c r="A16261" s="410" t="s">
        <v>570</v>
      </c>
      <c r="B16261" s="62"/>
      <c r="C16261" s="62"/>
      <c r="D16261" s="62"/>
      <c r="E16261" s="173"/>
    </row>
    <row r="16262" spans="1:5">
      <c r="A16262" s="410"/>
      <c r="B16262" s="62"/>
      <c r="C16262" s="62"/>
      <c r="D16262" s="62"/>
      <c r="E16262" s="173"/>
    </row>
    <row r="16263" spans="1:5">
      <c r="A16263" s="410" t="s">
        <v>576</v>
      </c>
      <c r="B16263" s="62" t="s">
        <v>558</v>
      </c>
      <c r="C16263" s="62" t="s">
        <v>559</v>
      </c>
      <c r="D16263" s="62" t="s">
        <v>560</v>
      </c>
      <c r="E16263" s="173" t="s">
        <v>561</v>
      </c>
    </row>
    <row r="16264" spans="1:5" ht="30">
      <c r="A16264" s="410" t="s">
        <v>3061</v>
      </c>
      <c r="B16264" s="62" t="s">
        <v>123</v>
      </c>
      <c r="C16264" s="62">
        <v>5.4160000000000005E-4</v>
      </c>
      <c r="D16264" s="62">
        <v>576</v>
      </c>
      <c r="E16264" s="173">
        <f>TRUNC((C16264*D16264),2)</f>
        <v>0.31</v>
      </c>
    </row>
    <row r="16265" spans="1:5">
      <c r="A16265" s="410" t="s">
        <v>562</v>
      </c>
      <c r="B16265" s="62" t="s">
        <v>563</v>
      </c>
      <c r="C16265" s="62" t="s">
        <v>563</v>
      </c>
      <c r="D16265" s="62" t="s">
        <v>563</v>
      </c>
      <c r="E16265" s="173">
        <f>SUM(E16264:E16264)</f>
        <v>0.31</v>
      </c>
    </row>
    <row r="16266" spans="1:5">
      <c r="A16266" s="410"/>
      <c r="B16266" s="62"/>
      <c r="C16266" s="62"/>
      <c r="D16266" s="62"/>
      <c r="E16266" s="173"/>
    </row>
    <row r="16267" spans="1:5">
      <c r="A16267" s="410" t="s">
        <v>557</v>
      </c>
      <c r="B16267" s="62" t="s">
        <v>558</v>
      </c>
      <c r="C16267" s="62" t="s">
        <v>559</v>
      </c>
      <c r="D16267" s="62" t="s">
        <v>560</v>
      </c>
      <c r="E16267" s="173" t="s">
        <v>561</v>
      </c>
    </row>
    <row r="16268" spans="1:5">
      <c r="A16268" s="410" t="s">
        <v>3124</v>
      </c>
      <c r="B16268" s="62" t="s">
        <v>122</v>
      </c>
      <c r="C16268" s="62">
        <v>4.1204000000000001</v>
      </c>
      <c r="D16268" s="62">
        <v>9.34</v>
      </c>
      <c r="E16268" s="173">
        <f>TRUNC((C16268*D16268),2)</f>
        <v>38.479999999999997</v>
      </c>
    </row>
    <row r="16269" spans="1:5">
      <c r="A16269" s="410" t="s">
        <v>3125</v>
      </c>
      <c r="B16269" s="62" t="s">
        <v>122</v>
      </c>
      <c r="C16269" s="62">
        <v>4.1204000000000001</v>
      </c>
      <c r="D16269" s="62">
        <v>13.3</v>
      </c>
      <c r="E16269" s="173">
        <f>TRUNC((C16269*D16269),2)</f>
        <v>54.8</v>
      </c>
    </row>
    <row r="16270" spans="1:5">
      <c r="A16270" s="410" t="s">
        <v>562</v>
      </c>
      <c r="B16270" s="62" t="s">
        <v>563</v>
      </c>
      <c r="C16270" s="62" t="s">
        <v>563</v>
      </c>
      <c r="D16270" s="62" t="s">
        <v>563</v>
      </c>
      <c r="E16270" s="173">
        <f>SUM(E16268:E16269)</f>
        <v>93.28</v>
      </c>
    </row>
    <row r="16271" spans="1:5">
      <c r="A16271" s="410"/>
      <c r="B16271" s="62"/>
      <c r="C16271" s="62"/>
      <c r="D16271" s="62"/>
      <c r="E16271" s="173"/>
    </row>
    <row r="16272" spans="1:5">
      <c r="A16272" s="410" t="s">
        <v>564</v>
      </c>
      <c r="B16272" s="62" t="s">
        <v>558</v>
      </c>
      <c r="C16272" s="62" t="s">
        <v>559</v>
      </c>
      <c r="D16272" s="62" t="s">
        <v>560</v>
      </c>
      <c r="E16272" s="173" t="s">
        <v>561</v>
      </c>
    </row>
    <row r="16273" spans="1:5">
      <c r="A16273" s="410" t="s">
        <v>3066</v>
      </c>
      <c r="B16273" s="62" t="s">
        <v>123</v>
      </c>
      <c r="C16273" s="62">
        <v>6.4137600000000003E-2</v>
      </c>
      <c r="D16273" s="62">
        <v>6.92</v>
      </c>
      <c r="E16273" s="173">
        <f t="shared" ref="E16273:E16296" si="359">TRUNC((C16273*D16273),2)</f>
        <v>0.44</v>
      </c>
    </row>
    <row r="16274" spans="1:5">
      <c r="A16274" s="410" t="s">
        <v>3046</v>
      </c>
      <c r="B16274" s="62" t="s">
        <v>131</v>
      </c>
      <c r="C16274" s="62">
        <v>1.2808E-2</v>
      </c>
      <c r="D16274" s="62">
        <v>50.4</v>
      </c>
      <c r="E16274" s="173">
        <f t="shared" si="359"/>
        <v>0.64</v>
      </c>
    </row>
    <row r="16275" spans="1:5">
      <c r="A16275" s="410" t="s">
        <v>3067</v>
      </c>
      <c r="B16275" s="62" t="s">
        <v>123</v>
      </c>
      <c r="C16275" s="62">
        <v>5.3168E-3</v>
      </c>
      <c r="D16275" s="62">
        <v>108.95</v>
      </c>
      <c r="E16275" s="173">
        <f t="shared" si="359"/>
        <v>0.56999999999999995</v>
      </c>
    </row>
    <row r="16276" spans="1:5">
      <c r="A16276" s="410" t="s">
        <v>3069</v>
      </c>
      <c r="B16276" s="62" t="s">
        <v>123</v>
      </c>
      <c r="C16276" s="62">
        <v>7.2552800000000001E-2</v>
      </c>
      <c r="D16276" s="62">
        <v>6.21</v>
      </c>
      <c r="E16276" s="173">
        <f t="shared" si="359"/>
        <v>0.45</v>
      </c>
    </row>
    <row r="16277" spans="1:5">
      <c r="A16277" s="410" t="s">
        <v>3047</v>
      </c>
      <c r="B16277" s="62" t="s">
        <v>131</v>
      </c>
      <c r="C16277" s="62">
        <v>0.1098768</v>
      </c>
      <c r="D16277" s="62">
        <v>9.4499999999999993</v>
      </c>
      <c r="E16277" s="173">
        <f t="shared" si="359"/>
        <v>1.03</v>
      </c>
    </row>
    <row r="16278" spans="1:5">
      <c r="A16278" s="410" t="s">
        <v>3075</v>
      </c>
      <c r="B16278" s="62" t="s">
        <v>128</v>
      </c>
      <c r="C16278" s="62">
        <v>1.2092E-2</v>
      </c>
      <c r="D16278" s="62">
        <v>15.32</v>
      </c>
      <c r="E16278" s="173">
        <f t="shared" si="359"/>
        <v>0.18</v>
      </c>
    </row>
    <row r="16279" spans="1:5">
      <c r="A16279" s="410" t="s">
        <v>3076</v>
      </c>
      <c r="B16279" s="62" t="s">
        <v>122</v>
      </c>
      <c r="C16279" s="62">
        <v>7.6577540099999997</v>
      </c>
      <c r="D16279" s="62">
        <v>1.87</v>
      </c>
      <c r="E16279" s="173">
        <f t="shared" si="359"/>
        <v>14.31</v>
      </c>
    </row>
    <row r="16280" spans="1:5">
      <c r="A16280" s="410" t="s">
        <v>3077</v>
      </c>
      <c r="B16280" s="62" t="s">
        <v>122</v>
      </c>
      <c r="C16280" s="62">
        <v>8.01408451</v>
      </c>
      <c r="D16280" s="62">
        <v>0.71</v>
      </c>
      <c r="E16280" s="173">
        <f t="shared" si="359"/>
        <v>5.69</v>
      </c>
    </row>
    <row r="16281" spans="1:5">
      <c r="A16281" s="410" t="s">
        <v>3078</v>
      </c>
      <c r="B16281" s="62" t="s">
        <v>122</v>
      </c>
      <c r="C16281" s="62">
        <v>8</v>
      </c>
      <c r="D16281" s="62">
        <v>0.34</v>
      </c>
      <c r="E16281" s="173">
        <f t="shared" si="359"/>
        <v>2.72</v>
      </c>
    </row>
    <row r="16282" spans="1:5">
      <c r="A16282" s="410" t="s">
        <v>3079</v>
      </c>
      <c r="B16282" s="62" t="s">
        <v>122</v>
      </c>
      <c r="C16282" s="62">
        <v>8</v>
      </c>
      <c r="D16282" s="62">
        <v>0.05</v>
      </c>
      <c r="E16282" s="173">
        <f t="shared" si="359"/>
        <v>0.4</v>
      </c>
    </row>
    <row r="16283" spans="1:5">
      <c r="A16283" s="410" t="s">
        <v>3048</v>
      </c>
      <c r="B16283" s="62" t="s">
        <v>123</v>
      </c>
      <c r="C16283" s="62">
        <v>2.1170399999999999E-2</v>
      </c>
      <c r="D16283" s="62">
        <v>31.18</v>
      </c>
      <c r="E16283" s="173">
        <f t="shared" si="359"/>
        <v>0.66</v>
      </c>
    </row>
    <row r="16284" spans="1:5">
      <c r="A16284" s="410" t="s">
        <v>3049</v>
      </c>
      <c r="B16284" s="62" t="s">
        <v>123</v>
      </c>
      <c r="C16284" s="62">
        <v>9.9223999999999996E-3</v>
      </c>
      <c r="D16284" s="62">
        <v>178.5</v>
      </c>
      <c r="E16284" s="173">
        <f t="shared" si="359"/>
        <v>1.77</v>
      </c>
    </row>
    <row r="16285" spans="1:5">
      <c r="A16285" s="410" t="s">
        <v>3050</v>
      </c>
      <c r="B16285" s="62" t="s">
        <v>123</v>
      </c>
      <c r="C16285" s="62">
        <v>0.89189759999999996</v>
      </c>
      <c r="D16285" s="62">
        <v>1.17</v>
      </c>
      <c r="E16285" s="173">
        <f t="shared" si="359"/>
        <v>1.04</v>
      </c>
    </row>
    <row r="16286" spans="1:5" ht="30">
      <c r="A16286" s="410" t="s">
        <v>3051</v>
      </c>
      <c r="B16286" s="62" t="s">
        <v>123</v>
      </c>
      <c r="C16286" s="62">
        <v>8.6E-3</v>
      </c>
      <c r="D16286" s="62">
        <v>140.43</v>
      </c>
      <c r="E16286" s="173">
        <f t="shared" si="359"/>
        <v>1.2</v>
      </c>
    </row>
    <row r="16287" spans="1:5" ht="30">
      <c r="A16287" s="410" t="s">
        <v>3052</v>
      </c>
      <c r="B16287" s="62" t="s">
        <v>123</v>
      </c>
      <c r="C16287" s="62">
        <v>5.7600000000000004E-3</v>
      </c>
      <c r="D16287" s="62">
        <v>123.37</v>
      </c>
      <c r="E16287" s="173">
        <f t="shared" si="359"/>
        <v>0.71</v>
      </c>
    </row>
    <row r="16288" spans="1:5" ht="30">
      <c r="A16288" s="410" t="s">
        <v>3080</v>
      </c>
      <c r="B16288" s="62" t="s">
        <v>123</v>
      </c>
      <c r="C16288" s="62">
        <v>3.5280000000000001E-4</v>
      </c>
      <c r="D16288" s="62">
        <v>593.85</v>
      </c>
      <c r="E16288" s="173">
        <f t="shared" si="359"/>
        <v>0.2</v>
      </c>
    </row>
    <row r="16289" spans="1:5">
      <c r="A16289" s="410" t="s">
        <v>3081</v>
      </c>
      <c r="B16289" s="62" t="s">
        <v>123</v>
      </c>
      <c r="C16289" s="62">
        <v>2.1664000000000002E-3</v>
      </c>
      <c r="D16289" s="62">
        <v>134.63</v>
      </c>
      <c r="E16289" s="173">
        <f t="shared" si="359"/>
        <v>0.28999999999999998</v>
      </c>
    </row>
    <row r="16290" spans="1:5">
      <c r="A16290" s="410" t="s">
        <v>3082</v>
      </c>
      <c r="B16290" s="62" t="s">
        <v>123</v>
      </c>
      <c r="C16290" s="62">
        <v>1.6456000000000001E-3</v>
      </c>
      <c r="D16290" s="62">
        <v>202.84</v>
      </c>
      <c r="E16290" s="173">
        <f t="shared" si="359"/>
        <v>0.33</v>
      </c>
    </row>
    <row r="16291" spans="1:5">
      <c r="A16291" s="410" t="s">
        <v>3083</v>
      </c>
      <c r="B16291" s="62" t="s">
        <v>123</v>
      </c>
      <c r="C16291" s="62">
        <v>3.5280000000000001E-4</v>
      </c>
      <c r="D16291" s="62">
        <v>574.46</v>
      </c>
      <c r="E16291" s="173">
        <f t="shared" si="359"/>
        <v>0.2</v>
      </c>
    </row>
    <row r="16292" spans="1:5">
      <c r="A16292" s="410" t="s">
        <v>3084</v>
      </c>
      <c r="B16292" s="62" t="s">
        <v>123</v>
      </c>
      <c r="C16292" s="62">
        <v>4.3360000000000002E-4</v>
      </c>
      <c r="D16292" s="62">
        <v>276.64</v>
      </c>
      <c r="E16292" s="173">
        <f t="shared" si="359"/>
        <v>0.11</v>
      </c>
    </row>
    <row r="16293" spans="1:5">
      <c r="A16293" s="410" t="s">
        <v>3085</v>
      </c>
      <c r="B16293" s="62" t="s">
        <v>123</v>
      </c>
      <c r="C16293" s="62">
        <v>2.1839999999999998E-2</v>
      </c>
      <c r="D16293" s="62">
        <v>8.1</v>
      </c>
      <c r="E16293" s="173">
        <f t="shared" si="359"/>
        <v>0.17</v>
      </c>
    </row>
    <row r="16294" spans="1:5">
      <c r="A16294" s="410" t="s">
        <v>3086</v>
      </c>
      <c r="B16294" s="62" t="s">
        <v>123</v>
      </c>
      <c r="C16294" s="62">
        <v>1.2092E-2</v>
      </c>
      <c r="D16294" s="62">
        <v>11.01</v>
      </c>
      <c r="E16294" s="173">
        <f t="shared" si="359"/>
        <v>0.13</v>
      </c>
    </row>
    <row r="16295" spans="1:5">
      <c r="A16295" s="410" t="s">
        <v>3087</v>
      </c>
      <c r="B16295" s="62" t="s">
        <v>123</v>
      </c>
      <c r="C16295" s="62">
        <v>1.2092E-2</v>
      </c>
      <c r="D16295" s="62">
        <v>24.42</v>
      </c>
      <c r="E16295" s="173">
        <f t="shared" si="359"/>
        <v>0.28999999999999998</v>
      </c>
    </row>
    <row r="16296" spans="1:5">
      <c r="A16296" s="410" t="s">
        <v>2893</v>
      </c>
      <c r="B16296" s="62" t="s">
        <v>123</v>
      </c>
      <c r="C16296" s="62">
        <v>1</v>
      </c>
      <c r="D16296" s="412">
        <v>6928.97</v>
      </c>
      <c r="E16296" s="173">
        <f t="shared" si="359"/>
        <v>6928.97</v>
      </c>
    </row>
    <row r="16297" spans="1:5">
      <c r="A16297" s="410" t="s">
        <v>562</v>
      </c>
      <c r="B16297" s="62" t="s">
        <v>563</v>
      </c>
      <c r="C16297" s="62" t="s">
        <v>563</v>
      </c>
      <c r="D16297" s="62" t="s">
        <v>563</v>
      </c>
      <c r="E16297" s="173">
        <f>SUM(E16273:E16296)</f>
        <v>6962.5</v>
      </c>
    </row>
    <row r="16298" spans="1:5">
      <c r="A16298" s="410"/>
      <c r="B16298" s="62"/>
      <c r="C16298" s="62"/>
      <c r="D16298" s="62"/>
      <c r="E16298" s="173"/>
    </row>
    <row r="16299" spans="1:5">
      <c r="A16299" s="410" t="s">
        <v>565</v>
      </c>
      <c r="B16299" s="62" t="s">
        <v>563</v>
      </c>
      <c r="C16299" s="62" t="s">
        <v>563</v>
      </c>
      <c r="D16299" s="62" t="s">
        <v>563</v>
      </c>
      <c r="E16299" s="173">
        <f>E16265+E16270+E16297</f>
        <v>7056.09</v>
      </c>
    </row>
    <row r="16300" spans="1:5">
      <c r="A16300" s="410"/>
      <c r="B16300" s="62"/>
      <c r="C16300" s="62"/>
      <c r="D16300" s="413"/>
      <c r="E16300" s="173"/>
    </row>
    <row r="16301" spans="1:5">
      <c r="A16301" s="410"/>
      <c r="B16301" s="62"/>
      <c r="C16301" s="62"/>
      <c r="D16301" s="62"/>
      <c r="E16301" s="173"/>
    </row>
    <row r="16302" spans="1:5">
      <c r="A16302" s="410"/>
      <c r="B16302" s="62"/>
      <c r="C16302" s="62"/>
      <c r="D16302" s="62"/>
      <c r="E16302" s="173"/>
    </row>
    <row r="16303" spans="1:5">
      <c r="A16303" s="410" t="s">
        <v>2597</v>
      </c>
      <c r="B16303" s="62" t="s">
        <v>3547</v>
      </c>
      <c r="C16303" s="62"/>
      <c r="D16303" s="62"/>
      <c r="E16303" s="173"/>
    </row>
    <row r="16304" spans="1:5">
      <c r="A16304" s="410" t="s">
        <v>2598</v>
      </c>
      <c r="B16304" s="62"/>
      <c r="C16304" s="62"/>
      <c r="D16304" s="62"/>
      <c r="E16304" s="173"/>
    </row>
    <row r="16305" spans="1:5">
      <c r="A16305" s="410" t="s">
        <v>570</v>
      </c>
      <c r="B16305" s="62"/>
      <c r="C16305" s="62"/>
      <c r="D16305" s="62"/>
      <c r="E16305" s="173"/>
    </row>
    <row r="16306" spans="1:5">
      <c r="A16306" s="410"/>
      <c r="B16306" s="62"/>
      <c r="C16306" s="62"/>
      <c r="D16306" s="62"/>
      <c r="E16306" s="173"/>
    </row>
    <row r="16307" spans="1:5">
      <c r="A16307" s="410" t="s">
        <v>576</v>
      </c>
      <c r="B16307" s="62" t="s">
        <v>558</v>
      </c>
      <c r="C16307" s="62" t="s">
        <v>559</v>
      </c>
      <c r="D16307" s="62" t="s">
        <v>560</v>
      </c>
      <c r="E16307" s="173" t="s">
        <v>561</v>
      </c>
    </row>
    <row r="16308" spans="1:5" ht="30">
      <c r="A16308" s="410" t="s">
        <v>3061</v>
      </c>
      <c r="B16308" s="62" t="s">
        <v>123</v>
      </c>
      <c r="C16308" s="62">
        <v>5.4160000000000005E-4</v>
      </c>
      <c r="D16308" s="62">
        <v>576</v>
      </c>
      <c r="E16308" s="173">
        <f>TRUNC((C16308*D16308),2)</f>
        <v>0.31</v>
      </c>
    </row>
    <row r="16309" spans="1:5">
      <c r="A16309" s="410" t="s">
        <v>562</v>
      </c>
      <c r="B16309" s="62" t="s">
        <v>563</v>
      </c>
      <c r="C16309" s="62" t="s">
        <v>563</v>
      </c>
      <c r="D16309" s="62" t="s">
        <v>563</v>
      </c>
      <c r="E16309" s="173">
        <f>SUM(E16308:E16308)</f>
        <v>0.31</v>
      </c>
    </row>
    <row r="16310" spans="1:5">
      <c r="A16310" s="410"/>
      <c r="B16310" s="62"/>
      <c r="C16310" s="62"/>
      <c r="D16310" s="62"/>
      <c r="E16310" s="173"/>
    </row>
    <row r="16311" spans="1:5">
      <c r="A16311" s="410" t="s">
        <v>557</v>
      </c>
      <c r="B16311" s="62" t="s">
        <v>558</v>
      </c>
      <c r="C16311" s="62" t="s">
        <v>559</v>
      </c>
      <c r="D16311" s="62" t="s">
        <v>560</v>
      </c>
      <c r="E16311" s="173" t="s">
        <v>561</v>
      </c>
    </row>
    <row r="16312" spans="1:5">
      <c r="A16312" s="410" t="s">
        <v>3252</v>
      </c>
      <c r="B16312" s="62" t="s">
        <v>122</v>
      </c>
      <c r="C16312" s="62">
        <v>4.0372000000000003</v>
      </c>
      <c r="D16312" s="62">
        <v>13.3</v>
      </c>
      <c r="E16312" s="173">
        <f>TRUNC((C16312*D16312),2)</f>
        <v>53.69</v>
      </c>
    </row>
    <row r="16313" spans="1:5">
      <c r="A16313" s="410" t="s">
        <v>3063</v>
      </c>
      <c r="B16313" s="62" t="s">
        <v>122</v>
      </c>
      <c r="C16313" s="62">
        <v>4.0683999999999996</v>
      </c>
      <c r="D16313" s="62">
        <v>8.51</v>
      </c>
      <c r="E16313" s="173">
        <f>TRUNC((C16313*D16313),2)</f>
        <v>34.619999999999997</v>
      </c>
    </row>
    <row r="16314" spans="1:5">
      <c r="A16314" s="410" t="s">
        <v>562</v>
      </c>
      <c r="B16314" s="62" t="s">
        <v>563</v>
      </c>
      <c r="C16314" s="62" t="s">
        <v>563</v>
      </c>
      <c r="D16314" s="62" t="s">
        <v>563</v>
      </c>
      <c r="E16314" s="173">
        <f>SUM(E16312:E16313)</f>
        <v>88.31</v>
      </c>
    </row>
    <row r="16315" spans="1:5">
      <c r="A16315" s="410"/>
      <c r="B16315" s="62"/>
      <c r="C16315" s="62"/>
      <c r="D16315" s="62"/>
      <c r="E16315" s="173"/>
    </row>
    <row r="16316" spans="1:5">
      <c r="A16316" s="410" t="s">
        <v>564</v>
      </c>
      <c r="B16316" s="62" t="s">
        <v>558</v>
      </c>
      <c r="C16316" s="62" t="s">
        <v>559</v>
      </c>
      <c r="D16316" s="62" t="s">
        <v>560</v>
      </c>
      <c r="E16316" s="173" t="s">
        <v>561</v>
      </c>
    </row>
    <row r="16317" spans="1:5">
      <c r="A16317" s="410" t="s">
        <v>3066</v>
      </c>
      <c r="B16317" s="62" t="s">
        <v>123</v>
      </c>
      <c r="C16317" s="62">
        <v>6.4137600000000003E-2</v>
      </c>
      <c r="D16317" s="62">
        <v>6.92</v>
      </c>
      <c r="E16317" s="173">
        <f t="shared" ref="E16317:E16341" si="360">TRUNC((C16317*D16317),2)</f>
        <v>0.44</v>
      </c>
    </row>
    <row r="16318" spans="1:5">
      <c r="A16318" s="410" t="s">
        <v>3046</v>
      </c>
      <c r="B16318" s="62" t="s">
        <v>131</v>
      </c>
      <c r="C16318" s="62">
        <v>1.2808E-2</v>
      </c>
      <c r="D16318" s="62">
        <v>50.4</v>
      </c>
      <c r="E16318" s="173">
        <f t="shared" si="360"/>
        <v>0.64</v>
      </c>
    </row>
    <row r="16319" spans="1:5">
      <c r="A16319" s="410" t="s">
        <v>3067</v>
      </c>
      <c r="B16319" s="62" t="s">
        <v>123</v>
      </c>
      <c r="C16319" s="62">
        <v>5.3168E-3</v>
      </c>
      <c r="D16319" s="62">
        <v>108.95</v>
      </c>
      <c r="E16319" s="173">
        <f t="shared" si="360"/>
        <v>0.56999999999999995</v>
      </c>
    </row>
    <row r="16320" spans="1:5">
      <c r="A16320" s="410" t="s">
        <v>3455</v>
      </c>
      <c r="B16320" s="62" t="s">
        <v>127</v>
      </c>
      <c r="C16320" s="62">
        <v>2.5</v>
      </c>
      <c r="D16320" s="62">
        <v>6.74</v>
      </c>
      <c r="E16320" s="173">
        <f t="shared" si="360"/>
        <v>16.850000000000001</v>
      </c>
    </row>
    <row r="16321" spans="1:5">
      <c r="A16321" s="410" t="s">
        <v>3069</v>
      </c>
      <c r="B16321" s="62" t="s">
        <v>123</v>
      </c>
      <c r="C16321" s="62">
        <v>7.2552800000000001E-2</v>
      </c>
      <c r="D16321" s="62">
        <v>6.21</v>
      </c>
      <c r="E16321" s="173">
        <f t="shared" si="360"/>
        <v>0.45</v>
      </c>
    </row>
    <row r="16322" spans="1:5">
      <c r="A16322" s="410" t="s">
        <v>3047</v>
      </c>
      <c r="B16322" s="62" t="s">
        <v>131</v>
      </c>
      <c r="C16322" s="62">
        <v>0.1098768</v>
      </c>
      <c r="D16322" s="62">
        <v>9.4499999999999993</v>
      </c>
      <c r="E16322" s="173">
        <f t="shared" si="360"/>
        <v>1.03</v>
      </c>
    </row>
    <row r="16323" spans="1:5">
      <c r="A16323" s="410" t="s">
        <v>3075</v>
      </c>
      <c r="B16323" s="62" t="s">
        <v>128</v>
      </c>
      <c r="C16323" s="62">
        <v>1.2092E-2</v>
      </c>
      <c r="D16323" s="62">
        <v>15.32</v>
      </c>
      <c r="E16323" s="173">
        <f t="shared" si="360"/>
        <v>0.18</v>
      </c>
    </row>
    <row r="16324" spans="1:5" ht="30">
      <c r="A16324" s="410" t="s">
        <v>3456</v>
      </c>
      <c r="B16324" s="62" t="s">
        <v>123</v>
      </c>
      <c r="C16324" s="62">
        <v>4</v>
      </c>
      <c r="D16324" s="62">
        <v>5.53</v>
      </c>
      <c r="E16324" s="173">
        <f t="shared" si="360"/>
        <v>22.12</v>
      </c>
    </row>
    <row r="16325" spans="1:5">
      <c r="A16325" s="410" t="s">
        <v>3076</v>
      </c>
      <c r="B16325" s="62" t="s">
        <v>122</v>
      </c>
      <c r="C16325" s="62">
        <v>7.6417112300000003</v>
      </c>
      <c r="D16325" s="62">
        <v>1.87</v>
      </c>
      <c r="E16325" s="173">
        <f t="shared" si="360"/>
        <v>14.29</v>
      </c>
    </row>
    <row r="16326" spans="1:5">
      <c r="A16326" s="410" t="s">
        <v>3077</v>
      </c>
      <c r="B16326" s="62" t="s">
        <v>122</v>
      </c>
      <c r="C16326" s="62">
        <v>8</v>
      </c>
      <c r="D16326" s="62">
        <v>0.71</v>
      </c>
      <c r="E16326" s="173">
        <f t="shared" si="360"/>
        <v>5.68</v>
      </c>
    </row>
    <row r="16327" spans="1:5">
      <c r="A16327" s="410" t="s">
        <v>3078</v>
      </c>
      <c r="B16327" s="62" t="s">
        <v>122</v>
      </c>
      <c r="C16327" s="62">
        <v>8</v>
      </c>
      <c r="D16327" s="62">
        <v>0.34</v>
      </c>
      <c r="E16327" s="173">
        <f t="shared" si="360"/>
        <v>2.72</v>
      </c>
    </row>
    <row r="16328" spans="1:5">
      <c r="A16328" s="410" t="s">
        <v>3079</v>
      </c>
      <c r="B16328" s="62" t="s">
        <v>122</v>
      </c>
      <c r="C16328" s="62">
        <v>8</v>
      </c>
      <c r="D16328" s="62">
        <v>0.05</v>
      </c>
      <c r="E16328" s="173">
        <f t="shared" si="360"/>
        <v>0.4</v>
      </c>
    </row>
    <row r="16329" spans="1:5">
      <c r="A16329" s="410" t="s">
        <v>3048</v>
      </c>
      <c r="B16329" s="62" t="s">
        <v>123</v>
      </c>
      <c r="C16329" s="62">
        <v>2.1170399999999999E-2</v>
      </c>
      <c r="D16329" s="62">
        <v>31.18</v>
      </c>
      <c r="E16329" s="173">
        <f t="shared" si="360"/>
        <v>0.66</v>
      </c>
    </row>
    <row r="16330" spans="1:5">
      <c r="A16330" s="410" t="s">
        <v>3049</v>
      </c>
      <c r="B16330" s="62" t="s">
        <v>123</v>
      </c>
      <c r="C16330" s="62">
        <v>9.9223999999999996E-3</v>
      </c>
      <c r="D16330" s="62">
        <v>178.5</v>
      </c>
      <c r="E16330" s="173">
        <f t="shared" si="360"/>
        <v>1.77</v>
      </c>
    </row>
    <row r="16331" spans="1:5">
      <c r="A16331" s="410" t="s">
        <v>3050</v>
      </c>
      <c r="B16331" s="62" t="s">
        <v>123</v>
      </c>
      <c r="C16331" s="62">
        <v>0.89189759999999996</v>
      </c>
      <c r="D16331" s="62">
        <v>1.17</v>
      </c>
      <c r="E16331" s="173">
        <f t="shared" si="360"/>
        <v>1.04</v>
      </c>
    </row>
    <row r="16332" spans="1:5" ht="30">
      <c r="A16332" s="410" t="s">
        <v>3051</v>
      </c>
      <c r="B16332" s="62" t="s">
        <v>123</v>
      </c>
      <c r="C16332" s="62">
        <v>8.6E-3</v>
      </c>
      <c r="D16332" s="62">
        <v>140.43</v>
      </c>
      <c r="E16332" s="173">
        <f t="shared" si="360"/>
        <v>1.2</v>
      </c>
    </row>
    <row r="16333" spans="1:5" ht="30">
      <c r="A16333" s="410" t="s">
        <v>3052</v>
      </c>
      <c r="B16333" s="62" t="s">
        <v>123</v>
      </c>
      <c r="C16333" s="62">
        <v>5.7600000000000004E-3</v>
      </c>
      <c r="D16333" s="62">
        <v>123.37</v>
      </c>
      <c r="E16333" s="173">
        <f t="shared" si="360"/>
        <v>0.71</v>
      </c>
    </row>
    <row r="16334" spans="1:5" ht="30">
      <c r="A16334" s="410" t="s">
        <v>3080</v>
      </c>
      <c r="B16334" s="62" t="s">
        <v>123</v>
      </c>
      <c r="C16334" s="62">
        <v>3.5280000000000001E-4</v>
      </c>
      <c r="D16334" s="62">
        <v>593.85</v>
      </c>
      <c r="E16334" s="173">
        <f t="shared" si="360"/>
        <v>0.2</v>
      </c>
    </row>
    <row r="16335" spans="1:5">
      <c r="A16335" s="410" t="s">
        <v>3081</v>
      </c>
      <c r="B16335" s="62" t="s">
        <v>123</v>
      </c>
      <c r="C16335" s="62">
        <v>2.1664000000000002E-3</v>
      </c>
      <c r="D16335" s="62">
        <v>134.63</v>
      </c>
      <c r="E16335" s="173">
        <f t="shared" si="360"/>
        <v>0.28999999999999998</v>
      </c>
    </row>
    <row r="16336" spans="1:5">
      <c r="A16336" s="410" t="s">
        <v>3082</v>
      </c>
      <c r="B16336" s="62" t="s">
        <v>123</v>
      </c>
      <c r="C16336" s="62">
        <v>1.6456000000000001E-3</v>
      </c>
      <c r="D16336" s="62">
        <v>202.84</v>
      </c>
      <c r="E16336" s="173">
        <f t="shared" si="360"/>
        <v>0.33</v>
      </c>
    </row>
    <row r="16337" spans="1:5">
      <c r="A16337" s="410" t="s">
        <v>3083</v>
      </c>
      <c r="B16337" s="62" t="s">
        <v>123</v>
      </c>
      <c r="C16337" s="62">
        <v>3.5280000000000001E-4</v>
      </c>
      <c r="D16337" s="62">
        <v>574.46</v>
      </c>
      <c r="E16337" s="173">
        <f t="shared" si="360"/>
        <v>0.2</v>
      </c>
    </row>
    <row r="16338" spans="1:5">
      <c r="A16338" s="410" t="s">
        <v>3084</v>
      </c>
      <c r="B16338" s="62" t="s">
        <v>123</v>
      </c>
      <c r="C16338" s="62">
        <v>4.3360000000000002E-4</v>
      </c>
      <c r="D16338" s="62">
        <v>276.64</v>
      </c>
      <c r="E16338" s="173">
        <f t="shared" si="360"/>
        <v>0.11</v>
      </c>
    </row>
    <row r="16339" spans="1:5">
      <c r="A16339" s="410" t="s">
        <v>3085</v>
      </c>
      <c r="B16339" s="62" t="s">
        <v>123</v>
      </c>
      <c r="C16339" s="62">
        <v>2.1839999999999998E-2</v>
      </c>
      <c r="D16339" s="62">
        <v>8.1</v>
      </c>
      <c r="E16339" s="173">
        <f t="shared" si="360"/>
        <v>0.17</v>
      </c>
    </row>
    <row r="16340" spans="1:5">
      <c r="A16340" s="410" t="s">
        <v>3086</v>
      </c>
      <c r="B16340" s="62" t="s">
        <v>123</v>
      </c>
      <c r="C16340" s="62">
        <v>1.2092E-2</v>
      </c>
      <c r="D16340" s="62">
        <v>11.01</v>
      </c>
      <c r="E16340" s="173">
        <f t="shared" si="360"/>
        <v>0.13</v>
      </c>
    </row>
    <row r="16341" spans="1:5">
      <c r="A16341" s="410" t="s">
        <v>3087</v>
      </c>
      <c r="B16341" s="62" t="s">
        <v>123</v>
      </c>
      <c r="C16341" s="62">
        <v>1.2092E-2</v>
      </c>
      <c r="D16341" s="62">
        <v>24.42</v>
      </c>
      <c r="E16341" s="173">
        <f t="shared" si="360"/>
        <v>0.28999999999999998</v>
      </c>
    </row>
    <row r="16342" spans="1:5">
      <c r="A16342" s="410" t="s">
        <v>562</v>
      </c>
      <c r="B16342" s="62" t="s">
        <v>563</v>
      </c>
      <c r="C16342" s="62" t="s">
        <v>563</v>
      </c>
      <c r="D16342" s="62" t="s">
        <v>563</v>
      </c>
      <c r="E16342" s="173">
        <f>SUM(E16317:E16341)</f>
        <v>72.470000000000013</v>
      </c>
    </row>
    <row r="16343" spans="1:5">
      <c r="A16343" s="410"/>
      <c r="B16343" s="62"/>
      <c r="C16343" s="62"/>
      <c r="D16343" s="62"/>
      <c r="E16343" s="173"/>
    </row>
    <row r="16344" spans="1:5">
      <c r="A16344" s="410" t="s">
        <v>565</v>
      </c>
      <c r="B16344" s="62" t="s">
        <v>563</v>
      </c>
      <c r="C16344" s="62" t="s">
        <v>563</v>
      </c>
      <c r="D16344" s="62" t="s">
        <v>563</v>
      </c>
      <c r="E16344" s="173">
        <f>E16309+E16314+E16342</f>
        <v>161.09000000000003</v>
      </c>
    </row>
    <row r="16345" spans="1:5">
      <c r="A16345" s="410"/>
      <c r="B16345" s="62"/>
      <c r="C16345" s="62"/>
      <c r="D16345" s="413"/>
      <c r="E16345" s="173"/>
    </row>
    <row r="16346" spans="1:5">
      <c r="A16346" s="410"/>
      <c r="B16346" s="62"/>
      <c r="C16346" s="62"/>
      <c r="D16346" s="62"/>
      <c r="E16346" s="173"/>
    </row>
    <row r="16347" spans="1:5">
      <c r="A16347" s="410"/>
      <c r="B16347" s="62"/>
      <c r="C16347" s="62"/>
      <c r="D16347" s="62"/>
      <c r="E16347" s="173"/>
    </row>
    <row r="16348" spans="1:5">
      <c r="A16348" s="410" t="s">
        <v>2599</v>
      </c>
      <c r="B16348" s="62" t="s">
        <v>3740</v>
      </c>
      <c r="C16348" s="62"/>
      <c r="D16348" s="62"/>
      <c r="E16348" s="173"/>
    </row>
    <row r="16349" spans="1:5" ht="30">
      <c r="A16349" s="410" t="s">
        <v>2602</v>
      </c>
      <c r="B16349" s="62"/>
      <c r="C16349" s="62"/>
      <c r="D16349" s="62"/>
      <c r="E16349" s="173"/>
    </row>
    <row r="16350" spans="1:5">
      <c r="A16350" s="410" t="s">
        <v>570</v>
      </c>
      <c r="B16350" s="62"/>
      <c r="C16350" s="62"/>
      <c r="D16350" s="62"/>
      <c r="E16350" s="173"/>
    </row>
    <row r="16351" spans="1:5">
      <c r="A16351" s="410"/>
      <c r="B16351" s="62"/>
      <c r="C16351" s="62"/>
      <c r="D16351" s="62"/>
      <c r="E16351" s="173"/>
    </row>
    <row r="16352" spans="1:5">
      <c r="A16352" s="410" t="s">
        <v>576</v>
      </c>
      <c r="B16352" s="62" t="s">
        <v>558</v>
      </c>
      <c r="C16352" s="62" t="s">
        <v>559</v>
      </c>
      <c r="D16352" s="62" t="s">
        <v>560</v>
      </c>
      <c r="E16352" s="173" t="s">
        <v>561</v>
      </c>
    </row>
    <row r="16353" spans="1:5" ht="30">
      <c r="A16353" s="410" t="s">
        <v>3061</v>
      </c>
      <c r="B16353" s="62" t="s">
        <v>123</v>
      </c>
      <c r="C16353" s="62">
        <v>1.66862E-3</v>
      </c>
      <c r="D16353" s="62">
        <v>576</v>
      </c>
      <c r="E16353" s="173">
        <f>TRUNC((C16353*D16353),2)</f>
        <v>0.96</v>
      </c>
    </row>
    <row r="16354" spans="1:5">
      <c r="A16354" s="410" t="s">
        <v>562</v>
      </c>
      <c r="B16354" s="62" t="s">
        <v>563</v>
      </c>
      <c r="C16354" s="62" t="s">
        <v>563</v>
      </c>
      <c r="D16354" s="62" t="s">
        <v>563</v>
      </c>
      <c r="E16354" s="173">
        <f>SUM(E16353:E16353)</f>
        <v>0.96</v>
      </c>
    </row>
    <row r="16355" spans="1:5">
      <c r="A16355" s="410"/>
      <c r="B16355" s="62"/>
      <c r="C16355" s="62"/>
      <c r="D16355" s="62"/>
      <c r="E16355" s="173"/>
    </row>
    <row r="16356" spans="1:5">
      <c r="A16356" s="410" t="s">
        <v>557</v>
      </c>
      <c r="B16356" s="62" t="s">
        <v>558</v>
      </c>
      <c r="C16356" s="62" t="s">
        <v>559</v>
      </c>
      <c r="D16356" s="62" t="s">
        <v>560</v>
      </c>
      <c r="E16356" s="173" t="s">
        <v>561</v>
      </c>
    </row>
    <row r="16357" spans="1:5">
      <c r="A16357" s="410" t="s">
        <v>3124</v>
      </c>
      <c r="B16357" s="62" t="s">
        <v>122</v>
      </c>
      <c r="C16357" s="62">
        <v>12.69454036</v>
      </c>
      <c r="D16357" s="62">
        <v>9.34</v>
      </c>
      <c r="E16357" s="173">
        <f>TRUNC((C16357*D16357),2)</f>
        <v>118.56</v>
      </c>
    </row>
    <row r="16358" spans="1:5">
      <c r="A16358" s="410" t="s">
        <v>3125</v>
      </c>
      <c r="B16358" s="62" t="s">
        <v>122</v>
      </c>
      <c r="C16358" s="62">
        <v>12.69454036</v>
      </c>
      <c r="D16358" s="62">
        <v>13.3</v>
      </c>
      <c r="E16358" s="173">
        <f>TRUNC((C16358*D16358),2)</f>
        <v>168.83</v>
      </c>
    </row>
    <row r="16359" spans="1:5">
      <c r="A16359" s="410" t="s">
        <v>562</v>
      </c>
      <c r="B16359" s="62" t="s">
        <v>563</v>
      </c>
      <c r="C16359" s="62" t="s">
        <v>563</v>
      </c>
      <c r="D16359" s="62" t="s">
        <v>563</v>
      </c>
      <c r="E16359" s="173">
        <f>SUM(E16357:E16358)</f>
        <v>287.39</v>
      </c>
    </row>
    <row r="16360" spans="1:5">
      <c r="A16360" s="410"/>
      <c r="B16360" s="62"/>
      <c r="C16360" s="62"/>
      <c r="D16360" s="62"/>
      <c r="E16360" s="173"/>
    </row>
    <row r="16361" spans="1:5">
      <c r="A16361" s="410" t="s">
        <v>564</v>
      </c>
      <c r="B16361" s="62" t="s">
        <v>558</v>
      </c>
      <c r="C16361" s="62" t="s">
        <v>559</v>
      </c>
      <c r="D16361" s="62" t="s">
        <v>560</v>
      </c>
      <c r="E16361" s="173" t="s">
        <v>561</v>
      </c>
    </row>
    <row r="16362" spans="1:5">
      <c r="A16362" s="410" t="s">
        <v>3066</v>
      </c>
      <c r="B16362" s="62" t="s">
        <v>123</v>
      </c>
      <c r="C16362" s="62">
        <v>0.19760153999999999</v>
      </c>
      <c r="D16362" s="62">
        <v>6.92</v>
      </c>
      <c r="E16362" s="173">
        <f t="shared" ref="E16362:E16385" si="361">TRUNC((C16362*D16362),2)</f>
        <v>1.36</v>
      </c>
    </row>
    <row r="16363" spans="1:5">
      <c r="A16363" s="410" t="s">
        <v>3046</v>
      </c>
      <c r="B16363" s="62" t="s">
        <v>131</v>
      </c>
      <c r="C16363" s="62">
        <v>3.9460160000000001E-2</v>
      </c>
      <c r="D16363" s="62">
        <v>50.4</v>
      </c>
      <c r="E16363" s="173">
        <f t="shared" si="361"/>
        <v>1.98</v>
      </c>
    </row>
    <row r="16364" spans="1:5">
      <c r="A16364" s="410" t="s">
        <v>3067</v>
      </c>
      <c r="B16364" s="62" t="s">
        <v>123</v>
      </c>
      <c r="C16364" s="62">
        <v>1.6380519999999999E-2</v>
      </c>
      <c r="D16364" s="62">
        <v>108.95</v>
      </c>
      <c r="E16364" s="173">
        <f t="shared" si="361"/>
        <v>1.78</v>
      </c>
    </row>
    <row r="16365" spans="1:5">
      <c r="A16365" s="410" t="s">
        <v>3069</v>
      </c>
      <c r="B16365" s="62" t="s">
        <v>123</v>
      </c>
      <c r="C16365" s="62">
        <v>0.22352791999999999</v>
      </c>
      <c r="D16365" s="62">
        <v>6.21</v>
      </c>
      <c r="E16365" s="173">
        <f t="shared" si="361"/>
        <v>1.38</v>
      </c>
    </row>
    <row r="16366" spans="1:5">
      <c r="A16366" s="410" t="s">
        <v>3047</v>
      </c>
      <c r="B16366" s="62" t="s">
        <v>131</v>
      </c>
      <c r="C16366" s="62">
        <v>0.33851944</v>
      </c>
      <c r="D16366" s="62">
        <v>9.4499999999999993</v>
      </c>
      <c r="E16366" s="173">
        <f t="shared" si="361"/>
        <v>3.19</v>
      </c>
    </row>
    <row r="16367" spans="1:5">
      <c r="A16367" s="410" t="s">
        <v>3075</v>
      </c>
      <c r="B16367" s="62" t="s">
        <v>128</v>
      </c>
      <c r="C16367" s="62">
        <v>3.7254240000000001E-2</v>
      </c>
      <c r="D16367" s="62">
        <v>15.32</v>
      </c>
      <c r="E16367" s="173">
        <f t="shared" si="361"/>
        <v>0.56999999999999995</v>
      </c>
    </row>
    <row r="16368" spans="1:5">
      <c r="A16368" s="410" t="s">
        <v>3076</v>
      </c>
      <c r="B16368" s="62" t="s">
        <v>122</v>
      </c>
      <c r="C16368" s="62">
        <v>23.50816257</v>
      </c>
      <c r="D16368" s="62">
        <v>1.87</v>
      </c>
      <c r="E16368" s="173">
        <f t="shared" si="361"/>
        <v>43.96</v>
      </c>
    </row>
    <row r="16369" spans="1:5">
      <c r="A16369" s="410" t="s">
        <v>3077</v>
      </c>
      <c r="B16369" s="62" t="s">
        <v>122</v>
      </c>
      <c r="C16369" s="62">
        <v>24.647200000000002</v>
      </c>
      <c r="D16369" s="62">
        <v>0.71</v>
      </c>
      <c r="E16369" s="173">
        <f t="shared" si="361"/>
        <v>17.489999999999998</v>
      </c>
    </row>
    <row r="16370" spans="1:5">
      <c r="A16370" s="410" t="s">
        <v>3078</v>
      </c>
      <c r="B16370" s="62" t="s">
        <v>122</v>
      </c>
      <c r="C16370" s="62">
        <v>24.647200000000002</v>
      </c>
      <c r="D16370" s="62">
        <v>0.34</v>
      </c>
      <c r="E16370" s="173">
        <f t="shared" si="361"/>
        <v>8.3800000000000008</v>
      </c>
    </row>
    <row r="16371" spans="1:5">
      <c r="A16371" s="410" t="s">
        <v>3079</v>
      </c>
      <c r="B16371" s="62" t="s">
        <v>122</v>
      </c>
      <c r="C16371" s="62">
        <v>24.647200000000002</v>
      </c>
      <c r="D16371" s="62">
        <v>0.05</v>
      </c>
      <c r="E16371" s="173">
        <f t="shared" si="361"/>
        <v>1.23</v>
      </c>
    </row>
    <row r="16372" spans="1:5">
      <c r="A16372" s="410" t="s">
        <v>3048</v>
      </c>
      <c r="B16372" s="62" t="s">
        <v>123</v>
      </c>
      <c r="C16372" s="62">
        <v>6.5223879999999998E-2</v>
      </c>
      <c r="D16372" s="62">
        <v>31.18</v>
      </c>
      <c r="E16372" s="173">
        <f t="shared" si="361"/>
        <v>2.0299999999999998</v>
      </c>
    </row>
    <row r="16373" spans="1:5">
      <c r="A16373" s="410" t="s">
        <v>3049</v>
      </c>
      <c r="B16373" s="62" t="s">
        <v>123</v>
      </c>
      <c r="C16373" s="62">
        <v>3.056992E-2</v>
      </c>
      <c r="D16373" s="62">
        <v>178.5</v>
      </c>
      <c r="E16373" s="173">
        <f t="shared" si="361"/>
        <v>5.45</v>
      </c>
    </row>
    <row r="16374" spans="1:5">
      <c r="A16374" s="410" t="s">
        <v>3050</v>
      </c>
      <c r="B16374" s="62" t="s">
        <v>123</v>
      </c>
      <c r="C16374" s="62">
        <v>2.74784732</v>
      </c>
      <c r="D16374" s="62">
        <v>1.17</v>
      </c>
      <c r="E16374" s="173">
        <f t="shared" si="361"/>
        <v>3.21</v>
      </c>
    </row>
    <row r="16375" spans="1:5" ht="30">
      <c r="A16375" s="410" t="s">
        <v>3051</v>
      </c>
      <c r="B16375" s="62" t="s">
        <v>123</v>
      </c>
      <c r="C16375" s="62">
        <v>2.649574E-2</v>
      </c>
      <c r="D16375" s="62">
        <v>140.43</v>
      </c>
      <c r="E16375" s="173">
        <f t="shared" si="361"/>
        <v>3.72</v>
      </c>
    </row>
    <row r="16376" spans="1:5" ht="30">
      <c r="A16376" s="410" t="s">
        <v>3052</v>
      </c>
      <c r="B16376" s="62" t="s">
        <v>123</v>
      </c>
      <c r="C16376" s="62">
        <v>1.7745980000000001E-2</v>
      </c>
      <c r="D16376" s="62">
        <v>123.37</v>
      </c>
      <c r="E16376" s="173">
        <f t="shared" si="361"/>
        <v>2.1800000000000002</v>
      </c>
    </row>
    <row r="16377" spans="1:5" ht="30">
      <c r="A16377" s="410" t="s">
        <v>3080</v>
      </c>
      <c r="B16377" s="62" t="s">
        <v>123</v>
      </c>
      <c r="C16377" s="62">
        <v>1.08694E-3</v>
      </c>
      <c r="D16377" s="62">
        <v>593.85</v>
      </c>
      <c r="E16377" s="173">
        <f t="shared" si="361"/>
        <v>0.64</v>
      </c>
    </row>
    <row r="16378" spans="1:5">
      <c r="A16378" s="410" t="s">
        <v>3081</v>
      </c>
      <c r="B16378" s="62" t="s">
        <v>123</v>
      </c>
      <c r="C16378" s="62">
        <v>6.6744600000000001E-3</v>
      </c>
      <c r="D16378" s="62">
        <v>134.63</v>
      </c>
      <c r="E16378" s="173">
        <f t="shared" si="361"/>
        <v>0.89</v>
      </c>
    </row>
    <row r="16379" spans="1:5">
      <c r="A16379" s="410" t="s">
        <v>3082</v>
      </c>
      <c r="B16379" s="62" t="s">
        <v>123</v>
      </c>
      <c r="C16379" s="62">
        <v>5.0699200000000003E-3</v>
      </c>
      <c r="D16379" s="62">
        <v>202.84</v>
      </c>
      <c r="E16379" s="173">
        <f t="shared" si="361"/>
        <v>1.02</v>
      </c>
    </row>
    <row r="16380" spans="1:5">
      <c r="A16380" s="410" t="s">
        <v>3083</v>
      </c>
      <c r="B16380" s="62" t="s">
        <v>123</v>
      </c>
      <c r="C16380" s="62">
        <v>1.08694E-3</v>
      </c>
      <c r="D16380" s="62">
        <v>574.46</v>
      </c>
      <c r="E16380" s="173">
        <f t="shared" si="361"/>
        <v>0.62</v>
      </c>
    </row>
    <row r="16381" spans="1:5">
      <c r="A16381" s="410" t="s">
        <v>3084</v>
      </c>
      <c r="B16381" s="62" t="s">
        <v>123</v>
      </c>
      <c r="C16381" s="62">
        <v>1.33588E-3</v>
      </c>
      <c r="D16381" s="62">
        <v>276.64</v>
      </c>
      <c r="E16381" s="173">
        <f t="shared" si="361"/>
        <v>0.36</v>
      </c>
    </row>
    <row r="16382" spans="1:5">
      <c r="A16382" s="410" t="s">
        <v>3085</v>
      </c>
      <c r="B16382" s="62" t="s">
        <v>123</v>
      </c>
      <c r="C16382" s="62">
        <v>6.7286860000000004E-2</v>
      </c>
      <c r="D16382" s="62">
        <v>8.1</v>
      </c>
      <c r="E16382" s="173">
        <f t="shared" si="361"/>
        <v>0.54</v>
      </c>
    </row>
    <row r="16383" spans="1:5">
      <c r="A16383" s="410" t="s">
        <v>3086</v>
      </c>
      <c r="B16383" s="62" t="s">
        <v>123</v>
      </c>
      <c r="C16383" s="62">
        <v>3.7254240000000001E-2</v>
      </c>
      <c r="D16383" s="62">
        <v>11.01</v>
      </c>
      <c r="E16383" s="173">
        <f t="shared" si="361"/>
        <v>0.41</v>
      </c>
    </row>
    <row r="16384" spans="1:5">
      <c r="A16384" s="410" t="s">
        <v>3087</v>
      </c>
      <c r="B16384" s="62" t="s">
        <v>123</v>
      </c>
      <c r="C16384" s="62">
        <v>3.7254240000000001E-2</v>
      </c>
      <c r="D16384" s="62">
        <v>24.42</v>
      </c>
      <c r="E16384" s="173">
        <f t="shared" si="361"/>
        <v>0.9</v>
      </c>
    </row>
    <row r="16385" spans="1:5" ht="30">
      <c r="A16385" s="410" t="s">
        <v>3457</v>
      </c>
      <c r="B16385" s="62" t="s">
        <v>123</v>
      </c>
      <c r="C16385" s="62">
        <v>1</v>
      </c>
      <c r="D16385" s="62">
        <v>357.16</v>
      </c>
      <c r="E16385" s="173">
        <f t="shared" si="361"/>
        <v>357.16</v>
      </c>
    </row>
    <row r="16386" spans="1:5">
      <c r="A16386" s="410" t="s">
        <v>562</v>
      </c>
      <c r="B16386" s="62" t="s">
        <v>563</v>
      </c>
      <c r="C16386" s="62" t="s">
        <v>563</v>
      </c>
      <c r="D16386" s="62" t="s">
        <v>563</v>
      </c>
      <c r="E16386" s="173">
        <f>SUM(E16362:E16385)</f>
        <v>460.45000000000005</v>
      </c>
    </row>
    <row r="16387" spans="1:5">
      <c r="A16387" s="410"/>
      <c r="B16387" s="62"/>
      <c r="C16387" s="62"/>
      <c r="D16387" s="62"/>
      <c r="E16387" s="173"/>
    </row>
    <row r="16388" spans="1:5">
      <c r="A16388" s="410" t="s">
        <v>565</v>
      </c>
      <c r="B16388" s="62" t="s">
        <v>563</v>
      </c>
      <c r="C16388" s="62" t="s">
        <v>563</v>
      </c>
      <c r="D16388" s="62" t="s">
        <v>563</v>
      </c>
      <c r="E16388" s="173">
        <f>E16354+E16359+E16386</f>
        <v>748.8</v>
      </c>
    </row>
    <row r="16389" spans="1:5">
      <c r="A16389" s="410"/>
      <c r="B16389" s="62"/>
      <c r="C16389" s="62"/>
      <c r="D16389" s="413"/>
      <c r="E16389" s="173"/>
    </row>
    <row r="16390" spans="1:5">
      <c r="A16390" s="410"/>
      <c r="B16390" s="62"/>
      <c r="C16390" s="62"/>
      <c r="D16390" s="62"/>
      <c r="E16390" s="173"/>
    </row>
    <row r="16391" spans="1:5">
      <c r="A16391" s="410"/>
      <c r="B16391" s="62"/>
      <c r="C16391" s="62"/>
      <c r="D16391" s="62"/>
      <c r="E16391" s="173"/>
    </row>
    <row r="16392" spans="1:5">
      <c r="A16392" s="410" t="s">
        <v>2600</v>
      </c>
      <c r="B16392" s="62" t="s">
        <v>3547</v>
      </c>
      <c r="C16392" s="62"/>
      <c r="D16392" s="62"/>
      <c r="E16392" s="173"/>
    </row>
    <row r="16393" spans="1:5">
      <c r="A16393" s="410" t="s">
        <v>2604</v>
      </c>
      <c r="B16393" s="62"/>
      <c r="C16393" s="62"/>
      <c r="D16393" s="62"/>
      <c r="E16393" s="173"/>
    </row>
    <row r="16394" spans="1:5">
      <c r="A16394" s="410" t="s">
        <v>570</v>
      </c>
      <c r="B16394" s="62"/>
      <c r="C16394" s="62"/>
      <c r="D16394" s="62"/>
      <c r="E16394" s="173"/>
    </row>
    <row r="16395" spans="1:5">
      <c r="A16395" s="410"/>
      <c r="B16395" s="62"/>
      <c r="C16395" s="62"/>
      <c r="D16395" s="62"/>
      <c r="E16395" s="173"/>
    </row>
    <row r="16396" spans="1:5">
      <c r="A16396" s="410" t="s">
        <v>576</v>
      </c>
      <c r="B16396" s="62" t="s">
        <v>558</v>
      </c>
      <c r="C16396" s="62" t="s">
        <v>559</v>
      </c>
      <c r="D16396" s="62" t="s">
        <v>560</v>
      </c>
      <c r="E16396" s="173" t="s">
        <v>561</v>
      </c>
    </row>
    <row r="16397" spans="1:5" ht="30">
      <c r="A16397" s="410" t="s">
        <v>3061</v>
      </c>
      <c r="B16397" s="62" t="s">
        <v>123</v>
      </c>
      <c r="C16397" s="62">
        <v>5.4160000000000003E-5</v>
      </c>
      <c r="D16397" s="62">
        <v>576</v>
      </c>
      <c r="E16397" s="173">
        <f>TRUNC((C16397*D16397),2)</f>
        <v>0.03</v>
      </c>
    </row>
    <row r="16398" spans="1:5">
      <c r="A16398" s="410" t="s">
        <v>562</v>
      </c>
      <c r="B16398" s="62" t="s">
        <v>563</v>
      </c>
      <c r="C16398" s="62" t="s">
        <v>563</v>
      </c>
      <c r="D16398" s="62" t="s">
        <v>563</v>
      </c>
      <c r="E16398" s="173">
        <f>SUM(E16397:E16397)</f>
        <v>0.03</v>
      </c>
    </row>
    <row r="16399" spans="1:5">
      <c r="A16399" s="410"/>
      <c r="B16399" s="62"/>
      <c r="C16399" s="62"/>
      <c r="D16399" s="62"/>
      <c r="E16399" s="173"/>
    </row>
    <row r="16400" spans="1:5">
      <c r="A16400" s="410" t="s">
        <v>557</v>
      </c>
      <c r="B16400" s="62" t="s">
        <v>558</v>
      </c>
      <c r="C16400" s="62" t="s">
        <v>559</v>
      </c>
      <c r="D16400" s="62" t="s">
        <v>560</v>
      </c>
      <c r="E16400" s="173" t="s">
        <v>561</v>
      </c>
    </row>
    <row r="16401" spans="1:5">
      <c r="A16401" s="410" t="s">
        <v>3124</v>
      </c>
      <c r="B16401" s="62" t="s">
        <v>122</v>
      </c>
      <c r="C16401" s="62">
        <v>0.41204000000000002</v>
      </c>
      <c r="D16401" s="62">
        <v>9.34</v>
      </c>
      <c r="E16401" s="173">
        <f>TRUNC((C16401*D16401),2)</f>
        <v>3.84</v>
      </c>
    </row>
    <row r="16402" spans="1:5">
      <c r="A16402" s="410" t="s">
        <v>3125</v>
      </c>
      <c r="B16402" s="62" t="s">
        <v>122</v>
      </c>
      <c r="C16402" s="62">
        <v>0.41204000000000002</v>
      </c>
      <c r="D16402" s="62">
        <v>13.3</v>
      </c>
      <c r="E16402" s="173">
        <f>TRUNC((C16402*D16402),2)</f>
        <v>5.48</v>
      </c>
    </row>
    <row r="16403" spans="1:5">
      <c r="A16403" s="410" t="s">
        <v>562</v>
      </c>
      <c r="B16403" s="62" t="s">
        <v>563</v>
      </c>
      <c r="C16403" s="62" t="s">
        <v>563</v>
      </c>
      <c r="D16403" s="62" t="s">
        <v>563</v>
      </c>
      <c r="E16403" s="173">
        <f>SUM(E16401:E16402)</f>
        <v>9.32</v>
      </c>
    </row>
    <row r="16404" spans="1:5">
      <c r="A16404" s="410"/>
      <c r="B16404" s="62"/>
      <c r="C16404" s="62"/>
      <c r="D16404" s="62"/>
      <c r="E16404" s="173"/>
    </row>
    <row r="16405" spans="1:5">
      <c r="A16405" s="410" t="s">
        <v>564</v>
      </c>
      <c r="B16405" s="62" t="s">
        <v>558</v>
      </c>
      <c r="C16405" s="62" t="s">
        <v>559</v>
      </c>
      <c r="D16405" s="62" t="s">
        <v>560</v>
      </c>
      <c r="E16405" s="173" t="s">
        <v>561</v>
      </c>
    </row>
    <row r="16406" spans="1:5">
      <c r="A16406" s="410" t="s">
        <v>3066</v>
      </c>
      <c r="B16406" s="62" t="s">
        <v>123</v>
      </c>
      <c r="C16406" s="62">
        <v>6.4137600000000001E-3</v>
      </c>
      <c r="D16406" s="62">
        <v>6.92</v>
      </c>
      <c r="E16406" s="173">
        <f t="shared" ref="E16406:E16429" si="362">TRUNC((C16406*D16406),2)</f>
        <v>0.04</v>
      </c>
    </row>
    <row r="16407" spans="1:5">
      <c r="A16407" s="410" t="s">
        <v>3046</v>
      </c>
      <c r="B16407" s="62" t="s">
        <v>131</v>
      </c>
      <c r="C16407" s="62">
        <v>1.2807999999999999E-3</v>
      </c>
      <c r="D16407" s="62">
        <v>50.4</v>
      </c>
      <c r="E16407" s="173">
        <f t="shared" si="362"/>
        <v>0.06</v>
      </c>
    </row>
    <row r="16408" spans="1:5">
      <c r="A16408" s="410" t="s">
        <v>3067</v>
      </c>
      <c r="B16408" s="62" t="s">
        <v>123</v>
      </c>
      <c r="C16408" s="62">
        <v>5.3167999999999998E-4</v>
      </c>
      <c r="D16408" s="62">
        <v>108.95</v>
      </c>
      <c r="E16408" s="173">
        <f t="shared" si="362"/>
        <v>0.05</v>
      </c>
    </row>
    <row r="16409" spans="1:5">
      <c r="A16409" s="410" t="s">
        <v>3069</v>
      </c>
      <c r="B16409" s="62" t="s">
        <v>123</v>
      </c>
      <c r="C16409" s="62">
        <v>7.2552800000000002E-3</v>
      </c>
      <c r="D16409" s="62">
        <v>6.21</v>
      </c>
      <c r="E16409" s="173">
        <f t="shared" si="362"/>
        <v>0.04</v>
      </c>
    </row>
    <row r="16410" spans="1:5">
      <c r="A16410" s="410" t="s">
        <v>3047</v>
      </c>
      <c r="B16410" s="62" t="s">
        <v>131</v>
      </c>
      <c r="C16410" s="62">
        <v>1.098768E-2</v>
      </c>
      <c r="D16410" s="62">
        <v>9.4499999999999993</v>
      </c>
      <c r="E16410" s="173">
        <f t="shared" si="362"/>
        <v>0.1</v>
      </c>
    </row>
    <row r="16411" spans="1:5">
      <c r="A16411" s="410" t="s">
        <v>3075</v>
      </c>
      <c r="B16411" s="62" t="s">
        <v>128</v>
      </c>
      <c r="C16411" s="62">
        <v>1.2091999999999999E-3</v>
      </c>
      <c r="D16411" s="62">
        <v>15.32</v>
      </c>
      <c r="E16411" s="173">
        <f t="shared" si="362"/>
        <v>0.01</v>
      </c>
    </row>
    <row r="16412" spans="1:5">
      <c r="A16412" s="410" t="s">
        <v>3076</v>
      </c>
      <c r="B16412" s="62" t="s">
        <v>122</v>
      </c>
      <c r="C16412" s="62">
        <v>0.8</v>
      </c>
      <c r="D16412" s="62">
        <v>1.87</v>
      </c>
      <c r="E16412" s="173">
        <f t="shared" si="362"/>
        <v>1.49</v>
      </c>
    </row>
    <row r="16413" spans="1:5">
      <c r="A16413" s="410" t="s">
        <v>3077</v>
      </c>
      <c r="B16413" s="62" t="s">
        <v>122</v>
      </c>
      <c r="C16413" s="62">
        <v>0.8</v>
      </c>
      <c r="D16413" s="62">
        <v>0.71</v>
      </c>
      <c r="E16413" s="173">
        <f t="shared" si="362"/>
        <v>0.56000000000000005</v>
      </c>
    </row>
    <row r="16414" spans="1:5">
      <c r="A16414" s="410" t="s">
        <v>3078</v>
      </c>
      <c r="B16414" s="62" t="s">
        <v>122</v>
      </c>
      <c r="C16414" s="62">
        <v>0.8</v>
      </c>
      <c r="D16414" s="62">
        <v>0.34</v>
      </c>
      <c r="E16414" s="173">
        <f t="shared" si="362"/>
        <v>0.27</v>
      </c>
    </row>
    <row r="16415" spans="1:5">
      <c r="A16415" s="410" t="s">
        <v>3079</v>
      </c>
      <c r="B16415" s="62" t="s">
        <v>122</v>
      </c>
      <c r="C16415" s="62">
        <v>0.8</v>
      </c>
      <c r="D16415" s="62">
        <v>0.05</v>
      </c>
      <c r="E16415" s="173">
        <f t="shared" si="362"/>
        <v>0.04</v>
      </c>
    </row>
    <row r="16416" spans="1:5">
      <c r="A16416" s="410" t="s">
        <v>3048</v>
      </c>
      <c r="B16416" s="62" t="s">
        <v>123</v>
      </c>
      <c r="C16416" s="62">
        <v>2.1170400000000002E-3</v>
      </c>
      <c r="D16416" s="62">
        <v>31.18</v>
      </c>
      <c r="E16416" s="173">
        <f t="shared" si="362"/>
        <v>0.06</v>
      </c>
    </row>
    <row r="16417" spans="1:5">
      <c r="A16417" s="410" t="s">
        <v>3049</v>
      </c>
      <c r="B16417" s="62" t="s">
        <v>123</v>
      </c>
      <c r="C16417" s="62">
        <v>9.9223999999999992E-4</v>
      </c>
      <c r="D16417" s="62">
        <v>178.5</v>
      </c>
      <c r="E16417" s="173">
        <f t="shared" si="362"/>
        <v>0.17</v>
      </c>
    </row>
    <row r="16418" spans="1:5">
      <c r="A16418" s="410" t="s">
        <v>3050</v>
      </c>
      <c r="B16418" s="62" t="s">
        <v>123</v>
      </c>
      <c r="C16418" s="62">
        <v>8.9189760000000007E-2</v>
      </c>
      <c r="D16418" s="62">
        <v>1.17</v>
      </c>
      <c r="E16418" s="173">
        <f t="shared" si="362"/>
        <v>0.1</v>
      </c>
    </row>
    <row r="16419" spans="1:5" ht="30">
      <c r="A16419" s="410" t="s">
        <v>3051</v>
      </c>
      <c r="B16419" s="62" t="s">
        <v>123</v>
      </c>
      <c r="C16419" s="62">
        <v>8.5999999999999998E-4</v>
      </c>
      <c r="D16419" s="62">
        <v>140.43</v>
      </c>
      <c r="E16419" s="173">
        <f t="shared" si="362"/>
        <v>0.12</v>
      </c>
    </row>
    <row r="16420" spans="1:5" ht="30">
      <c r="A16420" s="410" t="s">
        <v>3052</v>
      </c>
      <c r="B16420" s="62" t="s">
        <v>123</v>
      </c>
      <c r="C16420" s="62">
        <v>5.7600000000000001E-4</v>
      </c>
      <c r="D16420" s="62">
        <v>123.37</v>
      </c>
      <c r="E16420" s="173">
        <f t="shared" si="362"/>
        <v>7.0000000000000007E-2</v>
      </c>
    </row>
    <row r="16421" spans="1:5" ht="30">
      <c r="A16421" s="410" t="s">
        <v>3080</v>
      </c>
      <c r="B16421" s="62" t="s">
        <v>123</v>
      </c>
      <c r="C16421" s="62">
        <v>3.5280000000000001E-5</v>
      </c>
      <c r="D16421" s="62">
        <v>593.85</v>
      </c>
      <c r="E16421" s="173">
        <f t="shared" si="362"/>
        <v>0.02</v>
      </c>
    </row>
    <row r="16422" spans="1:5">
      <c r="A16422" s="410" t="s">
        <v>3081</v>
      </c>
      <c r="B16422" s="62" t="s">
        <v>123</v>
      </c>
      <c r="C16422" s="62">
        <v>2.1664000000000001E-4</v>
      </c>
      <c r="D16422" s="62">
        <v>134.63</v>
      </c>
      <c r="E16422" s="173">
        <f t="shared" si="362"/>
        <v>0.02</v>
      </c>
    </row>
    <row r="16423" spans="1:5">
      <c r="A16423" s="410" t="s">
        <v>3082</v>
      </c>
      <c r="B16423" s="62" t="s">
        <v>123</v>
      </c>
      <c r="C16423" s="62">
        <v>1.6456000000000001E-4</v>
      </c>
      <c r="D16423" s="62">
        <v>202.84</v>
      </c>
      <c r="E16423" s="173">
        <f t="shared" si="362"/>
        <v>0.03</v>
      </c>
    </row>
    <row r="16424" spans="1:5">
      <c r="A16424" s="410" t="s">
        <v>3083</v>
      </c>
      <c r="B16424" s="62" t="s">
        <v>123</v>
      </c>
      <c r="C16424" s="62">
        <v>3.5280000000000001E-5</v>
      </c>
      <c r="D16424" s="62">
        <v>574.46</v>
      </c>
      <c r="E16424" s="173">
        <f t="shared" si="362"/>
        <v>0.02</v>
      </c>
    </row>
    <row r="16425" spans="1:5">
      <c r="A16425" s="410" t="s">
        <v>3084</v>
      </c>
      <c r="B16425" s="62" t="s">
        <v>123</v>
      </c>
      <c r="C16425" s="62">
        <v>4.3359999999999998E-5</v>
      </c>
      <c r="D16425" s="62">
        <v>276.64</v>
      </c>
      <c r="E16425" s="173">
        <f t="shared" si="362"/>
        <v>0.01</v>
      </c>
    </row>
    <row r="16426" spans="1:5">
      <c r="A16426" s="410" t="s">
        <v>3085</v>
      </c>
      <c r="B16426" s="62" t="s">
        <v>123</v>
      </c>
      <c r="C16426" s="62">
        <v>2.1840000000000002E-3</v>
      </c>
      <c r="D16426" s="62">
        <v>8.1</v>
      </c>
      <c r="E16426" s="173">
        <f t="shared" si="362"/>
        <v>0.01</v>
      </c>
    </row>
    <row r="16427" spans="1:5">
      <c r="A16427" s="410" t="s">
        <v>3086</v>
      </c>
      <c r="B16427" s="62" t="s">
        <v>123</v>
      </c>
      <c r="C16427" s="62">
        <v>1.2091999999999999E-3</v>
      </c>
      <c r="D16427" s="62">
        <v>11.01</v>
      </c>
      <c r="E16427" s="173">
        <f t="shared" si="362"/>
        <v>0.01</v>
      </c>
    </row>
    <row r="16428" spans="1:5">
      <c r="A16428" s="410" t="s">
        <v>3087</v>
      </c>
      <c r="B16428" s="62" t="s">
        <v>123</v>
      </c>
      <c r="C16428" s="62">
        <v>1.2091999999999999E-3</v>
      </c>
      <c r="D16428" s="62">
        <v>24.42</v>
      </c>
      <c r="E16428" s="173">
        <f t="shared" si="362"/>
        <v>0.02</v>
      </c>
    </row>
    <row r="16429" spans="1:5">
      <c r="A16429" s="410" t="s">
        <v>2605</v>
      </c>
      <c r="B16429" s="62" t="s">
        <v>123</v>
      </c>
      <c r="C16429" s="62">
        <v>1.00004512</v>
      </c>
      <c r="D16429" s="62">
        <v>886.59</v>
      </c>
      <c r="E16429" s="173">
        <f t="shared" si="362"/>
        <v>886.63</v>
      </c>
    </row>
    <row r="16430" spans="1:5">
      <c r="A16430" s="410" t="s">
        <v>562</v>
      </c>
      <c r="B16430" s="62" t="s">
        <v>563</v>
      </c>
      <c r="C16430" s="62" t="s">
        <v>563</v>
      </c>
      <c r="D16430" s="62" t="s">
        <v>563</v>
      </c>
      <c r="E16430" s="173">
        <f>SUM(E16406:E16429)</f>
        <v>889.95</v>
      </c>
    </row>
    <row r="16431" spans="1:5">
      <c r="A16431" s="410"/>
      <c r="B16431" s="62"/>
      <c r="C16431" s="62"/>
      <c r="D16431" s="62"/>
      <c r="E16431" s="173"/>
    </row>
    <row r="16432" spans="1:5">
      <c r="A16432" s="410" t="s">
        <v>565</v>
      </c>
      <c r="B16432" s="62" t="s">
        <v>563</v>
      </c>
      <c r="C16432" s="62" t="s">
        <v>563</v>
      </c>
      <c r="D16432" s="62" t="s">
        <v>563</v>
      </c>
      <c r="E16432" s="173">
        <f>E16398+E16403+E16430</f>
        <v>899.30000000000007</v>
      </c>
    </row>
    <row r="16433" spans="1:5">
      <c r="A16433" s="410"/>
      <c r="B16433" s="62"/>
      <c r="C16433" s="62"/>
      <c r="D16433" s="413"/>
      <c r="E16433" s="173"/>
    </row>
    <row r="16434" spans="1:5">
      <c r="A16434" s="410"/>
      <c r="B16434" s="62"/>
      <c r="C16434" s="62"/>
      <c r="D16434" s="62"/>
      <c r="E16434" s="173"/>
    </row>
    <row r="16435" spans="1:5">
      <c r="A16435" s="410"/>
      <c r="B16435" s="62"/>
      <c r="C16435" s="62"/>
      <c r="D16435" s="62"/>
      <c r="E16435" s="173"/>
    </row>
    <row r="16436" spans="1:5">
      <c r="A16436" s="410" t="s">
        <v>2601</v>
      </c>
      <c r="B16436" s="62" t="s">
        <v>3547</v>
      </c>
      <c r="C16436" s="62"/>
      <c r="D16436" s="62"/>
      <c r="E16436" s="173"/>
    </row>
    <row r="16437" spans="1:5">
      <c r="A16437" s="410" t="s">
        <v>2607</v>
      </c>
      <c r="B16437" s="62"/>
      <c r="C16437" s="62"/>
      <c r="D16437" s="62"/>
      <c r="E16437" s="173"/>
    </row>
    <row r="16438" spans="1:5">
      <c r="A16438" s="410" t="s">
        <v>570</v>
      </c>
      <c r="B16438" s="62"/>
      <c r="C16438" s="62"/>
      <c r="D16438" s="62"/>
      <c r="E16438" s="173"/>
    </row>
    <row r="16439" spans="1:5">
      <c r="A16439" s="410"/>
      <c r="B16439" s="62"/>
      <c r="C16439" s="62"/>
      <c r="D16439" s="62"/>
      <c r="E16439" s="173"/>
    </row>
    <row r="16440" spans="1:5">
      <c r="A16440" s="410" t="s">
        <v>576</v>
      </c>
      <c r="B16440" s="62" t="s">
        <v>558</v>
      </c>
      <c r="C16440" s="62" t="s">
        <v>559</v>
      </c>
      <c r="D16440" s="62" t="s">
        <v>560</v>
      </c>
      <c r="E16440" s="173" t="s">
        <v>561</v>
      </c>
    </row>
    <row r="16441" spans="1:5" ht="30">
      <c r="A16441" s="410" t="s">
        <v>3061</v>
      </c>
      <c r="B16441" s="62" t="s">
        <v>123</v>
      </c>
      <c r="C16441" s="62">
        <v>2.7080000000000002E-5</v>
      </c>
      <c r="D16441" s="62">
        <v>576</v>
      </c>
      <c r="E16441" s="173">
        <f>TRUNC((C16441*D16441),2)</f>
        <v>0.01</v>
      </c>
    </row>
    <row r="16442" spans="1:5">
      <c r="A16442" s="410" t="s">
        <v>562</v>
      </c>
      <c r="B16442" s="62" t="s">
        <v>563</v>
      </c>
      <c r="C16442" s="62" t="s">
        <v>563</v>
      </c>
      <c r="D16442" s="62" t="s">
        <v>563</v>
      </c>
      <c r="E16442" s="173">
        <f>SUM(E16441:E16441)</f>
        <v>0.01</v>
      </c>
    </row>
    <row r="16443" spans="1:5">
      <c r="A16443" s="410"/>
      <c r="B16443" s="62"/>
      <c r="C16443" s="62"/>
      <c r="D16443" s="62"/>
      <c r="E16443" s="173"/>
    </row>
    <row r="16444" spans="1:5">
      <c r="A16444" s="410" t="s">
        <v>557</v>
      </c>
      <c r="B16444" s="62" t="s">
        <v>558</v>
      </c>
      <c r="C16444" s="62" t="s">
        <v>559</v>
      </c>
      <c r="D16444" s="62" t="s">
        <v>560</v>
      </c>
      <c r="E16444" s="173" t="s">
        <v>561</v>
      </c>
    </row>
    <row r="16445" spans="1:5">
      <c r="A16445" s="410" t="s">
        <v>3124</v>
      </c>
      <c r="B16445" s="62" t="s">
        <v>122</v>
      </c>
      <c r="C16445" s="62">
        <v>0.20602000000000001</v>
      </c>
      <c r="D16445" s="62">
        <v>9.34</v>
      </c>
      <c r="E16445" s="173">
        <f>TRUNC((C16445*D16445),2)</f>
        <v>1.92</v>
      </c>
    </row>
    <row r="16446" spans="1:5">
      <c r="A16446" s="410" t="s">
        <v>3125</v>
      </c>
      <c r="B16446" s="62" t="s">
        <v>122</v>
      </c>
      <c r="C16446" s="62">
        <v>0.20602000000000001</v>
      </c>
      <c r="D16446" s="62">
        <v>13.3</v>
      </c>
      <c r="E16446" s="173">
        <f>TRUNC((C16446*D16446),2)</f>
        <v>2.74</v>
      </c>
    </row>
    <row r="16447" spans="1:5">
      <c r="A16447" s="410" t="s">
        <v>562</v>
      </c>
      <c r="B16447" s="62" t="s">
        <v>563</v>
      </c>
      <c r="C16447" s="62" t="s">
        <v>563</v>
      </c>
      <c r="D16447" s="62" t="s">
        <v>563</v>
      </c>
      <c r="E16447" s="173">
        <f>SUM(E16445:E16446)</f>
        <v>4.66</v>
      </c>
    </row>
    <row r="16448" spans="1:5">
      <c r="A16448" s="410"/>
      <c r="B16448" s="62"/>
      <c r="C16448" s="62"/>
      <c r="D16448" s="62"/>
      <c r="E16448" s="173"/>
    </row>
    <row r="16449" spans="1:5">
      <c r="A16449" s="410" t="s">
        <v>564</v>
      </c>
      <c r="B16449" s="62" t="s">
        <v>558</v>
      </c>
      <c r="C16449" s="62" t="s">
        <v>559</v>
      </c>
      <c r="D16449" s="62" t="s">
        <v>560</v>
      </c>
      <c r="E16449" s="173" t="s">
        <v>561</v>
      </c>
    </row>
    <row r="16450" spans="1:5">
      <c r="A16450" s="410" t="s">
        <v>3066</v>
      </c>
      <c r="B16450" s="62" t="s">
        <v>123</v>
      </c>
      <c r="C16450" s="62">
        <v>3.2068800000000001E-3</v>
      </c>
      <c r="D16450" s="62">
        <v>6.92</v>
      </c>
      <c r="E16450" s="173">
        <f t="shared" ref="E16450:E16473" si="363">TRUNC((C16450*D16450),2)</f>
        <v>0.02</v>
      </c>
    </row>
    <row r="16451" spans="1:5">
      <c r="A16451" s="410" t="s">
        <v>3046</v>
      </c>
      <c r="B16451" s="62" t="s">
        <v>131</v>
      </c>
      <c r="C16451" s="62">
        <v>6.4039999999999995E-4</v>
      </c>
      <c r="D16451" s="62">
        <v>50.4</v>
      </c>
      <c r="E16451" s="173">
        <f t="shared" si="363"/>
        <v>0.03</v>
      </c>
    </row>
    <row r="16452" spans="1:5">
      <c r="A16452" s="410" t="s">
        <v>3067</v>
      </c>
      <c r="B16452" s="62" t="s">
        <v>123</v>
      </c>
      <c r="C16452" s="62">
        <v>2.6583999999999999E-4</v>
      </c>
      <c r="D16452" s="62">
        <v>108.95</v>
      </c>
      <c r="E16452" s="173">
        <f t="shared" si="363"/>
        <v>0.02</v>
      </c>
    </row>
    <row r="16453" spans="1:5">
      <c r="A16453" s="410" t="s">
        <v>3069</v>
      </c>
      <c r="B16453" s="62" t="s">
        <v>123</v>
      </c>
      <c r="C16453" s="62">
        <v>3.6276400000000001E-3</v>
      </c>
      <c r="D16453" s="62">
        <v>6.21</v>
      </c>
      <c r="E16453" s="173">
        <f t="shared" si="363"/>
        <v>0.02</v>
      </c>
    </row>
    <row r="16454" spans="1:5">
      <c r="A16454" s="410" t="s">
        <v>3047</v>
      </c>
      <c r="B16454" s="62" t="s">
        <v>131</v>
      </c>
      <c r="C16454" s="62">
        <v>5.4938399999999998E-3</v>
      </c>
      <c r="D16454" s="62">
        <v>9.4499999999999993</v>
      </c>
      <c r="E16454" s="173">
        <f t="shared" si="363"/>
        <v>0.05</v>
      </c>
    </row>
    <row r="16455" spans="1:5">
      <c r="A16455" s="410" t="s">
        <v>3075</v>
      </c>
      <c r="B16455" s="62" t="s">
        <v>128</v>
      </c>
      <c r="C16455" s="62">
        <v>6.0459999999999995E-4</v>
      </c>
      <c r="D16455" s="62">
        <v>15.32</v>
      </c>
      <c r="E16455" s="173">
        <f t="shared" si="363"/>
        <v>0</v>
      </c>
    </row>
    <row r="16456" spans="1:5">
      <c r="A16456" s="410" t="s">
        <v>3076</v>
      </c>
      <c r="B16456" s="62" t="s">
        <v>122</v>
      </c>
      <c r="C16456" s="62">
        <v>0.4</v>
      </c>
      <c r="D16456" s="62">
        <v>1.87</v>
      </c>
      <c r="E16456" s="173">
        <f t="shared" si="363"/>
        <v>0.74</v>
      </c>
    </row>
    <row r="16457" spans="1:5">
      <c r="A16457" s="410" t="s">
        <v>3077</v>
      </c>
      <c r="B16457" s="62" t="s">
        <v>122</v>
      </c>
      <c r="C16457" s="62">
        <v>0.4</v>
      </c>
      <c r="D16457" s="62">
        <v>0.71</v>
      </c>
      <c r="E16457" s="173">
        <f t="shared" si="363"/>
        <v>0.28000000000000003</v>
      </c>
    </row>
    <row r="16458" spans="1:5">
      <c r="A16458" s="410" t="s">
        <v>3078</v>
      </c>
      <c r="B16458" s="62" t="s">
        <v>122</v>
      </c>
      <c r="C16458" s="62">
        <v>0.4</v>
      </c>
      <c r="D16458" s="62">
        <v>0.34</v>
      </c>
      <c r="E16458" s="173">
        <f t="shared" si="363"/>
        <v>0.13</v>
      </c>
    </row>
    <row r="16459" spans="1:5">
      <c r="A16459" s="410" t="s">
        <v>3079</v>
      </c>
      <c r="B16459" s="62" t="s">
        <v>122</v>
      </c>
      <c r="C16459" s="62">
        <v>0.4</v>
      </c>
      <c r="D16459" s="62">
        <v>0.05</v>
      </c>
      <c r="E16459" s="173">
        <f t="shared" si="363"/>
        <v>0.02</v>
      </c>
    </row>
    <row r="16460" spans="1:5">
      <c r="A16460" s="410" t="s">
        <v>3048</v>
      </c>
      <c r="B16460" s="62" t="s">
        <v>123</v>
      </c>
      <c r="C16460" s="62">
        <v>1.0585200000000001E-3</v>
      </c>
      <c r="D16460" s="62">
        <v>31.18</v>
      </c>
      <c r="E16460" s="173">
        <f t="shared" si="363"/>
        <v>0.03</v>
      </c>
    </row>
    <row r="16461" spans="1:5">
      <c r="A16461" s="410" t="s">
        <v>3049</v>
      </c>
      <c r="B16461" s="62" t="s">
        <v>123</v>
      </c>
      <c r="C16461" s="62">
        <v>4.9611999999999996E-4</v>
      </c>
      <c r="D16461" s="62">
        <v>178.5</v>
      </c>
      <c r="E16461" s="173">
        <f t="shared" si="363"/>
        <v>0.08</v>
      </c>
    </row>
    <row r="16462" spans="1:5">
      <c r="A16462" s="410" t="s">
        <v>3050</v>
      </c>
      <c r="B16462" s="62" t="s">
        <v>123</v>
      </c>
      <c r="C16462" s="62">
        <v>4.4594880000000003E-2</v>
      </c>
      <c r="D16462" s="62">
        <v>1.17</v>
      </c>
      <c r="E16462" s="173">
        <f t="shared" si="363"/>
        <v>0.05</v>
      </c>
    </row>
    <row r="16463" spans="1:5" ht="30">
      <c r="A16463" s="410" t="s">
        <v>3051</v>
      </c>
      <c r="B16463" s="62" t="s">
        <v>123</v>
      </c>
      <c r="C16463" s="62">
        <v>4.2999999999999999E-4</v>
      </c>
      <c r="D16463" s="62">
        <v>140.43</v>
      </c>
      <c r="E16463" s="173">
        <f t="shared" si="363"/>
        <v>0.06</v>
      </c>
    </row>
    <row r="16464" spans="1:5" ht="30">
      <c r="A16464" s="410" t="s">
        <v>3052</v>
      </c>
      <c r="B16464" s="62" t="s">
        <v>123</v>
      </c>
      <c r="C16464" s="62">
        <v>2.8800000000000001E-4</v>
      </c>
      <c r="D16464" s="62">
        <v>123.37</v>
      </c>
      <c r="E16464" s="173">
        <f t="shared" si="363"/>
        <v>0.03</v>
      </c>
    </row>
    <row r="16465" spans="1:5" ht="30">
      <c r="A16465" s="410" t="s">
        <v>3080</v>
      </c>
      <c r="B16465" s="62" t="s">
        <v>123</v>
      </c>
      <c r="C16465" s="62">
        <v>1.7640000000000001E-5</v>
      </c>
      <c r="D16465" s="62">
        <v>593.85</v>
      </c>
      <c r="E16465" s="173">
        <f t="shared" si="363"/>
        <v>0.01</v>
      </c>
    </row>
    <row r="16466" spans="1:5">
      <c r="A16466" s="410" t="s">
        <v>3081</v>
      </c>
      <c r="B16466" s="62" t="s">
        <v>123</v>
      </c>
      <c r="C16466" s="62">
        <v>1.0832000000000001E-4</v>
      </c>
      <c r="D16466" s="62">
        <v>134.63</v>
      </c>
      <c r="E16466" s="173">
        <f t="shared" si="363"/>
        <v>0.01</v>
      </c>
    </row>
    <row r="16467" spans="1:5">
      <c r="A16467" s="410" t="s">
        <v>3082</v>
      </c>
      <c r="B16467" s="62" t="s">
        <v>123</v>
      </c>
      <c r="C16467" s="62">
        <v>8.2280000000000005E-5</v>
      </c>
      <c r="D16467" s="62">
        <v>202.84</v>
      </c>
      <c r="E16467" s="173">
        <f t="shared" si="363"/>
        <v>0.01</v>
      </c>
    </row>
    <row r="16468" spans="1:5">
      <c r="A16468" s="410" t="s">
        <v>3083</v>
      </c>
      <c r="B16468" s="62" t="s">
        <v>123</v>
      </c>
      <c r="C16468" s="62">
        <v>1.7640000000000001E-5</v>
      </c>
      <c r="D16468" s="62">
        <v>574.46</v>
      </c>
      <c r="E16468" s="173">
        <f t="shared" si="363"/>
        <v>0.01</v>
      </c>
    </row>
    <row r="16469" spans="1:5">
      <c r="A16469" s="410" t="s">
        <v>3084</v>
      </c>
      <c r="B16469" s="62" t="s">
        <v>123</v>
      </c>
      <c r="C16469" s="62">
        <v>2.1679999999999999E-5</v>
      </c>
      <c r="D16469" s="62">
        <v>276.64</v>
      </c>
      <c r="E16469" s="173">
        <f t="shared" si="363"/>
        <v>0</v>
      </c>
    </row>
    <row r="16470" spans="1:5">
      <c r="A16470" s="410" t="s">
        <v>3085</v>
      </c>
      <c r="B16470" s="62" t="s">
        <v>123</v>
      </c>
      <c r="C16470" s="62">
        <v>1.0920000000000001E-3</v>
      </c>
      <c r="D16470" s="62">
        <v>8.1</v>
      </c>
      <c r="E16470" s="173">
        <f t="shared" si="363"/>
        <v>0</v>
      </c>
    </row>
    <row r="16471" spans="1:5">
      <c r="A16471" s="410" t="s">
        <v>3086</v>
      </c>
      <c r="B16471" s="62" t="s">
        <v>123</v>
      </c>
      <c r="C16471" s="62">
        <v>6.0459999999999995E-4</v>
      </c>
      <c r="D16471" s="62">
        <v>11.01</v>
      </c>
      <c r="E16471" s="173">
        <f t="shared" si="363"/>
        <v>0</v>
      </c>
    </row>
    <row r="16472" spans="1:5">
      <c r="A16472" s="410" t="s">
        <v>3087</v>
      </c>
      <c r="B16472" s="62" t="s">
        <v>123</v>
      </c>
      <c r="C16472" s="62">
        <v>6.0459999999999995E-4</v>
      </c>
      <c r="D16472" s="62">
        <v>24.42</v>
      </c>
      <c r="E16472" s="173">
        <f t="shared" si="363"/>
        <v>0.01</v>
      </c>
    </row>
    <row r="16473" spans="1:5">
      <c r="A16473" s="410" t="s">
        <v>3458</v>
      </c>
      <c r="B16473" s="62" t="s">
        <v>123</v>
      </c>
      <c r="C16473" s="62">
        <v>1.0036798499999999</v>
      </c>
      <c r="D16473" s="62">
        <v>21.74</v>
      </c>
      <c r="E16473" s="173">
        <f t="shared" si="363"/>
        <v>21.81</v>
      </c>
    </row>
    <row r="16474" spans="1:5">
      <c r="A16474" s="410" t="s">
        <v>562</v>
      </c>
      <c r="B16474" s="62" t="s">
        <v>563</v>
      </c>
      <c r="C16474" s="62" t="s">
        <v>563</v>
      </c>
      <c r="D16474" s="62" t="s">
        <v>563</v>
      </c>
      <c r="E16474" s="173">
        <f>SUM(E16450:E16473)</f>
        <v>23.419999999999998</v>
      </c>
    </row>
    <row r="16475" spans="1:5">
      <c r="A16475" s="410"/>
      <c r="B16475" s="62"/>
      <c r="C16475" s="62"/>
      <c r="D16475" s="62"/>
      <c r="E16475" s="173"/>
    </row>
    <row r="16476" spans="1:5">
      <c r="A16476" s="410" t="s">
        <v>565</v>
      </c>
      <c r="B16476" s="62" t="s">
        <v>563</v>
      </c>
      <c r="C16476" s="62" t="s">
        <v>563</v>
      </c>
      <c r="D16476" s="62" t="s">
        <v>563</v>
      </c>
      <c r="E16476" s="173">
        <f>E16442+E16447+E16474</f>
        <v>28.089999999999996</v>
      </c>
    </row>
    <row r="16477" spans="1:5">
      <c r="A16477" s="410"/>
      <c r="B16477" s="62"/>
      <c r="C16477" s="62"/>
      <c r="D16477" s="413"/>
      <c r="E16477" s="173"/>
    </row>
    <row r="16478" spans="1:5">
      <c r="A16478" s="410"/>
      <c r="B16478" s="62"/>
      <c r="C16478" s="62"/>
      <c r="D16478" s="62"/>
      <c r="E16478" s="173"/>
    </row>
    <row r="16479" spans="1:5">
      <c r="A16479" s="410"/>
      <c r="B16479" s="62"/>
      <c r="C16479" s="62"/>
      <c r="D16479" s="62"/>
      <c r="E16479" s="173"/>
    </row>
    <row r="16480" spans="1:5">
      <c r="A16480" s="410" t="s">
        <v>2603</v>
      </c>
      <c r="B16480" s="62" t="s">
        <v>3547</v>
      </c>
      <c r="C16480" s="62"/>
      <c r="D16480" s="62"/>
      <c r="E16480" s="173"/>
    </row>
    <row r="16481" spans="1:5">
      <c r="A16481" s="410" t="s">
        <v>2609</v>
      </c>
      <c r="B16481" s="62"/>
      <c r="C16481" s="62"/>
      <c r="D16481" s="62"/>
      <c r="E16481" s="173"/>
    </row>
    <row r="16482" spans="1:5">
      <c r="A16482" s="410" t="s">
        <v>570</v>
      </c>
      <c r="B16482" s="62"/>
      <c r="C16482" s="62"/>
      <c r="D16482" s="62"/>
      <c r="E16482" s="173"/>
    </row>
    <row r="16483" spans="1:5">
      <c r="A16483" s="410"/>
      <c r="B16483" s="62"/>
      <c r="C16483" s="62"/>
      <c r="D16483" s="62"/>
      <c r="E16483" s="173"/>
    </row>
    <row r="16484" spans="1:5">
      <c r="A16484" s="410" t="s">
        <v>576</v>
      </c>
      <c r="B16484" s="62" t="s">
        <v>558</v>
      </c>
      <c r="C16484" s="62" t="s">
        <v>559</v>
      </c>
      <c r="D16484" s="62" t="s">
        <v>560</v>
      </c>
      <c r="E16484" s="173" t="s">
        <v>561</v>
      </c>
    </row>
    <row r="16485" spans="1:5" ht="30">
      <c r="A16485" s="410" t="s">
        <v>3061</v>
      </c>
      <c r="B16485" s="62" t="s">
        <v>123</v>
      </c>
      <c r="C16485" s="62">
        <v>1.8620000000000001E-5</v>
      </c>
      <c r="D16485" s="62">
        <v>576</v>
      </c>
      <c r="E16485" s="173">
        <f>TRUNC((C16485*D16485),2)</f>
        <v>0.01</v>
      </c>
    </row>
    <row r="16486" spans="1:5">
      <c r="A16486" s="410" t="s">
        <v>562</v>
      </c>
      <c r="B16486" s="62" t="s">
        <v>563</v>
      </c>
      <c r="C16486" s="62" t="s">
        <v>563</v>
      </c>
      <c r="D16486" s="62" t="s">
        <v>563</v>
      </c>
      <c r="E16486" s="173">
        <f>SUM(E16485:E16485)</f>
        <v>0.01</v>
      </c>
    </row>
    <row r="16487" spans="1:5">
      <c r="A16487" s="410"/>
      <c r="B16487" s="62"/>
      <c r="C16487" s="62"/>
      <c r="D16487" s="62"/>
      <c r="E16487" s="173"/>
    </row>
    <row r="16488" spans="1:5">
      <c r="A16488" s="410" t="s">
        <v>557</v>
      </c>
      <c r="B16488" s="62" t="s">
        <v>558</v>
      </c>
      <c r="C16488" s="62" t="s">
        <v>559</v>
      </c>
      <c r="D16488" s="62" t="s">
        <v>560</v>
      </c>
      <c r="E16488" s="173" t="s">
        <v>561</v>
      </c>
    </row>
    <row r="16489" spans="1:5">
      <c r="A16489" s="410" t="s">
        <v>3124</v>
      </c>
      <c r="B16489" s="62" t="s">
        <v>122</v>
      </c>
      <c r="C16489" s="62">
        <v>9.4769199999999998E-2</v>
      </c>
      <c r="D16489" s="62">
        <v>9.34</v>
      </c>
      <c r="E16489" s="173">
        <f>TRUNC((C16489*D16489),2)</f>
        <v>0.88</v>
      </c>
    </row>
    <row r="16490" spans="1:5">
      <c r="A16490" s="410" t="s">
        <v>3125</v>
      </c>
      <c r="B16490" s="62" t="s">
        <v>122</v>
      </c>
      <c r="C16490" s="62">
        <v>0.18850829999999999</v>
      </c>
      <c r="D16490" s="62">
        <v>13.3</v>
      </c>
      <c r="E16490" s="173">
        <f>TRUNC((C16490*D16490),2)</f>
        <v>2.5</v>
      </c>
    </row>
    <row r="16491" spans="1:5">
      <c r="A16491" s="410" t="s">
        <v>562</v>
      </c>
      <c r="B16491" s="62" t="s">
        <v>563</v>
      </c>
      <c r="C16491" s="62" t="s">
        <v>563</v>
      </c>
      <c r="D16491" s="62" t="s">
        <v>563</v>
      </c>
      <c r="E16491" s="173">
        <f>SUM(E16489:E16490)</f>
        <v>3.38</v>
      </c>
    </row>
    <row r="16492" spans="1:5">
      <c r="A16492" s="410"/>
      <c r="B16492" s="62"/>
      <c r="C16492" s="62"/>
      <c r="D16492" s="62"/>
      <c r="E16492" s="173"/>
    </row>
    <row r="16493" spans="1:5">
      <c r="A16493" s="410" t="s">
        <v>564</v>
      </c>
      <c r="B16493" s="62" t="s">
        <v>558</v>
      </c>
      <c r="C16493" s="62" t="s">
        <v>559</v>
      </c>
      <c r="D16493" s="62" t="s">
        <v>560</v>
      </c>
      <c r="E16493" s="173" t="s">
        <v>561</v>
      </c>
    </row>
    <row r="16494" spans="1:5">
      <c r="A16494" s="410" t="s">
        <v>3066</v>
      </c>
      <c r="B16494" s="62" t="s">
        <v>123</v>
      </c>
      <c r="C16494" s="62">
        <v>2.2047299999999998E-3</v>
      </c>
      <c r="D16494" s="62">
        <v>6.92</v>
      </c>
      <c r="E16494" s="173">
        <f t="shared" ref="E16494:E16517" si="364">TRUNC((C16494*D16494),2)</f>
        <v>0.01</v>
      </c>
    </row>
    <row r="16495" spans="1:5">
      <c r="A16495" s="410" t="s">
        <v>3046</v>
      </c>
      <c r="B16495" s="62" t="s">
        <v>131</v>
      </c>
      <c r="C16495" s="62">
        <v>4.4026999999999998E-4</v>
      </c>
      <c r="D16495" s="62">
        <v>50.4</v>
      </c>
      <c r="E16495" s="173">
        <f t="shared" si="364"/>
        <v>0.02</v>
      </c>
    </row>
    <row r="16496" spans="1:5">
      <c r="A16496" s="410" t="s">
        <v>3067</v>
      </c>
      <c r="B16496" s="62" t="s">
        <v>123</v>
      </c>
      <c r="C16496" s="62">
        <v>1.8275999999999999E-4</v>
      </c>
      <c r="D16496" s="62">
        <v>108.95</v>
      </c>
      <c r="E16496" s="173">
        <f t="shared" si="364"/>
        <v>0.01</v>
      </c>
    </row>
    <row r="16497" spans="1:5">
      <c r="A16497" s="410" t="s">
        <v>3069</v>
      </c>
      <c r="B16497" s="62" t="s">
        <v>123</v>
      </c>
      <c r="C16497" s="62">
        <v>2.4940100000000001E-3</v>
      </c>
      <c r="D16497" s="62">
        <v>6.21</v>
      </c>
      <c r="E16497" s="173">
        <f t="shared" si="364"/>
        <v>0.01</v>
      </c>
    </row>
    <row r="16498" spans="1:5">
      <c r="A16498" s="410" t="s">
        <v>3047</v>
      </c>
      <c r="B16498" s="62" t="s">
        <v>131</v>
      </c>
      <c r="C16498" s="62">
        <v>3.7770099999999999E-3</v>
      </c>
      <c r="D16498" s="62">
        <v>9.4499999999999993</v>
      </c>
      <c r="E16498" s="173">
        <f t="shared" si="364"/>
        <v>0.03</v>
      </c>
    </row>
    <row r="16499" spans="1:5">
      <c r="A16499" s="410" t="s">
        <v>3075</v>
      </c>
      <c r="B16499" s="62" t="s">
        <v>128</v>
      </c>
      <c r="C16499" s="62">
        <v>4.1565999999999999E-4</v>
      </c>
      <c r="D16499" s="62">
        <v>15.32</v>
      </c>
      <c r="E16499" s="173">
        <f t="shared" si="364"/>
        <v>0</v>
      </c>
    </row>
    <row r="16500" spans="1:5">
      <c r="A16500" s="410" t="s">
        <v>3076</v>
      </c>
      <c r="B16500" s="62" t="s">
        <v>122</v>
      </c>
      <c r="C16500" s="62">
        <v>0.27500000000000002</v>
      </c>
      <c r="D16500" s="62">
        <v>1.87</v>
      </c>
      <c r="E16500" s="173">
        <f t="shared" si="364"/>
        <v>0.51</v>
      </c>
    </row>
    <row r="16501" spans="1:5">
      <c r="A16501" s="410" t="s">
        <v>3077</v>
      </c>
      <c r="B16501" s="62" t="s">
        <v>122</v>
      </c>
      <c r="C16501" s="62">
        <v>0.27500000000000002</v>
      </c>
      <c r="D16501" s="62">
        <v>0.71</v>
      </c>
      <c r="E16501" s="173">
        <f t="shared" si="364"/>
        <v>0.19</v>
      </c>
    </row>
    <row r="16502" spans="1:5">
      <c r="A16502" s="410" t="s">
        <v>3078</v>
      </c>
      <c r="B16502" s="62" t="s">
        <v>122</v>
      </c>
      <c r="C16502" s="62">
        <v>0.27500000000000002</v>
      </c>
      <c r="D16502" s="62">
        <v>0.34</v>
      </c>
      <c r="E16502" s="173">
        <f t="shared" si="364"/>
        <v>0.09</v>
      </c>
    </row>
    <row r="16503" spans="1:5">
      <c r="A16503" s="410" t="s">
        <v>3079</v>
      </c>
      <c r="B16503" s="62" t="s">
        <v>122</v>
      </c>
      <c r="C16503" s="62">
        <v>0.27500000000000002</v>
      </c>
      <c r="D16503" s="62">
        <v>0.05</v>
      </c>
      <c r="E16503" s="173">
        <f t="shared" si="364"/>
        <v>0.01</v>
      </c>
    </row>
    <row r="16504" spans="1:5">
      <c r="A16504" s="410" t="s">
        <v>3048</v>
      </c>
      <c r="B16504" s="62" t="s">
        <v>123</v>
      </c>
      <c r="C16504" s="62">
        <v>7.2773E-4</v>
      </c>
      <c r="D16504" s="62">
        <v>31.18</v>
      </c>
      <c r="E16504" s="173">
        <f t="shared" si="364"/>
        <v>0.02</v>
      </c>
    </row>
    <row r="16505" spans="1:5">
      <c r="A16505" s="410" t="s">
        <v>3049</v>
      </c>
      <c r="B16505" s="62" t="s">
        <v>123</v>
      </c>
      <c r="C16505" s="62">
        <v>3.4108000000000001E-4</v>
      </c>
      <c r="D16505" s="62">
        <v>178.5</v>
      </c>
      <c r="E16505" s="173">
        <f t="shared" si="364"/>
        <v>0.06</v>
      </c>
    </row>
    <row r="16506" spans="1:5">
      <c r="A16506" s="410" t="s">
        <v>3050</v>
      </c>
      <c r="B16506" s="62" t="s">
        <v>123</v>
      </c>
      <c r="C16506" s="62">
        <v>3.0658979999999999E-2</v>
      </c>
      <c r="D16506" s="62">
        <v>1.17</v>
      </c>
      <c r="E16506" s="173">
        <f t="shared" si="364"/>
        <v>0.03</v>
      </c>
    </row>
    <row r="16507" spans="1:5" ht="30">
      <c r="A16507" s="410" t="s">
        <v>3051</v>
      </c>
      <c r="B16507" s="62" t="s">
        <v>123</v>
      </c>
      <c r="C16507" s="62">
        <v>2.9563000000000001E-4</v>
      </c>
      <c r="D16507" s="62">
        <v>140.43</v>
      </c>
      <c r="E16507" s="173">
        <f t="shared" si="364"/>
        <v>0.04</v>
      </c>
    </row>
    <row r="16508" spans="1:5" ht="30">
      <c r="A16508" s="410" t="s">
        <v>3052</v>
      </c>
      <c r="B16508" s="62" t="s">
        <v>123</v>
      </c>
      <c r="C16508" s="62">
        <v>1.9799999999999999E-4</v>
      </c>
      <c r="D16508" s="62">
        <v>123.37</v>
      </c>
      <c r="E16508" s="173">
        <f t="shared" si="364"/>
        <v>0.02</v>
      </c>
    </row>
    <row r="16509" spans="1:5" ht="30">
      <c r="A16509" s="410" t="s">
        <v>3080</v>
      </c>
      <c r="B16509" s="62" t="s">
        <v>123</v>
      </c>
      <c r="C16509" s="62">
        <v>1.2130000000000001E-5</v>
      </c>
      <c r="D16509" s="62">
        <v>593.85</v>
      </c>
      <c r="E16509" s="173">
        <f t="shared" si="364"/>
        <v>0</v>
      </c>
    </row>
    <row r="16510" spans="1:5">
      <c r="A16510" s="410" t="s">
        <v>3081</v>
      </c>
      <c r="B16510" s="62" t="s">
        <v>123</v>
      </c>
      <c r="C16510" s="62">
        <v>7.4469999999999997E-5</v>
      </c>
      <c r="D16510" s="62">
        <v>134.63</v>
      </c>
      <c r="E16510" s="173">
        <f t="shared" si="364"/>
        <v>0.01</v>
      </c>
    </row>
    <row r="16511" spans="1:5">
      <c r="A16511" s="410" t="s">
        <v>3082</v>
      </c>
      <c r="B16511" s="62" t="s">
        <v>123</v>
      </c>
      <c r="C16511" s="62">
        <v>5.6560000000000001E-5</v>
      </c>
      <c r="D16511" s="62">
        <v>202.84</v>
      </c>
      <c r="E16511" s="173">
        <f t="shared" si="364"/>
        <v>0.01</v>
      </c>
    </row>
    <row r="16512" spans="1:5">
      <c r="A16512" s="410" t="s">
        <v>3083</v>
      </c>
      <c r="B16512" s="62" t="s">
        <v>123</v>
      </c>
      <c r="C16512" s="62">
        <v>1.2130000000000001E-5</v>
      </c>
      <c r="D16512" s="62">
        <v>574.46</v>
      </c>
      <c r="E16512" s="173">
        <f t="shared" si="364"/>
        <v>0</v>
      </c>
    </row>
    <row r="16513" spans="1:5">
      <c r="A16513" s="410" t="s">
        <v>3084</v>
      </c>
      <c r="B16513" s="62" t="s">
        <v>123</v>
      </c>
      <c r="C16513" s="62">
        <v>1.491E-5</v>
      </c>
      <c r="D16513" s="62">
        <v>276.64</v>
      </c>
      <c r="E16513" s="173">
        <f t="shared" si="364"/>
        <v>0</v>
      </c>
    </row>
    <row r="16514" spans="1:5">
      <c r="A16514" s="410" t="s">
        <v>3085</v>
      </c>
      <c r="B16514" s="62" t="s">
        <v>123</v>
      </c>
      <c r="C16514" s="62">
        <v>7.5075000000000001E-4</v>
      </c>
      <c r="D16514" s="62">
        <v>8.1</v>
      </c>
      <c r="E16514" s="173">
        <f t="shared" si="364"/>
        <v>0</v>
      </c>
    </row>
    <row r="16515" spans="1:5">
      <c r="A16515" s="410" t="s">
        <v>3086</v>
      </c>
      <c r="B16515" s="62" t="s">
        <v>123</v>
      </c>
      <c r="C16515" s="62">
        <v>4.1565999999999999E-4</v>
      </c>
      <c r="D16515" s="62">
        <v>11.01</v>
      </c>
      <c r="E16515" s="173">
        <f t="shared" si="364"/>
        <v>0</v>
      </c>
    </row>
    <row r="16516" spans="1:5">
      <c r="A16516" s="410" t="s">
        <v>3087</v>
      </c>
      <c r="B16516" s="62" t="s">
        <v>123</v>
      </c>
      <c r="C16516" s="62">
        <v>4.1565999999999999E-4</v>
      </c>
      <c r="D16516" s="62">
        <v>24.42</v>
      </c>
      <c r="E16516" s="173">
        <f t="shared" si="364"/>
        <v>0.01</v>
      </c>
    </row>
    <row r="16517" spans="1:5">
      <c r="A16517" s="410" t="s">
        <v>3459</v>
      </c>
      <c r="B16517" s="62" t="s">
        <v>123</v>
      </c>
      <c r="C16517" s="62">
        <v>1.0019334</v>
      </c>
      <c r="D16517" s="62">
        <v>46.55</v>
      </c>
      <c r="E16517" s="173">
        <f t="shared" si="364"/>
        <v>46.63</v>
      </c>
    </row>
    <row r="16518" spans="1:5">
      <c r="A16518" s="410" t="s">
        <v>562</v>
      </c>
      <c r="B16518" s="62" t="s">
        <v>563</v>
      </c>
      <c r="C16518" s="62" t="s">
        <v>563</v>
      </c>
      <c r="D16518" s="62" t="s">
        <v>563</v>
      </c>
      <c r="E16518" s="173">
        <f>SUM(E16494:E16517)</f>
        <v>47.71</v>
      </c>
    </row>
    <row r="16519" spans="1:5">
      <c r="A16519" s="410"/>
      <c r="B16519" s="62"/>
      <c r="C16519" s="62"/>
      <c r="D16519" s="62"/>
      <c r="E16519" s="173"/>
    </row>
    <row r="16520" spans="1:5">
      <c r="A16520" s="410" t="s">
        <v>565</v>
      </c>
      <c r="B16520" s="62" t="s">
        <v>563</v>
      </c>
      <c r="C16520" s="62" t="s">
        <v>563</v>
      </c>
      <c r="D16520" s="62" t="s">
        <v>563</v>
      </c>
      <c r="E16520" s="173">
        <f>E16486+E16491+E16518</f>
        <v>51.1</v>
      </c>
    </row>
    <row r="16521" spans="1:5">
      <c r="A16521" s="410"/>
      <c r="B16521" s="62"/>
      <c r="C16521" s="62"/>
      <c r="D16521" s="413"/>
      <c r="E16521" s="173"/>
    </row>
    <row r="16522" spans="1:5">
      <c r="A16522" s="410"/>
      <c r="B16522" s="62"/>
      <c r="C16522" s="62"/>
      <c r="D16522" s="62"/>
      <c r="E16522" s="173"/>
    </row>
    <row r="16523" spans="1:5">
      <c r="A16523" s="410"/>
      <c r="B16523" s="62"/>
      <c r="C16523" s="62"/>
      <c r="D16523" s="62"/>
      <c r="E16523" s="173"/>
    </row>
    <row r="16524" spans="1:5">
      <c r="A16524" s="410" t="s">
        <v>2606</v>
      </c>
      <c r="B16524" s="62" t="s">
        <v>3547</v>
      </c>
      <c r="C16524" s="62"/>
      <c r="D16524" s="62"/>
      <c r="E16524" s="173"/>
    </row>
    <row r="16525" spans="1:5">
      <c r="A16525" s="410" t="s">
        <v>2894</v>
      </c>
      <c r="B16525" s="62"/>
      <c r="C16525" s="62"/>
      <c r="D16525" s="62"/>
      <c r="E16525" s="173"/>
    </row>
    <row r="16526" spans="1:5">
      <c r="A16526" s="410" t="s">
        <v>570</v>
      </c>
      <c r="B16526" s="62"/>
      <c r="C16526" s="62"/>
      <c r="D16526" s="62"/>
      <c r="E16526" s="173"/>
    </row>
    <row r="16527" spans="1:5">
      <c r="A16527" s="410"/>
      <c r="B16527" s="62"/>
      <c r="C16527" s="62"/>
      <c r="D16527" s="62"/>
      <c r="E16527" s="173"/>
    </row>
    <row r="16528" spans="1:5">
      <c r="A16528" s="410" t="s">
        <v>564</v>
      </c>
      <c r="B16528" s="62" t="s">
        <v>558</v>
      </c>
      <c r="C16528" s="62" t="s">
        <v>559</v>
      </c>
      <c r="D16528" s="62" t="s">
        <v>560</v>
      </c>
      <c r="E16528" s="173" t="s">
        <v>561</v>
      </c>
    </row>
    <row r="16529" spans="1:5">
      <c r="A16529" s="410" t="s">
        <v>3460</v>
      </c>
      <c r="B16529" s="62" t="s">
        <v>123</v>
      </c>
      <c r="C16529" s="62">
        <v>1</v>
      </c>
      <c r="D16529" s="62">
        <v>13.37</v>
      </c>
      <c r="E16529" s="173">
        <f>TRUNC((C16529*D16529),2)</f>
        <v>13.37</v>
      </c>
    </row>
    <row r="16530" spans="1:5">
      <c r="A16530" s="410" t="s">
        <v>562</v>
      </c>
      <c r="B16530" s="62" t="s">
        <v>563</v>
      </c>
      <c r="C16530" s="62" t="s">
        <v>563</v>
      </c>
      <c r="D16530" s="62" t="s">
        <v>563</v>
      </c>
      <c r="E16530" s="173">
        <f>SUM(E16529:E16529)</f>
        <v>13.37</v>
      </c>
    </row>
    <row r="16531" spans="1:5">
      <c r="A16531" s="410"/>
      <c r="B16531" s="62"/>
      <c r="C16531" s="62"/>
      <c r="D16531" s="62"/>
      <c r="E16531" s="173"/>
    </row>
    <row r="16532" spans="1:5">
      <c r="A16532" s="410" t="s">
        <v>565</v>
      </c>
      <c r="B16532" s="62" t="s">
        <v>563</v>
      </c>
      <c r="C16532" s="62" t="s">
        <v>563</v>
      </c>
      <c r="D16532" s="62" t="s">
        <v>563</v>
      </c>
      <c r="E16532" s="173">
        <f>E16530</f>
        <v>13.37</v>
      </c>
    </row>
    <row r="16533" spans="1:5">
      <c r="A16533" s="410"/>
      <c r="B16533" s="62"/>
      <c r="C16533" s="62"/>
      <c r="D16533" s="413"/>
      <c r="E16533" s="173"/>
    </row>
    <row r="16534" spans="1:5">
      <c r="A16534" s="410"/>
      <c r="B16534" s="62"/>
      <c r="C16534" s="62"/>
      <c r="D16534" s="62"/>
      <c r="E16534" s="173"/>
    </row>
    <row r="16535" spans="1:5">
      <c r="A16535" s="410"/>
      <c r="B16535" s="62"/>
      <c r="C16535" s="62"/>
      <c r="D16535" s="62"/>
      <c r="E16535" s="173"/>
    </row>
    <row r="16536" spans="1:5">
      <c r="A16536" s="410" t="s">
        <v>2608</v>
      </c>
      <c r="B16536" s="62" t="s">
        <v>3547</v>
      </c>
      <c r="C16536" s="62"/>
      <c r="D16536" s="62"/>
      <c r="E16536" s="173"/>
    </row>
    <row r="16537" spans="1:5">
      <c r="A16537" s="410" t="s">
        <v>2895</v>
      </c>
      <c r="B16537" s="62"/>
      <c r="C16537" s="62"/>
      <c r="D16537" s="62"/>
      <c r="E16537" s="173"/>
    </row>
    <row r="16538" spans="1:5">
      <c r="A16538" s="410" t="s">
        <v>570</v>
      </c>
      <c r="B16538" s="62"/>
      <c r="C16538" s="62"/>
      <c r="D16538" s="62"/>
      <c r="E16538" s="173"/>
    </row>
    <row r="16539" spans="1:5">
      <c r="A16539" s="410"/>
      <c r="B16539" s="62"/>
      <c r="C16539" s="62"/>
      <c r="D16539" s="62"/>
      <c r="E16539" s="173"/>
    </row>
    <row r="16540" spans="1:5">
      <c r="A16540" s="410" t="s">
        <v>576</v>
      </c>
      <c r="B16540" s="62" t="s">
        <v>558</v>
      </c>
      <c r="C16540" s="62" t="s">
        <v>559</v>
      </c>
      <c r="D16540" s="62" t="s">
        <v>560</v>
      </c>
      <c r="E16540" s="173" t="s">
        <v>561</v>
      </c>
    </row>
    <row r="16541" spans="1:5" ht="30">
      <c r="A16541" s="410" t="s">
        <v>3061</v>
      </c>
      <c r="B16541" s="62" t="s">
        <v>123</v>
      </c>
      <c r="C16541" s="62">
        <v>1.3540000000000001E-5</v>
      </c>
      <c r="D16541" s="62">
        <v>576</v>
      </c>
      <c r="E16541" s="173">
        <f>TRUNC((C16541*D16541),2)</f>
        <v>0</v>
      </c>
    </row>
    <row r="16542" spans="1:5">
      <c r="A16542" s="410" t="s">
        <v>562</v>
      </c>
      <c r="B16542" s="62" t="s">
        <v>563</v>
      </c>
      <c r="C16542" s="62" t="s">
        <v>563</v>
      </c>
      <c r="D16542" s="62" t="s">
        <v>563</v>
      </c>
      <c r="E16542" s="173">
        <f>SUM(E16541:E16541)</f>
        <v>0</v>
      </c>
    </row>
    <row r="16543" spans="1:5">
      <c r="A16543" s="410"/>
      <c r="B16543" s="62"/>
      <c r="C16543" s="62"/>
      <c r="D16543" s="62"/>
      <c r="E16543" s="173"/>
    </row>
    <row r="16544" spans="1:5">
      <c r="A16544" s="410" t="s">
        <v>557</v>
      </c>
      <c r="B16544" s="62" t="s">
        <v>558</v>
      </c>
      <c r="C16544" s="62" t="s">
        <v>559</v>
      </c>
      <c r="D16544" s="62" t="s">
        <v>560</v>
      </c>
      <c r="E16544" s="173" t="s">
        <v>561</v>
      </c>
    </row>
    <row r="16545" spans="1:5">
      <c r="A16545" s="410" t="s">
        <v>3124</v>
      </c>
      <c r="B16545" s="62" t="s">
        <v>122</v>
      </c>
      <c r="C16545" s="62">
        <v>0.20602000000000001</v>
      </c>
      <c r="D16545" s="62">
        <v>9.34</v>
      </c>
      <c r="E16545" s="173">
        <f>TRUNC((C16545*D16545),2)</f>
        <v>1.92</v>
      </c>
    </row>
    <row r="16546" spans="1:5">
      <c r="A16546" s="410" t="s">
        <v>562</v>
      </c>
      <c r="B16546" s="62" t="s">
        <v>563</v>
      </c>
      <c r="C16546" s="62" t="s">
        <v>563</v>
      </c>
      <c r="D16546" s="62" t="s">
        <v>563</v>
      </c>
      <c r="E16546" s="173">
        <f>SUM(E16545:E16545)</f>
        <v>1.92</v>
      </c>
    </row>
    <row r="16547" spans="1:5">
      <c r="A16547" s="410"/>
      <c r="B16547" s="62"/>
      <c r="C16547" s="62"/>
      <c r="D16547" s="62"/>
      <c r="E16547" s="173"/>
    </row>
    <row r="16548" spans="1:5">
      <c r="A16548" s="410" t="s">
        <v>564</v>
      </c>
      <c r="B16548" s="62" t="s">
        <v>558</v>
      </c>
      <c r="C16548" s="62" t="s">
        <v>559</v>
      </c>
      <c r="D16548" s="62" t="s">
        <v>560</v>
      </c>
      <c r="E16548" s="173" t="s">
        <v>561</v>
      </c>
    </row>
    <row r="16549" spans="1:5">
      <c r="A16549" s="410" t="s">
        <v>3066</v>
      </c>
      <c r="B16549" s="62" t="s">
        <v>123</v>
      </c>
      <c r="C16549" s="62">
        <v>1.60344E-3</v>
      </c>
      <c r="D16549" s="62">
        <v>6.92</v>
      </c>
      <c r="E16549" s="173">
        <f t="shared" ref="E16549:E16572" si="365">TRUNC((C16549*D16549),2)</f>
        <v>0.01</v>
      </c>
    </row>
    <row r="16550" spans="1:5">
      <c r="A16550" s="410" t="s">
        <v>3046</v>
      </c>
      <c r="B16550" s="62" t="s">
        <v>131</v>
      </c>
      <c r="C16550" s="62">
        <v>3.2019999999999998E-4</v>
      </c>
      <c r="D16550" s="62">
        <v>50.4</v>
      </c>
      <c r="E16550" s="173">
        <f t="shared" si="365"/>
        <v>0.01</v>
      </c>
    </row>
    <row r="16551" spans="1:5">
      <c r="A16551" s="410" t="s">
        <v>3067</v>
      </c>
      <c r="B16551" s="62" t="s">
        <v>123</v>
      </c>
      <c r="C16551" s="62">
        <v>1.3291999999999999E-4</v>
      </c>
      <c r="D16551" s="62">
        <v>108.95</v>
      </c>
      <c r="E16551" s="173">
        <f t="shared" si="365"/>
        <v>0.01</v>
      </c>
    </row>
    <row r="16552" spans="1:5">
      <c r="A16552" s="410" t="s">
        <v>3069</v>
      </c>
      <c r="B16552" s="62" t="s">
        <v>123</v>
      </c>
      <c r="C16552" s="62">
        <v>1.8138200000000001E-3</v>
      </c>
      <c r="D16552" s="62">
        <v>6.21</v>
      </c>
      <c r="E16552" s="173">
        <f t="shared" si="365"/>
        <v>0.01</v>
      </c>
    </row>
    <row r="16553" spans="1:5">
      <c r="A16553" s="410" t="s">
        <v>3047</v>
      </c>
      <c r="B16553" s="62" t="s">
        <v>131</v>
      </c>
      <c r="C16553" s="62">
        <v>2.7469199999999999E-3</v>
      </c>
      <c r="D16553" s="62">
        <v>9.4499999999999993</v>
      </c>
      <c r="E16553" s="173">
        <f t="shared" si="365"/>
        <v>0.02</v>
      </c>
    </row>
    <row r="16554" spans="1:5">
      <c r="A16554" s="410" t="s">
        <v>3075</v>
      </c>
      <c r="B16554" s="62" t="s">
        <v>128</v>
      </c>
      <c r="C16554" s="62">
        <v>3.0229999999999998E-4</v>
      </c>
      <c r="D16554" s="62">
        <v>15.32</v>
      </c>
      <c r="E16554" s="173">
        <f t="shared" si="365"/>
        <v>0</v>
      </c>
    </row>
    <row r="16555" spans="1:5">
      <c r="A16555" s="410" t="s">
        <v>3076</v>
      </c>
      <c r="B16555" s="62" t="s">
        <v>122</v>
      </c>
      <c r="C16555" s="62">
        <v>0.2</v>
      </c>
      <c r="D16555" s="62">
        <v>1.87</v>
      </c>
      <c r="E16555" s="173">
        <f t="shared" si="365"/>
        <v>0.37</v>
      </c>
    </row>
    <row r="16556" spans="1:5">
      <c r="A16556" s="410" t="s">
        <v>3077</v>
      </c>
      <c r="B16556" s="62" t="s">
        <v>122</v>
      </c>
      <c r="C16556" s="62">
        <v>0.2</v>
      </c>
      <c r="D16556" s="62">
        <v>0.71</v>
      </c>
      <c r="E16556" s="173">
        <f t="shared" si="365"/>
        <v>0.14000000000000001</v>
      </c>
    </row>
    <row r="16557" spans="1:5">
      <c r="A16557" s="410" t="s">
        <v>3078</v>
      </c>
      <c r="B16557" s="62" t="s">
        <v>122</v>
      </c>
      <c r="C16557" s="62">
        <v>0.2</v>
      </c>
      <c r="D16557" s="62">
        <v>0.34</v>
      </c>
      <c r="E16557" s="173">
        <f t="shared" si="365"/>
        <v>0.06</v>
      </c>
    </row>
    <row r="16558" spans="1:5">
      <c r="A16558" s="410" t="s">
        <v>3079</v>
      </c>
      <c r="B16558" s="62" t="s">
        <v>122</v>
      </c>
      <c r="C16558" s="62">
        <v>0.2</v>
      </c>
      <c r="D16558" s="62">
        <v>0.05</v>
      </c>
      <c r="E16558" s="173">
        <f t="shared" si="365"/>
        <v>0.01</v>
      </c>
    </row>
    <row r="16559" spans="1:5">
      <c r="A16559" s="410" t="s">
        <v>3048</v>
      </c>
      <c r="B16559" s="62" t="s">
        <v>123</v>
      </c>
      <c r="C16559" s="62">
        <v>5.2926000000000004E-4</v>
      </c>
      <c r="D16559" s="62">
        <v>31.18</v>
      </c>
      <c r="E16559" s="173">
        <f t="shared" si="365"/>
        <v>0.01</v>
      </c>
    </row>
    <row r="16560" spans="1:5">
      <c r="A16560" s="410" t="s">
        <v>3049</v>
      </c>
      <c r="B16560" s="62" t="s">
        <v>123</v>
      </c>
      <c r="C16560" s="62">
        <v>2.4805999999999998E-4</v>
      </c>
      <c r="D16560" s="62">
        <v>178.5</v>
      </c>
      <c r="E16560" s="173">
        <f t="shared" si="365"/>
        <v>0.04</v>
      </c>
    </row>
    <row r="16561" spans="1:5">
      <c r="A16561" s="410" t="s">
        <v>3050</v>
      </c>
      <c r="B16561" s="62" t="s">
        <v>123</v>
      </c>
      <c r="C16561" s="62">
        <v>2.2297440000000002E-2</v>
      </c>
      <c r="D16561" s="62">
        <v>1.17</v>
      </c>
      <c r="E16561" s="173">
        <f t="shared" si="365"/>
        <v>0.02</v>
      </c>
    </row>
    <row r="16562" spans="1:5" ht="30">
      <c r="A16562" s="410" t="s">
        <v>3051</v>
      </c>
      <c r="B16562" s="62" t="s">
        <v>123</v>
      </c>
      <c r="C16562" s="62">
        <v>2.1499999999999999E-4</v>
      </c>
      <c r="D16562" s="62">
        <v>140.43</v>
      </c>
      <c r="E16562" s="173">
        <f t="shared" si="365"/>
        <v>0.03</v>
      </c>
    </row>
    <row r="16563" spans="1:5" ht="30">
      <c r="A16563" s="410" t="s">
        <v>3052</v>
      </c>
      <c r="B16563" s="62" t="s">
        <v>123</v>
      </c>
      <c r="C16563" s="62">
        <v>1.44E-4</v>
      </c>
      <c r="D16563" s="62">
        <v>123.37</v>
      </c>
      <c r="E16563" s="173">
        <f t="shared" si="365"/>
        <v>0.01</v>
      </c>
    </row>
    <row r="16564" spans="1:5" ht="30">
      <c r="A16564" s="410" t="s">
        <v>3080</v>
      </c>
      <c r="B16564" s="62" t="s">
        <v>123</v>
      </c>
      <c r="C16564" s="62">
        <v>8.8200000000000003E-6</v>
      </c>
      <c r="D16564" s="62">
        <v>593.85</v>
      </c>
      <c r="E16564" s="173">
        <f t="shared" si="365"/>
        <v>0</v>
      </c>
    </row>
    <row r="16565" spans="1:5">
      <c r="A16565" s="410" t="s">
        <v>3081</v>
      </c>
      <c r="B16565" s="62" t="s">
        <v>123</v>
      </c>
      <c r="C16565" s="62">
        <v>5.4160000000000003E-5</v>
      </c>
      <c r="D16565" s="62">
        <v>134.63</v>
      </c>
      <c r="E16565" s="173">
        <f t="shared" si="365"/>
        <v>0</v>
      </c>
    </row>
    <row r="16566" spans="1:5">
      <c r="A16566" s="410" t="s">
        <v>3082</v>
      </c>
      <c r="B16566" s="62" t="s">
        <v>123</v>
      </c>
      <c r="C16566" s="62">
        <v>4.1140000000000003E-5</v>
      </c>
      <c r="D16566" s="62">
        <v>202.84</v>
      </c>
      <c r="E16566" s="173">
        <f t="shared" si="365"/>
        <v>0</v>
      </c>
    </row>
    <row r="16567" spans="1:5">
      <c r="A16567" s="410" t="s">
        <v>3083</v>
      </c>
      <c r="B16567" s="62" t="s">
        <v>123</v>
      </c>
      <c r="C16567" s="62">
        <v>8.8200000000000003E-6</v>
      </c>
      <c r="D16567" s="62">
        <v>574.46</v>
      </c>
      <c r="E16567" s="173">
        <f t="shared" si="365"/>
        <v>0</v>
      </c>
    </row>
    <row r="16568" spans="1:5">
      <c r="A16568" s="410" t="s">
        <v>3084</v>
      </c>
      <c r="B16568" s="62" t="s">
        <v>123</v>
      </c>
      <c r="C16568" s="62">
        <v>1.084E-5</v>
      </c>
      <c r="D16568" s="62">
        <v>276.64</v>
      </c>
      <c r="E16568" s="173">
        <f t="shared" si="365"/>
        <v>0</v>
      </c>
    </row>
    <row r="16569" spans="1:5">
      <c r="A16569" s="410" t="s">
        <v>3085</v>
      </c>
      <c r="B16569" s="62" t="s">
        <v>123</v>
      </c>
      <c r="C16569" s="62">
        <v>5.4600000000000004E-4</v>
      </c>
      <c r="D16569" s="62">
        <v>8.1</v>
      </c>
      <c r="E16569" s="173">
        <f t="shared" si="365"/>
        <v>0</v>
      </c>
    </row>
    <row r="16570" spans="1:5">
      <c r="A16570" s="410" t="s">
        <v>3086</v>
      </c>
      <c r="B16570" s="62" t="s">
        <v>123</v>
      </c>
      <c r="C16570" s="62">
        <v>3.0229999999999998E-4</v>
      </c>
      <c r="D16570" s="62">
        <v>11.01</v>
      </c>
      <c r="E16570" s="173">
        <f t="shared" si="365"/>
        <v>0</v>
      </c>
    </row>
    <row r="16571" spans="1:5">
      <c r="A16571" s="410" t="s">
        <v>3087</v>
      </c>
      <c r="B16571" s="62" t="s">
        <v>123</v>
      </c>
      <c r="C16571" s="62">
        <v>3.0229999999999998E-4</v>
      </c>
      <c r="D16571" s="62">
        <v>24.42</v>
      </c>
      <c r="E16571" s="173">
        <f t="shared" si="365"/>
        <v>0</v>
      </c>
    </row>
    <row r="16572" spans="1:5">
      <c r="A16572" s="410" t="s">
        <v>3461</v>
      </c>
      <c r="B16572" s="62" t="s">
        <v>123</v>
      </c>
      <c r="C16572" s="62">
        <v>1.0023282899999999</v>
      </c>
      <c r="D16572" s="62">
        <v>42.95</v>
      </c>
      <c r="E16572" s="173">
        <f t="shared" si="365"/>
        <v>43.05</v>
      </c>
    </row>
    <row r="16573" spans="1:5">
      <c r="A16573" s="410" t="s">
        <v>562</v>
      </c>
      <c r="B16573" s="62" t="s">
        <v>563</v>
      </c>
      <c r="C16573" s="62" t="s">
        <v>563</v>
      </c>
      <c r="D16573" s="62" t="s">
        <v>563</v>
      </c>
      <c r="E16573" s="173">
        <f>SUM(E16549:E16572)</f>
        <v>43.8</v>
      </c>
    </row>
    <row r="16574" spans="1:5">
      <c r="A16574" s="410"/>
      <c r="B16574" s="62"/>
      <c r="C16574" s="62"/>
      <c r="D16574" s="62"/>
      <c r="E16574" s="173"/>
    </row>
    <row r="16575" spans="1:5">
      <c r="A16575" s="410" t="s">
        <v>565</v>
      </c>
      <c r="B16575" s="62" t="s">
        <v>563</v>
      </c>
      <c r="C16575" s="62" t="s">
        <v>563</v>
      </c>
      <c r="D16575" s="62" t="s">
        <v>563</v>
      </c>
      <c r="E16575" s="173">
        <f>E16542+E16546+E16573</f>
        <v>45.72</v>
      </c>
    </row>
    <row r="16576" spans="1:5">
      <c r="A16576" s="410"/>
      <c r="B16576" s="62"/>
      <c r="C16576" s="62"/>
      <c r="D16576" s="413"/>
      <c r="E16576" s="173"/>
    </row>
    <row r="16577" spans="1:5">
      <c r="A16577" s="410"/>
      <c r="B16577" s="62"/>
      <c r="C16577" s="62"/>
      <c r="D16577" s="62"/>
      <c r="E16577" s="173"/>
    </row>
    <row r="16578" spans="1:5">
      <c r="A16578" s="410"/>
      <c r="B16578" s="62"/>
      <c r="C16578" s="62"/>
      <c r="D16578" s="62"/>
      <c r="E16578" s="173"/>
    </row>
    <row r="16579" spans="1:5">
      <c r="A16579" s="410" t="s">
        <v>2896</v>
      </c>
      <c r="B16579" s="62" t="s">
        <v>3547</v>
      </c>
      <c r="C16579" s="62"/>
      <c r="D16579" s="62"/>
      <c r="E16579" s="173"/>
    </row>
    <row r="16580" spans="1:5">
      <c r="A16580" s="410" t="s">
        <v>2897</v>
      </c>
      <c r="B16580" s="62"/>
      <c r="C16580" s="62"/>
      <c r="D16580" s="62"/>
      <c r="E16580" s="173"/>
    </row>
    <row r="16581" spans="1:5">
      <c r="A16581" s="410" t="s">
        <v>570</v>
      </c>
      <c r="B16581" s="62"/>
      <c r="C16581" s="62"/>
      <c r="D16581" s="62"/>
      <c r="E16581" s="173"/>
    </row>
    <row r="16582" spans="1:5">
      <c r="A16582" s="410"/>
      <c r="B16582" s="62"/>
      <c r="C16582" s="62"/>
      <c r="D16582" s="62"/>
      <c r="E16582" s="173"/>
    </row>
    <row r="16583" spans="1:5">
      <c r="A16583" s="410" t="s">
        <v>576</v>
      </c>
      <c r="B16583" s="62" t="s">
        <v>558</v>
      </c>
      <c r="C16583" s="62" t="s">
        <v>559</v>
      </c>
      <c r="D16583" s="62" t="s">
        <v>560</v>
      </c>
      <c r="E16583" s="173" t="s">
        <v>561</v>
      </c>
    </row>
    <row r="16584" spans="1:5" ht="30">
      <c r="A16584" s="410" t="s">
        <v>3061</v>
      </c>
      <c r="B16584" s="62" t="s">
        <v>123</v>
      </c>
      <c r="C16584" s="62">
        <v>1.3540000000000001E-5</v>
      </c>
      <c r="D16584" s="62">
        <v>576</v>
      </c>
      <c r="E16584" s="173">
        <f>TRUNC((C16584*D16584),2)</f>
        <v>0</v>
      </c>
    </row>
    <row r="16585" spans="1:5">
      <c r="A16585" s="410" t="s">
        <v>562</v>
      </c>
      <c r="B16585" s="62" t="s">
        <v>563</v>
      </c>
      <c r="C16585" s="62" t="s">
        <v>563</v>
      </c>
      <c r="D16585" s="62" t="s">
        <v>563</v>
      </c>
      <c r="E16585" s="173">
        <f>SUM(E16584:E16584)</f>
        <v>0</v>
      </c>
    </row>
    <row r="16586" spans="1:5">
      <c r="A16586" s="410"/>
      <c r="B16586" s="62"/>
      <c r="C16586" s="62"/>
      <c r="D16586" s="62"/>
      <c r="E16586" s="173"/>
    </row>
    <row r="16587" spans="1:5">
      <c r="A16587" s="410" t="s">
        <v>557</v>
      </c>
      <c r="B16587" s="62" t="s">
        <v>558</v>
      </c>
      <c r="C16587" s="62" t="s">
        <v>559</v>
      </c>
      <c r="D16587" s="62" t="s">
        <v>560</v>
      </c>
      <c r="E16587" s="173" t="s">
        <v>561</v>
      </c>
    </row>
    <row r="16588" spans="1:5">
      <c r="A16588" s="410" t="s">
        <v>3124</v>
      </c>
      <c r="B16588" s="62" t="s">
        <v>122</v>
      </c>
      <c r="C16588" s="62">
        <v>0.20602000000000001</v>
      </c>
      <c r="D16588" s="62">
        <v>9.34</v>
      </c>
      <c r="E16588" s="173">
        <f>TRUNC((C16588*D16588),2)</f>
        <v>1.92</v>
      </c>
    </row>
    <row r="16589" spans="1:5">
      <c r="A16589" s="410" t="s">
        <v>562</v>
      </c>
      <c r="B16589" s="62" t="s">
        <v>563</v>
      </c>
      <c r="C16589" s="62" t="s">
        <v>563</v>
      </c>
      <c r="D16589" s="62" t="s">
        <v>563</v>
      </c>
      <c r="E16589" s="173">
        <f>SUM(E16588:E16588)</f>
        <v>1.92</v>
      </c>
    </row>
    <row r="16590" spans="1:5">
      <c r="A16590" s="410"/>
      <c r="B16590" s="62"/>
      <c r="C16590" s="62"/>
      <c r="D16590" s="62"/>
      <c r="E16590" s="173"/>
    </row>
    <row r="16591" spans="1:5">
      <c r="A16591" s="410" t="s">
        <v>564</v>
      </c>
      <c r="B16591" s="62" t="s">
        <v>558</v>
      </c>
      <c r="C16591" s="62" t="s">
        <v>559</v>
      </c>
      <c r="D16591" s="62" t="s">
        <v>560</v>
      </c>
      <c r="E16591" s="173" t="s">
        <v>561</v>
      </c>
    </row>
    <row r="16592" spans="1:5">
      <c r="A16592" s="410" t="s">
        <v>3066</v>
      </c>
      <c r="B16592" s="62" t="s">
        <v>123</v>
      </c>
      <c r="C16592" s="62">
        <v>1.60344E-3</v>
      </c>
      <c r="D16592" s="62">
        <v>6.92</v>
      </c>
      <c r="E16592" s="173">
        <f t="shared" ref="E16592:E16615" si="366">TRUNC((C16592*D16592),2)</f>
        <v>0.01</v>
      </c>
    </row>
    <row r="16593" spans="1:5">
      <c r="A16593" s="410" t="s">
        <v>3046</v>
      </c>
      <c r="B16593" s="62" t="s">
        <v>131</v>
      </c>
      <c r="C16593" s="62">
        <v>3.2019999999999998E-4</v>
      </c>
      <c r="D16593" s="62">
        <v>50.4</v>
      </c>
      <c r="E16593" s="173">
        <f t="shared" si="366"/>
        <v>0.01</v>
      </c>
    </row>
    <row r="16594" spans="1:5">
      <c r="A16594" s="410" t="s">
        <v>3067</v>
      </c>
      <c r="B16594" s="62" t="s">
        <v>123</v>
      </c>
      <c r="C16594" s="62">
        <v>1.3291999999999999E-4</v>
      </c>
      <c r="D16594" s="62">
        <v>108.95</v>
      </c>
      <c r="E16594" s="173">
        <f t="shared" si="366"/>
        <v>0.01</v>
      </c>
    </row>
    <row r="16595" spans="1:5">
      <c r="A16595" s="410" t="s">
        <v>3069</v>
      </c>
      <c r="B16595" s="62" t="s">
        <v>123</v>
      </c>
      <c r="C16595" s="62">
        <v>1.8138200000000001E-3</v>
      </c>
      <c r="D16595" s="62">
        <v>6.21</v>
      </c>
      <c r="E16595" s="173">
        <f t="shared" si="366"/>
        <v>0.01</v>
      </c>
    </row>
    <row r="16596" spans="1:5">
      <c r="A16596" s="410" t="s">
        <v>3047</v>
      </c>
      <c r="B16596" s="62" t="s">
        <v>131</v>
      </c>
      <c r="C16596" s="62">
        <v>2.7469199999999999E-3</v>
      </c>
      <c r="D16596" s="62">
        <v>9.4499999999999993</v>
      </c>
      <c r="E16596" s="173">
        <f t="shared" si="366"/>
        <v>0.02</v>
      </c>
    </row>
    <row r="16597" spans="1:5">
      <c r="A16597" s="410" t="s">
        <v>3075</v>
      </c>
      <c r="B16597" s="62" t="s">
        <v>128</v>
      </c>
      <c r="C16597" s="62">
        <v>3.0229999999999998E-4</v>
      </c>
      <c r="D16597" s="62">
        <v>15.32</v>
      </c>
      <c r="E16597" s="173">
        <f t="shared" si="366"/>
        <v>0</v>
      </c>
    </row>
    <row r="16598" spans="1:5">
      <c r="A16598" s="410" t="s">
        <v>3076</v>
      </c>
      <c r="B16598" s="62" t="s">
        <v>122</v>
      </c>
      <c r="C16598" s="62">
        <v>0.2</v>
      </c>
      <c r="D16598" s="62">
        <v>1.87</v>
      </c>
      <c r="E16598" s="173">
        <f t="shared" si="366"/>
        <v>0.37</v>
      </c>
    </row>
    <row r="16599" spans="1:5">
      <c r="A16599" s="410" t="s">
        <v>3077</v>
      </c>
      <c r="B16599" s="62" t="s">
        <v>122</v>
      </c>
      <c r="C16599" s="62">
        <v>0.2</v>
      </c>
      <c r="D16599" s="62">
        <v>0.71</v>
      </c>
      <c r="E16599" s="173">
        <f t="shared" si="366"/>
        <v>0.14000000000000001</v>
      </c>
    </row>
    <row r="16600" spans="1:5">
      <c r="A16600" s="410" t="s">
        <v>3078</v>
      </c>
      <c r="B16600" s="62" t="s">
        <v>122</v>
      </c>
      <c r="C16600" s="62">
        <v>0.2</v>
      </c>
      <c r="D16600" s="62">
        <v>0.34</v>
      </c>
      <c r="E16600" s="173">
        <f t="shared" si="366"/>
        <v>0.06</v>
      </c>
    </row>
    <row r="16601" spans="1:5">
      <c r="A16601" s="410" t="s">
        <v>3079</v>
      </c>
      <c r="B16601" s="62" t="s">
        <v>122</v>
      </c>
      <c r="C16601" s="62">
        <v>0.2</v>
      </c>
      <c r="D16601" s="62">
        <v>0.05</v>
      </c>
      <c r="E16601" s="173">
        <f t="shared" si="366"/>
        <v>0.01</v>
      </c>
    </row>
    <row r="16602" spans="1:5">
      <c r="A16602" s="410" t="s">
        <v>3048</v>
      </c>
      <c r="B16602" s="62" t="s">
        <v>123</v>
      </c>
      <c r="C16602" s="62">
        <v>5.2926000000000004E-4</v>
      </c>
      <c r="D16602" s="62">
        <v>31.18</v>
      </c>
      <c r="E16602" s="173">
        <f t="shared" si="366"/>
        <v>0.01</v>
      </c>
    </row>
    <row r="16603" spans="1:5">
      <c r="A16603" s="410" t="s">
        <v>3049</v>
      </c>
      <c r="B16603" s="62" t="s">
        <v>123</v>
      </c>
      <c r="C16603" s="62">
        <v>2.4805999999999998E-4</v>
      </c>
      <c r="D16603" s="62">
        <v>178.5</v>
      </c>
      <c r="E16603" s="173">
        <f t="shared" si="366"/>
        <v>0.04</v>
      </c>
    </row>
    <row r="16604" spans="1:5">
      <c r="A16604" s="410" t="s">
        <v>3050</v>
      </c>
      <c r="B16604" s="62" t="s">
        <v>123</v>
      </c>
      <c r="C16604" s="62">
        <v>2.2297440000000002E-2</v>
      </c>
      <c r="D16604" s="62">
        <v>1.17</v>
      </c>
      <c r="E16604" s="173">
        <f t="shared" si="366"/>
        <v>0.02</v>
      </c>
    </row>
    <row r="16605" spans="1:5" ht="30">
      <c r="A16605" s="410" t="s">
        <v>3051</v>
      </c>
      <c r="B16605" s="62" t="s">
        <v>123</v>
      </c>
      <c r="C16605" s="62">
        <v>2.1499999999999999E-4</v>
      </c>
      <c r="D16605" s="62">
        <v>140.43</v>
      </c>
      <c r="E16605" s="173">
        <f t="shared" si="366"/>
        <v>0.03</v>
      </c>
    </row>
    <row r="16606" spans="1:5" ht="30">
      <c r="A16606" s="410" t="s">
        <v>3052</v>
      </c>
      <c r="B16606" s="62" t="s">
        <v>123</v>
      </c>
      <c r="C16606" s="62">
        <v>1.44E-4</v>
      </c>
      <c r="D16606" s="62">
        <v>123.37</v>
      </c>
      <c r="E16606" s="173">
        <f t="shared" si="366"/>
        <v>0.01</v>
      </c>
    </row>
    <row r="16607" spans="1:5" ht="30">
      <c r="A16607" s="410" t="s">
        <v>3080</v>
      </c>
      <c r="B16607" s="62" t="s">
        <v>123</v>
      </c>
      <c r="C16607" s="62">
        <v>8.8200000000000003E-6</v>
      </c>
      <c r="D16607" s="62">
        <v>593.85</v>
      </c>
      <c r="E16607" s="173">
        <f t="shared" si="366"/>
        <v>0</v>
      </c>
    </row>
    <row r="16608" spans="1:5">
      <c r="A16608" s="410" t="s">
        <v>3081</v>
      </c>
      <c r="B16608" s="62" t="s">
        <v>123</v>
      </c>
      <c r="C16608" s="62">
        <v>5.4160000000000003E-5</v>
      </c>
      <c r="D16608" s="62">
        <v>134.63</v>
      </c>
      <c r="E16608" s="173">
        <f t="shared" si="366"/>
        <v>0</v>
      </c>
    </row>
    <row r="16609" spans="1:5">
      <c r="A16609" s="410" t="s">
        <v>3082</v>
      </c>
      <c r="B16609" s="62" t="s">
        <v>123</v>
      </c>
      <c r="C16609" s="62">
        <v>4.1140000000000003E-5</v>
      </c>
      <c r="D16609" s="62">
        <v>202.84</v>
      </c>
      <c r="E16609" s="173">
        <f t="shared" si="366"/>
        <v>0</v>
      </c>
    </row>
    <row r="16610" spans="1:5">
      <c r="A16610" s="410" t="s">
        <v>3083</v>
      </c>
      <c r="B16610" s="62" t="s">
        <v>123</v>
      </c>
      <c r="C16610" s="62">
        <v>8.8200000000000003E-6</v>
      </c>
      <c r="D16610" s="62">
        <v>574.46</v>
      </c>
      <c r="E16610" s="173">
        <f t="shared" si="366"/>
        <v>0</v>
      </c>
    </row>
    <row r="16611" spans="1:5">
      <c r="A16611" s="410" t="s">
        <v>3084</v>
      </c>
      <c r="B16611" s="62" t="s">
        <v>123</v>
      </c>
      <c r="C16611" s="62">
        <v>1.084E-5</v>
      </c>
      <c r="D16611" s="62">
        <v>276.64</v>
      </c>
      <c r="E16611" s="173">
        <f t="shared" si="366"/>
        <v>0</v>
      </c>
    </row>
    <row r="16612" spans="1:5">
      <c r="A16612" s="410" t="s">
        <v>3085</v>
      </c>
      <c r="B16612" s="62" t="s">
        <v>123</v>
      </c>
      <c r="C16612" s="62">
        <v>5.4600000000000004E-4</v>
      </c>
      <c r="D16612" s="62">
        <v>8.1</v>
      </c>
      <c r="E16612" s="173">
        <f t="shared" si="366"/>
        <v>0</v>
      </c>
    </row>
    <row r="16613" spans="1:5">
      <c r="A16613" s="410" t="s">
        <v>3086</v>
      </c>
      <c r="B16613" s="62" t="s">
        <v>123</v>
      </c>
      <c r="C16613" s="62">
        <v>3.0229999999999998E-4</v>
      </c>
      <c r="D16613" s="62">
        <v>11.01</v>
      </c>
      <c r="E16613" s="173">
        <f t="shared" si="366"/>
        <v>0</v>
      </c>
    </row>
    <row r="16614" spans="1:5">
      <c r="A16614" s="410" t="s">
        <v>3087</v>
      </c>
      <c r="B16614" s="62" t="s">
        <v>123</v>
      </c>
      <c r="C16614" s="62">
        <v>3.0229999999999998E-4</v>
      </c>
      <c r="D16614" s="62">
        <v>24.42</v>
      </c>
      <c r="E16614" s="173">
        <f t="shared" si="366"/>
        <v>0</v>
      </c>
    </row>
    <row r="16615" spans="1:5">
      <c r="A16615" s="410" t="s">
        <v>3462</v>
      </c>
      <c r="B16615" s="62" t="s">
        <v>123</v>
      </c>
      <c r="C16615" s="62">
        <v>1.00838223</v>
      </c>
      <c r="D16615" s="62">
        <v>11.93</v>
      </c>
      <c r="E16615" s="173">
        <f t="shared" si="366"/>
        <v>12.03</v>
      </c>
    </row>
    <row r="16616" spans="1:5">
      <c r="A16616" s="410" t="s">
        <v>562</v>
      </c>
      <c r="B16616" s="62" t="s">
        <v>563</v>
      </c>
      <c r="C16616" s="62" t="s">
        <v>563</v>
      </c>
      <c r="D16616" s="62" t="s">
        <v>563</v>
      </c>
      <c r="E16616" s="173">
        <f>SUM(E16592:E16615)</f>
        <v>12.78</v>
      </c>
    </row>
    <row r="16617" spans="1:5">
      <c r="A16617" s="410"/>
      <c r="B16617" s="62"/>
      <c r="C16617" s="62"/>
      <c r="D16617" s="62"/>
      <c r="E16617" s="173"/>
    </row>
    <row r="16618" spans="1:5">
      <c r="A16618" s="410" t="s">
        <v>565</v>
      </c>
      <c r="B16618" s="62" t="s">
        <v>563</v>
      </c>
      <c r="C16618" s="62" t="s">
        <v>563</v>
      </c>
      <c r="D16618" s="62" t="s">
        <v>563</v>
      </c>
      <c r="E16618" s="173">
        <f>E16585+E16589+E16616</f>
        <v>14.7</v>
      </c>
    </row>
    <row r="16619" spans="1:5">
      <c r="A16619" s="410"/>
      <c r="B16619" s="62"/>
      <c r="C16619" s="62"/>
      <c r="D16619" s="413"/>
      <c r="E16619" s="173"/>
    </row>
    <row r="16620" spans="1:5">
      <c r="A16620" s="410"/>
      <c r="B16620" s="62"/>
      <c r="C16620" s="62"/>
      <c r="D16620" s="62"/>
      <c r="E16620" s="173"/>
    </row>
    <row r="16621" spans="1:5">
      <c r="A16621" s="410"/>
      <c r="B16621" s="62"/>
      <c r="C16621" s="62"/>
      <c r="D16621" s="62"/>
      <c r="E16621" s="173"/>
    </row>
    <row r="16622" spans="1:5">
      <c r="A16622" s="410" t="s">
        <v>2898</v>
      </c>
      <c r="B16622" s="62" t="s">
        <v>3547</v>
      </c>
      <c r="C16622" s="62"/>
      <c r="D16622" s="62"/>
      <c r="E16622" s="173"/>
    </row>
    <row r="16623" spans="1:5">
      <c r="A16623" s="410" t="s">
        <v>2899</v>
      </c>
      <c r="B16623" s="62"/>
      <c r="C16623" s="62"/>
      <c r="D16623" s="62"/>
      <c r="E16623" s="173"/>
    </row>
    <row r="16624" spans="1:5">
      <c r="A16624" s="410" t="s">
        <v>590</v>
      </c>
      <c r="B16624" s="62"/>
      <c r="C16624" s="62"/>
      <c r="D16624" s="62"/>
      <c r="E16624" s="173"/>
    </row>
    <row r="16625" spans="1:5">
      <c r="A16625" s="410"/>
      <c r="B16625" s="62"/>
      <c r="C16625" s="62"/>
      <c r="D16625" s="62"/>
      <c r="E16625" s="173"/>
    </row>
    <row r="16626" spans="1:5">
      <c r="A16626" s="410" t="s">
        <v>576</v>
      </c>
      <c r="B16626" s="62" t="s">
        <v>558</v>
      </c>
      <c r="C16626" s="62" t="s">
        <v>559</v>
      </c>
      <c r="D16626" s="62" t="s">
        <v>560</v>
      </c>
      <c r="E16626" s="173" t="s">
        <v>561</v>
      </c>
    </row>
    <row r="16627" spans="1:5" ht="30">
      <c r="A16627" s="410" t="s">
        <v>3061</v>
      </c>
      <c r="B16627" s="62" t="s">
        <v>123</v>
      </c>
      <c r="C16627" s="62">
        <v>8.1200000000000002E-6</v>
      </c>
      <c r="D16627" s="62">
        <v>576</v>
      </c>
      <c r="E16627" s="173">
        <f>TRUNC((C16627*D16627),2)</f>
        <v>0</v>
      </c>
    </row>
    <row r="16628" spans="1:5">
      <c r="A16628" s="410" t="s">
        <v>562</v>
      </c>
      <c r="B16628" s="62" t="s">
        <v>563</v>
      </c>
      <c r="C16628" s="62" t="s">
        <v>563</v>
      </c>
      <c r="D16628" s="62" t="s">
        <v>563</v>
      </c>
      <c r="E16628" s="173">
        <f>SUM(E16627:E16627)</f>
        <v>0</v>
      </c>
    </row>
    <row r="16629" spans="1:5">
      <c r="A16629" s="410"/>
      <c r="B16629" s="62"/>
      <c r="C16629" s="62"/>
      <c r="D16629" s="62"/>
      <c r="E16629" s="173"/>
    </row>
    <row r="16630" spans="1:5">
      <c r="A16630" s="410" t="s">
        <v>557</v>
      </c>
      <c r="B16630" s="62" t="s">
        <v>558</v>
      </c>
      <c r="C16630" s="62" t="s">
        <v>559</v>
      </c>
      <c r="D16630" s="62" t="s">
        <v>560</v>
      </c>
      <c r="E16630" s="173" t="s">
        <v>561</v>
      </c>
    </row>
    <row r="16631" spans="1:5">
      <c r="A16631" s="410" t="s">
        <v>3124</v>
      </c>
      <c r="B16631" s="62" t="s">
        <v>122</v>
      </c>
      <c r="C16631" s="62">
        <v>6.1806E-2</v>
      </c>
      <c r="D16631" s="62">
        <v>9.34</v>
      </c>
      <c r="E16631" s="173">
        <f>TRUNC((C16631*D16631),2)</f>
        <v>0.56999999999999995</v>
      </c>
    </row>
    <row r="16632" spans="1:5">
      <c r="A16632" s="410" t="s">
        <v>3125</v>
      </c>
      <c r="B16632" s="62" t="s">
        <v>122</v>
      </c>
      <c r="C16632" s="62">
        <v>6.1806E-2</v>
      </c>
      <c r="D16632" s="62">
        <v>13.3</v>
      </c>
      <c r="E16632" s="173">
        <f>TRUNC((C16632*D16632),2)</f>
        <v>0.82</v>
      </c>
    </row>
    <row r="16633" spans="1:5">
      <c r="A16633" s="410" t="s">
        <v>562</v>
      </c>
      <c r="B16633" s="62" t="s">
        <v>563</v>
      </c>
      <c r="C16633" s="62" t="s">
        <v>563</v>
      </c>
      <c r="D16633" s="62" t="s">
        <v>563</v>
      </c>
      <c r="E16633" s="173">
        <f>SUM(E16631:E16632)</f>
        <v>1.39</v>
      </c>
    </row>
    <row r="16634" spans="1:5">
      <c r="A16634" s="410"/>
      <c r="B16634" s="62"/>
      <c r="C16634" s="62"/>
      <c r="D16634" s="62"/>
      <c r="E16634" s="173"/>
    </row>
    <row r="16635" spans="1:5">
      <c r="A16635" s="410" t="s">
        <v>564</v>
      </c>
      <c r="B16635" s="62" t="s">
        <v>558</v>
      </c>
      <c r="C16635" s="62" t="s">
        <v>559</v>
      </c>
      <c r="D16635" s="62" t="s">
        <v>560</v>
      </c>
      <c r="E16635" s="173" t="s">
        <v>561</v>
      </c>
    </row>
    <row r="16636" spans="1:5">
      <c r="A16636" s="410" t="s">
        <v>3066</v>
      </c>
      <c r="B16636" s="62" t="s">
        <v>123</v>
      </c>
      <c r="C16636" s="62">
        <v>9.6206000000000004E-4</v>
      </c>
      <c r="D16636" s="62">
        <v>6.92</v>
      </c>
      <c r="E16636" s="173">
        <f t="shared" ref="E16636:E16659" si="367">TRUNC((C16636*D16636),2)</f>
        <v>0</v>
      </c>
    </row>
    <row r="16637" spans="1:5">
      <c r="A16637" s="410" t="s">
        <v>3046</v>
      </c>
      <c r="B16637" s="62" t="s">
        <v>131</v>
      </c>
      <c r="C16637" s="62">
        <v>1.9212E-4</v>
      </c>
      <c r="D16637" s="62">
        <v>50.4</v>
      </c>
      <c r="E16637" s="173">
        <f t="shared" si="367"/>
        <v>0</v>
      </c>
    </row>
    <row r="16638" spans="1:5">
      <c r="A16638" s="410" t="s">
        <v>3067</v>
      </c>
      <c r="B16638" s="62" t="s">
        <v>123</v>
      </c>
      <c r="C16638" s="62">
        <v>7.9759999999999995E-5</v>
      </c>
      <c r="D16638" s="62">
        <v>108.95</v>
      </c>
      <c r="E16638" s="173">
        <f t="shared" si="367"/>
        <v>0</v>
      </c>
    </row>
    <row r="16639" spans="1:5">
      <c r="A16639" s="410" t="s">
        <v>3069</v>
      </c>
      <c r="B16639" s="62" t="s">
        <v>123</v>
      </c>
      <c r="C16639" s="62">
        <v>1.0882999999999999E-3</v>
      </c>
      <c r="D16639" s="62">
        <v>6.21</v>
      </c>
      <c r="E16639" s="173">
        <f t="shared" si="367"/>
        <v>0</v>
      </c>
    </row>
    <row r="16640" spans="1:5">
      <c r="A16640" s="410" t="s">
        <v>3047</v>
      </c>
      <c r="B16640" s="62" t="s">
        <v>131</v>
      </c>
      <c r="C16640" s="62">
        <v>1.6481600000000001E-3</v>
      </c>
      <c r="D16640" s="62">
        <v>9.4499999999999993</v>
      </c>
      <c r="E16640" s="173">
        <f t="shared" si="367"/>
        <v>0.01</v>
      </c>
    </row>
    <row r="16641" spans="1:5">
      <c r="A16641" s="410" t="s">
        <v>3075</v>
      </c>
      <c r="B16641" s="62" t="s">
        <v>128</v>
      </c>
      <c r="C16641" s="62">
        <v>1.8138E-4</v>
      </c>
      <c r="D16641" s="62">
        <v>15.32</v>
      </c>
      <c r="E16641" s="173">
        <f t="shared" si="367"/>
        <v>0</v>
      </c>
    </row>
    <row r="16642" spans="1:5">
      <c r="A16642" s="410" t="s">
        <v>3076</v>
      </c>
      <c r="B16642" s="62" t="s">
        <v>122</v>
      </c>
      <c r="C16642" s="62">
        <v>0.12</v>
      </c>
      <c r="D16642" s="62">
        <v>1.87</v>
      </c>
      <c r="E16642" s="173">
        <f t="shared" si="367"/>
        <v>0.22</v>
      </c>
    </row>
    <row r="16643" spans="1:5">
      <c r="A16643" s="410" t="s">
        <v>3077</v>
      </c>
      <c r="B16643" s="62" t="s">
        <v>122</v>
      </c>
      <c r="C16643" s="62">
        <v>0.12</v>
      </c>
      <c r="D16643" s="62">
        <v>0.71</v>
      </c>
      <c r="E16643" s="173">
        <f t="shared" si="367"/>
        <v>0.08</v>
      </c>
    </row>
    <row r="16644" spans="1:5">
      <c r="A16644" s="410" t="s">
        <v>3078</v>
      </c>
      <c r="B16644" s="62" t="s">
        <v>122</v>
      </c>
      <c r="C16644" s="62">
        <v>0.12</v>
      </c>
      <c r="D16644" s="62">
        <v>0.34</v>
      </c>
      <c r="E16644" s="173">
        <f t="shared" si="367"/>
        <v>0.04</v>
      </c>
    </row>
    <row r="16645" spans="1:5">
      <c r="A16645" s="410" t="s">
        <v>3079</v>
      </c>
      <c r="B16645" s="62" t="s">
        <v>122</v>
      </c>
      <c r="C16645" s="62">
        <v>0.12</v>
      </c>
      <c r="D16645" s="62">
        <v>0.05</v>
      </c>
      <c r="E16645" s="173">
        <f t="shared" si="367"/>
        <v>0</v>
      </c>
    </row>
    <row r="16646" spans="1:5">
      <c r="A16646" s="410" t="s">
        <v>3048</v>
      </c>
      <c r="B16646" s="62" t="s">
        <v>123</v>
      </c>
      <c r="C16646" s="62">
        <v>3.1755999999999999E-4</v>
      </c>
      <c r="D16646" s="62">
        <v>31.18</v>
      </c>
      <c r="E16646" s="173">
        <f t="shared" si="367"/>
        <v>0</v>
      </c>
    </row>
    <row r="16647" spans="1:5">
      <c r="A16647" s="410" t="s">
        <v>3049</v>
      </c>
      <c r="B16647" s="62" t="s">
        <v>123</v>
      </c>
      <c r="C16647" s="62">
        <v>1.4883999999999999E-4</v>
      </c>
      <c r="D16647" s="62">
        <v>178.5</v>
      </c>
      <c r="E16647" s="173">
        <f t="shared" si="367"/>
        <v>0.02</v>
      </c>
    </row>
    <row r="16648" spans="1:5">
      <c r="A16648" s="410" t="s">
        <v>3050</v>
      </c>
      <c r="B16648" s="62" t="s">
        <v>123</v>
      </c>
      <c r="C16648" s="62">
        <v>1.337846E-2</v>
      </c>
      <c r="D16648" s="62">
        <v>1.17</v>
      </c>
      <c r="E16648" s="173">
        <f t="shared" si="367"/>
        <v>0.01</v>
      </c>
    </row>
    <row r="16649" spans="1:5" ht="30">
      <c r="A16649" s="410" t="s">
        <v>3051</v>
      </c>
      <c r="B16649" s="62" t="s">
        <v>123</v>
      </c>
      <c r="C16649" s="62">
        <v>1.2899999999999999E-4</v>
      </c>
      <c r="D16649" s="62">
        <v>140.43</v>
      </c>
      <c r="E16649" s="173">
        <f t="shared" si="367"/>
        <v>0.01</v>
      </c>
    </row>
    <row r="16650" spans="1:5" ht="30">
      <c r="A16650" s="410" t="s">
        <v>3052</v>
      </c>
      <c r="B16650" s="62" t="s">
        <v>123</v>
      </c>
      <c r="C16650" s="62">
        <v>8.6399999999999999E-5</v>
      </c>
      <c r="D16650" s="62">
        <v>123.37</v>
      </c>
      <c r="E16650" s="173">
        <f t="shared" si="367"/>
        <v>0.01</v>
      </c>
    </row>
    <row r="16651" spans="1:5" ht="30">
      <c r="A16651" s="410" t="s">
        <v>3080</v>
      </c>
      <c r="B16651" s="62" t="s">
        <v>123</v>
      </c>
      <c r="C16651" s="62">
        <v>5.3000000000000001E-6</v>
      </c>
      <c r="D16651" s="62">
        <v>593.85</v>
      </c>
      <c r="E16651" s="173">
        <f t="shared" si="367"/>
        <v>0</v>
      </c>
    </row>
    <row r="16652" spans="1:5">
      <c r="A16652" s="410" t="s">
        <v>3081</v>
      </c>
      <c r="B16652" s="62" t="s">
        <v>123</v>
      </c>
      <c r="C16652" s="62">
        <v>3.2499999999999997E-5</v>
      </c>
      <c r="D16652" s="62">
        <v>134.63</v>
      </c>
      <c r="E16652" s="173">
        <f t="shared" si="367"/>
        <v>0</v>
      </c>
    </row>
    <row r="16653" spans="1:5">
      <c r="A16653" s="410" t="s">
        <v>3082</v>
      </c>
      <c r="B16653" s="62" t="s">
        <v>123</v>
      </c>
      <c r="C16653" s="62">
        <v>2.4680000000000001E-5</v>
      </c>
      <c r="D16653" s="62">
        <v>202.84</v>
      </c>
      <c r="E16653" s="173">
        <f t="shared" si="367"/>
        <v>0</v>
      </c>
    </row>
    <row r="16654" spans="1:5">
      <c r="A16654" s="410" t="s">
        <v>3083</v>
      </c>
      <c r="B16654" s="62" t="s">
        <v>123</v>
      </c>
      <c r="C16654" s="62">
        <v>5.3000000000000001E-6</v>
      </c>
      <c r="D16654" s="62">
        <v>574.46</v>
      </c>
      <c r="E16654" s="173">
        <f t="shared" si="367"/>
        <v>0</v>
      </c>
    </row>
    <row r="16655" spans="1:5">
      <c r="A16655" s="410" t="s">
        <v>3084</v>
      </c>
      <c r="B16655" s="62" t="s">
        <v>123</v>
      </c>
      <c r="C16655" s="62">
        <v>6.4999999999999996E-6</v>
      </c>
      <c r="D16655" s="62">
        <v>276.64</v>
      </c>
      <c r="E16655" s="173">
        <f t="shared" si="367"/>
        <v>0</v>
      </c>
    </row>
    <row r="16656" spans="1:5">
      <c r="A16656" s="410" t="s">
        <v>3085</v>
      </c>
      <c r="B16656" s="62" t="s">
        <v>123</v>
      </c>
      <c r="C16656" s="62">
        <v>3.2759999999999999E-4</v>
      </c>
      <c r="D16656" s="62">
        <v>8.1</v>
      </c>
      <c r="E16656" s="173">
        <f t="shared" si="367"/>
        <v>0</v>
      </c>
    </row>
    <row r="16657" spans="1:5">
      <c r="A16657" s="410" t="s">
        <v>3086</v>
      </c>
      <c r="B16657" s="62" t="s">
        <v>123</v>
      </c>
      <c r="C16657" s="62">
        <v>1.8138E-4</v>
      </c>
      <c r="D16657" s="62">
        <v>11.01</v>
      </c>
      <c r="E16657" s="173">
        <f t="shared" si="367"/>
        <v>0</v>
      </c>
    </row>
    <row r="16658" spans="1:5">
      <c r="A16658" s="410" t="s">
        <v>3087</v>
      </c>
      <c r="B16658" s="62" t="s">
        <v>123</v>
      </c>
      <c r="C16658" s="62">
        <v>1.8138E-4</v>
      </c>
      <c r="D16658" s="62">
        <v>24.42</v>
      </c>
      <c r="E16658" s="173">
        <f t="shared" si="367"/>
        <v>0</v>
      </c>
    </row>
    <row r="16659" spans="1:5">
      <c r="A16659" s="410" t="s">
        <v>3463</v>
      </c>
      <c r="B16659" s="62" t="s">
        <v>126</v>
      </c>
      <c r="C16659" s="62">
        <v>1.12832753</v>
      </c>
      <c r="D16659" s="62">
        <v>2.87</v>
      </c>
      <c r="E16659" s="173">
        <f t="shared" si="367"/>
        <v>3.23</v>
      </c>
    </row>
    <row r="16660" spans="1:5">
      <c r="A16660" s="410" t="s">
        <v>562</v>
      </c>
      <c r="B16660" s="62" t="s">
        <v>563</v>
      </c>
      <c r="C16660" s="62" t="s">
        <v>563</v>
      </c>
      <c r="D16660" s="62" t="s">
        <v>563</v>
      </c>
      <c r="E16660" s="173">
        <f>SUM(E16636:E16659)</f>
        <v>3.63</v>
      </c>
    </row>
    <row r="16661" spans="1:5">
      <c r="A16661" s="410"/>
      <c r="B16661" s="62"/>
      <c r="C16661" s="62"/>
      <c r="D16661" s="62"/>
      <c r="E16661" s="173"/>
    </row>
    <row r="16662" spans="1:5">
      <c r="A16662" s="410" t="s">
        <v>565</v>
      </c>
      <c r="B16662" s="62" t="s">
        <v>563</v>
      </c>
      <c r="C16662" s="62" t="s">
        <v>563</v>
      </c>
      <c r="D16662" s="62" t="s">
        <v>563</v>
      </c>
      <c r="E16662" s="173">
        <f>E16628+E16633+E16660</f>
        <v>5.0199999999999996</v>
      </c>
    </row>
    <row r="16663" spans="1:5">
      <c r="A16663" s="410"/>
      <c r="B16663" s="62"/>
      <c r="C16663" s="62"/>
      <c r="D16663" s="413"/>
      <c r="E16663" s="173"/>
    </row>
    <row r="16664" spans="1:5">
      <c r="A16664" s="410"/>
      <c r="B16664" s="62"/>
      <c r="C16664" s="62"/>
      <c r="D16664" s="62"/>
      <c r="E16664" s="173"/>
    </row>
    <row r="16665" spans="1:5">
      <c r="A16665" s="410"/>
      <c r="B16665" s="62"/>
      <c r="C16665" s="62"/>
      <c r="D16665" s="62"/>
      <c r="E16665" s="173"/>
    </row>
    <row r="16666" spans="1:5">
      <c r="A16666" s="410" t="s">
        <v>2900</v>
      </c>
      <c r="B16666" s="62" t="s">
        <v>3741</v>
      </c>
      <c r="C16666" s="62"/>
      <c r="D16666" s="62"/>
      <c r="E16666" s="173"/>
    </row>
    <row r="16667" spans="1:5">
      <c r="A16667" s="410" t="s">
        <v>2901</v>
      </c>
      <c r="B16667" s="62"/>
      <c r="C16667" s="62"/>
      <c r="D16667" s="62"/>
      <c r="E16667" s="173"/>
    </row>
    <row r="16668" spans="1:5">
      <c r="A16668" s="410" t="s">
        <v>570</v>
      </c>
      <c r="B16668" s="62"/>
      <c r="C16668" s="62"/>
      <c r="D16668" s="62"/>
      <c r="E16668" s="173"/>
    </row>
    <row r="16669" spans="1:5">
      <c r="A16669" s="410"/>
      <c r="B16669" s="62"/>
      <c r="C16669" s="62"/>
      <c r="D16669" s="62"/>
      <c r="E16669" s="173"/>
    </row>
    <row r="16670" spans="1:5">
      <c r="A16670" s="410" t="s">
        <v>576</v>
      </c>
      <c r="B16670" s="62" t="s">
        <v>558</v>
      </c>
      <c r="C16670" s="62" t="s">
        <v>559</v>
      </c>
      <c r="D16670" s="62" t="s">
        <v>560</v>
      </c>
      <c r="E16670" s="173" t="s">
        <v>561</v>
      </c>
    </row>
    <row r="16671" spans="1:5" ht="30">
      <c r="A16671" s="410" t="s">
        <v>3061</v>
      </c>
      <c r="B16671" s="62" t="s">
        <v>123</v>
      </c>
      <c r="C16671" s="62">
        <v>2.0319999999999999E-5</v>
      </c>
      <c r="D16671" s="62">
        <v>576</v>
      </c>
      <c r="E16671" s="173">
        <f>TRUNC((C16671*D16671),2)</f>
        <v>0.01</v>
      </c>
    </row>
    <row r="16672" spans="1:5">
      <c r="A16672" s="410" t="s">
        <v>562</v>
      </c>
      <c r="B16672" s="62" t="s">
        <v>563</v>
      </c>
      <c r="C16672" s="62" t="s">
        <v>563</v>
      </c>
      <c r="D16672" s="62" t="s">
        <v>563</v>
      </c>
      <c r="E16672" s="173">
        <f>SUM(E16671:E16671)</f>
        <v>0.01</v>
      </c>
    </row>
    <row r="16673" spans="1:5">
      <c r="A16673" s="410"/>
      <c r="B16673" s="62"/>
      <c r="C16673" s="62"/>
      <c r="D16673" s="62"/>
      <c r="E16673" s="173"/>
    </row>
    <row r="16674" spans="1:5">
      <c r="A16674" s="410" t="s">
        <v>557</v>
      </c>
      <c r="B16674" s="62" t="s">
        <v>558</v>
      </c>
      <c r="C16674" s="62" t="s">
        <v>559</v>
      </c>
      <c r="D16674" s="62" t="s">
        <v>560</v>
      </c>
      <c r="E16674" s="173" t="s">
        <v>561</v>
      </c>
    </row>
    <row r="16675" spans="1:5">
      <c r="A16675" s="410" t="s">
        <v>3124</v>
      </c>
      <c r="B16675" s="62" t="s">
        <v>122</v>
      </c>
      <c r="C16675" s="62">
        <v>0.15451500000000001</v>
      </c>
      <c r="D16675" s="62">
        <v>9.34</v>
      </c>
      <c r="E16675" s="173">
        <f>TRUNC((C16675*D16675),2)</f>
        <v>1.44</v>
      </c>
    </row>
    <row r="16676" spans="1:5">
      <c r="A16676" s="410" t="s">
        <v>3125</v>
      </c>
      <c r="B16676" s="62" t="s">
        <v>122</v>
      </c>
      <c r="C16676" s="62">
        <v>0.15451500000000001</v>
      </c>
      <c r="D16676" s="62">
        <v>13.3</v>
      </c>
      <c r="E16676" s="173">
        <f>TRUNC((C16676*D16676),2)</f>
        <v>2.0499999999999998</v>
      </c>
    </row>
    <row r="16677" spans="1:5">
      <c r="A16677" s="410" t="s">
        <v>562</v>
      </c>
      <c r="B16677" s="62" t="s">
        <v>563</v>
      </c>
      <c r="C16677" s="62" t="s">
        <v>563</v>
      </c>
      <c r="D16677" s="62" t="s">
        <v>563</v>
      </c>
      <c r="E16677" s="173">
        <f>SUM(E16675:E16676)</f>
        <v>3.4899999999999998</v>
      </c>
    </row>
    <row r="16678" spans="1:5">
      <c r="A16678" s="410"/>
      <c r="B16678" s="62"/>
      <c r="C16678" s="62"/>
      <c r="D16678" s="62"/>
      <c r="E16678" s="173"/>
    </row>
    <row r="16679" spans="1:5">
      <c r="A16679" s="410" t="s">
        <v>564</v>
      </c>
      <c r="B16679" s="62" t="s">
        <v>558</v>
      </c>
      <c r="C16679" s="62" t="s">
        <v>559</v>
      </c>
      <c r="D16679" s="62" t="s">
        <v>560</v>
      </c>
      <c r="E16679" s="173" t="s">
        <v>561</v>
      </c>
    </row>
    <row r="16680" spans="1:5">
      <c r="A16680" s="410" t="s">
        <v>3066</v>
      </c>
      <c r="B16680" s="62" t="s">
        <v>123</v>
      </c>
      <c r="C16680" s="62">
        <v>2.4051599999999999E-3</v>
      </c>
      <c r="D16680" s="62">
        <v>6.92</v>
      </c>
      <c r="E16680" s="173">
        <f t="shared" ref="E16680:E16703" si="368">TRUNC((C16680*D16680),2)</f>
        <v>0.01</v>
      </c>
    </row>
    <row r="16681" spans="1:5">
      <c r="A16681" s="410" t="s">
        <v>3046</v>
      </c>
      <c r="B16681" s="62" t="s">
        <v>131</v>
      </c>
      <c r="C16681" s="62">
        <v>4.8030000000000002E-4</v>
      </c>
      <c r="D16681" s="62">
        <v>50.4</v>
      </c>
      <c r="E16681" s="173">
        <f t="shared" si="368"/>
        <v>0.02</v>
      </c>
    </row>
    <row r="16682" spans="1:5">
      <c r="A16682" s="410" t="s">
        <v>3067</v>
      </c>
      <c r="B16682" s="62" t="s">
        <v>123</v>
      </c>
      <c r="C16682" s="62">
        <v>1.9938000000000001E-4</v>
      </c>
      <c r="D16682" s="62">
        <v>108.95</v>
      </c>
      <c r="E16682" s="173">
        <f t="shared" si="368"/>
        <v>0.02</v>
      </c>
    </row>
    <row r="16683" spans="1:5">
      <c r="A16683" s="410" t="s">
        <v>3069</v>
      </c>
      <c r="B16683" s="62" t="s">
        <v>123</v>
      </c>
      <c r="C16683" s="62">
        <v>2.7207400000000001E-3</v>
      </c>
      <c r="D16683" s="62">
        <v>6.21</v>
      </c>
      <c r="E16683" s="173">
        <f t="shared" si="368"/>
        <v>0.01</v>
      </c>
    </row>
    <row r="16684" spans="1:5">
      <c r="A16684" s="410" t="s">
        <v>3047</v>
      </c>
      <c r="B16684" s="62" t="s">
        <v>131</v>
      </c>
      <c r="C16684" s="62">
        <v>4.1203799999999999E-3</v>
      </c>
      <c r="D16684" s="62">
        <v>9.4499999999999993</v>
      </c>
      <c r="E16684" s="173">
        <f t="shared" si="368"/>
        <v>0.03</v>
      </c>
    </row>
    <row r="16685" spans="1:5">
      <c r="A16685" s="410" t="s">
        <v>3075</v>
      </c>
      <c r="B16685" s="62" t="s">
        <v>128</v>
      </c>
      <c r="C16685" s="62">
        <v>4.5345999999999999E-4</v>
      </c>
      <c r="D16685" s="62">
        <v>15.32</v>
      </c>
      <c r="E16685" s="173">
        <f t="shared" si="368"/>
        <v>0</v>
      </c>
    </row>
    <row r="16686" spans="1:5">
      <c r="A16686" s="410" t="s">
        <v>3076</v>
      </c>
      <c r="B16686" s="62" t="s">
        <v>122</v>
      </c>
      <c r="C16686" s="62">
        <v>0.3</v>
      </c>
      <c r="D16686" s="62">
        <v>1.87</v>
      </c>
      <c r="E16686" s="173">
        <f t="shared" si="368"/>
        <v>0.56000000000000005</v>
      </c>
    </row>
    <row r="16687" spans="1:5">
      <c r="A16687" s="410" t="s">
        <v>3077</v>
      </c>
      <c r="B16687" s="62" t="s">
        <v>122</v>
      </c>
      <c r="C16687" s="62">
        <v>0.3</v>
      </c>
      <c r="D16687" s="62">
        <v>0.71</v>
      </c>
      <c r="E16687" s="173">
        <f t="shared" si="368"/>
        <v>0.21</v>
      </c>
    </row>
    <row r="16688" spans="1:5">
      <c r="A16688" s="410" t="s">
        <v>3078</v>
      </c>
      <c r="B16688" s="62" t="s">
        <v>122</v>
      </c>
      <c r="C16688" s="62">
        <v>0.3</v>
      </c>
      <c r="D16688" s="62">
        <v>0.34</v>
      </c>
      <c r="E16688" s="173">
        <f t="shared" si="368"/>
        <v>0.1</v>
      </c>
    </row>
    <row r="16689" spans="1:5">
      <c r="A16689" s="410" t="s">
        <v>3079</v>
      </c>
      <c r="B16689" s="62" t="s">
        <v>122</v>
      </c>
      <c r="C16689" s="62">
        <v>0.3</v>
      </c>
      <c r="D16689" s="62">
        <v>0.05</v>
      </c>
      <c r="E16689" s="173">
        <f t="shared" si="368"/>
        <v>0.01</v>
      </c>
    </row>
    <row r="16690" spans="1:5">
      <c r="A16690" s="410" t="s">
        <v>3048</v>
      </c>
      <c r="B16690" s="62" t="s">
        <v>123</v>
      </c>
      <c r="C16690" s="62">
        <v>7.9390000000000005E-4</v>
      </c>
      <c r="D16690" s="62">
        <v>31.18</v>
      </c>
      <c r="E16690" s="173">
        <f t="shared" si="368"/>
        <v>0.02</v>
      </c>
    </row>
    <row r="16691" spans="1:5">
      <c r="A16691" s="410" t="s">
        <v>3049</v>
      </c>
      <c r="B16691" s="62" t="s">
        <v>123</v>
      </c>
      <c r="C16691" s="62">
        <v>3.7209999999999999E-4</v>
      </c>
      <c r="D16691" s="62">
        <v>178.5</v>
      </c>
      <c r="E16691" s="173">
        <f t="shared" si="368"/>
        <v>0.06</v>
      </c>
    </row>
    <row r="16692" spans="1:5">
      <c r="A16692" s="410" t="s">
        <v>3050</v>
      </c>
      <c r="B16692" s="62" t="s">
        <v>123</v>
      </c>
      <c r="C16692" s="62">
        <v>3.3446160000000003E-2</v>
      </c>
      <c r="D16692" s="62">
        <v>1.17</v>
      </c>
      <c r="E16692" s="173">
        <f t="shared" si="368"/>
        <v>0.03</v>
      </c>
    </row>
    <row r="16693" spans="1:5" ht="30">
      <c r="A16693" s="410" t="s">
        <v>3051</v>
      </c>
      <c r="B16693" s="62" t="s">
        <v>123</v>
      </c>
      <c r="C16693" s="62">
        <v>3.2249999999999998E-4</v>
      </c>
      <c r="D16693" s="62">
        <v>140.43</v>
      </c>
      <c r="E16693" s="173">
        <f t="shared" si="368"/>
        <v>0.04</v>
      </c>
    </row>
    <row r="16694" spans="1:5" ht="30">
      <c r="A16694" s="410" t="s">
        <v>3052</v>
      </c>
      <c r="B16694" s="62" t="s">
        <v>123</v>
      </c>
      <c r="C16694" s="62">
        <v>2.1599999999999999E-4</v>
      </c>
      <c r="D16694" s="62">
        <v>123.37</v>
      </c>
      <c r="E16694" s="173">
        <f t="shared" si="368"/>
        <v>0.02</v>
      </c>
    </row>
    <row r="16695" spans="1:5" ht="30">
      <c r="A16695" s="410" t="s">
        <v>3080</v>
      </c>
      <c r="B16695" s="62" t="s">
        <v>123</v>
      </c>
      <c r="C16695" s="62">
        <v>1.324E-5</v>
      </c>
      <c r="D16695" s="62">
        <v>593.85</v>
      </c>
      <c r="E16695" s="173">
        <f t="shared" si="368"/>
        <v>0</v>
      </c>
    </row>
    <row r="16696" spans="1:5">
      <c r="A16696" s="410" t="s">
        <v>3081</v>
      </c>
      <c r="B16696" s="62" t="s">
        <v>123</v>
      </c>
      <c r="C16696" s="62">
        <v>8.1240000000000001E-5</v>
      </c>
      <c r="D16696" s="62">
        <v>134.63</v>
      </c>
      <c r="E16696" s="173">
        <f t="shared" si="368"/>
        <v>0.01</v>
      </c>
    </row>
    <row r="16697" spans="1:5">
      <c r="A16697" s="410" t="s">
        <v>3082</v>
      </c>
      <c r="B16697" s="62" t="s">
        <v>123</v>
      </c>
      <c r="C16697" s="62">
        <v>6.1719999999999999E-5</v>
      </c>
      <c r="D16697" s="62">
        <v>202.84</v>
      </c>
      <c r="E16697" s="173">
        <f t="shared" si="368"/>
        <v>0.01</v>
      </c>
    </row>
    <row r="16698" spans="1:5">
      <c r="A16698" s="410" t="s">
        <v>3083</v>
      </c>
      <c r="B16698" s="62" t="s">
        <v>123</v>
      </c>
      <c r="C16698" s="62">
        <v>1.324E-5</v>
      </c>
      <c r="D16698" s="62">
        <v>574.46</v>
      </c>
      <c r="E16698" s="173">
        <f t="shared" si="368"/>
        <v>0</v>
      </c>
    </row>
    <row r="16699" spans="1:5">
      <c r="A16699" s="410" t="s">
        <v>3084</v>
      </c>
      <c r="B16699" s="62" t="s">
        <v>123</v>
      </c>
      <c r="C16699" s="62">
        <v>1.626E-5</v>
      </c>
      <c r="D16699" s="62">
        <v>276.64</v>
      </c>
      <c r="E16699" s="173">
        <f t="shared" si="368"/>
        <v>0</v>
      </c>
    </row>
    <row r="16700" spans="1:5">
      <c r="A16700" s="410" t="s">
        <v>3085</v>
      </c>
      <c r="B16700" s="62" t="s">
        <v>123</v>
      </c>
      <c r="C16700" s="62">
        <v>8.1899999999999996E-4</v>
      </c>
      <c r="D16700" s="62">
        <v>8.1</v>
      </c>
      <c r="E16700" s="173">
        <f t="shared" si="368"/>
        <v>0</v>
      </c>
    </row>
    <row r="16701" spans="1:5">
      <c r="A16701" s="410" t="s">
        <v>3086</v>
      </c>
      <c r="B16701" s="62" t="s">
        <v>123</v>
      </c>
      <c r="C16701" s="62">
        <v>4.5345999999999999E-4</v>
      </c>
      <c r="D16701" s="62">
        <v>11.01</v>
      </c>
      <c r="E16701" s="173">
        <f t="shared" si="368"/>
        <v>0</v>
      </c>
    </row>
    <row r="16702" spans="1:5">
      <c r="A16702" s="410" t="s">
        <v>3087</v>
      </c>
      <c r="B16702" s="62" t="s">
        <v>123</v>
      </c>
      <c r="C16702" s="62">
        <v>4.5345999999999999E-4</v>
      </c>
      <c r="D16702" s="62">
        <v>24.42</v>
      </c>
      <c r="E16702" s="173">
        <f t="shared" si="368"/>
        <v>0.01</v>
      </c>
    </row>
    <row r="16703" spans="1:5">
      <c r="A16703" s="410" t="s">
        <v>3464</v>
      </c>
      <c r="B16703" s="62" t="s">
        <v>123</v>
      </c>
      <c r="C16703" s="62">
        <v>1.0030086499999999</v>
      </c>
      <c r="D16703" s="62">
        <v>26.59</v>
      </c>
      <c r="E16703" s="173">
        <f t="shared" si="368"/>
        <v>26.67</v>
      </c>
    </row>
    <row r="16704" spans="1:5">
      <c r="A16704" s="410" t="s">
        <v>562</v>
      </c>
      <c r="B16704" s="62" t="s">
        <v>563</v>
      </c>
      <c r="C16704" s="62" t="s">
        <v>563</v>
      </c>
      <c r="D16704" s="62" t="s">
        <v>563</v>
      </c>
      <c r="E16704" s="173">
        <f>SUM(E16680:E16703)</f>
        <v>27.840000000000003</v>
      </c>
    </row>
    <row r="16705" spans="1:5">
      <c r="A16705" s="410"/>
      <c r="B16705" s="62"/>
      <c r="C16705" s="62"/>
      <c r="D16705" s="62"/>
      <c r="E16705" s="173"/>
    </row>
    <row r="16706" spans="1:5">
      <c r="A16706" s="410" t="s">
        <v>565</v>
      </c>
      <c r="B16706" s="62" t="s">
        <v>563</v>
      </c>
      <c r="C16706" s="62" t="s">
        <v>563</v>
      </c>
      <c r="D16706" s="62" t="s">
        <v>563</v>
      </c>
      <c r="E16706" s="173">
        <f>E16672+E16677+E16704</f>
        <v>31.340000000000003</v>
      </c>
    </row>
    <row r="16707" spans="1:5">
      <c r="A16707" s="410"/>
      <c r="B16707" s="62"/>
      <c r="C16707" s="62"/>
      <c r="D16707" s="413"/>
      <c r="E16707" s="173"/>
    </row>
    <row r="16708" spans="1:5">
      <c r="A16708" s="410"/>
      <c r="B16708" s="62"/>
      <c r="C16708" s="62"/>
      <c r="D16708" s="62"/>
      <c r="E16708" s="173"/>
    </row>
    <row r="16709" spans="1:5">
      <c r="A16709" s="410"/>
      <c r="B16709" s="62"/>
      <c r="C16709" s="62"/>
      <c r="D16709" s="62"/>
      <c r="E16709" s="173"/>
    </row>
    <row r="16710" spans="1:5">
      <c r="A16710" s="410" t="s">
        <v>2902</v>
      </c>
      <c r="B16710" s="62" t="s">
        <v>3741</v>
      </c>
      <c r="C16710" s="62"/>
      <c r="D16710" s="62"/>
      <c r="E16710" s="173"/>
    </row>
    <row r="16711" spans="1:5">
      <c r="A16711" s="410" t="s">
        <v>2903</v>
      </c>
      <c r="B16711" s="62"/>
      <c r="C16711" s="62"/>
      <c r="D16711" s="62"/>
      <c r="E16711" s="173"/>
    </row>
    <row r="16712" spans="1:5">
      <c r="A16712" s="410" t="s">
        <v>570</v>
      </c>
      <c r="B16712" s="62"/>
      <c r="C16712" s="62"/>
      <c r="D16712" s="62"/>
      <c r="E16712" s="173"/>
    </row>
    <row r="16713" spans="1:5">
      <c r="A16713" s="410"/>
      <c r="B16713" s="62"/>
      <c r="C16713" s="62"/>
      <c r="D16713" s="62"/>
      <c r="E16713" s="173"/>
    </row>
    <row r="16714" spans="1:5">
      <c r="A16714" s="410" t="s">
        <v>576</v>
      </c>
      <c r="B16714" s="62" t="s">
        <v>558</v>
      </c>
      <c r="C16714" s="62" t="s">
        <v>559</v>
      </c>
      <c r="D16714" s="62" t="s">
        <v>560</v>
      </c>
      <c r="E16714" s="173" t="s">
        <v>561</v>
      </c>
    </row>
    <row r="16715" spans="1:5" ht="30">
      <c r="A16715" s="410" t="s">
        <v>3061</v>
      </c>
      <c r="B16715" s="62" t="s">
        <v>123</v>
      </c>
      <c r="C16715" s="62">
        <v>2.0319999999999999E-5</v>
      </c>
      <c r="D16715" s="62">
        <v>576</v>
      </c>
      <c r="E16715" s="173">
        <f>TRUNC((C16715*D16715),2)</f>
        <v>0.01</v>
      </c>
    </row>
    <row r="16716" spans="1:5">
      <c r="A16716" s="410" t="s">
        <v>562</v>
      </c>
      <c r="B16716" s="62" t="s">
        <v>563</v>
      </c>
      <c r="C16716" s="62" t="s">
        <v>563</v>
      </c>
      <c r="D16716" s="62" t="s">
        <v>563</v>
      </c>
      <c r="E16716" s="173">
        <f>SUM(E16715:E16715)</f>
        <v>0.01</v>
      </c>
    </row>
    <row r="16717" spans="1:5">
      <c r="A16717" s="410"/>
      <c r="B16717" s="62"/>
      <c r="C16717" s="62"/>
      <c r="D16717" s="62"/>
      <c r="E16717" s="173"/>
    </row>
    <row r="16718" spans="1:5">
      <c r="A16718" s="410" t="s">
        <v>557</v>
      </c>
      <c r="B16718" s="62" t="s">
        <v>558</v>
      </c>
      <c r="C16718" s="62" t="s">
        <v>559</v>
      </c>
      <c r="D16718" s="62" t="s">
        <v>560</v>
      </c>
      <c r="E16718" s="173" t="s">
        <v>561</v>
      </c>
    </row>
    <row r="16719" spans="1:5">
      <c r="A16719" s="410" t="s">
        <v>3124</v>
      </c>
      <c r="B16719" s="62" t="s">
        <v>122</v>
      </c>
      <c r="C16719" s="62">
        <v>0.15451500000000001</v>
      </c>
      <c r="D16719" s="62">
        <v>9.34</v>
      </c>
      <c r="E16719" s="173">
        <f>TRUNC((C16719*D16719),2)</f>
        <v>1.44</v>
      </c>
    </row>
    <row r="16720" spans="1:5">
      <c r="A16720" s="410" t="s">
        <v>3125</v>
      </c>
      <c r="B16720" s="62" t="s">
        <v>122</v>
      </c>
      <c r="C16720" s="62">
        <v>0.15451500000000001</v>
      </c>
      <c r="D16720" s="62">
        <v>13.3</v>
      </c>
      <c r="E16720" s="173">
        <f>TRUNC((C16720*D16720),2)</f>
        <v>2.0499999999999998</v>
      </c>
    </row>
    <row r="16721" spans="1:5">
      <c r="A16721" s="410" t="s">
        <v>562</v>
      </c>
      <c r="B16721" s="62" t="s">
        <v>563</v>
      </c>
      <c r="C16721" s="62" t="s">
        <v>563</v>
      </c>
      <c r="D16721" s="62" t="s">
        <v>563</v>
      </c>
      <c r="E16721" s="173">
        <f>SUM(E16719:E16720)</f>
        <v>3.4899999999999998</v>
      </c>
    </row>
    <row r="16722" spans="1:5">
      <c r="A16722" s="410"/>
      <c r="B16722" s="62"/>
      <c r="C16722" s="62"/>
      <c r="D16722" s="62"/>
      <c r="E16722" s="173"/>
    </row>
    <row r="16723" spans="1:5">
      <c r="A16723" s="410" t="s">
        <v>564</v>
      </c>
      <c r="B16723" s="62" t="s">
        <v>558</v>
      </c>
      <c r="C16723" s="62" t="s">
        <v>559</v>
      </c>
      <c r="D16723" s="62" t="s">
        <v>560</v>
      </c>
      <c r="E16723" s="173" t="s">
        <v>561</v>
      </c>
    </row>
    <row r="16724" spans="1:5">
      <c r="A16724" s="410" t="s">
        <v>3066</v>
      </c>
      <c r="B16724" s="62" t="s">
        <v>123</v>
      </c>
      <c r="C16724" s="62">
        <v>2.4051599999999999E-3</v>
      </c>
      <c r="D16724" s="62">
        <v>6.92</v>
      </c>
      <c r="E16724" s="173">
        <f t="shared" ref="E16724:E16747" si="369">TRUNC((C16724*D16724),2)</f>
        <v>0.01</v>
      </c>
    </row>
    <row r="16725" spans="1:5">
      <c r="A16725" s="410" t="s">
        <v>3046</v>
      </c>
      <c r="B16725" s="62" t="s">
        <v>131</v>
      </c>
      <c r="C16725" s="62">
        <v>4.8030000000000002E-4</v>
      </c>
      <c r="D16725" s="62">
        <v>50.4</v>
      </c>
      <c r="E16725" s="173">
        <f t="shared" si="369"/>
        <v>0.02</v>
      </c>
    </row>
    <row r="16726" spans="1:5">
      <c r="A16726" s="410" t="s">
        <v>3067</v>
      </c>
      <c r="B16726" s="62" t="s">
        <v>123</v>
      </c>
      <c r="C16726" s="62">
        <v>1.9938000000000001E-4</v>
      </c>
      <c r="D16726" s="62">
        <v>108.95</v>
      </c>
      <c r="E16726" s="173">
        <f t="shared" si="369"/>
        <v>0.02</v>
      </c>
    </row>
    <row r="16727" spans="1:5">
      <c r="A16727" s="410" t="s">
        <v>3069</v>
      </c>
      <c r="B16727" s="62" t="s">
        <v>123</v>
      </c>
      <c r="C16727" s="62">
        <v>2.7207400000000001E-3</v>
      </c>
      <c r="D16727" s="62">
        <v>6.21</v>
      </c>
      <c r="E16727" s="173">
        <f t="shared" si="369"/>
        <v>0.01</v>
      </c>
    </row>
    <row r="16728" spans="1:5">
      <c r="A16728" s="410" t="s">
        <v>3047</v>
      </c>
      <c r="B16728" s="62" t="s">
        <v>131</v>
      </c>
      <c r="C16728" s="62">
        <v>4.1203799999999999E-3</v>
      </c>
      <c r="D16728" s="62">
        <v>9.4499999999999993</v>
      </c>
      <c r="E16728" s="173">
        <f t="shared" si="369"/>
        <v>0.03</v>
      </c>
    </row>
    <row r="16729" spans="1:5">
      <c r="A16729" s="410" t="s">
        <v>3075</v>
      </c>
      <c r="B16729" s="62" t="s">
        <v>128</v>
      </c>
      <c r="C16729" s="62">
        <v>4.5345999999999999E-4</v>
      </c>
      <c r="D16729" s="62">
        <v>15.32</v>
      </c>
      <c r="E16729" s="173">
        <f t="shared" si="369"/>
        <v>0</v>
      </c>
    </row>
    <row r="16730" spans="1:5">
      <c r="A16730" s="410" t="s">
        <v>3076</v>
      </c>
      <c r="B16730" s="62" t="s">
        <v>122</v>
      </c>
      <c r="C16730" s="62">
        <v>0.3</v>
      </c>
      <c r="D16730" s="62">
        <v>1.87</v>
      </c>
      <c r="E16730" s="173">
        <f t="shared" si="369"/>
        <v>0.56000000000000005</v>
      </c>
    </row>
    <row r="16731" spans="1:5">
      <c r="A16731" s="410" t="s">
        <v>3077</v>
      </c>
      <c r="B16731" s="62" t="s">
        <v>122</v>
      </c>
      <c r="C16731" s="62">
        <v>0.3</v>
      </c>
      <c r="D16731" s="62">
        <v>0.71</v>
      </c>
      <c r="E16731" s="173">
        <f t="shared" si="369"/>
        <v>0.21</v>
      </c>
    </row>
    <row r="16732" spans="1:5">
      <c r="A16732" s="410" t="s">
        <v>3078</v>
      </c>
      <c r="B16732" s="62" t="s">
        <v>122</v>
      </c>
      <c r="C16732" s="62">
        <v>0.3</v>
      </c>
      <c r="D16732" s="62">
        <v>0.34</v>
      </c>
      <c r="E16732" s="173">
        <f t="shared" si="369"/>
        <v>0.1</v>
      </c>
    </row>
    <row r="16733" spans="1:5">
      <c r="A16733" s="410" t="s">
        <v>3079</v>
      </c>
      <c r="B16733" s="62" t="s">
        <v>122</v>
      </c>
      <c r="C16733" s="62">
        <v>0.3</v>
      </c>
      <c r="D16733" s="62">
        <v>0.05</v>
      </c>
      <c r="E16733" s="173">
        <f t="shared" si="369"/>
        <v>0.01</v>
      </c>
    </row>
    <row r="16734" spans="1:5">
      <c r="A16734" s="410" t="s">
        <v>3048</v>
      </c>
      <c r="B16734" s="62" t="s">
        <v>123</v>
      </c>
      <c r="C16734" s="62">
        <v>7.9390000000000005E-4</v>
      </c>
      <c r="D16734" s="62">
        <v>31.18</v>
      </c>
      <c r="E16734" s="173">
        <f t="shared" si="369"/>
        <v>0.02</v>
      </c>
    </row>
    <row r="16735" spans="1:5">
      <c r="A16735" s="410" t="s">
        <v>3049</v>
      </c>
      <c r="B16735" s="62" t="s">
        <v>123</v>
      </c>
      <c r="C16735" s="62">
        <v>3.7209999999999999E-4</v>
      </c>
      <c r="D16735" s="62">
        <v>178.5</v>
      </c>
      <c r="E16735" s="173">
        <f t="shared" si="369"/>
        <v>0.06</v>
      </c>
    </row>
    <row r="16736" spans="1:5">
      <c r="A16736" s="410" t="s">
        <v>3050</v>
      </c>
      <c r="B16736" s="62" t="s">
        <v>123</v>
      </c>
      <c r="C16736" s="62">
        <v>3.3446160000000003E-2</v>
      </c>
      <c r="D16736" s="62">
        <v>1.17</v>
      </c>
      <c r="E16736" s="173">
        <f t="shared" si="369"/>
        <v>0.03</v>
      </c>
    </row>
    <row r="16737" spans="1:5" ht="30">
      <c r="A16737" s="410" t="s">
        <v>3051</v>
      </c>
      <c r="B16737" s="62" t="s">
        <v>123</v>
      </c>
      <c r="C16737" s="62">
        <v>3.2249999999999998E-4</v>
      </c>
      <c r="D16737" s="62">
        <v>140.43</v>
      </c>
      <c r="E16737" s="173">
        <f t="shared" si="369"/>
        <v>0.04</v>
      </c>
    </row>
    <row r="16738" spans="1:5" ht="30">
      <c r="A16738" s="410" t="s">
        <v>3052</v>
      </c>
      <c r="B16738" s="62" t="s">
        <v>123</v>
      </c>
      <c r="C16738" s="62">
        <v>2.1599999999999999E-4</v>
      </c>
      <c r="D16738" s="62">
        <v>123.37</v>
      </c>
      <c r="E16738" s="173">
        <f t="shared" si="369"/>
        <v>0.02</v>
      </c>
    </row>
    <row r="16739" spans="1:5" ht="30">
      <c r="A16739" s="410" t="s">
        <v>3080</v>
      </c>
      <c r="B16739" s="62" t="s">
        <v>123</v>
      </c>
      <c r="C16739" s="62">
        <v>1.324E-5</v>
      </c>
      <c r="D16739" s="62">
        <v>593.85</v>
      </c>
      <c r="E16739" s="173">
        <f t="shared" si="369"/>
        <v>0</v>
      </c>
    </row>
    <row r="16740" spans="1:5">
      <c r="A16740" s="410" t="s">
        <v>3081</v>
      </c>
      <c r="B16740" s="62" t="s">
        <v>123</v>
      </c>
      <c r="C16740" s="62">
        <v>8.1240000000000001E-5</v>
      </c>
      <c r="D16740" s="62">
        <v>134.63</v>
      </c>
      <c r="E16740" s="173">
        <f t="shared" si="369"/>
        <v>0.01</v>
      </c>
    </row>
    <row r="16741" spans="1:5">
      <c r="A16741" s="410" t="s">
        <v>3082</v>
      </c>
      <c r="B16741" s="62" t="s">
        <v>123</v>
      </c>
      <c r="C16741" s="62">
        <v>6.1719999999999999E-5</v>
      </c>
      <c r="D16741" s="62">
        <v>202.84</v>
      </c>
      <c r="E16741" s="173">
        <f t="shared" si="369"/>
        <v>0.01</v>
      </c>
    </row>
    <row r="16742" spans="1:5">
      <c r="A16742" s="410" t="s">
        <v>3083</v>
      </c>
      <c r="B16742" s="62" t="s">
        <v>123</v>
      </c>
      <c r="C16742" s="62">
        <v>1.324E-5</v>
      </c>
      <c r="D16742" s="62">
        <v>574.46</v>
      </c>
      <c r="E16742" s="173">
        <f t="shared" si="369"/>
        <v>0</v>
      </c>
    </row>
    <row r="16743" spans="1:5">
      <c r="A16743" s="410" t="s">
        <v>3084</v>
      </c>
      <c r="B16743" s="62" t="s">
        <v>123</v>
      </c>
      <c r="C16743" s="62">
        <v>1.626E-5</v>
      </c>
      <c r="D16743" s="62">
        <v>276.64</v>
      </c>
      <c r="E16743" s="173">
        <f t="shared" si="369"/>
        <v>0</v>
      </c>
    </row>
    <row r="16744" spans="1:5">
      <c r="A16744" s="410" t="s">
        <v>3085</v>
      </c>
      <c r="B16744" s="62" t="s">
        <v>123</v>
      </c>
      <c r="C16744" s="62">
        <v>8.1899999999999996E-4</v>
      </c>
      <c r="D16744" s="62">
        <v>8.1</v>
      </c>
      <c r="E16744" s="173">
        <f t="shared" si="369"/>
        <v>0</v>
      </c>
    </row>
    <row r="16745" spans="1:5">
      <c r="A16745" s="410" t="s">
        <v>3086</v>
      </c>
      <c r="B16745" s="62" t="s">
        <v>123</v>
      </c>
      <c r="C16745" s="62">
        <v>4.5345999999999999E-4</v>
      </c>
      <c r="D16745" s="62">
        <v>11.01</v>
      </c>
      <c r="E16745" s="173">
        <f t="shared" si="369"/>
        <v>0</v>
      </c>
    </row>
    <row r="16746" spans="1:5">
      <c r="A16746" s="410" t="s">
        <v>3087</v>
      </c>
      <c r="B16746" s="62" t="s">
        <v>123</v>
      </c>
      <c r="C16746" s="62">
        <v>4.5345999999999999E-4</v>
      </c>
      <c r="D16746" s="62">
        <v>24.42</v>
      </c>
      <c r="E16746" s="173">
        <f t="shared" si="369"/>
        <v>0.01</v>
      </c>
    </row>
    <row r="16747" spans="1:5">
      <c r="A16747" s="410" t="s">
        <v>3465</v>
      </c>
      <c r="B16747" s="62" t="s">
        <v>123</v>
      </c>
      <c r="C16747" s="62">
        <v>1.0030452999999999</v>
      </c>
      <c r="D16747" s="62">
        <v>26.27</v>
      </c>
      <c r="E16747" s="173">
        <f t="shared" si="369"/>
        <v>26.35</v>
      </c>
    </row>
    <row r="16748" spans="1:5">
      <c r="A16748" s="410" t="s">
        <v>562</v>
      </c>
      <c r="B16748" s="62" t="s">
        <v>563</v>
      </c>
      <c r="C16748" s="62" t="s">
        <v>563</v>
      </c>
      <c r="D16748" s="62" t="s">
        <v>563</v>
      </c>
      <c r="E16748" s="173">
        <f>SUM(E16724:E16747)</f>
        <v>27.520000000000003</v>
      </c>
    </row>
    <row r="16749" spans="1:5">
      <c r="A16749" s="410"/>
      <c r="B16749" s="62"/>
      <c r="C16749" s="62"/>
      <c r="D16749" s="62"/>
      <c r="E16749" s="173"/>
    </row>
    <row r="16750" spans="1:5">
      <c r="A16750" s="410" t="s">
        <v>565</v>
      </c>
      <c r="B16750" s="62" t="s">
        <v>563</v>
      </c>
      <c r="C16750" s="62" t="s">
        <v>563</v>
      </c>
      <c r="D16750" s="62" t="s">
        <v>563</v>
      </c>
      <c r="E16750" s="173">
        <f>E16716+E16721+E16748</f>
        <v>31.020000000000003</v>
      </c>
    </row>
    <row r="16751" spans="1:5">
      <c r="A16751" s="410"/>
      <c r="B16751" s="62"/>
      <c r="C16751" s="62"/>
      <c r="D16751" s="413"/>
      <c r="E16751" s="173"/>
    </row>
    <row r="16752" spans="1:5">
      <c r="A16752" s="410"/>
      <c r="B16752" s="62"/>
      <c r="C16752" s="62"/>
      <c r="D16752" s="62"/>
      <c r="E16752" s="173"/>
    </row>
    <row r="16753" spans="1:5">
      <c r="A16753" s="410"/>
      <c r="B16753" s="62"/>
      <c r="C16753" s="62"/>
      <c r="D16753" s="62"/>
      <c r="E16753" s="173"/>
    </row>
    <row r="16754" spans="1:5">
      <c r="A16754" s="410" t="s">
        <v>2904</v>
      </c>
      <c r="B16754" s="62" t="s">
        <v>3547</v>
      </c>
      <c r="C16754" s="62"/>
      <c r="D16754" s="62"/>
      <c r="E16754" s="173"/>
    </row>
    <row r="16755" spans="1:5">
      <c r="A16755" s="410" t="s">
        <v>2905</v>
      </c>
      <c r="B16755" s="62"/>
      <c r="C16755" s="62"/>
      <c r="D16755" s="62"/>
      <c r="E16755" s="173"/>
    </row>
    <row r="16756" spans="1:5">
      <c r="A16756" s="410" t="s">
        <v>590</v>
      </c>
      <c r="B16756" s="62"/>
      <c r="C16756" s="62"/>
      <c r="D16756" s="62"/>
      <c r="E16756" s="173"/>
    </row>
    <row r="16757" spans="1:5">
      <c r="A16757" s="410"/>
      <c r="B16757" s="62"/>
      <c r="C16757" s="62"/>
      <c r="D16757" s="62"/>
      <c r="E16757" s="173"/>
    </row>
    <row r="16758" spans="1:5">
      <c r="A16758" s="410" t="s">
        <v>576</v>
      </c>
      <c r="B16758" s="62" t="s">
        <v>558</v>
      </c>
      <c r="C16758" s="62" t="s">
        <v>559</v>
      </c>
      <c r="D16758" s="62" t="s">
        <v>560</v>
      </c>
      <c r="E16758" s="173" t="s">
        <v>561</v>
      </c>
    </row>
    <row r="16759" spans="1:5" ht="30">
      <c r="A16759" s="410" t="s">
        <v>3061</v>
      </c>
      <c r="B16759" s="62" t="s">
        <v>123</v>
      </c>
      <c r="C16759" s="62">
        <v>8.1200000000000002E-6</v>
      </c>
      <c r="D16759" s="62">
        <v>576</v>
      </c>
      <c r="E16759" s="173">
        <f>TRUNC((C16759*D16759),2)</f>
        <v>0</v>
      </c>
    </row>
    <row r="16760" spans="1:5">
      <c r="A16760" s="410" t="s">
        <v>562</v>
      </c>
      <c r="B16760" s="62" t="s">
        <v>563</v>
      </c>
      <c r="C16760" s="62" t="s">
        <v>563</v>
      </c>
      <c r="D16760" s="62" t="s">
        <v>563</v>
      </c>
      <c r="E16760" s="173">
        <f>SUM(E16759:E16759)</f>
        <v>0</v>
      </c>
    </row>
    <row r="16761" spans="1:5">
      <c r="A16761" s="410"/>
      <c r="B16761" s="62"/>
      <c r="C16761" s="62"/>
      <c r="D16761" s="62"/>
      <c r="E16761" s="173"/>
    </row>
    <row r="16762" spans="1:5">
      <c r="A16762" s="410" t="s">
        <v>557</v>
      </c>
      <c r="B16762" s="62" t="s">
        <v>558</v>
      </c>
      <c r="C16762" s="62" t="s">
        <v>559</v>
      </c>
      <c r="D16762" s="62" t="s">
        <v>560</v>
      </c>
      <c r="E16762" s="173" t="s">
        <v>561</v>
      </c>
    </row>
    <row r="16763" spans="1:5">
      <c r="A16763" s="410" t="s">
        <v>3124</v>
      </c>
      <c r="B16763" s="62" t="s">
        <v>122</v>
      </c>
      <c r="C16763" s="62">
        <v>6.1806E-2</v>
      </c>
      <c r="D16763" s="62">
        <v>9.34</v>
      </c>
      <c r="E16763" s="173">
        <f>TRUNC((C16763*D16763),2)</f>
        <v>0.56999999999999995</v>
      </c>
    </row>
    <row r="16764" spans="1:5">
      <c r="A16764" s="410" t="s">
        <v>3125</v>
      </c>
      <c r="B16764" s="62" t="s">
        <v>122</v>
      </c>
      <c r="C16764" s="62">
        <v>6.1806E-2</v>
      </c>
      <c r="D16764" s="62">
        <v>13.3</v>
      </c>
      <c r="E16764" s="173">
        <f>TRUNC((C16764*D16764),2)</f>
        <v>0.82</v>
      </c>
    </row>
    <row r="16765" spans="1:5">
      <c r="A16765" s="410" t="s">
        <v>562</v>
      </c>
      <c r="B16765" s="62" t="s">
        <v>563</v>
      </c>
      <c r="C16765" s="62" t="s">
        <v>563</v>
      </c>
      <c r="D16765" s="62" t="s">
        <v>563</v>
      </c>
      <c r="E16765" s="173">
        <f>SUM(E16763:E16764)</f>
        <v>1.39</v>
      </c>
    </row>
    <row r="16766" spans="1:5">
      <c r="A16766" s="410"/>
      <c r="B16766" s="62"/>
      <c r="C16766" s="62"/>
      <c r="D16766" s="62"/>
      <c r="E16766" s="173"/>
    </row>
    <row r="16767" spans="1:5">
      <c r="A16767" s="410" t="s">
        <v>564</v>
      </c>
      <c r="B16767" s="62" t="s">
        <v>558</v>
      </c>
      <c r="C16767" s="62" t="s">
        <v>559</v>
      </c>
      <c r="D16767" s="62" t="s">
        <v>560</v>
      </c>
      <c r="E16767" s="173" t="s">
        <v>561</v>
      </c>
    </row>
    <row r="16768" spans="1:5">
      <c r="A16768" s="410" t="s">
        <v>3066</v>
      </c>
      <c r="B16768" s="62" t="s">
        <v>123</v>
      </c>
      <c r="C16768" s="62">
        <v>9.6206000000000004E-4</v>
      </c>
      <c r="D16768" s="62">
        <v>6.92</v>
      </c>
      <c r="E16768" s="173">
        <f t="shared" ref="E16768:E16791" si="370">TRUNC((C16768*D16768),2)</f>
        <v>0</v>
      </c>
    </row>
    <row r="16769" spans="1:5">
      <c r="A16769" s="410" t="s">
        <v>3046</v>
      </c>
      <c r="B16769" s="62" t="s">
        <v>131</v>
      </c>
      <c r="C16769" s="62">
        <v>1.9212E-4</v>
      </c>
      <c r="D16769" s="62">
        <v>50.4</v>
      </c>
      <c r="E16769" s="173">
        <f t="shared" si="370"/>
        <v>0</v>
      </c>
    </row>
    <row r="16770" spans="1:5">
      <c r="A16770" s="410" t="s">
        <v>3067</v>
      </c>
      <c r="B16770" s="62" t="s">
        <v>123</v>
      </c>
      <c r="C16770" s="62">
        <v>7.9759999999999995E-5</v>
      </c>
      <c r="D16770" s="62">
        <v>108.95</v>
      </c>
      <c r="E16770" s="173">
        <f t="shared" si="370"/>
        <v>0</v>
      </c>
    </row>
    <row r="16771" spans="1:5">
      <c r="A16771" s="410" t="s">
        <v>3069</v>
      </c>
      <c r="B16771" s="62" t="s">
        <v>123</v>
      </c>
      <c r="C16771" s="62">
        <v>1.0882999999999999E-3</v>
      </c>
      <c r="D16771" s="62">
        <v>6.21</v>
      </c>
      <c r="E16771" s="173">
        <f t="shared" si="370"/>
        <v>0</v>
      </c>
    </row>
    <row r="16772" spans="1:5">
      <c r="A16772" s="410" t="s">
        <v>3047</v>
      </c>
      <c r="B16772" s="62" t="s">
        <v>131</v>
      </c>
      <c r="C16772" s="62">
        <v>1.6481600000000001E-3</v>
      </c>
      <c r="D16772" s="62">
        <v>9.4499999999999993</v>
      </c>
      <c r="E16772" s="173">
        <f t="shared" si="370"/>
        <v>0.01</v>
      </c>
    </row>
    <row r="16773" spans="1:5">
      <c r="A16773" s="410" t="s">
        <v>3075</v>
      </c>
      <c r="B16773" s="62" t="s">
        <v>128</v>
      </c>
      <c r="C16773" s="62">
        <v>1.8138E-4</v>
      </c>
      <c r="D16773" s="62">
        <v>15.32</v>
      </c>
      <c r="E16773" s="173">
        <f t="shared" si="370"/>
        <v>0</v>
      </c>
    </row>
    <row r="16774" spans="1:5">
      <c r="A16774" s="410" t="s">
        <v>3076</v>
      </c>
      <c r="B16774" s="62" t="s">
        <v>122</v>
      </c>
      <c r="C16774" s="62">
        <v>0.12</v>
      </c>
      <c r="D16774" s="62">
        <v>1.87</v>
      </c>
      <c r="E16774" s="173">
        <f t="shared" si="370"/>
        <v>0.22</v>
      </c>
    </row>
    <row r="16775" spans="1:5">
      <c r="A16775" s="410" t="s">
        <v>3077</v>
      </c>
      <c r="B16775" s="62" t="s">
        <v>122</v>
      </c>
      <c r="C16775" s="62">
        <v>0.12</v>
      </c>
      <c r="D16775" s="62">
        <v>0.71</v>
      </c>
      <c r="E16775" s="173">
        <f t="shared" si="370"/>
        <v>0.08</v>
      </c>
    </row>
    <row r="16776" spans="1:5">
      <c r="A16776" s="410" t="s">
        <v>3078</v>
      </c>
      <c r="B16776" s="62" t="s">
        <v>122</v>
      </c>
      <c r="C16776" s="62">
        <v>0.12</v>
      </c>
      <c r="D16776" s="62">
        <v>0.34</v>
      </c>
      <c r="E16776" s="173">
        <f t="shared" si="370"/>
        <v>0.04</v>
      </c>
    </row>
    <row r="16777" spans="1:5">
      <c r="A16777" s="410" t="s">
        <v>3079</v>
      </c>
      <c r="B16777" s="62" t="s">
        <v>122</v>
      </c>
      <c r="C16777" s="62">
        <v>0.12</v>
      </c>
      <c r="D16777" s="62">
        <v>0.05</v>
      </c>
      <c r="E16777" s="173">
        <f t="shared" si="370"/>
        <v>0</v>
      </c>
    </row>
    <row r="16778" spans="1:5">
      <c r="A16778" s="410" t="s">
        <v>3048</v>
      </c>
      <c r="B16778" s="62" t="s">
        <v>123</v>
      </c>
      <c r="C16778" s="62">
        <v>3.1755999999999999E-4</v>
      </c>
      <c r="D16778" s="62">
        <v>31.18</v>
      </c>
      <c r="E16778" s="173">
        <f t="shared" si="370"/>
        <v>0</v>
      </c>
    </row>
    <row r="16779" spans="1:5">
      <c r="A16779" s="410" t="s">
        <v>3049</v>
      </c>
      <c r="B16779" s="62" t="s">
        <v>123</v>
      </c>
      <c r="C16779" s="62">
        <v>1.4883999999999999E-4</v>
      </c>
      <c r="D16779" s="62">
        <v>178.5</v>
      </c>
      <c r="E16779" s="173">
        <f t="shared" si="370"/>
        <v>0.02</v>
      </c>
    </row>
    <row r="16780" spans="1:5">
      <c r="A16780" s="410" t="s">
        <v>3050</v>
      </c>
      <c r="B16780" s="62" t="s">
        <v>123</v>
      </c>
      <c r="C16780" s="62">
        <v>1.337846E-2</v>
      </c>
      <c r="D16780" s="62">
        <v>1.17</v>
      </c>
      <c r="E16780" s="173">
        <f t="shared" si="370"/>
        <v>0.01</v>
      </c>
    </row>
    <row r="16781" spans="1:5" ht="30">
      <c r="A16781" s="410" t="s">
        <v>3051</v>
      </c>
      <c r="B16781" s="62" t="s">
        <v>123</v>
      </c>
      <c r="C16781" s="62">
        <v>1.2899999999999999E-4</v>
      </c>
      <c r="D16781" s="62">
        <v>140.43</v>
      </c>
      <c r="E16781" s="173">
        <f t="shared" si="370"/>
        <v>0.01</v>
      </c>
    </row>
    <row r="16782" spans="1:5" ht="30">
      <c r="A16782" s="410" t="s">
        <v>3052</v>
      </c>
      <c r="B16782" s="62" t="s">
        <v>123</v>
      </c>
      <c r="C16782" s="62">
        <v>8.6399999999999999E-5</v>
      </c>
      <c r="D16782" s="62">
        <v>123.37</v>
      </c>
      <c r="E16782" s="173">
        <f t="shared" si="370"/>
        <v>0.01</v>
      </c>
    </row>
    <row r="16783" spans="1:5" ht="30">
      <c r="A16783" s="410" t="s">
        <v>3080</v>
      </c>
      <c r="B16783" s="62" t="s">
        <v>123</v>
      </c>
      <c r="C16783" s="62">
        <v>5.3000000000000001E-6</v>
      </c>
      <c r="D16783" s="62">
        <v>593.85</v>
      </c>
      <c r="E16783" s="173">
        <f t="shared" si="370"/>
        <v>0</v>
      </c>
    </row>
    <row r="16784" spans="1:5">
      <c r="A16784" s="410" t="s">
        <v>3081</v>
      </c>
      <c r="B16784" s="62" t="s">
        <v>123</v>
      </c>
      <c r="C16784" s="62">
        <v>3.2499999999999997E-5</v>
      </c>
      <c r="D16784" s="62">
        <v>134.63</v>
      </c>
      <c r="E16784" s="173">
        <f t="shared" si="370"/>
        <v>0</v>
      </c>
    </row>
    <row r="16785" spans="1:5">
      <c r="A16785" s="410" t="s">
        <v>3082</v>
      </c>
      <c r="B16785" s="62" t="s">
        <v>123</v>
      </c>
      <c r="C16785" s="62">
        <v>2.4680000000000001E-5</v>
      </c>
      <c r="D16785" s="62">
        <v>202.84</v>
      </c>
      <c r="E16785" s="173">
        <f t="shared" si="370"/>
        <v>0</v>
      </c>
    </row>
    <row r="16786" spans="1:5">
      <c r="A16786" s="410" t="s">
        <v>3083</v>
      </c>
      <c r="B16786" s="62" t="s">
        <v>123</v>
      </c>
      <c r="C16786" s="62">
        <v>5.3000000000000001E-6</v>
      </c>
      <c r="D16786" s="62">
        <v>574.46</v>
      </c>
      <c r="E16786" s="173">
        <f t="shared" si="370"/>
        <v>0</v>
      </c>
    </row>
    <row r="16787" spans="1:5">
      <c r="A16787" s="410" t="s">
        <v>3084</v>
      </c>
      <c r="B16787" s="62" t="s">
        <v>123</v>
      </c>
      <c r="C16787" s="62">
        <v>6.4999999999999996E-6</v>
      </c>
      <c r="D16787" s="62">
        <v>276.64</v>
      </c>
      <c r="E16787" s="173">
        <f t="shared" si="370"/>
        <v>0</v>
      </c>
    </row>
    <row r="16788" spans="1:5">
      <c r="A16788" s="410" t="s">
        <v>3085</v>
      </c>
      <c r="B16788" s="62" t="s">
        <v>123</v>
      </c>
      <c r="C16788" s="62">
        <v>3.2759999999999999E-4</v>
      </c>
      <c r="D16788" s="62">
        <v>8.1</v>
      </c>
      <c r="E16788" s="173">
        <f t="shared" si="370"/>
        <v>0</v>
      </c>
    </row>
    <row r="16789" spans="1:5">
      <c r="A16789" s="410" t="s">
        <v>3086</v>
      </c>
      <c r="B16789" s="62" t="s">
        <v>123</v>
      </c>
      <c r="C16789" s="62">
        <v>1.8138E-4</v>
      </c>
      <c r="D16789" s="62">
        <v>11.01</v>
      </c>
      <c r="E16789" s="173">
        <f t="shared" si="370"/>
        <v>0</v>
      </c>
    </row>
    <row r="16790" spans="1:5">
      <c r="A16790" s="410" t="s">
        <v>3087</v>
      </c>
      <c r="B16790" s="62" t="s">
        <v>123</v>
      </c>
      <c r="C16790" s="62">
        <v>1.8138E-4</v>
      </c>
      <c r="D16790" s="62">
        <v>24.42</v>
      </c>
      <c r="E16790" s="173">
        <f t="shared" si="370"/>
        <v>0</v>
      </c>
    </row>
    <row r="16791" spans="1:5">
      <c r="A16791" s="410" t="s">
        <v>3466</v>
      </c>
      <c r="B16791" s="62" t="s">
        <v>126</v>
      </c>
      <c r="C16791" s="62">
        <v>1.1550887599999999</v>
      </c>
      <c r="D16791" s="62">
        <v>1.69</v>
      </c>
      <c r="E16791" s="173">
        <f t="shared" si="370"/>
        <v>1.95</v>
      </c>
    </row>
    <row r="16792" spans="1:5">
      <c r="A16792" s="410" t="s">
        <v>562</v>
      </c>
      <c r="B16792" s="62" t="s">
        <v>563</v>
      </c>
      <c r="C16792" s="62" t="s">
        <v>563</v>
      </c>
      <c r="D16792" s="62" t="s">
        <v>563</v>
      </c>
      <c r="E16792" s="173">
        <f>SUM(E16768:E16791)</f>
        <v>2.35</v>
      </c>
    </row>
    <row r="16793" spans="1:5">
      <c r="A16793" s="410"/>
      <c r="B16793" s="62"/>
      <c r="C16793" s="62"/>
      <c r="D16793" s="62"/>
      <c r="E16793" s="173"/>
    </row>
    <row r="16794" spans="1:5">
      <c r="A16794" s="410" t="s">
        <v>565</v>
      </c>
      <c r="B16794" s="62" t="s">
        <v>563</v>
      </c>
      <c r="C16794" s="62" t="s">
        <v>563</v>
      </c>
      <c r="D16794" s="62" t="s">
        <v>563</v>
      </c>
      <c r="E16794" s="173">
        <f>E16760+E16765+E16792</f>
        <v>3.74</v>
      </c>
    </row>
    <row r="16795" spans="1:5">
      <c r="A16795" s="410"/>
      <c r="B16795" s="62"/>
      <c r="C16795" s="62"/>
      <c r="D16795" s="413"/>
      <c r="E16795" s="173"/>
    </row>
    <row r="16796" spans="1:5">
      <c r="A16796" s="410"/>
      <c r="B16796" s="62"/>
      <c r="C16796" s="62"/>
      <c r="D16796" s="62"/>
      <c r="E16796" s="173"/>
    </row>
    <row r="16797" spans="1:5">
      <c r="A16797" s="410"/>
      <c r="B16797" s="62"/>
      <c r="C16797" s="62"/>
      <c r="D16797" s="62"/>
      <c r="E16797" s="173"/>
    </row>
    <row r="16798" spans="1:5">
      <c r="A16798" s="410" t="s">
        <v>2906</v>
      </c>
      <c r="B16798" s="62" t="s">
        <v>3735</v>
      </c>
      <c r="C16798" s="62"/>
      <c r="D16798" s="62"/>
      <c r="E16798" s="173"/>
    </row>
    <row r="16799" spans="1:5" ht="30">
      <c r="A16799" s="410" t="s">
        <v>2907</v>
      </c>
      <c r="B16799" s="62"/>
      <c r="C16799" s="62"/>
      <c r="D16799" s="62"/>
      <c r="E16799" s="173"/>
    </row>
    <row r="16800" spans="1:5">
      <c r="A16800" s="410" t="s">
        <v>590</v>
      </c>
      <c r="B16800" s="62"/>
      <c r="C16800" s="62"/>
      <c r="D16800" s="62"/>
      <c r="E16800" s="173"/>
    </row>
    <row r="16801" spans="1:5">
      <c r="A16801" s="410"/>
      <c r="B16801" s="62"/>
      <c r="C16801" s="62"/>
      <c r="D16801" s="62"/>
      <c r="E16801" s="173"/>
    </row>
    <row r="16802" spans="1:5">
      <c r="A16802" s="410" t="s">
        <v>576</v>
      </c>
      <c r="B16802" s="62" t="s">
        <v>558</v>
      </c>
      <c r="C16802" s="62" t="s">
        <v>559</v>
      </c>
      <c r="D16802" s="62" t="s">
        <v>560</v>
      </c>
      <c r="E16802" s="173" t="s">
        <v>561</v>
      </c>
    </row>
    <row r="16803" spans="1:5" ht="30">
      <c r="A16803" s="410" t="s">
        <v>3061</v>
      </c>
      <c r="B16803" s="62" t="s">
        <v>123</v>
      </c>
      <c r="C16803" s="62">
        <v>1.6399999999999999E-5</v>
      </c>
      <c r="D16803" s="62">
        <v>576</v>
      </c>
      <c r="E16803" s="173">
        <f>TRUNC((C16803*D16803),2)</f>
        <v>0</v>
      </c>
    </row>
    <row r="16804" spans="1:5">
      <c r="A16804" s="410" t="s">
        <v>562</v>
      </c>
      <c r="B16804" s="62" t="s">
        <v>563</v>
      </c>
      <c r="C16804" s="62" t="s">
        <v>563</v>
      </c>
      <c r="D16804" s="62" t="s">
        <v>563</v>
      </c>
      <c r="E16804" s="173">
        <f>SUM(E16803:E16803)</f>
        <v>0</v>
      </c>
    </row>
    <row r="16805" spans="1:5">
      <c r="A16805" s="410"/>
      <c r="B16805" s="62"/>
      <c r="C16805" s="62"/>
      <c r="D16805" s="62"/>
      <c r="E16805" s="173"/>
    </row>
    <row r="16806" spans="1:5">
      <c r="A16806" s="410" t="s">
        <v>557</v>
      </c>
      <c r="B16806" s="62" t="s">
        <v>558</v>
      </c>
      <c r="C16806" s="62" t="s">
        <v>559</v>
      </c>
      <c r="D16806" s="62" t="s">
        <v>560</v>
      </c>
      <c r="E16806" s="173" t="s">
        <v>561</v>
      </c>
    </row>
    <row r="16807" spans="1:5">
      <c r="A16807" s="410" t="s">
        <v>3124</v>
      </c>
      <c r="B16807" s="62" t="s">
        <v>122</v>
      </c>
      <c r="C16807" s="62">
        <v>8.3541110000000002E-2</v>
      </c>
      <c r="D16807" s="62">
        <v>9.34</v>
      </c>
      <c r="E16807" s="173">
        <f>TRUNC((C16807*D16807),2)</f>
        <v>0.78</v>
      </c>
    </row>
    <row r="16808" spans="1:5">
      <c r="A16808" s="410" t="s">
        <v>3104</v>
      </c>
      <c r="B16808" s="62" t="s">
        <v>122</v>
      </c>
      <c r="C16808" s="62">
        <v>1.0145E-2</v>
      </c>
      <c r="D16808" s="62">
        <v>9.41</v>
      </c>
      <c r="E16808" s="173">
        <f>TRUNC((C16808*D16808),2)</f>
        <v>0.09</v>
      </c>
    </row>
    <row r="16809" spans="1:5">
      <c r="A16809" s="410" t="s">
        <v>3125</v>
      </c>
      <c r="B16809" s="62" t="s">
        <v>122</v>
      </c>
      <c r="C16809" s="62">
        <v>8.3541110000000002E-2</v>
      </c>
      <c r="D16809" s="62">
        <v>13.3</v>
      </c>
      <c r="E16809" s="173">
        <f>TRUNC((C16809*D16809),2)</f>
        <v>1.1100000000000001</v>
      </c>
    </row>
    <row r="16810" spans="1:5">
      <c r="A16810" s="410" t="s">
        <v>3105</v>
      </c>
      <c r="B16810" s="62" t="s">
        <v>122</v>
      </c>
      <c r="C16810" s="62">
        <v>7.1014999999999995E-2</v>
      </c>
      <c r="D16810" s="62">
        <v>13.3</v>
      </c>
      <c r="E16810" s="173">
        <f>TRUNC((C16810*D16810),2)</f>
        <v>0.94</v>
      </c>
    </row>
    <row r="16811" spans="1:5">
      <c r="A16811" s="410" t="s">
        <v>562</v>
      </c>
      <c r="B16811" s="62" t="s">
        <v>563</v>
      </c>
      <c r="C16811" s="62" t="s">
        <v>563</v>
      </c>
      <c r="D16811" s="62" t="s">
        <v>563</v>
      </c>
      <c r="E16811" s="173">
        <f>SUM(E16807:E16810)</f>
        <v>2.92</v>
      </c>
    </row>
    <row r="16812" spans="1:5">
      <c r="A16812" s="410"/>
      <c r="B16812" s="62"/>
      <c r="C16812" s="62"/>
      <c r="D16812" s="62"/>
      <c r="E16812" s="173"/>
    </row>
    <row r="16813" spans="1:5">
      <c r="A16813" s="410" t="s">
        <v>564</v>
      </c>
      <c r="B16813" s="62" t="s">
        <v>558</v>
      </c>
      <c r="C16813" s="62" t="s">
        <v>559</v>
      </c>
      <c r="D16813" s="62" t="s">
        <v>560</v>
      </c>
      <c r="E16813" s="173" t="s">
        <v>561</v>
      </c>
    </row>
    <row r="16814" spans="1:5" ht="30">
      <c r="A16814" s="410" t="s">
        <v>3370</v>
      </c>
      <c r="B16814" s="62" t="s">
        <v>123</v>
      </c>
      <c r="C16814" s="62">
        <v>0.66600000000000004</v>
      </c>
      <c r="D16814" s="62">
        <v>0.66</v>
      </c>
      <c r="E16814" s="173">
        <f t="shared" ref="E16814:E16838" si="371">TRUNC((C16814*D16814),2)</f>
        <v>0.43</v>
      </c>
    </row>
    <row r="16815" spans="1:5">
      <c r="A16815" s="410" t="s">
        <v>3066</v>
      </c>
      <c r="B16815" s="62" t="s">
        <v>123</v>
      </c>
      <c r="C16815" s="62">
        <v>1.9417499999999999E-3</v>
      </c>
      <c r="D16815" s="62">
        <v>6.92</v>
      </c>
      <c r="E16815" s="173">
        <f t="shared" si="371"/>
        <v>0.01</v>
      </c>
    </row>
    <row r="16816" spans="1:5">
      <c r="A16816" s="410" t="s">
        <v>3046</v>
      </c>
      <c r="B16816" s="62" t="s">
        <v>131</v>
      </c>
      <c r="C16816" s="62">
        <v>3.8776000000000001E-4</v>
      </c>
      <c r="D16816" s="62">
        <v>50.4</v>
      </c>
      <c r="E16816" s="173">
        <f t="shared" si="371"/>
        <v>0.01</v>
      </c>
    </row>
    <row r="16817" spans="1:5">
      <c r="A16817" s="410" t="s">
        <v>3067</v>
      </c>
      <c r="B16817" s="62" t="s">
        <v>123</v>
      </c>
      <c r="C16817" s="62">
        <v>1.6097E-4</v>
      </c>
      <c r="D16817" s="62">
        <v>108.95</v>
      </c>
      <c r="E16817" s="173">
        <f t="shared" si="371"/>
        <v>0.01</v>
      </c>
    </row>
    <row r="16818" spans="1:5">
      <c r="A16818" s="410" t="s">
        <v>3441</v>
      </c>
      <c r="B16818" s="62" t="s">
        <v>126</v>
      </c>
      <c r="C16818" s="62">
        <v>1.10643333</v>
      </c>
      <c r="D16818" s="62">
        <v>1.2</v>
      </c>
      <c r="E16818" s="173">
        <f t="shared" si="371"/>
        <v>1.32</v>
      </c>
    </row>
    <row r="16819" spans="1:5">
      <c r="A16819" s="410" t="s">
        <v>3069</v>
      </c>
      <c r="B16819" s="62" t="s">
        <v>123</v>
      </c>
      <c r="C16819" s="62">
        <v>2.1965299999999999E-3</v>
      </c>
      <c r="D16819" s="62">
        <v>6.21</v>
      </c>
      <c r="E16819" s="173">
        <f t="shared" si="371"/>
        <v>0.01</v>
      </c>
    </row>
    <row r="16820" spans="1:5">
      <c r="A16820" s="410" t="s">
        <v>3047</v>
      </c>
      <c r="B16820" s="62" t="s">
        <v>131</v>
      </c>
      <c r="C16820" s="62">
        <v>3.3265299999999999E-3</v>
      </c>
      <c r="D16820" s="62">
        <v>9.4499999999999993</v>
      </c>
      <c r="E16820" s="173">
        <f t="shared" si="371"/>
        <v>0.03</v>
      </c>
    </row>
    <row r="16821" spans="1:5">
      <c r="A16821" s="410" t="s">
        <v>3075</v>
      </c>
      <c r="B16821" s="62" t="s">
        <v>128</v>
      </c>
      <c r="C16821" s="62">
        <v>3.6609000000000001E-4</v>
      </c>
      <c r="D16821" s="62">
        <v>15.32</v>
      </c>
      <c r="E16821" s="173">
        <f t="shared" si="371"/>
        <v>0</v>
      </c>
    </row>
    <row r="16822" spans="1:5">
      <c r="A16822" s="410" t="s">
        <v>3076</v>
      </c>
      <c r="B16822" s="62" t="s">
        <v>122</v>
      </c>
      <c r="C16822" s="62">
        <v>0.2422</v>
      </c>
      <c r="D16822" s="62">
        <v>1.87</v>
      </c>
      <c r="E16822" s="173">
        <f t="shared" si="371"/>
        <v>0.45</v>
      </c>
    </row>
    <row r="16823" spans="1:5">
      <c r="A16823" s="410" t="s">
        <v>3077</v>
      </c>
      <c r="B16823" s="62" t="s">
        <v>122</v>
      </c>
      <c r="C16823" s="62">
        <v>0.2422</v>
      </c>
      <c r="D16823" s="62">
        <v>0.71</v>
      </c>
      <c r="E16823" s="173">
        <f t="shared" si="371"/>
        <v>0.17</v>
      </c>
    </row>
    <row r="16824" spans="1:5">
      <c r="A16824" s="410" t="s">
        <v>3078</v>
      </c>
      <c r="B16824" s="62" t="s">
        <v>122</v>
      </c>
      <c r="C16824" s="62">
        <v>0.2422</v>
      </c>
      <c r="D16824" s="62">
        <v>0.34</v>
      </c>
      <c r="E16824" s="173">
        <f t="shared" si="371"/>
        <v>0.08</v>
      </c>
    </row>
    <row r="16825" spans="1:5">
      <c r="A16825" s="410" t="s">
        <v>3079</v>
      </c>
      <c r="B16825" s="62" t="s">
        <v>122</v>
      </c>
      <c r="C16825" s="62">
        <v>0.2422</v>
      </c>
      <c r="D16825" s="62">
        <v>0.05</v>
      </c>
      <c r="E16825" s="173">
        <f t="shared" si="371"/>
        <v>0.01</v>
      </c>
    </row>
    <row r="16826" spans="1:5">
      <c r="A16826" s="410" t="s">
        <v>3048</v>
      </c>
      <c r="B16826" s="62" t="s">
        <v>123</v>
      </c>
      <c r="C16826" s="62">
        <v>6.4092000000000001E-4</v>
      </c>
      <c r="D16826" s="62">
        <v>31.18</v>
      </c>
      <c r="E16826" s="173">
        <f t="shared" si="371"/>
        <v>0.01</v>
      </c>
    </row>
    <row r="16827" spans="1:5">
      <c r="A16827" s="410" t="s">
        <v>3049</v>
      </c>
      <c r="B16827" s="62" t="s">
        <v>123</v>
      </c>
      <c r="C16827" s="62">
        <v>3.0039999999999998E-4</v>
      </c>
      <c r="D16827" s="62">
        <v>178.5</v>
      </c>
      <c r="E16827" s="173">
        <f t="shared" si="371"/>
        <v>0.05</v>
      </c>
    </row>
    <row r="16828" spans="1:5">
      <c r="A16828" s="410" t="s">
        <v>3050</v>
      </c>
      <c r="B16828" s="62" t="s">
        <v>123</v>
      </c>
      <c r="C16828" s="62">
        <v>2.7002189999999999E-2</v>
      </c>
      <c r="D16828" s="62">
        <v>1.17</v>
      </c>
      <c r="E16828" s="173">
        <f t="shared" si="371"/>
        <v>0.03</v>
      </c>
    </row>
    <row r="16829" spans="1:5" ht="30">
      <c r="A16829" s="410" t="s">
        <v>3051</v>
      </c>
      <c r="B16829" s="62" t="s">
        <v>123</v>
      </c>
      <c r="C16829" s="62">
        <v>2.6036000000000001E-4</v>
      </c>
      <c r="D16829" s="62">
        <v>140.43</v>
      </c>
      <c r="E16829" s="173">
        <f t="shared" si="371"/>
        <v>0.03</v>
      </c>
    </row>
    <row r="16830" spans="1:5" ht="30">
      <c r="A16830" s="410" t="s">
        <v>3052</v>
      </c>
      <c r="B16830" s="62" t="s">
        <v>123</v>
      </c>
      <c r="C16830" s="62">
        <v>1.7437999999999999E-4</v>
      </c>
      <c r="D16830" s="62">
        <v>123.37</v>
      </c>
      <c r="E16830" s="173">
        <f t="shared" si="371"/>
        <v>0.02</v>
      </c>
    </row>
    <row r="16831" spans="1:5" ht="30">
      <c r="A16831" s="410" t="s">
        <v>3080</v>
      </c>
      <c r="B16831" s="62" t="s">
        <v>123</v>
      </c>
      <c r="C16831" s="62">
        <v>1.0689999999999999E-5</v>
      </c>
      <c r="D16831" s="62">
        <v>593.85</v>
      </c>
      <c r="E16831" s="173">
        <f t="shared" si="371"/>
        <v>0</v>
      </c>
    </row>
    <row r="16832" spans="1:5">
      <c r="A16832" s="410" t="s">
        <v>3081</v>
      </c>
      <c r="B16832" s="62" t="s">
        <v>123</v>
      </c>
      <c r="C16832" s="62">
        <v>6.5590000000000001E-5</v>
      </c>
      <c r="D16832" s="62">
        <v>134.63</v>
      </c>
      <c r="E16832" s="173">
        <f t="shared" si="371"/>
        <v>0</v>
      </c>
    </row>
    <row r="16833" spans="1:5">
      <c r="A16833" s="410" t="s">
        <v>3082</v>
      </c>
      <c r="B16833" s="62" t="s">
        <v>123</v>
      </c>
      <c r="C16833" s="62">
        <v>4.9820000000000001E-5</v>
      </c>
      <c r="D16833" s="62">
        <v>202.84</v>
      </c>
      <c r="E16833" s="173">
        <f t="shared" si="371"/>
        <v>0.01</v>
      </c>
    </row>
    <row r="16834" spans="1:5">
      <c r="A16834" s="410" t="s">
        <v>3083</v>
      </c>
      <c r="B16834" s="62" t="s">
        <v>123</v>
      </c>
      <c r="C16834" s="62">
        <v>1.0689999999999999E-5</v>
      </c>
      <c r="D16834" s="62">
        <v>574.46</v>
      </c>
      <c r="E16834" s="173">
        <f t="shared" si="371"/>
        <v>0</v>
      </c>
    </row>
    <row r="16835" spans="1:5">
      <c r="A16835" s="410" t="s">
        <v>3084</v>
      </c>
      <c r="B16835" s="62" t="s">
        <v>123</v>
      </c>
      <c r="C16835" s="62">
        <v>1.313E-5</v>
      </c>
      <c r="D16835" s="62">
        <v>276.64</v>
      </c>
      <c r="E16835" s="173">
        <f t="shared" si="371"/>
        <v>0</v>
      </c>
    </row>
    <row r="16836" spans="1:5">
      <c r="A16836" s="410" t="s">
        <v>3085</v>
      </c>
      <c r="B16836" s="62" t="s">
        <v>123</v>
      </c>
      <c r="C16836" s="62">
        <v>6.6120000000000003E-4</v>
      </c>
      <c r="D16836" s="62">
        <v>8.1</v>
      </c>
      <c r="E16836" s="173">
        <f t="shared" si="371"/>
        <v>0</v>
      </c>
    </row>
    <row r="16837" spans="1:5">
      <c r="A16837" s="410" t="s">
        <v>3086</v>
      </c>
      <c r="B16837" s="62" t="s">
        <v>123</v>
      </c>
      <c r="C16837" s="62">
        <v>3.6609000000000001E-4</v>
      </c>
      <c r="D16837" s="62">
        <v>11.01</v>
      </c>
      <c r="E16837" s="173">
        <f t="shared" si="371"/>
        <v>0</v>
      </c>
    </row>
    <row r="16838" spans="1:5">
      <c r="A16838" s="410" t="s">
        <v>3087</v>
      </c>
      <c r="B16838" s="62" t="s">
        <v>123</v>
      </c>
      <c r="C16838" s="62">
        <v>3.6609000000000001E-4</v>
      </c>
      <c r="D16838" s="62">
        <v>24.42</v>
      </c>
      <c r="E16838" s="173">
        <f t="shared" si="371"/>
        <v>0</v>
      </c>
    </row>
    <row r="16839" spans="1:5">
      <c r="A16839" s="410" t="s">
        <v>562</v>
      </c>
      <c r="B16839" s="62" t="s">
        <v>563</v>
      </c>
      <c r="C16839" s="62" t="s">
        <v>563</v>
      </c>
      <c r="D16839" s="62" t="s">
        <v>563</v>
      </c>
      <c r="E16839" s="173">
        <f>SUM(E16814:E16838)</f>
        <v>2.6799999999999988</v>
      </c>
    </row>
    <row r="16840" spans="1:5">
      <c r="A16840" s="410"/>
      <c r="B16840" s="62"/>
      <c r="C16840" s="62"/>
      <c r="D16840" s="62"/>
      <c r="E16840" s="173"/>
    </row>
    <row r="16841" spans="1:5">
      <c r="A16841" s="410" t="s">
        <v>565</v>
      </c>
      <c r="B16841" s="62" t="s">
        <v>563</v>
      </c>
      <c r="C16841" s="62" t="s">
        <v>563</v>
      </c>
      <c r="D16841" s="62" t="s">
        <v>563</v>
      </c>
      <c r="E16841" s="173">
        <f>E16804+E16811+E16839</f>
        <v>5.5999999999999988</v>
      </c>
    </row>
    <row r="16842" spans="1:5">
      <c r="A16842" s="410"/>
      <c r="B16842" s="62"/>
      <c r="C16842" s="62"/>
      <c r="D16842" s="413"/>
      <c r="E16842" s="173"/>
    </row>
    <row r="16843" spans="1:5">
      <c r="A16843" s="410"/>
      <c r="B16843" s="62"/>
      <c r="C16843" s="62"/>
      <c r="D16843" s="62"/>
      <c r="E16843" s="173"/>
    </row>
    <row r="16844" spans="1:5">
      <c r="A16844" s="410"/>
      <c r="B16844" s="62"/>
      <c r="C16844" s="62"/>
      <c r="D16844" s="62"/>
      <c r="E16844" s="173"/>
    </row>
    <row r="16845" spans="1:5">
      <c r="A16845" s="410" t="s">
        <v>2908</v>
      </c>
      <c r="B16845" s="62" t="s">
        <v>3547</v>
      </c>
      <c r="C16845" s="62"/>
      <c r="D16845" s="62"/>
      <c r="E16845" s="173"/>
    </row>
    <row r="16846" spans="1:5" ht="30">
      <c r="A16846" s="410" t="s">
        <v>2909</v>
      </c>
      <c r="B16846" s="62"/>
      <c r="C16846" s="62"/>
      <c r="D16846" s="62"/>
      <c r="E16846" s="173"/>
    </row>
    <row r="16847" spans="1:5">
      <c r="A16847" s="410" t="s">
        <v>570</v>
      </c>
      <c r="B16847" s="62"/>
      <c r="C16847" s="62"/>
      <c r="D16847" s="62"/>
      <c r="E16847" s="173"/>
    </row>
    <row r="16848" spans="1:5">
      <c r="A16848" s="410"/>
      <c r="B16848" s="62"/>
      <c r="C16848" s="62"/>
      <c r="D16848" s="62"/>
      <c r="E16848" s="173"/>
    </row>
    <row r="16849" spans="1:5">
      <c r="A16849" s="410" t="s">
        <v>576</v>
      </c>
      <c r="B16849" s="62" t="s">
        <v>558</v>
      </c>
      <c r="C16849" s="62" t="s">
        <v>559</v>
      </c>
      <c r="D16849" s="62" t="s">
        <v>560</v>
      </c>
      <c r="E16849" s="173" t="s">
        <v>561</v>
      </c>
    </row>
    <row r="16850" spans="1:5" ht="30">
      <c r="A16850" s="410" t="s">
        <v>3061</v>
      </c>
      <c r="B16850" s="62" t="s">
        <v>123</v>
      </c>
      <c r="C16850" s="62">
        <v>4.0620000000000001E-5</v>
      </c>
      <c r="D16850" s="62">
        <v>576</v>
      </c>
      <c r="E16850" s="173">
        <f>TRUNC((C16850*D16850),2)</f>
        <v>0.02</v>
      </c>
    </row>
    <row r="16851" spans="1:5">
      <c r="A16851" s="410" t="s">
        <v>562</v>
      </c>
      <c r="B16851" s="62" t="s">
        <v>563</v>
      </c>
      <c r="C16851" s="62" t="s">
        <v>563</v>
      </c>
      <c r="D16851" s="62" t="s">
        <v>563</v>
      </c>
      <c r="E16851" s="173">
        <f>SUM(E16850:E16850)</f>
        <v>0.02</v>
      </c>
    </row>
    <row r="16852" spans="1:5">
      <c r="A16852" s="410"/>
      <c r="B16852" s="62"/>
      <c r="C16852" s="62"/>
      <c r="D16852" s="62"/>
      <c r="E16852" s="173"/>
    </row>
    <row r="16853" spans="1:5">
      <c r="A16853" s="410" t="s">
        <v>557</v>
      </c>
      <c r="B16853" s="62" t="s">
        <v>558</v>
      </c>
      <c r="C16853" s="62" t="s">
        <v>559</v>
      </c>
      <c r="D16853" s="62" t="s">
        <v>560</v>
      </c>
      <c r="E16853" s="173" t="s">
        <v>561</v>
      </c>
    </row>
    <row r="16854" spans="1:5">
      <c r="A16854" s="410" t="s">
        <v>3125</v>
      </c>
      <c r="B16854" s="62" t="s">
        <v>122</v>
      </c>
      <c r="C16854" s="62">
        <v>0.61806000000000005</v>
      </c>
      <c r="D16854" s="62">
        <v>13.3</v>
      </c>
      <c r="E16854" s="173">
        <f>TRUNC((C16854*D16854),2)</f>
        <v>8.2200000000000006</v>
      </c>
    </row>
    <row r="16855" spans="1:5">
      <c r="A16855" s="410" t="s">
        <v>562</v>
      </c>
      <c r="B16855" s="62" t="s">
        <v>563</v>
      </c>
      <c r="C16855" s="62" t="s">
        <v>563</v>
      </c>
      <c r="D16855" s="62" t="s">
        <v>563</v>
      </c>
      <c r="E16855" s="173">
        <f>SUM(E16854:E16854)</f>
        <v>8.2200000000000006</v>
      </c>
    </row>
    <row r="16856" spans="1:5">
      <c r="A16856" s="410"/>
      <c r="B16856" s="62"/>
      <c r="C16856" s="62"/>
      <c r="D16856" s="62"/>
      <c r="E16856" s="173"/>
    </row>
    <row r="16857" spans="1:5">
      <c r="A16857" s="410" t="s">
        <v>564</v>
      </c>
      <c r="B16857" s="62" t="s">
        <v>558</v>
      </c>
      <c r="C16857" s="62" t="s">
        <v>559</v>
      </c>
      <c r="D16857" s="62" t="s">
        <v>560</v>
      </c>
      <c r="E16857" s="173" t="s">
        <v>561</v>
      </c>
    </row>
    <row r="16858" spans="1:5">
      <c r="A16858" s="410" t="s">
        <v>3066</v>
      </c>
      <c r="B16858" s="62" t="s">
        <v>123</v>
      </c>
      <c r="C16858" s="62">
        <v>4.8103199999999999E-3</v>
      </c>
      <c r="D16858" s="62">
        <v>6.92</v>
      </c>
      <c r="E16858" s="173">
        <f t="shared" ref="E16858:E16881" si="372">TRUNC((C16858*D16858),2)</f>
        <v>0.03</v>
      </c>
    </row>
    <row r="16859" spans="1:5">
      <c r="A16859" s="410" t="s">
        <v>3046</v>
      </c>
      <c r="B16859" s="62" t="s">
        <v>131</v>
      </c>
      <c r="C16859" s="62">
        <v>9.6060000000000004E-4</v>
      </c>
      <c r="D16859" s="62">
        <v>50.4</v>
      </c>
      <c r="E16859" s="173">
        <f t="shared" si="372"/>
        <v>0.04</v>
      </c>
    </row>
    <row r="16860" spans="1:5">
      <c r="A16860" s="410" t="s">
        <v>3067</v>
      </c>
      <c r="B16860" s="62" t="s">
        <v>123</v>
      </c>
      <c r="C16860" s="62">
        <v>3.9876000000000001E-4</v>
      </c>
      <c r="D16860" s="62">
        <v>108.95</v>
      </c>
      <c r="E16860" s="173">
        <f t="shared" si="372"/>
        <v>0.04</v>
      </c>
    </row>
    <row r="16861" spans="1:5">
      <c r="A16861" s="410" t="s">
        <v>3069</v>
      </c>
      <c r="B16861" s="62" t="s">
        <v>123</v>
      </c>
      <c r="C16861" s="62">
        <v>5.4414600000000004E-3</v>
      </c>
      <c r="D16861" s="62">
        <v>6.21</v>
      </c>
      <c r="E16861" s="173">
        <f t="shared" si="372"/>
        <v>0.03</v>
      </c>
    </row>
    <row r="16862" spans="1:5">
      <c r="A16862" s="410" t="s">
        <v>3047</v>
      </c>
      <c r="B16862" s="62" t="s">
        <v>131</v>
      </c>
      <c r="C16862" s="62">
        <v>8.2407599999999998E-3</v>
      </c>
      <c r="D16862" s="62">
        <v>9.4499999999999993</v>
      </c>
      <c r="E16862" s="173">
        <f t="shared" si="372"/>
        <v>7.0000000000000007E-2</v>
      </c>
    </row>
    <row r="16863" spans="1:5">
      <c r="A16863" s="410" t="s">
        <v>3075</v>
      </c>
      <c r="B16863" s="62" t="s">
        <v>128</v>
      </c>
      <c r="C16863" s="62">
        <v>9.0689999999999998E-4</v>
      </c>
      <c r="D16863" s="62">
        <v>15.32</v>
      </c>
      <c r="E16863" s="173">
        <f t="shared" si="372"/>
        <v>0.01</v>
      </c>
    </row>
    <row r="16864" spans="1:5">
      <c r="A16864" s="410" t="s">
        <v>3076</v>
      </c>
      <c r="B16864" s="62" t="s">
        <v>122</v>
      </c>
      <c r="C16864" s="62">
        <v>0.6</v>
      </c>
      <c r="D16864" s="62">
        <v>1.87</v>
      </c>
      <c r="E16864" s="173">
        <f t="shared" si="372"/>
        <v>1.1200000000000001</v>
      </c>
    </row>
    <row r="16865" spans="1:5">
      <c r="A16865" s="410" t="s">
        <v>3077</v>
      </c>
      <c r="B16865" s="62" t="s">
        <v>122</v>
      </c>
      <c r="C16865" s="62">
        <v>0.6</v>
      </c>
      <c r="D16865" s="62">
        <v>0.71</v>
      </c>
      <c r="E16865" s="173">
        <f t="shared" si="372"/>
        <v>0.42</v>
      </c>
    </row>
    <row r="16866" spans="1:5">
      <c r="A16866" s="410" t="s">
        <v>3078</v>
      </c>
      <c r="B16866" s="62" t="s">
        <v>122</v>
      </c>
      <c r="C16866" s="62">
        <v>0.6</v>
      </c>
      <c r="D16866" s="62">
        <v>0.34</v>
      </c>
      <c r="E16866" s="173">
        <f t="shared" si="372"/>
        <v>0.2</v>
      </c>
    </row>
    <row r="16867" spans="1:5">
      <c r="A16867" s="410" t="s">
        <v>3079</v>
      </c>
      <c r="B16867" s="62" t="s">
        <v>122</v>
      </c>
      <c r="C16867" s="62">
        <v>0.6</v>
      </c>
      <c r="D16867" s="62">
        <v>0.05</v>
      </c>
      <c r="E16867" s="173">
        <f t="shared" si="372"/>
        <v>0.03</v>
      </c>
    </row>
    <row r="16868" spans="1:5">
      <c r="A16868" s="410" t="s">
        <v>3048</v>
      </c>
      <c r="B16868" s="62" t="s">
        <v>123</v>
      </c>
      <c r="C16868" s="62">
        <v>1.58778E-3</v>
      </c>
      <c r="D16868" s="62">
        <v>31.18</v>
      </c>
      <c r="E16868" s="173">
        <f t="shared" si="372"/>
        <v>0.04</v>
      </c>
    </row>
    <row r="16869" spans="1:5">
      <c r="A16869" s="410" t="s">
        <v>3049</v>
      </c>
      <c r="B16869" s="62" t="s">
        <v>123</v>
      </c>
      <c r="C16869" s="62">
        <v>7.4417999999999999E-4</v>
      </c>
      <c r="D16869" s="62">
        <v>178.5</v>
      </c>
      <c r="E16869" s="173">
        <f t="shared" si="372"/>
        <v>0.13</v>
      </c>
    </row>
    <row r="16870" spans="1:5">
      <c r="A16870" s="410" t="s">
        <v>3050</v>
      </c>
      <c r="B16870" s="62" t="s">
        <v>123</v>
      </c>
      <c r="C16870" s="62">
        <v>6.6892320000000005E-2</v>
      </c>
      <c r="D16870" s="62">
        <v>1.17</v>
      </c>
      <c r="E16870" s="173">
        <f t="shared" si="372"/>
        <v>7.0000000000000007E-2</v>
      </c>
    </row>
    <row r="16871" spans="1:5" ht="30">
      <c r="A16871" s="410" t="s">
        <v>3051</v>
      </c>
      <c r="B16871" s="62" t="s">
        <v>123</v>
      </c>
      <c r="C16871" s="62">
        <v>6.4499999999999996E-4</v>
      </c>
      <c r="D16871" s="62">
        <v>140.43</v>
      </c>
      <c r="E16871" s="173">
        <f t="shared" si="372"/>
        <v>0.09</v>
      </c>
    </row>
    <row r="16872" spans="1:5" ht="30">
      <c r="A16872" s="410" t="s">
        <v>3052</v>
      </c>
      <c r="B16872" s="62" t="s">
        <v>123</v>
      </c>
      <c r="C16872" s="62">
        <v>4.3199999999999998E-4</v>
      </c>
      <c r="D16872" s="62">
        <v>123.37</v>
      </c>
      <c r="E16872" s="173">
        <f t="shared" si="372"/>
        <v>0.05</v>
      </c>
    </row>
    <row r="16873" spans="1:5" ht="30">
      <c r="A16873" s="410" t="s">
        <v>3080</v>
      </c>
      <c r="B16873" s="62" t="s">
        <v>123</v>
      </c>
      <c r="C16873" s="62">
        <v>2.6460000000000001E-5</v>
      </c>
      <c r="D16873" s="62">
        <v>593.85</v>
      </c>
      <c r="E16873" s="173">
        <f t="shared" si="372"/>
        <v>0.01</v>
      </c>
    </row>
    <row r="16874" spans="1:5">
      <c r="A16874" s="410" t="s">
        <v>3081</v>
      </c>
      <c r="B16874" s="62" t="s">
        <v>123</v>
      </c>
      <c r="C16874" s="62">
        <v>1.6248E-4</v>
      </c>
      <c r="D16874" s="62">
        <v>134.63</v>
      </c>
      <c r="E16874" s="173">
        <f t="shared" si="372"/>
        <v>0.02</v>
      </c>
    </row>
    <row r="16875" spans="1:5">
      <c r="A16875" s="410" t="s">
        <v>3082</v>
      </c>
      <c r="B16875" s="62" t="s">
        <v>123</v>
      </c>
      <c r="C16875" s="62">
        <v>1.2342000000000001E-4</v>
      </c>
      <c r="D16875" s="62">
        <v>202.84</v>
      </c>
      <c r="E16875" s="173">
        <f t="shared" si="372"/>
        <v>0.02</v>
      </c>
    </row>
    <row r="16876" spans="1:5">
      <c r="A16876" s="410" t="s">
        <v>3083</v>
      </c>
      <c r="B16876" s="62" t="s">
        <v>123</v>
      </c>
      <c r="C16876" s="62">
        <v>2.6460000000000001E-5</v>
      </c>
      <c r="D16876" s="62">
        <v>574.46</v>
      </c>
      <c r="E16876" s="173">
        <f t="shared" si="372"/>
        <v>0.01</v>
      </c>
    </row>
    <row r="16877" spans="1:5">
      <c r="A16877" s="410" t="s">
        <v>3084</v>
      </c>
      <c r="B16877" s="62" t="s">
        <v>123</v>
      </c>
      <c r="C16877" s="62">
        <v>3.252E-5</v>
      </c>
      <c r="D16877" s="62">
        <v>276.64</v>
      </c>
      <c r="E16877" s="173">
        <f t="shared" si="372"/>
        <v>0</v>
      </c>
    </row>
    <row r="16878" spans="1:5">
      <c r="A16878" s="410" t="s">
        <v>3085</v>
      </c>
      <c r="B16878" s="62" t="s">
        <v>123</v>
      </c>
      <c r="C16878" s="62">
        <v>1.6379999999999999E-3</v>
      </c>
      <c r="D16878" s="62">
        <v>8.1</v>
      </c>
      <c r="E16878" s="173">
        <f t="shared" si="372"/>
        <v>0.01</v>
      </c>
    </row>
    <row r="16879" spans="1:5">
      <c r="A16879" s="410" t="s">
        <v>3086</v>
      </c>
      <c r="B16879" s="62" t="s">
        <v>123</v>
      </c>
      <c r="C16879" s="62">
        <v>9.0689999999999998E-4</v>
      </c>
      <c r="D16879" s="62">
        <v>11.01</v>
      </c>
      <c r="E16879" s="173">
        <f t="shared" si="372"/>
        <v>0</v>
      </c>
    </row>
    <row r="16880" spans="1:5">
      <c r="A16880" s="410" t="s">
        <v>3087</v>
      </c>
      <c r="B16880" s="62" t="s">
        <v>123</v>
      </c>
      <c r="C16880" s="62">
        <v>9.0689999999999998E-4</v>
      </c>
      <c r="D16880" s="62">
        <v>24.42</v>
      </c>
      <c r="E16880" s="173">
        <f t="shared" si="372"/>
        <v>0.02</v>
      </c>
    </row>
    <row r="16881" spans="1:5" ht="30">
      <c r="A16881" s="410" t="s">
        <v>3467</v>
      </c>
      <c r="B16881" s="62" t="s">
        <v>123</v>
      </c>
      <c r="C16881" s="62">
        <v>1.0000817200000001</v>
      </c>
      <c r="D16881" s="62">
        <v>734.2</v>
      </c>
      <c r="E16881" s="173">
        <f t="shared" si="372"/>
        <v>734.25</v>
      </c>
    </row>
    <row r="16882" spans="1:5">
      <c r="A16882" s="410" t="s">
        <v>562</v>
      </c>
      <c r="B16882" s="62" t="s">
        <v>563</v>
      </c>
      <c r="C16882" s="62" t="s">
        <v>563</v>
      </c>
      <c r="D16882" s="62" t="s">
        <v>563</v>
      </c>
      <c r="E16882" s="173">
        <f>SUM(E16858:E16881)</f>
        <v>736.71</v>
      </c>
    </row>
    <row r="16883" spans="1:5">
      <c r="A16883" s="410"/>
      <c r="B16883" s="62"/>
      <c r="C16883" s="62"/>
      <c r="D16883" s="62"/>
      <c r="E16883" s="173"/>
    </row>
    <row r="16884" spans="1:5">
      <c r="A16884" s="410" t="s">
        <v>565</v>
      </c>
      <c r="B16884" s="62" t="s">
        <v>563</v>
      </c>
      <c r="C16884" s="62" t="s">
        <v>563</v>
      </c>
      <c r="D16884" s="62" t="s">
        <v>563</v>
      </c>
      <c r="E16884" s="173">
        <f>E16851+E16855+E16882</f>
        <v>744.95</v>
      </c>
    </row>
    <row r="16885" spans="1:5">
      <c r="A16885" s="410"/>
      <c r="B16885" s="62"/>
      <c r="C16885" s="62"/>
      <c r="D16885" s="413"/>
      <c r="E16885" s="173"/>
    </row>
    <row r="16886" spans="1:5">
      <c r="A16886" s="410"/>
      <c r="B16886" s="62"/>
      <c r="C16886" s="62"/>
      <c r="D16886" s="62"/>
      <c r="E16886" s="173"/>
    </row>
    <row r="16887" spans="1:5">
      <c r="A16887" s="410"/>
      <c r="B16887" s="62"/>
      <c r="C16887" s="62"/>
      <c r="D16887" s="62"/>
      <c r="E16887" s="173"/>
    </row>
    <row r="16888" spans="1:5">
      <c r="A16888" s="410" t="s">
        <v>2910</v>
      </c>
      <c r="B16888" s="62" t="s">
        <v>3547</v>
      </c>
      <c r="C16888" s="62"/>
      <c r="D16888" s="62"/>
      <c r="E16888" s="173"/>
    </row>
    <row r="16889" spans="1:5">
      <c r="A16889" s="410" t="s">
        <v>2911</v>
      </c>
      <c r="B16889" s="62"/>
      <c r="C16889" s="62"/>
      <c r="D16889" s="62"/>
      <c r="E16889" s="173"/>
    </row>
    <row r="16890" spans="1:5">
      <c r="A16890" s="410" t="s">
        <v>570</v>
      </c>
      <c r="B16890" s="62"/>
      <c r="C16890" s="62"/>
      <c r="D16890" s="62"/>
      <c r="E16890" s="173"/>
    </row>
    <row r="16891" spans="1:5">
      <c r="A16891" s="410"/>
      <c r="B16891" s="62"/>
      <c r="C16891" s="62"/>
      <c r="D16891" s="62"/>
      <c r="E16891" s="173"/>
    </row>
    <row r="16892" spans="1:5">
      <c r="A16892" s="410" t="s">
        <v>576</v>
      </c>
      <c r="B16892" s="62" t="s">
        <v>558</v>
      </c>
      <c r="C16892" s="62" t="s">
        <v>559</v>
      </c>
      <c r="D16892" s="62" t="s">
        <v>560</v>
      </c>
      <c r="E16892" s="173" t="s">
        <v>561</v>
      </c>
    </row>
    <row r="16893" spans="1:5" ht="30">
      <c r="A16893" s="410" t="s">
        <v>3061</v>
      </c>
      <c r="B16893" s="62" t="s">
        <v>123</v>
      </c>
      <c r="C16893" s="62">
        <v>4.0620000000000001E-5</v>
      </c>
      <c r="D16893" s="62">
        <v>576</v>
      </c>
      <c r="E16893" s="173">
        <f>TRUNC((C16893*D16893),2)</f>
        <v>0.02</v>
      </c>
    </row>
    <row r="16894" spans="1:5">
      <c r="A16894" s="410" t="s">
        <v>562</v>
      </c>
      <c r="B16894" s="62" t="s">
        <v>563</v>
      </c>
      <c r="C16894" s="62" t="s">
        <v>563</v>
      </c>
      <c r="D16894" s="62" t="s">
        <v>563</v>
      </c>
      <c r="E16894" s="173">
        <f>SUM(E16893:E16893)</f>
        <v>0.02</v>
      </c>
    </row>
    <row r="16895" spans="1:5">
      <c r="A16895" s="410"/>
      <c r="B16895" s="62"/>
      <c r="C16895" s="62"/>
      <c r="D16895" s="62"/>
      <c r="E16895" s="173"/>
    </row>
    <row r="16896" spans="1:5">
      <c r="A16896" s="410" t="s">
        <v>557</v>
      </c>
      <c r="B16896" s="62" t="s">
        <v>558</v>
      </c>
      <c r="C16896" s="62" t="s">
        <v>559</v>
      </c>
      <c r="D16896" s="62" t="s">
        <v>560</v>
      </c>
      <c r="E16896" s="173" t="s">
        <v>561</v>
      </c>
    </row>
    <row r="16897" spans="1:5">
      <c r="A16897" s="410" t="s">
        <v>3125</v>
      </c>
      <c r="B16897" s="62" t="s">
        <v>122</v>
      </c>
      <c r="C16897" s="62">
        <v>0.61806000000000005</v>
      </c>
      <c r="D16897" s="62">
        <v>13.3</v>
      </c>
      <c r="E16897" s="173">
        <f>TRUNC((C16897*D16897),2)</f>
        <v>8.2200000000000006</v>
      </c>
    </row>
    <row r="16898" spans="1:5">
      <c r="A16898" s="410" t="s">
        <v>562</v>
      </c>
      <c r="B16898" s="62" t="s">
        <v>563</v>
      </c>
      <c r="C16898" s="62" t="s">
        <v>563</v>
      </c>
      <c r="D16898" s="62" t="s">
        <v>563</v>
      </c>
      <c r="E16898" s="173">
        <f>SUM(E16897:E16897)</f>
        <v>8.2200000000000006</v>
      </c>
    </row>
    <row r="16899" spans="1:5">
      <c r="A16899" s="410"/>
      <c r="B16899" s="62"/>
      <c r="C16899" s="62"/>
      <c r="D16899" s="62"/>
      <c r="E16899" s="173"/>
    </row>
    <row r="16900" spans="1:5">
      <c r="A16900" s="410" t="s">
        <v>564</v>
      </c>
      <c r="B16900" s="62" t="s">
        <v>558</v>
      </c>
      <c r="C16900" s="62" t="s">
        <v>559</v>
      </c>
      <c r="D16900" s="62" t="s">
        <v>560</v>
      </c>
      <c r="E16900" s="173" t="s">
        <v>561</v>
      </c>
    </row>
    <row r="16901" spans="1:5">
      <c r="A16901" s="410" t="s">
        <v>3066</v>
      </c>
      <c r="B16901" s="62" t="s">
        <v>123</v>
      </c>
      <c r="C16901" s="62">
        <v>4.8103199999999999E-3</v>
      </c>
      <c r="D16901" s="62">
        <v>6.92</v>
      </c>
      <c r="E16901" s="173">
        <f t="shared" ref="E16901:E16924" si="373">TRUNC((C16901*D16901),2)</f>
        <v>0.03</v>
      </c>
    </row>
    <row r="16902" spans="1:5">
      <c r="A16902" s="410" t="s">
        <v>3046</v>
      </c>
      <c r="B16902" s="62" t="s">
        <v>131</v>
      </c>
      <c r="C16902" s="62">
        <v>9.6060000000000004E-4</v>
      </c>
      <c r="D16902" s="62">
        <v>50.4</v>
      </c>
      <c r="E16902" s="173">
        <f t="shared" si="373"/>
        <v>0.04</v>
      </c>
    </row>
    <row r="16903" spans="1:5">
      <c r="A16903" s="410" t="s">
        <v>3067</v>
      </c>
      <c r="B16903" s="62" t="s">
        <v>123</v>
      </c>
      <c r="C16903" s="62">
        <v>3.9876000000000001E-4</v>
      </c>
      <c r="D16903" s="62">
        <v>108.95</v>
      </c>
      <c r="E16903" s="173">
        <f t="shared" si="373"/>
        <v>0.04</v>
      </c>
    </row>
    <row r="16904" spans="1:5">
      <c r="A16904" s="410" t="s">
        <v>3069</v>
      </c>
      <c r="B16904" s="62" t="s">
        <v>123</v>
      </c>
      <c r="C16904" s="62">
        <v>5.4414600000000004E-3</v>
      </c>
      <c r="D16904" s="62">
        <v>6.21</v>
      </c>
      <c r="E16904" s="173">
        <f t="shared" si="373"/>
        <v>0.03</v>
      </c>
    </row>
    <row r="16905" spans="1:5">
      <c r="A16905" s="410" t="s">
        <v>3047</v>
      </c>
      <c r="B16905" s="62" t="s">
        <v>131</v>
      </c>
      <c r="C16905" s="62">
        <v>8.2407599999999998E-3</v>
      </c>
      <c r="D16905" s="62">
        <v>9.4499999999999993</v>
      </c>
      <c r="E16905" s="173">
        <f t="shared" si="373"/>
        <v>7.0000000000000007E-2</v>
      </c>
    </row>
    <row r="16906" spans="1:5">
      <c r="A16906" s="410" t="s">
        <v>3075</v>
      </c>
      <c r="B16906" s="62" t="s">
        <v>128</v>
      </c>
      <c r="C16906" s="62">
        <v>9.0689999999999998E-4</v>
      </c>
      <c r="D16906" s="62">
        <v>15.32</v>
      </c>
      <c r="E16906" s="173">
        <f t="shared" si="373"/>
        <v>0.01</v>
      </c>
    </row>
    <row r="16907" spans="1:5">
      <c r="A16907" s="410" t="s">
        <v>3076</v>
      </c>
      <c r="B16907" s="62" t="s">
        <v>122</v>
      </c>
      <c r="C16907" s="62">
        <v>0.6</v>
      </c>
      <c r="D16907" s="62">
        <v>1.87</v>
      </c>
      <c r="E16907" s="173">
        <f t="shared" si="373"/>
        <v>1.1200000000000001</v>
      </c>
    </row>
    <row r="16908" spans="1:5">
      <c r="A16908" s="410" t="s">
        <v>3077</v>
      </c>
      <c r="B16908" s="62" t="s">
        <v>122</v>
      </c>
      <c r="C16908" s="62">
        <v>0.6</v>
      </c>
      <c r="D16908" s="62">
        <v>0.71</v>
      </c>
      <c r="E16908" s="173">
        <f t="shared" si="373"/>
        <v>0.42</v>
      </c>
    </row>
    <row r="16909" spans="1:5">
      <c r="A16909" s="410" t="s">
        <v>3078</v>
      </c>
      <c r="B16909" s="62" t="s">
        <v>122</v>
      </c>
      <c r="C16909" s="62">
        <v>0.6</v>
      </c>
      <c r="D16909" s="62">
        <v>0.34</v>
      </c>
      <c r="E16909" s="173">
        <f t="shared" si="373"/>
        <v>0.2</v>
      </c>
    </row>
    <row r="16910" spans="1:5">
      <c r="A16910" s="410" t="s">
        <v>3079</v>
      </c>
      <c r="B16910" s="62" t="s">
        <v>122</v>
      </c>
      <c r="C16910" s="62">
        <v>0.6</v>
      </c>
      <c r="D16910" s="62">
        <v>0.05</v>
      </c>
      <c r="E16910" s="173">
        <f t="shared" si="373"/>
        <v>0.03</v>
      </c>
    </row>
    <row r="16911" spans="1:5">
      <c r="A16911" s="410" t="s">
        <v>3048</v>
      </c>
      <c r="B16911" s="62" t="s">
        <v>123</v>
      </c>
      <c r="C16911" s="62">
        <v>1.58778E-3</v>
      </c>
      <c r="D16911" s="62">
        <v>31.18</v>
      </c>
      <c r="E16911" s="173">
        <f t="shared" si="373"/>
        <v>0.04</v>
      </c>
    </row>
    <row r="16912" spans="1:5">
      <c r="A16912" s="410" t="s">
        <v>3049</v>
      </c>
      <c r="B16912" s="62" t="s">
        <v>123</v>
      </c>
      <c r="C16912" s="62">
        <v>7.4417999999999999E-4</v>
      </c>
      <c r="D16912" s="62">
        <v>178.5</v>
      </c>
      <c r="E16912" s="173">
        <f t="shared" si="373"/>
        <v>0.13</v>
      </c>
    </row>
    <row r="16913" spans="1:5">
      <c r="A16913" s="410" t="s">
        <v>3050</v>
      </c>
      <c r="B16913" s="62" t="s">
        <v>123</v>
      </c>
      <c r="C16913" s="62">
        <v>6.6892320000000005E-2</v>
      </c>
      <c r="D16913" s="62">
        <v>1.17</v>
      </c>
      <c r="E16913" s="173">
        <f t="shared" si="373"/>
        <v>7.0000000000000007E-2</v>
      </c>
    </row>
    <row r="16914" spans="1:5" ht="30">
      <c r="A16914" s="410" t="s">
        <v>3051</v>
      </c>
      <c r="B16914" s="62" t="s">
        <v>123</v>
      </c>
      <c r="C16914" s="62">
        <v>6.4499999999999996E-4</v>
      </c>
      <c r="D16914" s="62">
        <v>140.43</v>
      </c>
      <c r="E16914" s="173">
        <f t="shared" si="373"/>
        <v>0.09</v>
      </c>
    </row>
    <row r="16915" spans="1:5" ht="30">
      <c r="A16915" s="410" t="s">
        <v>3052</v>
      </c>
      <c r="B16915" s="62" t="s">
        <v>123</v>
      </c>
      <c r="C16915" s="62">
        <v>4.3199999999999998E-4</v>
      </c>
      <c r="D16915" s="62">
        <v>123.37</v>
      </c>
      <c r="E16915" s="173">
        <f t="shared" si="373"/>
        <v>0.05</v>
      </c>
    </row>
    <row r="16916" spans="1:5" ht="30">
      <c r="A16916" s="410" t="s">
        <v>3080</v>
      </c>
      <c r="B16916" s="62" t="s">
        <v>123</v>
      </c>
      <c r="C16916" s="62">
        <v>2.6460000000000001E-5</v>
      </c>
      <c r="D16916" s="62">
        <v>593.85</v>
      </c>
      <c r="E16916" s="173">
        <f t="shared" si="373"/>
        <v>0.01</v>
      </c>
    </row>
    <row r="16917" spans="1:5">
      <c r="A16917" s="410" t="s">
        <v>3081</v>
      </c>
      <c r="B16917" s="62" t="s">
        <v>123</v>
      </c>
      <c r="C16917" s="62">
        <v>1.6248E-4</v>
      </c>
      <c r="D16917" s="62">
        <v>134.63</v>
      </c>
      <c r="E16917" s="173">
        <f t="shared" si="373"/>
        <v>0.02</v>
      </c>
    </row>
    <row r="16918" spans="1:5">
      <c r="A16918" s="410" t="s">
        <v>3082</v>
      </c>
      <c r="B16918" s="62" t="s">
        <v>123</v>
      </c>
      <c r="C16918" s="62">
        <v>1.2342000000000001E-4</v>
      </c>
      <c r="D16918" s="62">
        <v>202.84</v>
      </c>
      <c r="E16918" s="173">
        <f t="shared" si="373"/>
        <v>0.02</v>
      </c>
    </row>
    <row r="16919" spans="1:5">
      <c r="A16919" s="410" t="s">
        <v>3083</v>
      </c>
      <c r="B16919" s="62" t="s">
        <v>123</v>
      </c>
      <c r="C16919" s="62">
        <v>2.6460000000000001E-5</v>
      </c>
      <c r="D16919" s="62">
        <v>574.46</v>
      </c>
      <c r="E16919" s="173">
        <f t="shared" si="373"/>
        <v>0.01</v>
      </c>
    </row>
    <row r="16920" spans="1:5">
      <c r="A16920" s="410" t="s">
        <v>3084</v>
      </c>
      <c r="B16920" s="62" t="s">
        <v>123</v>
      </c>
      <c r="C16920" s="62">
        <v>3.252E-5</v>
      </c>
      <c r="D16920" s="62">
        <v>276.64</v>
      </c>
      <c r="E16920" s="173">
        <f t="shared" si="373"/>
        <v>0</v>
      </c>
    </row>
    <row r="16921" spans="1:5">
      <c r="A16921" s="410" t="s">
        <v>3085</v>
      </c>
      <c r="B16921" s="62" t="s">
        <v>123</v>
      </c>
      <c r="C16921" s="62">
        <v>1.6379999999999999E-3</v>
      </c>
      <c r="D16921" s="62">
        <v>8.1</v>
      </c>
      <c r="E16921" s="173">
        <f t="shared" si="373"/>
        <v>0.01</v>
      </c>
    </row>
    <row r="16922" spans="1:5">
      <c r="A16922" s="410" t="s">
        <v>3086</v>
      </c>
      <c r="B16922" s="62" t="s">
        <v>123</v>
      </c>
      <c r="C16922" s="62">
        <v>9.0689999999999998E-4</v>
      </c>
      <c r="D16922" s="62">
        <v>11.01</v>
      </c>
      <c r="E16922" s="173">
        <f t="shared" si="373"/>
        <v>0</v>
      </c>
    </row>
    <row r="16923" spans="1:5">
      <c r="A16923" s="410" t="s">
        <v>3087</v>
      </c>
      <c r="B16923" s="62" t="s">
        <v>123</v>
      </c>
      <c r="C16923" s="62">
        <v>9.0689999999999998E-4</v>
      </c>
      <c r="D16923" s="62">
        <v>24.42</v>
      </c>
      <c r="E16923" s="173">
        <f t="shared" si="373"/>
        <v>0.02</v>
      </c>
    </row>
    <row r="16924" spans="1:5">
      <c r="A16924" s="410" t="s">
        <v>3468</v>
      </c>
      <c r="B16924" s="62" t="s">
        <v>123</v>
      </c>
      <c r="C16924" s="62">
        <v>1.0000273900000001</v>
      </c>
      <c r="D16924" s="412">
        <v>1825.72</v>
      </c>
      <c r="E16924" s="173">
        <f t="shared" si="373"/>
        <v>1825.77</v>
      </c>
    </row>
    <row r="16925" spans="1:5">
      <c r="A16925" s="410" t="s">
        <v>562</v>
      </c>
      <c r="B16925" s="62" t="s">
        <v>563</v>
      </c>
      <c r="C16925" s="62" t="s">
        <v>563</v>
      </c>
      <c r="D16925" s="62" t="s">
        <v>563</v>
      </c>
      <c r="E16925" s="173">
        <f>SUM(E16901:E16924)</f>
        <v>1828.23</v>
      </c>
    </row>
    <row r="16926" spans="1:5">
      <c r="A16926" s="410"/>
      <c r="B16926" s="62"/>
      <c r="C16926" s="62"/>
      <c r="D16926" s="62"/>
      <c r="E16926" s="173"/>
    </row>
    <row r="16927" spans="1:5">
      <c r="A16927" s="410" t="s">
        <v>565</v>
      </c>
      <c r="B16927" s="62" t="s">
        <v>563</v>
      </c>
      <c r="C16927" s="62" t="s">
        <v>563</v>
      </c>
      <c r="D16927" s="62" t="s">
        <v>563</v>
      </c>
      <c r="E16927" s="173">
        <f>E16894+E16898+E16925</f>
        <v>1836.47</v>
      </c>
    </row>
    <row r="16928" spans="1:5">
      <c r="A16928" s="410"/>
      <c r="B16928" s="62"/>
      <c r="C16928" s="62"/>
      <c r="D16928" s="413"/>
      <c r="E16928" s="173"/>
    </row>
    <row r="16929" spans="1:5">
      <c r="A16929" s="410"/>
      <c r="B16929" s="62"/>
      <c r="C16929" s="62"/>
      <c r="D16929" s="62"/>
      <c r="E16929" s="173"/>
    </row>
    <row r="16930" spans="1:5">
      <c r="A16930" s="410"/>
      <c r="B16930" s="62"/>
      <c r="C16930" s="62"/>
      <c r="D16930" s="62"/>
      <c r="E16930" s="173"/>
    </row>
    <row r="16931" spans="1:5">
      <c r="A16931" s="410" t="s">
        <v>1609</v>
      </c>
      <c r="B16931" s="62" t="s">
        <v>3730</v>
      </c>
      <c r="C16931" s="62"/>
      <c r="D16931" s="62"/>
      <c r="E16931" s="173"/>
    </row>
    <row r="16932" spans="1:5">
      <c r="A16932" s="410" t="s">
        <v>1321</v>
      </c>
      <c r="B16932" s="62"/>
      <c r="C16932" s="62"/>
      <c r="D16932" s="62"/>
      <c r="E16932" s="173"/>
    </row>
    <row r="16933" spans="1:5">
      <c r="A16933" s="410" t="s">
        <v>590</v>
      </c>
      <c r="B16933" s="62"/>
      <c r="C16933" s="62"/>
      <c r="D16933" s="62"/>
      <c r="E16933" s="173"/>
    </row>
    <row r="16934" spans="1:5">
      <c r="A16934" s="410"/>
      <c r="B16934" s="62"/>
      <c r="C16934" s="62"/>
      <c r="D16934" s="62"/>
      <c r="E16934" s="173"/>
    </row>
    <row r="16935" spans="1:5">
      <c r="A16935" s="410" t="s">
        <v>576</v>
      </c>
      <c r="B16935" s="62" t="s">
        <v>558</v>
      </c>
      <c r="C16935" s="62" t="s">
        <v>559</v>
      </c>
      <c r="D16935" s="62" t="s">
        <v>560</v>
      </c>
      <c r="E16935" s="173" t="s">
        <v>561</v>
      </c>
    </row>
    <row r="16936" spans="1:5" ht="30">
      <c r="A16936" s="410" t="s">
        <v>3061</v>
      </c>
      <c r="B16936" s="62" t="s">
        <v>123</v>
      </c>
      <c r="C16936" s="62">
        <v>1.3540000000000001E-5</v>
      </c>
      <c r="D16936" s="62">
        <v>576</v>
      </c>
      <c r="E16936" s="173">
        <f>TRUNC((C16936*D16936),2)</f>
        <v>0</v>
      </c>
    </row>
    <row r="16937" spans="1:5">
      <c r="A16937" s="410" t="s">
        <v>562</v>
      </c>
      <c r="B16937" s="62" t="s">
        <v>563</v>
      </c>
      <c r="C16937" s="62" t="s">
        <v>563</v>
      </c>
      <c r="D16937" s="62" t="s">
        <v>563</v>
      </c>
      <c r="E16937" s="173">
        <f>SUM(E16936:E16936)</f>
        <v>0</v>
      </c>
    </row>
    <row r="16938" spans="1:5">
      <c r="A16938" s="410"/>
      <c r="B16938" s="62"/>
      <c r="C16938" s="62"/>
      <c r="D16938" s="62"/>
      <c r="E16938" s="173"/>
    </row>
    <row r="16939" spans="1:5">
      <c r="A16939" s="410" t="s">
        <v>557</v>
      </c>
      <c r="B16939" s="62" t="s">
        <v>558</v>
      </c>
      <c r="C16939" s="62" t="s">
        <v>559</v>
      </c>
      <c r="D16939" s="62" t="s">
        <v>560</v>
      </c>
      <c r="E16939" s="173" t="s">
        <v>561</v>
      </c>
    </row>
    <row r="16940" spans="1:5">
      <c r="A16940" s="410" t="s">
        <v>3104</v>
      </c>
      <c r="B16940" s="62" t="s">
        <v>122</v>
      </c>
      <c r="C16940" s="62">
        <v>2.53625E-2</v>
      </c>
      <c r="D16940" s="62">
        <v>9.41</v>
      </c>
      <c r="E16940" s="173">
        <f>TRUNC((C16940*D16940),2)</f>
        <v>0.23</v>
      </c>
    </row>
    <row r="16941" spans="1:5">
      <c r="A16941" s="410" t="s">
        <v>3105</v>
      </c>
      <c r="B16941" s="62" t="s">
        <v>122</v>
      </c>
      <c r="C16941" s="62">
        <v>0.17753749999999999</v>
      </c>
      <c r="D16941" s="62">
        <v>13.3</v>
      </c>
      <c r="E16941" s="173">
        <f>TRUNC((C16941*D16941),2)</f>
        <v>2.36</v>
      </c>
    </row>
    <row r="16942" spans="1:5">
      <c r="A16942" s="410" t="s">
        <v>562</v>
      </c>
      <c r="B16942" s="62" t="s">
        <v>563</v>
      </c>
      <c r="C16942" s="62" t="s">
        <v>563</v>
      </c>
      <c r="D16942" s="62" t="s">
        <v>563</v>
      </c>
      <c r="E16942" s="173">
        <f>SUM(E16940:E16941)</f>
        <v>2.59</v>
      </c>
    </row>
    <row r="16943" spans="1:5">
      <c r="A16943" s="410"/>
      <c r="B16943" s="62"/>
      <c r="C16943" s="62"/>
      <c r="D16943" s="62"/>
      <c r="E16943" s="173"/>
    </row>
    <row r="16944" spans="1:5">
      <c r="A16944" s="410" t="s">
        <v>564</v>
      </c>
      <c r="B16944" s="62" t="s">
        <v>558</v>
      </c>
      <c r="C16944" s="62" t="s">
        <v>559</v>
      </c>
      <c r="D16944" s="62" t="s">
        <v>560</v>
      </c>
      <c r="E16944" s="173" t="s">
        <v>561</v>
      </c>
    </row>
    <row r="16945" spans="1:5">
      <c r="A16945" s="410" t="s">
        <v>3066</v>
      </c>
      <c r="B16945" s="62" t="s">
        <v>123</v>
      </c>
      <c r="C16945" s="62">
        <v>1.60344E-3</v>
      </c>
      <c r="D16945" s="62">
        <v>6.92</v>
      </c>
      <c r="E16945" s="173">
        <f t="shared" ref="E16945:E16969" si="374">TRUNC((C16945*D16945),2)</f>
        <v>0.01</v>
      </c>
    </row>
    <row r="16946" spans="1:5">
      <c r="A16946" s="410" t="s">
        <v>3046</v>
      </c>
      <c r="B16946" s="62" t="s">
        <v>131</v>
      </c>
      <c r="C16946" s="62">
        <v>3.2021000000000003E-4</v>
      </c>
      <c r="D16946" s="62">
        <v>50.4</v>
      </c>
      <c r="E16946" s="173">
        <f t="shared" si="374"/>
        <v>0.01</v>
      </c>
    </row>
    <row r="16947" spans="1:5" ht="30">
      <c r="A16947" s="410" t="s">
        <v>3435</v>
      </c>
      <c r="B16947" s="62" t="s">
        <v>123</v>
      </c>
      <c r="C16947" s="62">
        <v>1.0533912999999999</v>
      </c>
      <c r="D16947" s="62">
        <v>0.46</v>
      </c>
      <c r="E16947" s="173">
        <f t="shared" si="374"/>
        <v>0.48</v>
      </c>
    </row>
    <row r="16948" spans="1:5">
      <c r="A16948" s="410" t="s">
        <v>3067</v>
      </c>
      <c r="B16948" s="62" t="s">
        <v>123</v>
      </c>
      <c r="C16948" s="62">
        <v>1.3292999999999999E-4</v>
      </c>
      <c r="D16948" s="62">
        <v>108.95</v>
      </c>
      <c r="E16948" s="173">
        <f t="shared" si="374"/>
        <v>0.01</v>
      </c>
    </row>
    <row r="16949" spans="1:5">
      <c r="A16949" s="410" t="s">
        <v>3069</v>
      </c>
      <c r="B16949" s="62" t="s">
        <v>123</v>
      </c>
      <c r="C16949" s="62">
        <v>1.8138200000000001E-3</v>
      </c>
      <c r="D16949" s="62">
        <v>6.21</v>
      </c>
      <c r="E16949" s="173">
        <f t="shared" si="374"/>
        <v>0.01</v>
      </c>
    </row>
    <row r="16950" spans="1:5">
      <c r="A16950" s="410" t="s">
        <v>3436</v>
      </c>
      <c r="B16950" s="62" t="s">
        <v>123</v>
      </c>
      <c r="C16950" s="62">
        <v>5.0000000000000001E-3</v>
      </c>
      <c r="D16950" s="62">
        <v>38.590000000000003</v>
      </c>
      <c r="E16950" s="173">
        <f t="shared" si="374"/>
        <v>0.19</v>
      </c>
    </row>
    <row r="16951" spans="1:5">
      <c r="A16951" s="410" t="s">
        <v>3047</v>
      </c>
      <c r="B16951" s="62" t="s">
        <v>131</v>
      </c>
      <c r="C16951" s="62">
        <v>2.7469299999999999E-3</v>
      </c>
      <c r="D16951" s="62">
        <v>9.4499999999999993</v>
      </c>
      <c r="E16951" s="173">
        <f t="shared" si="374"/>
        <v>0.02</v>
      </c>
    </row>
    <row r="16952" spans="1:5">
      <c r="A16952" s="410" t="s">
        <v>3075</v>
      </c>
      <c r="B16952" s="62" t="s">
        <v>128</v>
      </c>
      <c r="C16952" s="62">
        <v>3.0229999999999998E-4</v>
      </c>
      <c r="D16952" s="62">
        <v>15.32</v>
      </c>
      <c r="E16952" s="173">
        <f t="shared" si="374"/>
        <v>0</v>
      </c>
    </row>
    <row r="16953" spans="1:5">
      <c r="A16953" s="410" t="s">
        <v>3076</v>
      </c>
      <c r="B16953" s="62" t="s">
        <v>122</v>
      </c>
      <c r="C16953" s="62">
        <v>0.2</v>
      </c>
      <c r="D16953" s="62">
        <v>1.87</v>
      </c>
      <c r="E16953" s="173">
        <f t="shared" si="374"/>
        <v>0.37</v>
      </c>
    </row>
    <row r="16954" spans="1:5">
      <c r="A16954" s="410" t="s">
        <v>3077</v>
      </c>
      <c r="B16954" s="62" t="s">
        <v>122</v>
      </c>
      <c r="C16954" s="62">
        <v>0.2</v>
      </c>
      <c r="D16954" s="62">
        <v>0.71</v>
      </c>
      <c r="E16954" s="173">
        <f t="shared" si="374"/>
        <v>0.14000000000000001</v>
      </c>
    </row>
    <row r="16955" spans="1:5">
      <c r="A16955" s="410" t="s">
        <v>3078</v>
      </c>
      <c r="B16955" s="62" t="s">
        <v>122</v>
      </c>
      <c r="C16955" s="62">
        <v>0.2</v>
      </c>
      <c r="D16955" s="62">
        <v>0.34</v>
      </c>
      <c r="E16955" s="173">
        <f t="shared" si="374"/>
        <v>0.06</v>
      </c>
    </row>
    <row r="16956" spans="1:5">
      <c r="A16956" s="410" t="s">
        <v>3079</v>
      </c>
      <c r="B16956" s="62" t="s">
        <v>122</v>
      </c>
      <c r="C16956" s="62">
        <v>0.2</v>
      </c>
      <c r="D16956" s="62">
        <v>0.05</v>
      </c>
      <c r="E16956" s="173">
        <f t="shared" si="374"/>
        <v>0.01</v>
      </c>
    </row>
    <row r="16957" spans="1:5">
      <c r="A16957" s="410" t="s">
        <v>3048</v>
      </c>
      <c r="B16957" s="62" t="s">
        <v>123</v>
      </c>
      <c r="C16957" s="62">
        <v>5.2926000000000004E-4</v>
      </c>
      <c r="D16957" s="62">
        <v>31.18</v>
      </c>
      <c r="E16957" s="173">
        <f t="shared" si="374"/>
        <v>0.01</v>
      </c>
    </row>
    <row r="16958" spans="1:5">
      <c r="A16958" s="410" t="s">
        <v>3049</v>
      </c>
      <c r="B16958" s="62" t="s">
        <v>123</v>
      </c>
      <c r="C16958" s="62">
        <v>2.4805999999999998E-4</v>
      </c>
      <c r="D16958" s="62">
        <v>178.5</v>
      </c>
      <c r="E16958" s="173">
        <f t="shared" si="374"/>
        <v>0.04</v>
      </c>
    </row>
    <row r="16959" spans="1:5">
      <c r="A16959" s="410" t="s">
        <v>3050</v>
      </c>
      <c r="B16959" s="62" t="s">
        <v>123</v>
      </c>
      <c r="C16959" s="62">
        <v>2.2297440000000002E-2</v>
      </c>
      <c r="D16959" s="62">
        <v>1.17</v>
      </c>
      <c r="E16959" s="173">
        <f t="shared" si="374"/>
        <v>0.02</v>
      </c>
    </row>
    <row r="16960" spans="1:5" ht="30">
      <c r="A16960" s="410" t="s">
        <v>3051</v>
      </c>
      <c r="B16960" s="62" t="s">
        <v>123</v>
      </c>
      <c r="C16960" s="62">
        <v>2.1500999999999999E-4</v>
      </c>
      <c r="D16960" s="62">
        <v>140.43</v>
      </c>
      <c r="E16960" s="173">
        <f t="shared" si="374"/>
        <v>0.03</v>
      </c>
    </row>
    <row r="16961" spans="1:5" ht="30">
      <c r="A16961" s="410" t="s">
        <v>3052</v>
      </c>
      <c r="B16961" s="62" t="s">
        <v>123</v>
      </c>
      <c r="C16961" s="62">
        <v>1.44E-4</v>
      </c>
      <c r="D16961" s="62">
        <v>123.37</v>
      </c>
      <c r="E16961" s="173">
        <f t="shared" si="374"/>
        <v>0.01</v>
      </c>
    </row>
    <row r="16962" spans="1:5" ht="30">
      <c r="A16962" s="410" t="s">
        <v>3080</v>
      </c>
      <c r="B16962" s="62" t="s">
        <v>123</v>
      </c>
      <c r="C16962" s="62">
        <v>8.8200000000000003E-6</v>
      </c>
      <c r="D16962" s="62">
        <v>593.85</v>
      </c>
      <c r="E16962" s="173">
        <f t="shared" si="374"/>
        <v>0</v>
      </c>
    </row>
    <row r="16963" spans="1:5">
      <c r="A16963" s="410" t="s">
        <v>3081</v>
      </c>
      <c r="B16963" s="62" t="s">
        <v>123</v>
      </c>
      <c r="C16963" s="62">
        <v>5.4160000000000003E-5</v>
      </c>
      <c r="D16963" s="62">
        <v>134.63</v>
      </c>
      <c r="E16963" s="173">
        <f t="shared" si="374"/>
        <v>0</v>
      </c>
    </row>
    <row r="16964" spans="1:5">
      <c r="A16964" s="410" t="s">
        <v>3082</v>
      </c>
      <c r="B16964" s="62" t="s">
        <v>123</v>
      </c>
      <c r="C16964" s="62">
        <v>4.1140000000000003E-5</v>
      </c>
      <c r="D16964" s="62">
        <v>202.84</v>
      </c>
      <c r="E16964" s="173">
        <f t="shared" si="374"/>
        <v>0</v>
      </c>
    </row>
    <row r="16965" spans="1:5">
      <c r="A16965" s="410" t="s">
        <v>3083</v>
      </c>
      <c r="B16965" s="62" t="s">
        <v>123</v>
      </c>
      <c r="C16965" s="62">
        <v>8.8200000000000003E-6</v>
      </c>
      <c r="D16965" s="62">
        <v>574.46</v>
      </c>
      <c r="E16965" s="173">
        <f t="shared" si="374"/>
        <v>0</v>
      </c>
    </row>
    <row r="16966" spans="1:5">
      <c r="A16966" s="410" t="s">
        <v>3084</v>
      </c>
      <c r="B16966" s="62" t="s">
        <v>123</v>
      </c>
      <c r="C16966" s="62">
        <v>1.0849999999999999E-5</v>
      </c>
      <c r="D16966" s="62">
        <v>276.64</v>
      </c>
      <c r="E16966" s="173">
        <f t="shared" si="374"/>
        <v>0</v>
      </c>
    </row>
    <row r="16967" spans="1:5">
      <c r="A16967" s="410" t="s">
        <v>3085</v>
      </c>
      <c r="B16967" s="62" t="s">
        <v>123</v>
      </c>
      <c r="C16967" s="62">
        <v>5.4600000000000004E-4</v>
      </c>
      <c r="D16967" s="62">
        <v>8.1</v>
      </c>
      <c r="E16967" s="173">
        <f t="shared" si="374"/>
        <v>0</v>
      </c>
    </row>
    <row r="16968" spans="1:5">
      <c r="A16968" s="410" t="s">
        <v>3086</v>
      </c>
      <c r="B16968" s="62" t="s">
        <v>123</v>
      </c>
      <c r="C16968" s="62">
        <v>3.0229999999999998E-4</v>
      </c>
      <c r="D16968" s="62">
        <v>11.01</v>
      </c>
      <c r="E16968" s="173">
        <f t="shared" si="374"/>
        <v>0</v>
      </c>
    </row>
    <row r="16969" spans="1:5">
      <c r="A16969" s="410" t="s">
        <v>3087</v>
      </c>
      <c r="B16969" s="62" t="s">
        <v>123</v>
      </c>
      <c r="C16969" s="62">
        <v>3.0229999999999998E-4</v>
      </c>
      <c r="D16969" s="62">
        <v>24.42</v>
      </c>
      <c r="E16969" s="173">
        <f t="shared" si="374"/>
        <v>0</v>
      </c>
    </row>
    <row r="16970" spans="1:5">
      <c r="A16970" s="410" t="s">
        <v>562</v>
      </c>
      <c r="B16970" s="62" t="s">
        <v>563</v>
      </c>
      <c r="C16970" s="62" t="s">
        <v>563</v>
      </c>
      <c r="D16970" s="62" t="s">
        <v>563</v>
      </c>
      <c r="E16970" s="173">
        <f>SUM(E16945:E16969)</f>
        <v>1.4200000000000004</v>
      </c>
    </row>
    <row r="16971" spans="1:5">
      <c r="A16971" s="410"/>
      <c r="B16971" s="62"/>
      <c r="C16971" s="62"/>
      <c r="D16971" s="62"/>
      <c r="E16971" s="173"/>
    </row>
    <row r="16972" spans="1:5">
      <c r="A16972" s="410" t="s">
        <v>565</v>
      </c>
      <c r="B16972" s="62" t="s">
        <v>563</v>
      </c>
      <c r="C16972" s="62" t="s">
        <v>563</v>
      </c>
      <c r="D16972" s="62" t="s">
        <v>563</v>
      </c>
      <c r="E16972" s="173">
        <f>E16937+E16942+E16970</f>
        <v>4.01</v>
      </c>
    </row>
    <row r="16973" spans="1:5">
      <c r="A16973" s="410"/>
      <c r="B16973" s="62"/>
      <c r="C16973" s="62"/>
      <c r="D16973" s="413"/>
      <c r="E16973" s="173"/>
    </row>
    <row r="16974" spans="1:5">
      <c r="A16974" s="410"/>
      <c r="B16974" s="62"/>
      <c r="C16974" s="62"/>
      <c r="D16974" s="62"/>
      <c r="E16974" s="173"/>
    </row>
    <row r="16975" spans="1:5">
      <c r="A16975" s="410"/>
      <c r="B16975" s="62"/>
      <c r="C16975" s="62"/>
      <c r="D16975" s="62"/>
      <c r="E16975" s="173"/>
    </row>
    <row r="16976" spans="1:5">
      <c r="A16976" s="410" t="s">
        <v>1610</v>
      </c>
      <c r="B16976" s="62" t="s">
        <v>3731</v>
      </c>
      <c r="C16976" s="62"/>
      <c r="D16976" s="62"/>
      <c r="E16976" s="173"/>
    </row>
    <row r="16977" spans="1:5">
      <c r="A16977" s="410" t="s">
        <v>1322</v>
      </c>
      <c r="B16977" s="62"/>
      <c r="C16977" s="62"/>
      <c r="D16977" s="62"/>
      <c r="E16977" s="173"/>
    </row>
    <row r="16978" spans="1:5">
      <c r="A16978" s="410" t="s">
        <v>590</v>
      </c>
      <c r="B16978" s="62"/>
      <c r="C16978" s="62"/>
      <c r="D16978" s="62"/>
      <c r="E16978" s="173"/>
    </row>
    <row r="16979" spans="1:5">
      <c r="A16979" s="410"/>
      <c r="B16979" s="62"/>
      <c r="C16979" s="62"/>
      <c r="D16979" s="62"/>
      <c r="E16979" s="173"/>
    </row>
    <row r="16980" spans="1:5">
      <c r="A16980" s="410" t="s">
        <v>576</v>
      </c>
      <c r="B16980" s="62" t="s">
        <v>558</v>
      </c>
      <c r="C16980" s="62" t="s">
        <v>559</v>
      </c>
      <c r="D16980" s="62" t="s">
        <v>560</v>
      </c>
      <c r="E16980" s="173" t="s">
        <v>561</v>
      </c>
    </row>
    <row r="16981" spans="1:5" ht="30">
      <c r="A16981" s="410" t="s">
        <v>3061</v>
      </c>
      <c r="B16981" s="62" t="s">
        <v>123</v>
      </c>
      <c r="C16981" s="62">
        <v>3.7849999999999998E-5</v>
      </c>
      <c r="D16981" s="62">
        <v>576</v>
      </c>
      <c r="E16981" s="173">
        <f>TRUNC((C16981*D16981),2)</f>
        <v>0.02</v>
      </c>
    </row>
    <row r="16982" spans="1:5">
      <c r="A16982" s="410" t="s">
        <v>562</v>
      </c>
      <c r="B16982" s="62" t="s">
        <v>563</v>
      </c>
      <c r="C16982" s="62" t="s">
        <v>563</v>
      </c>
      <c r="D16982" s="62" t="s">
        <v>563</v>
      </c>
      <c r="E16982" s="173">
        <f>SUM(E16981:E16981)</f>
        <v>0.02</v>
      </c>
    </row>
    <row r="16983" spans="1:5">
      <c r="A16983" s="410"/>
      <c r="B16983" s="62"/>
      <c r="C16983" s="62"/>
      <c r="D16983" s="62"/>
      <c r="E16983" s="173"/>
    </row>
    <row r="16984" spans="1:5">
      <c r="A16984" s="410" t="s">
        <v>557</v>
      </c>
      <c r="B16984" s="62" t="s">
        <v>558</v>
      </c>
      <c r="C16984" s="62" t="s">
        <v>559</v>
      </c>
      <c r="D16984" s="62" t="s">
        <v>560</v>
      </c>
      <c r="E16984" s="173" t="s">
        <v>561</v>
      </c>
    </row>
    <row r="16985" spans="1:5">
      <c r="A16985" s="410" t="s">
        <v>3104</v>
      </c>
      <c r="B16985" s="62" t="s">
        <v>122</v>
      </c>
      <c r="C16985" s="62">
        <v>7.7102000000000004E-2</v>
      </c>
      <c r="D16985" s="62">
        <v>9.41</v>
      </c>
      <c r="E16985" s="173">
        <f>TRUNC((C16985*D16985),2)</f>
        <v>0.72</v>
      </c>
    </row>
    <row r="16986" spans="1:5">
      <c r="A16986" s="410" t="s">
        <v>3105</v>
      </c>
      <c r="B16986" s="62" t="s">
        <v>122</v>
      </c>
      <c r="C16986" s="62">
        <v>0.49000349999999998</v>
      </c>
      <c r="D16986" s="62">
        <v>13.3</v>
      </c>
      <c r="E16986" s="173">
        <f>TRUNC((C16986*D16986),2)</f>
        <v>6.51</v>
      </c>
    </row>
    <row r="16987" spans="1:5">
      <c r="A16987" s="410" t="s">
        <v>562</v>
      </c>
      <c r="B16987" s="62" t="s">
        <v>563</v>
      </c>
      <c r="C16987" s="62" t="s">
        <v>563</v>
      </c>
      <c r="D16987" s="62" t="s">
        <v>563</v>
      </c>
      <c r="E16987" s="173">
        <f>SUM(E16985:E16986)</f>
        <v>7.2299999999999995</v>
      </c>
    </row>
    <row r="16988" spans="1:5">
      <c r="A16988" s="410"/>
      <c r="B16988" s="62"/>
      <c r="C16988" s="62"/>
      <c r="D16988" s="62"/>
      <c r="E16988" s="173"/>
    </row>
    <row r="16989" spans="1:5">
      <c r="A16989" s="410" t="s">
        <v>564</v>
      </c>
      <c r="B16989" s="62" t="s">
        <v>558</v>
      </c>
      <c r="C16989" s="62" t="s">
        <v>559</v>
      </c>
      <c r="D16989" s="62" t="s">
        <v>560</v>
      </c>
      <c r="E16989" s="173" t="s">
        <v>561</v>
      </c>
    </row>
    <row r="16990" spans="1:5">
      <c r="A16990" s="410" t="s">
        <v>3066</v>
      </c>
      <c r="B16990" s="62" t="s">
        <v>123</v>
      </c>
      <c r="C16990" s="62">
        <v>4.4816200000000004E-3</v>
      </c>
      <c r="D16990" s="62">
        <v>6.92</v>
      </c>
      <c r="E16990" s="173">
        <f t="shared" ref="E16990:E17012" si="375">TRUNC((C16990*D16990),2)</f>
        <v>0.03</v>
      </c>
    </row>
    <row r="16991" spans="1:5">
      <c r="A16991" s="410" t="s">
        <v>3046</v>
      </c>
      <c r="B16991" s="62" t="s">
        <v>131</v>
      </c>
      <c r="C16991" s="62">
        <v>8.9495999999999998E-4</v>
      </c>
      <c r="D16991" s="62">
        <v>50.4</v>
      </c>
      <c r="E16991" s="173">
        <f t="shared" si="375"/>
        <v>0.04</v>
      </c>
    </row>
    <row r="16992" spans="1:5">
      <c r="A16992" s="410" t="s">
        <v>3067</v>
      </c>
      <c r="B16992" s="62" t="s">
        <v>123</v>
      </c>
      <c r="C16992" s="62">
        <v>3.7151000000000003E-4</v>
      </c>
      <c r="D16992" s="62">
        <v>108.95</v>
      </c>
      <c r="E16992" s="173">
        <f t="shared" si="375"/>
        <v>0.04</v>
      </c>
    </row>
    <row r="16993" spans="1:5">
      <c r="A16993" s="410" t="s">
        <v>3069</v>
      </c>
      <c r="B16993" s="62" t="s">
        <v>123</v>
      </c>
      <c r="C16993" s="62">
        <v>5.0696300000000003E-3</v>
      </c>
      <c r="D16993" s="62">
        <v>6.21</v>
      </c>
      <c r="E16993" s="173">
        <f t="shared" si="375"/>
        <v>0.03</v>
      </c>
    </row>
    <row r="16994" spans="1:5">
      <c r="A16994" s="410" t="s">
        <v>3047</v>
      </c>
      <c r="B16994" s="62" t="s">
        <v>131</v>
      </c>
      <c r="C16994" s="62">
        <v>7.6776400000000003E-3</v>
      </c>
      <c r="D16994" s="62">
        <v>9.4499999999999993</v>
      </c>
      <c r="E16994" s="173">
        <f t="shared" si="375"/>
        <v>7.0000000000000007E-2</v>
      </c>
    </row>
    <row r="16995" spans="1:5">
      <c r="A16995" s="410" t="s">
        <v>3075</v>
      </c>
      <c r="B16995" s="62" t="s">
        <v>128</v>
      </c>
      <c r="C16995" s="62">
        <v>8.4491999999999998E-4</v>
      </c>
      <c r="D16995" s="62">
        <v>15.32</v>
      </c>
      <c r="E16995" s="173">
        <f t="shared" si="375"/>
        <v>0.01</v>
      </c>
    </row>
    <row r="16996" spans="1:5">
      <c r="A16996" s="410" t="s">
        <v>3076</v>
      </c>
      <c r="B16996" s="62" t="s">
        <v>122</v>
      </c>
      <c r="C16996" s="62">
        <v>0.58039037000000004</v>
      </c>
      <c r="D16996" s="62">
        <v>1.87</v>
      </c>
      <c r="E16996" s="173">
        <f t="shared" si="375"/>
        <v>1.08</v>
      </c>
    </row>
    <row r="16997" spans="1:5">
      <c r="A16997" s="410" t="s">
        <v>3077</v>
      </c>
      <c r="B16997" s="62" t="s">
        <v>122</v>
      </c>
      <c r="C16997" s="62">
        <v>0.55900000000000005</v>
      </c>
      <c r="D16997" s="62">
        <v>0.71</v>
      </c>
      <c r="E16997" s="173">
        <f t="shared" si="375"/>
        <v>0.39</v>
      </c>
    </row>
    <row r="16998" spans="1:5">
      <c r="A16998" s="410" t="s">
        <v>3078</v>
      </c>
      <c r="B16998" s="62" t="s">
        <v>122</v>
      </c>
      <c r="C16998" s="62">
        <v>0.55900000000000005</v>
      </c>
      <c r="D16998" s="62">
        <v>0.34</v>
      </c>
      <c r="E16998" s="173">
        <f t="shared" si="375"/>
        <v>0.19</v>
      </c>
    </row>
    <row r="16999" spans="1:5">
      <c r="A16999" s="410" t="s">
        <v>3079</v>
      </c>
      <c r="B16999" s="62" t="s">
        <v>122</v>
      </c>
      <c r="C16999" s="62">
        <v>0.55900000000000005</v>
      </c>
      <c r="D16999" s="62">
        <v>0.05</v>
      </c>
      <c r="E16999" s="173">
        <f t="shared" si="375"/>
        <v>0.02</v>
      </c>
    </row>
    <row r="17000" spans="1:5">
      <c r="A17000" s="410" t="s">
        <v>3048</v>
      </c>
      <c r="B17000" s="62" t="s">
        <v>123</v>
      </c>
      <c r="C17000" s="62">
        <v>1.4792799999999999E-3</v>
      </c>
      <c r="D17000" s="62">
        <v>31.18</v>
      </c>
      <c r="E17000" s="173">
        <f t="shared" si="375"/>
        <v>0.04</v>
      </c>
    </row>
    <row r="17001" spans="1:5">
      <c r="A17001" s="410" t="s">
        <v>3049</v>
      </c>
      <c r="B17001" s="62" t="s">
        <v>123</v>
      </c>
      <c r="C17001" s="62">
        <v>6.9331999999999998E-4</v>
      </c>
      <c r="D17001" s="62">
        <v>178.5</v>
      </c>
      <c r="E17001" s="173">
        <f t="shared" si="375"/>
        <v>0.12</v>
      </c>
    </row>
    <row r="17002" spans="1:5">
      <c r="A17002" s="410" t="s">
        <v>3050</v>
      </c>
      <c r="B17002" s="62" t="s">
        <v>123</v>
      </c>
      <c r="C17002" s="62">
        <v>6.2321349999999998E-2</v>
      </c>
      <c r="D17002" s="62">
        <v>1.17</v>
      </c>
      <c r="E17002" s="173">
        <f t="shared" si="375"/>
        <v>7.0000000000000007E-2</v>
      </c>
    </row>
    <row r="17003" spans="1:5" ht="30">
      <c r="A17003" s="410" t="s">
        <v>3051</v>
      </c>
      <c r="B17003" s="62" t="s">
        <v>123</v>
      </c>
      <c r="C17003" s="62">
        <v>6.0092999999999995E-4</v>
      </c>
      <c r="D17003" s="62">
        <v>140.43</v>
      </c>
      <c r="E17003" s="173">
        <f t="shared" si="375"/>
        <v>0.08</v>
      </c>
    </row>
    <row r="17004" spans="1:5" ht="30">
      <c r="A17004" s="410" t="s">
        <v>3052</v>
      </c>
      <c r="B17004" s="62" t="s">
        <v>123</v>
      </c>
      <c r="C17004" s="62">
        <v>4.0247999999999998E-4</v>
      </c>
      <c r="D17004" s="62">
        <v>123.37</v>
      </c>
      <c r="E17004" s="173">
        <f t="shared" si="375"/>
        <v>0.04</v>
      </c>
    </row>
    <row r="17005" spans="1:5" ht="30">
      <c r="A17005" s="410" t="s">
        <v>3080</v>
      </c>
      <c r="B17005" s="62" t="s">
        <v>123</v>
      </c>
      <c r="C17005" s="62">
        <v>2.4649999999999999E-5</v>
      </c>
      <c r="D17005" s="62">
        <v>593.85</v>
      </c>
      <c r="E17005" s="173">
        <f t="shared" si="375"/>
        <v>0.01</v>
      </c>
    </row>
    <row r="17006" spans="1:5">
      <c r="A17006" s="410" t="s">
        <v>3081</v>
      </c>
      <c r="B17006" s="62" t="s">
        <v>123</v>
      </c>
      <c r="C17006" s="62">
        <v>1.5138E-4</v>
      </c>
      <c r="D17006" s="62">
        <v>134.63</v>
      </c>
      <c r="E17006" s="173">
        <f t="shared" si="375"/>
        <v>0.02</v>
      </c>
    </row>
    <row r="17007" spans="1:5">
      <c r="A17007" s="410" t="s">
        <v>3082</v>
      </c>
      <c r="B17007" s="62" t="s">
        <v>123</v>
      </c>
      <c r="C17007" s="62">
        <v>1.1498E-4</v>
      </c>
      <c r="D17007" s="62">
        <v>202.84</v>
      </c>
      <c r="E17007" s="173">
        <f t="shared" si="375"/>
        <v>0.02</v>
      </c>
    </row>
    <row r="17008" spans="1:5">
      <c r="A17008" s="410" t="s">
        <v>3083</v>
      </c>
      <c r="B17008" s="62" t="s">
        <v>123</v>
      </c>
      <c r="C17008" s="62">
        <v>2.4649999999999999E-5</v>
      </c>
      <c r="D17008" s="62">
        <v>574.46</v>
      </c>
      <c r="E17008" s="173">
        <f t="shared" si="375"/>
        <v>0.01</v>
      </c>
    </row>
    <row r="17009" spans="1:5">
      <c r="A17009" s="410" t="s">
        <v>3084</v>
      </c>
      <c r="B17009" s="62" t="s">
        <v>123</v>
      </c>
      <c r="C17009" s="62">
        <v>3.0300000000000001E-5</v>
      </c>
      <c r="D17009" s="62">
        <v>276.64</v>
      </c>
      <c r="E17009" s="173">
        <f t="shared" si="375"/>
        <v>0</v>
      </c>
    </row>
    <row r="17010" spans="1:5">
      <c r="A17010" s="410" t="s">
        <v>3085</v>
      </c>
      <c r="B17010" s="62" t="s">
        <v>123</v>
      </c>
      <c r="C17010" s="62">
        <v>1.52607E-3</v>
      </c>
      <c r="D17010" s="62">
        <v>8.1</v>
      </c>
      <c r="E17010" s="173">
        <f t="shared" si="375"/>
        <v>0.01</v>
      </c>
    </row>
    <row r="17011" spans="1:5">
      <c r="A17011" s="410" t="s">
        <v>3086</v>
      </c>
      <c r="B17011" s="62" t="s">
        <v>123</v>
      </c>
      <c r="C17011" s="62">
        <v>8.4491999999999998E-4</v>
      </c>
      <c r="D17011" s="62">
        <v>11.01</v>
      </c>
      <c r="E17011" s="173">
        <f t="shared" si="375"/>
        <v>0</v>
      </c>
    </row>
    <row r="17012" spans="1:5">
      <c r="A17012" s="410" t="s">
        <v>3087</v>
      </c>
      <c r="B17012" s="62" t="s">
        <v>123</v>
      </c>
      <c r="C17012" s="62">
        <v>8.4491999999999998E-4</v>
      </c>
      <c r="D17012" s="62">
        <v>24.42</v>
      </c>
      <c r="E17012" s="173">
        <f t="shared" si="375"/>
        <v>0.02</v>
      </c>
    </row>
    <row r="17013" spans="1:5">
      <c r="A17013" s="410" t="s">
        <v>562</v>
      </c>
      <c r="B17013" s="62" t="s">
        <v>563</v>
      </c>
      <c r="C17013" s="62" t="s">
        <v>563</v>
      </c>
      <c r="D17013" s="62" t="s">
        <v>563</v>
      </c>
      <c r="E17013" s="173">
        <f>SUM(E16990:E17012)</f>
        <v>2.3399999999999994</v>
      </c>
    </row>
    <row r="17014" spans="1:5">
      <c r="A17014" s="410"/>
      <c r="B17014" s="62"/>
      <c r="C17014" s="62"/>
      <c r="D17014" s="62"/>
      <c r="E17014" s="173"/>
    </row>
    <row r="17015" spans="1:5">
      <c r="A17015" s="410" t="s">
        <v>565</v>
      </c>
      <c r="B17015" s="62" t="s">
        <v>563</v>
      </c>
      <c r="C17015" s="62" t="s">
        <v>563</v>
      </c>
      <c r="D17015" s="62" t="s">
        <v>563</v>
      </c>
      <c r="E17015" s="173">
        <f>E16982+E16987+E17013</f>
        <v>9.5899999999999981</v>
      </c>
    </row>
    <row r="17016" spans="1:5">
      <c r="A17016" s="410"/>
      <c r="B17016" s="62"/>
      <c r="C17016" s="62"/>
      <c r="D17016" s="413"/>
      <c r="E17016" s="173"/>
    </row>
    <row r="17017" spans="1:5">
      <c r="A17017" s="410"/>
      <c r="B17017" s="62"/>
      <c r="C17017" s="62"/>
      <c r="D17017" s="62"/>
      <c r="E17017" s="173"/>
    </row>
    <row r="17018" spans="1:5">
      <c r="A17018" s="410"/>
      <c r="B17018" s="62"/>
      <c r="C17018" s="62"/>
      <c r="D17018" s="62"/>
      <c r="E17018" s="173"/>
    </row>
    <row r="17019" spans="1:5">
      <c r="A17019" s="410" t="s">
        <v>1611</v>
      </c>
      <c r="B17019" s="62" t="s">
        <v>3735</v>
      </c>
      <c r="C17019" s="62"/>
      <c r="D17019" s="62"/>
      <c r="E17019" s="173"/>
    </row>
    <row r="17020" spans="1:5">
      <c r="A17020" s="410" t="s">
        <v>1323</v>
      </c>
      <c r="B17020" s="62"/>
      <c r="C17020" s="62"/>
      <c r="D17020" s="62"/>
      <c r="E17020" s="173"/>
    </row>
    <row r="17021" spans="1:5">
      <c r="A17021" s="410" t="s">
        <v>590</v>
      </c>
      <c r="B17021" s="62"/>
      <c r="C17021" s="62"/>
      <c r="D17021" s="62"/>
      <c r="E17021" s="173"/>
    </row>
    <row r="17022" spans="1:5">
      <c r="A17022" s="410"/>
      <c r="B17022" s="62"/>
      <c r="C17022" s="62"/>
      <c r="D17022" s="62"/>
      <c r="E17022" s="173"/>
    </row>
    <row r="17023" spans="1:5">
      <c r="A17023" s="410" t="s">
        <v>576</v>
      </c>
      <c r="B17023" s="62" t="s">
        <v>558</v>
      </c>
      <c r="C17023" s="62" t="s">
        <v>559</v>
      </c>
      <c r="D17023" s="62" t="s">
        <v>560</v>
      </c>
      <c r="E17023" s="173" t="s">
        <v>561</v>
      </c>
    </row>
    <row r="17024" spans="1:5" ht="30">
      <c r="A17024" s="410" t="s">
        <v>3061</v>
      </c>
      <c r="B17024" s="62" t="s">
        <v>123</v>
      </c>
      <c r="C17024" s="62">
        <v>1.6399999999999999E-5</v>
      </c>
      <c r="D17024" s="62">
        <v>576</v>
      </c>
      <c r="E17024" s="173">
        <f>TRUNC((C17024*D17024),2)</f>
        <v>0</v>
      </c>
    </row>
    <row r="17025" spans="1:5">
      <c r="A17025" s="410" t="s">
        <v>562</v>
      </c>
      <c r="B17025" s="62" t="s">
        <v>563</v>
      </c>
      <c r="C17025" s="62" t="s">
        <v>563</v>
      </c>
      <c r="D17025" s="62" t="s">
        <v>563</v>
      </c>
      <c r="E17025" s="173">
        <f>SUM(E17024:E17024)</f>
        <v>0</v>
      </c>
    </row>
    <row r="17026" spans="1:5">
      <c r="A17026" s="410"/>
      <c r="B17026" s="62"/>
      <c r="C17026" s="62"/>
      <c r="D17026" s="62"/>
      <c r="E17026" s="173"/>
    </row>
    <row r="17027" spans="1:5">
      <c r="A17027" s="410" t="s">
        <v>557</v>
      </c>
      <c r="B17027" s="62" t="s">
        <v>558</v>
      </c>
      <c r="C17027" s="62" t="s">
        <v>559</v>
      </c>
      <c r="D17027" s="62" t="s">
        <v>560</v>
      </c>
      <c r="E17027" s="173" t="s">
        <v>561</v>
      </c>
    </row>
    <row r="17028" spans="1:5">
      <c r="A17028" s="410" t="s">
        <v>3124</v>
      </c>
      <c r="B17028" s="62" t="s">
        <v>122</v>
      </c>
      <c r="C17028" s="62">
        <v>8.3541110000000002E-2</v>
      </c>
      <c r="D17028" s="62">
        <v>9.34</v>
      </c>
      <c r="E17028" s="173">
        <f>TRUNC((C17028*D17028),2)</f>
        <v>0.78</v>
      </c>
    </row>
    <row r="17029" spans="1:5">
      <c r="A17029" s="410" t="s">
        <v>3104</v>
      </c>
      <c r="B17029" s="62" t="s">
        <v>122</v>
      </c>
      <c r="C17029" s="62">
        <v>1.0145E-2</v>
      </c>
      <c r="D17029" s="62">
        <v>9.41</v>
      </c>
      <c r="E17029" s="173">
        <f>TRUNC((C17029*D17029),2)</f>
        <v>0.09</v>
      </c>
    </row>
    <row r="17030" spans="1:5">
      <c r="A17030" s="410" t="s">
        <v>3125</v>
      </c>
      <c r="B17030" s="62" t="s">
        <v>122</v>
      </c>
      <c r="C17030" s="62">
        <v>8.3541110000000002E-2</v>
      </c>
      <c r="D17030" s="62">
        <v>13.3</v>
      </c>
      <c r="E17030" s="173">
        <f>TRUNC((C17030*D17030),2)</f>
        <v>1.1100000000000001</v>
      </c>
    </row>
    <row r="17031" spans="1:5">
      <c r="A17031" s="410" t="s">
        <v>3105</v>
      </c>
      <c r="B17031" s="62" t="s">
        <v>122</v>
      </c>
      <c r="C17031" s="62">
        <v>7.1014999999999995E-2</v>
      </c>
      <c r="D17031" s="62">
        <v>13.3</v>
      </c>
      <c r="E17031" s="173">
        <f>TRUNC((C17031*D17031),2)</f>
        <v>0.94</v>
      </c>
    </row>
    <row r="17032" spans="1:5">
      <c r="A17032" s="410" t="s">
        <v>562</v>
      </c>
      <c r="B17032" s="62" t="s">
        <v>563</v>
      </c>
      <c r="C17032" s="62" t="s">
        <v>563</v>
      </c>
      <c r="D17032" s="62" t="s">
        <v>563</v>
      </c>
      <c r="E17032" s="173">
        <f>SUM(E17028:E17031)</f>
        <v>2.92</v>
      </c>
    </row>
    <row r="17033" spans="1:5">
      <c r="A17033" s="410"/>
      <c r="B17033" s="62"/>
      <c r="C17033" s="62"/>
      <c r="D17033" s="62"/>
      <c r="E17033" s="173"/>
    </row>
    <row r="17034" spans="1:5">
      <c r="A17034" s="410" t="s">
        <v>564</v>
      </c>
      <c r="B17034" s="62" t="s">
        <v>558</v>
      </c>
      <c r="C17034" s="62" t="s">
        <v>559</v>
      </c>
      <c r="D17034" s="62" t="s">
        <v>560</v>
      </c>
      <c r="E17034" s="173" t="s">
        <v>561</v>
      </c>
    </row>
    <row r="17035" spans="1:5" ht="30">
      <c r="A17035" s="410" t="s">
        <v>3370</v>
      </c>
      <c r="B17035" s="62" t="s">
        <v>123</v>
      </c>
      <c r="C17035" s="62">
        <v>0.66600000000000004</v>
      </c>
      <c r="D17035" s="62">
        <v>0.66</v>
      </c>
      <c r="E17035" s="173">
        <f t="shared" ref="E17035:E17059" si="376">TRUNC((C17035*D17035),2)</f>
        <v>0.43</v>
      </c>
    </row>
    <row r="17036" spans="1:5">
      <c r="A17036" s="410" t="s">
        <v>3066</v>
      </c>
      <c r="B17036" s="62" t="s">
        <v>123</v>
      </c>
      <c r="C17036" s="62">
        <v>1.9417499999999999E-3</v>
      </c>
      <c r="D17036" s="62">
        <v>6.92</v>
      </c>
      <c r="E17036" s="173">
        <f t="shared" si="376"/>
        <v>0.01</v>
      </c>
    </row>
    <row r="17037" spans="1:5">
      <c r="A17037" s="410" t="s">
        <v>3046</v>
      </c>
      <c r="B17037" s="62" t="s">
        <v>131</v>
      </c>
      <c r="C17037" s="62">
        <v>3.8776000000000001E-4</v>
      </c>
      <c r="D17037" s="62">
        <v>50.4</v>
      </c>
      <c r="E17037" s="173">
        <f t="shared" si="376"/>
        <v>0.01</v>
      </c>
    </row>
    <row r="17038" spans="1:5">
      <c r="A17038" s="410" t="s">
        <v>3067</v>
      </c>
      <c r="B17038" s="62" t="s">
        <v>123</v>
      </c>
      <c r="C17038" s="62">
        <v>1.6097E-4</v>
      </c>
      <c r="D17038" s="62">
        <v>108.95</v>
      </c>
      <c r="E17038" s="173">
        <f t="shared" si="376"/>
        <v>0.01</v>
      </c>
    </row>
    <row r="17039" spans="1:5">
      <c r="A17039" s="410" t="s">
        <v>3441</v>
      </c>
      <c r="B17039" s="62" t="s">
        <v>126</v>
      </c>
      <c r="C17039" s="62">
        <v>1.10643333</v>
      </c>
      <c r="D17039" s="62">
        <v>1.2</v>
      </c>
      <c r="E17039" s="173">
        <f t="shared" si="376"/>
        <v>1.32</v>
      </c>
    </row>
    <row r="17040" spans="1:5">
      <c r="A17040" s="410" t="s">
        <v>3069</v>
      </c>
      <c r="B17040" s="62" t="s">
        <v>123</v>
      </c>
      <c r="C17040" s="62">
        <v>2.1965299999999999E-3</v>
      </c>
      <c r="D17040" s="62">
        <v>6.21</v>
      </c>
      <c r="E17040" s="173">
        <f t="shared" si="376"/>
        <v>0.01</v>
      </c>
    </row>
    <row r="17041" spans="1:5">
      <c r="A17041" s="410" t="s">
        <v>3047</v>
      </c>
      <c r="B17041" s="62" t="s">
        <v>131</v>
      </c>
      <c r="C17041" s="62">
        <v>3.3265299999999999E-3</v>
      </c>
      <c r="D17041" s="62">
        <v>9.4499999999999993</v>
      </c>
      <c r="E17041" s="173">
        <f t="shared" si="376"/>
        <v>0.03</v>
      </c>
    </row>
    <row r="17042" spans="1:5">
      <c r="A17042" s="410" t="s">
        <v>3075</v>
      </c>
      <c r="B17042" s="62" t="s">
        <v>128</v>
      </c>
      <c r="C17042" s="62">
        <v>3.6609000000000001E-4</v>
      </c>
      <c r="D17042" s="62">
        <v>15.32</v>
      </c>
      <c r="E17042" s="173">
        <f t="shared" si="376"/>
        <v>0</v>
      </c>
    </row>
    <row r="17043" spans="1:5">
      <c r="A17043" s="410" t="s">
        <v>3076</v>
      </c>
      <c r="B17043" s="62" t="s">
        <v>122</v>
      </c>
      <c r="C17043" s="62">
        <v>0.2422</v>
      </c>
      <c r="D17043" s="62">
        <v>1.87</v>
      </c>
      <c r="E17043" s="173">
        <f t="shared" si="376"/>
        <v>0.45</v>
      </c>
    </row>
    <row r="17044" spans="1:5">
      <c r="A17044" s="410" t="s">
        <v>3077</v>
      </c>
      <c r="B17044" s="62" t="s">
        <v>122</v>
      </c>
      <c r="C17044" s="62">
        <v>0.2422</v>
      </c>
      <c r="D17044" s="62">
        <v>0.71</v>
      </c>
      <c r="E17044" s="173">
        <f t="shared" si="376"/>
        <v>0.17</v>
      </c>
    </row>
    <row r="17045" spans="1:5">
      <c r="A17045" s="410" t="s">
        <v>3078</v>
      </c>
      <c r="B17045" s="62" t="s">
        <v>122</v>
      </c>
      <c r="C17045" s="62">
        <v>0.2422</v>
      </c>
      <c r="D17045" s="62">
        <v>0.34</v>
      </c>
      <c r="E17045" s="173">
        <f t="shared" si="376"/>
        <v>0.08</v>
      </c>
    </row>
    <row r="17046" spans="1:5">
      <c r="A17046" s="410" t="s">
        <v>3079</v>
      </c>
      <c r="B17046" s="62" t="s">
        <v>122</v>
      </c>
      <c r="C17046" s="62">
        <v>0.2422</v>
      </c>
      <c r="D17046" s="62">
        <v>0.05</v>
      </c>
      <c r="E17046" s="173">
        <f t="shared" si="376"/>
        <v>0.01</v>
      </c>
    </row>
    <row r="17047" spans="1:5">
      <c r="A17047" s="410" t="s">
        <v>3048</v>
      </c>
      <c r="B17047" s="62" t="s">
        <v>123</v>
      </c>
      <c r="C17047" s="62">
        <v>6.4092000000000001E-4</v>
      </c>
      <c r="D17047" s="62">
        <v>31.18</v>
      </c>
      <c r="E17047" s="173">
        <f t="shared" si="376"/>
        <v>0.01</v>
      </c>
    </row>
    <row r="17048" spans="1:5">
      <c r="A17048" s="410" t="s">
        <v>3049</v>
      </c>
      <c r="B17048" s="62" t="s">
        <v>123</v>
      </c>
      <c r="C17048" s="62">
        <v>3.0039999999999998E-4</v>
      </c>
      <c r="D17048" s="62">
        <v>178.5</v>
      </c>
      <c r="E17048" s="173">
        <f t="shared" si="376"/>
        <v>0.05</v>
      </c>
    </row>
    <row r="17049" spans="1:5">
      <c r="A17049" s="410" t="s">
        <v>3050</v>
      </c>
      <c r="B17049" s="62" t="s">
        <v>123</v>
      </c>
      <c r="C17049" s="62">
        <v>2.7002189999999999E-2</v>
      </c>
      <c r="D17049" s="62">
        <v>1.17</v>
      </c>
      <c r="E17049" s="173">
        <f t="shared" si="376"/>
        <v>0.03</v>
      </c>
    </row>
    <row r="17050" spans="1:5" ht="30">
      <c r="A17050" s="410" t="s">
        <v>3051</v>
      </c>
      <c r="B17050" s="62" t="s">
        <v>123</v>
      </c>
      <c r="C17050" s="62">
        <v>2.6036000000000001E-4</v>
      </c>
      <c r="D17050" s="62">
        <v>140.43</v>
      </c>
      <c r="E17050" s="173">
        <f t="shared" si="376"/>
        <v>0.03</v>
      </c>
    </row>
    <row r="17051" spans="1:5" ht="30">
      <c r="A17051" s="410" t="s">
        <v>3052</v>
      </c>
      <c r="B17051" s="62" t="s">
        <v>123</v>
      </c>
      <c r="C17051" s="62">
        <v>1.7437999999999999E-4</v>
      </c>
      <c r="D17051" s="62">
        <v>123.37</v>
      </c>
      <c r="E17051" s="173">
        <f t="shared" si="376"/>
        <v>0.02</v>
      </c>
    </row>
    <row r="17052" spans="1:5" ht="30">
      <c r="A17052" s="410" t="s">
        <v>3080</v>
      </c>
      <c r="B17052" s="62" t="s">
        <v>123</v>
      </c>
      <c r="C17052" s="62">
        <v>1.0689999999999999E-5</v>
      </c>
      <c r="D17052" s="62">
        <v>593.85</v>
      </c>
      <c r="E17052" s="173">
        <f t="shared" si="376"/>
        <v>0</v>
      </c>
    </row>
    <row r="17053" spans="1:5">
      <c r="A17053" s="410" t="s">
        <v>3081</v>
      </c>
      <c r="B17053" s="62" t="s">
        <v>123</v>
      </c>
      <c r="C17053" s="62">
        <v>6.5590000000000001E-5</v>
      </c>
      <c r="D17053" s="62">
        <v>134.63</v>
      </c>
      <c r="E17053" s="173">
        <f t="shared" si="376"/>
        <v>0</v>
      </c>
    </row>
    <row r="17054" spans="1:5">
      <c r="A17054" s="410" t="s">
        <v>3082</v>
      </c>
      <c r="B17054" s="62" t="s">
        <v>123</v>
      </c>
      <c r="C17054" s="62">
        <v>4.9820000000000001E-5</v>
      </c>
      <c r="D17054" s="62">
        <v>202.84</v>
      </c>
      <c r="E17054" s="173">
        <f t="shared" si="376"/>
        <v>0.01</v>
      </c>
    </row>
    <row r="17055" spans="1:5">
      <c r="A17055" s="410" t="s">
        <v>3083</v>
      </c>
      <c r="B17055" s="62" t="s">
        <v>123</v>
      </c>
      <c r="C17055" s="62">
        <v>1.0689999999999999E-5</v>
      </c>
      <c r="D17055" s="62">
        <v>574.46</v>
      </c>
      <c r="E17055" s="173">
        <f t="shared" si="376"/>
        <v>0</v>
      </c>
    </row>
    <row r="17056" spans="1:5">
      <c r="A17056" s="410" t="s">
        <v>3084</v>
      </c>
      <c r="B17056" s="62" t="s">
        <v>123</v>
      </c>
      <c r="C17056" s="62">
        <v>1.313E-5</v>
      </c>
      <c r="D17056" s="62">
        <v>276.64</v>
      </c>
      <c r="E17056" s="173">
        <f t="shared" si="376"/>
        <v>0</v>
      </c>
    </row>
    <row r="17057" spans="1:5">
      <c r="A17057" s="410" t="s">
        <v>3085</v>
      </c>
      <c r="B17057" s="62" t="s">
        <v>123</v>
      </c>
      <c r="C17057" s="62">
        <v>6.6120000000000003E-4</v>
      </c>
      <c r="D17057" s="62">
        <v>8.1</v>
      </c>
      <c r="E17057" s="173">
        <f t="shared" si="376"/>
        <v>0</v>
      </c>
    </row>
    <row r="17058" spans="1:5">
      <c r="A17058" s="410" t="s">
        <v>3086</v>
      </c>
      <c r="B17058" s="62" t="s">
        <v>123</v>
      </c>
      <c r="C17058" s="62">
        <v>3.6609000000000001E-4</v>
      </c>
      <c r="D17058" s="62">
        <v>11.01</v>
      </c>
      <c r="E17058" s="173">
        <f t="shared" si="376"/>
        <v>0</v>
      </c>
    </row>
    <row r="17059" spans="1:5">
      <c r="A17059" s="410" t="s">
        <v>3087</v>
      </c>
      <c r="B17059" s="62" t="s">
        <v>123</v>
      </c>
      <c r="C17059" s="62">
        <v>3.6609000000000001E-4</v>
      </c>
      <c r="D17059" s="62">
        <v>24.42</v>
      </c>
      <c r="E17059" s="173">
        <f t="shared" si="376"/>
        <v>0</v>
      </c>
    </row>
    <row r="17060" spans="1:5">
      <c r="A17060" s="410" t="s">
        <v>562</v>
      </c>
      <c r="B17060" s="62" t="s">
        <v>563</v>
      </c>
      <c r="C17060" s="62" t="s">
        <v>563</v>
      </c>
      <c r="D17060" s="62" t="s">
        <v>563</v>
      </c>
      <c r="E17060" s="173">
        <f>SUM(E17035:E17059)</f>
        <v>2.6799999999999988</v>
      </c>
    </row>
    <row r="17061" spans="1:5">
      <c r="A17061" s="410"/>
      <c r="B17061" s="62"/>
      <c r="C17061" s="62"/>
      <c r="D17061" s="62"/>
      <c r="E17061" s="173"/>
    </row>
    <row r="17062" spans="1:5">
      <c r="A17062" s="410" t="s">
        <v>565</v>
      </c>
      <c r="B17062" s="62" t="s">
        <v>563</v>
      </c>
      <c r="C17062" s="62" t="s">
        <v>563</v>
      </c>
      <c r="D17062" s="62" t="s">
        <v>563</v>
      </c>
      <c r="E17062" s="173">
        <f>E17025+E17032+E17060</f>
        <v>5.5999999999999988</v>
      </c>
    </row>
    <row r="17063" spans="1:5">
      <c r="A17063" s="410"/>
      <c r="B17063" s="62"/>
      <c r="C17063" s="62"/>
      <c r="D17063" s="413"/>
      <c r="E17063" s="173"/>
    </row>
    <row r="17064" spans="1:5">
      <c r="A17064" s="410"/>
      <c r="B17064" s="62"/>
      <c r="C17064" s="62"/>
      <c r="D17064" s="62"/>
      <c r="E17064" s="173"/>
    </row>
    <row r="17065" spans="1:5">
      <c r="A17065" s="410"/>
      <c r="B17065" s="62"/>
      <c r="C17065" s="62"/>
      <c r="D17065" s="62"/>
      <c r="E17065" s="173"/>
    </row>
    <row r="17066" spans="1:5">
      <c r="A17066" s="410" t="s">
        <v>1612</v>
      </c>
      <c r="B17066" s="62" t="s">
        <v>3742</v>
      </c>
      <c r="C17066" s="62"/>
      <c r="D17066" s="62"/>
      <c r="E17066" s="173"/>
    </row>
    <row r="17067" spans="1:5">
      <c r="A17067" s="410" t="s">
        <v>1324</v>
      </c>
      <c r="B17067" s="62"/>
      <c r="C17067" s="62"/>
      <c r="D17067" s="62"/>
      <c r="E17067" s="173"/>
    </row>
    <row r="17068" spans="1:5">
      <c r="A17068" s="410" t="s">
        <v>590</v>
      </c>
      <c r="B17068" s="62"/>
      <c r="C17068" s="62"/>
      <c r="D17068" s="62"/>
      <c r="E17068" s="173"/>
    </row>
    <row r="17069" spans="1:5">
      <c r="A17069" s="410"/>
      <c r="B17069" s="62"/>
      <c r="C17069" s="62"/>
      <c r="D17069" s="62"/>
      <c r="E17069" s="173"/>
    </row>
    <row r="17070" spans="1:5">
      <c r="A17070" s="410" t="s">
        <v>576</v>
      </c>
      <c r="B17070" s="62" t="s">
        <v>558</v>
      </c>
      <c r="C17070" s="62" t="s">
        <v>559</v>
      </c>
      <c r="D17070" s="62" t="s">
        <v>560</v>
      </c>
      <c r="E17070" s="173" t="s">
        <v>561</v>
      </c>
    </row>
    <row r="17071" spans="1:5" ht="30">
      <c r="A17071" s="410" t="s">
        <v>3061</v>
      </c>
      <c r="B17071" s="62" t="s">
        <v>123</v>
      </c>
      <c r="C17071" s="62">
        <v>1.065E-5</v>
      </c>
      <c r="D17071" s="62">
        <v>576</v>
      </c>
      <c r="E17071" s="173">
        <f>TRUNC((C17071*D17071),2)</f>
        <v>0</v>
      </c>
    </row>
    <row r="17072" spans="1:5">
      <c r="A17072" s="410" t="s">
        <v>562</v>
      </c>
      <c r="B17072" s="62" t="s">
        <v>563</v>
      </c>
      <c r="C17072" s="62" t="s">
        <v>563</v>
      </c>
      <c r="D17072" s="62" t="s">
        <v>563</v>
      </c>
      <c r="E17072" s="173">
        <f>SUM(E17071:E17071)</f>
        <v>0</v>
      </c>
    </row>
    <row r="17073" spans="1:5">
      <c r="A17073" s="410"/>
      <c r="B17073" s="62"/>
      <c r="C17073" s="62"/>
      <c r="D17073" s="62"/>
      <c r="E17073" s="173"/>
    </row>
    <row r="17074" spans="1:5">
      <c r="A17074" s="410" t="s">
        <v>557</v>
      </c>
      <c r="B17074" s="62" t="s">
        <v>558</v>
      </c>
      <c r="C17074" s="62" t="s">
        <v>559</v>
      </c>
      <c r="D17074" s="62" t="s">
        <v>560</v>
      </c>
      <c r="E17074" s="173" t="s">
        <v>561</v>
      </c>
    </row>
    <row r="17075" spans="1:5">
      <c r="A17075" s="410" t="s">
        <v>3124</v>
      </c>
      <c r="B17075" s="62" t="s">
        <v>122</v>
      </c>
      <c r="C17075" s="62">
        <v>4.0276909999999999E-2</v>
      </c>
      <c r="D17075" s="62">
        <v>9.34</v>
      </c>
      <c r="E17075" s="173">
        <f>TRUNC((C17075*D17075),2)</f>
        <v>0.37</v>
      </c>
    </row>
    <row r="17076" spans="1:5">
      <c r="A17076" s="410" t="s">
        <v>3104</v>
      </c>
      <c r="B17076" s="62" t="s">
        <v>122</v>
      </c>
      <c r="C17076" s="62">
        <v>1.0145E-2</v>
      </c>
      <c r="D17076" s="62">
        <v>9.41</v>
      </c>
      <c r="E17076" s="173">
        <f>TRUNC((C17076*D17076),2)</f>
        <v>0.09</v>
      </c>
    </row>
    <row r="17077" spans="1:5">
      <c r="A17077" s="410" t="s">
        <v>3125</v>
      </c>
      <c r="B17077" s="62" t="s">
        <v>122</v>
      </c>
      <c r="C17077" s="62">
        <v>4.0276909999999999E-2</v>
      </c>
      <c r="D17077" s="62">
        <v>13.3</v>
      </c>
      <c r="E17077" s="173">
        <f>TRUNC((C17077*D17077),2)</f>
        <v>0.53</v>
      </c>
    </row>
    <row r="17078" spans="1:5">
      <c r="A17078" s="410" t="s">
        <v>3105</v>
      </c>
      <c r="B17078" s="62" t="s">
        <v>122</v>
      </c>
      <c r="C17078" s="62">
        <v>7.0000499999999993E-2</v>
      </c>
      <c r="D17078" s="62">
        <v>13.3</v>
      </c>
      <c r="E17078" s="173">
        <f>TRUNC((C17078*D17078),2)</f>
        <v>0.93</v>
      </c>
    </row>
    <row r="17079" spans="1:5">
      <c r="A17079" s="410" t="s">
        <v>562</v>
      </c>
      <c r="B17079" s="62" t="s">
        <v>563</v>
      </c>
      <c r="C17079" s="62" t="s">
        <v>563</v>
      </c>
      <c r="D17079" s="62" t="s">
        <v>563</v>
      </c>
      <c r="E17079" s="173">
        <f>SUM(E17075:E17078)</f>
        <v>1.92</v>
      </c>
    </row>
    <row r="17080" spans="1:5">
      <c r="A17080" s="410"/>
      <c r="B17080" s="62"/>
      <c r="C17080" s="62"/>
      <c r="D17080" s="62"/>
      <c r="E17080" s="173"/>
    </row>
    <row r="17081" spans="1:5">
      <c r="A17081" s="410" t="s">
        <v>564</v>
      </c>
      <c r="B17081" s="62" t="s">
        <v>558</v>
      </c>
      <c r="C17081" s="62" t="s">
        <v>559</v>
      </c>
      <c r="D17081" s="62" t="s">
        <v>560</v>
      </c>
      <c r="E17081" s="173" t="s">
        <v>561</v>
      </c>
    </row>
    <row r="17082" spans="1:5" ht="30">
      <c r="A17082" s="410" t="s">
        <v>3370</v>
      </c>
      <c r="B17082" s="62" t="s">
        <v>123</v>
      </c>
      <c r="C17082" s="62">
        <v>0.65</v>
      </c>
      <c r="D17082" s="62">
        <v>0.66</v>
      </c>
      <c r="E17082" s="173">
        <f t="shared" ref="E17082:E17106" si="377">TRUNC((C17082*D17082),2)</f>
        <v>0.42</v>
      </c>
    </row>
    <row r="17083" spans="1:5">
      <c r="A17083" s="410" t="s">
        <v>3066</v>
      </c>
      <c r="B17083" s="62" t="s">
        <v>123</v>
      </c>
      <c r="C17083" s="62">
        <v>1.2603E-3</v>
      </c>
      <c r="D17083" s="62">
        <v>6.92</v>
      </c>
      <c r="E17083" s="173">
        <f t="shared" si="377"/>
        <v>0</v>
      </c>
    </row>
    <row r="17084" spans="1:5">
      <c r="A17084" s="410" t="s">
        <v>3046</v>
      </c>
      <c r="B17084" s="62" t="s">
        <v>131</v>
      </c>
      <c r="C17084" s="62">
        <v>2.5168E-4</v>
      </c>
      <c r="D17084" s="62">
        <v>50.4</v>
      </c>
      <c r="E17084" s="173">
        <f t="shared" si="377"/>
        <v>0.01</v>
      </c>
    </row>
    <row r="17085" spans="1:5">
      <c r="A17085" s="410" t="s">
        <v>3067</v>
      </c>
      <c r="B17085" s="62" t="s">
        <v>123</v>
      </c>
      <c r="C17085" s="62">
        <v>1.0449E-4</v>
      </c>
      <c r="D17085" s="62">
        <v>108.95</v>
      </c>
      <c r="E17085" s="173">
        <f t="shared" si="377"/>
        <v>0.01</v>
      </c>
    </row>
    <row r="17086" spans="1:5">
      <c r="A17086" s="410" t="s">
        <v>3441</v>
      </c>
      <c r="B17086" s="62" t="s">
        <v>126</v>
      </c>
      <c r="C17086" s="62">
        <v>1.1231</v>
      </c>
      <c r="D17086" s="62">
        <v>1.2</v>
      </c>
      <c r="E17086" s="173">
        <f t="shared" si="377"/>
        <v>1.34</v>
      </c>
    </row>
    <row r="17087" spans="1:5">
      <c r="A17087" s="410" t="s">
        <v>3069</v>
      </c>
      <c r="B17087" s="62" t="s">
        <v>123</v>
      </c>
      <c r="C17087" s="62">
        <v>1.42566E-3</v>
      </c>
      <c r="D17087" s="62">
        <v>6.21</v>
      </c>
      <c r="E17087" s="173">
        <f t="shared" si="377"/>
        <v>0</v>
      </c>
    </row>
    <row r="17088" spans="1:5">
      <c r="A17088" s="410" t="s">
        <v>3047</v>
      </c>
      <c r="B17088" s="62" t="s">
        <v>131</v>
      </c>
      <c r="C17088" s="62">
        <v>2.1590799999999999E-3</v>
      </c>
      <c r="D17088" s="62">
        <v>9.4499999999999993</v>
      </c>
      <c r="E17088" s="173">
        <f t="shared" si="377"/>
        <v>0.02</v>
      </c>
    </row>
    <row r="17089" spans="1:5">
      <c r="A17089" s="410" t="s">
        <v>3075</v>
      </c>
      <c r="B17089" s="62" t="s">
        <v>128</v>
      </c>
      <c r="C17089" s="62">
        <v>2.3761E-4</v>
      </c>
      <c r="D17089" s="62">
        <v>15.32</v>
      </c>
      <c r="E17089" s="173">
        <f t="shared" si="377"/>
        <v>0</v>
      </c>
    </row>
    <row r="17090" spans="1:5">
      <c r="A17090" s="410" t="s">
        <v>3076</v>
      </c>
      <c r="B17090" s="62" t="s">
        <v>122</v>
      </c>
      <c r="C17090" s="62">
        <v>0.15720000000000001</v>
      </c>
      <c r="D17090" s="62">
        <v>1.87</v>
      </c>
      <c r="E17090" s="173">
        <f t="shared" si="377"/>
        <v>0.28999999999999998</v>
      </c>
    </row>
    <row r="17091" spans="1:5">
      <c r="A17091" s="410" t="s">
        <v>3077</v>
      </c>
      <c r="B17091" s="62" t="s">
        <v>122</v>
      </c>
      <c r="C17091" s="62">
        <v>0.15720000000000001</v>
      </c>
      <c r="D17091" s="62">
        <v>0.71</v>
      </c>
      <c r="E17091" s="173">
        <f t="shared" si="377"/>
        <v>0.11</v>
      </c>
    </row>
    <row r="17092" spans="1:5">
      <c r="A17092" s="410" t="s">
        <v>3078</v>
      </c>
      <c r="B17092" s="62" t="s">
        <v>122</v>
      </c>
      <c r="C17092" s="62">
        <v>0.15720000000000001</v>
      </c>
      <c r="D17092" s="62">
        <v>0.34</v>
      </c>
      <c r="E17092" s="173">
        <f t="shared" si="377"/>
        <v>0.05</v>
      </c>
    </row>
    <row r="17093" spans="1:5">
      <c r="A17093" s="410" t="s">
        <v>3079</v>
      </c>
      <c r="B17093" s="62" t="s">
        <v>122</v>
      </c>
      <c r="C17093" s="62">
        <v>0.15720000000000001</v>
      </c>
      <c r="D17093" s="62">
        <v>0.05</v>
      </c>
      <c r="E17093" s="173">
        <f t="shared" si="377"/>
        <v>0</v>
      </c>
    </row>
    <row r="17094" spans="1:5">
      <c r="A17094" s="410" t="s">
        <v>3048</v>
      </c>
      <c r="B17094" s="62" t="s">
        <v>123</v>
      </c>
      <c r="C17094" s="62">
        <v>4.1598999999999998E-4</v>
      </c>
      <c r="D17094" s="62">
        <v>31.18</v>
      </c>
      <c r="E17094" s="173">
        <f t="shared" si="377"/>
        <v>0.01</v>
      </c>
    </row>
    <row r="17095" spans="1:5">
      <c r="A17095" s="410" t="s">
        <v>3049</v>
      </c>
      <c r="B17095" s="62" t="s">
        <v>123</v>
      </c>
      <c r="C17095" s="62">
        <v>1.9498000000000001E-4</v>
      </c>
      <c r="D17095" s="62">
        <v>178.5</v>
      </c>
      <c r="E17095" s="173">
        <f t="shared" si="377"/>
        <v>0.03</v>
      </c>
    </row>
    <row r="17096" spans="1:5">
      <c r="A17096" s="410" t="s">
        <v>3050</v>
      </c>
      <c r="B17096" s="62" t="s">
        <v>123</v>
      </c>
      <c r="C17096" s="62">
        <v>1.7525789999999999E-2</v>
      </c>
      <c r="D17096" s="62">
        <v>1.17</v>
      </c>
      <c r="E17096" s="173">
        <f t="shared" si="377"/>
        <v>0.02</v>
      </c>
    </row>
    <row r="17097" spans="1:5" ht="30">
      <c r="A17097" s="410" t="s">
        <v>3051</v>
      </c>
      <c r="B17097" s="62" t="s">
        <v>123</v>
      </c>
      <c r="C17097" s="62">
        <v>1.6898999999999999E-4</v>
      </c>
      <c r="D17097" s="62">
        <v>140.43</v>
      </c>
      <c r="E17097" s="173">
        <f t="shared" si="377"/>
        <v>0.02</v>
      </c>
    </row>
    <row r="17098" spans="1:5" ht="30">
      <c r="A17098" s="410" t="s">
        <v>3052</v>
      </c>
      <c r="B17098" s="62" t="s">
        <v>123</v>
      </c>
      <c r="C17098" s="62">
        <v>1.1318E-4</v>
      </c>
      <c r="D17098" s="62">
        <v>123.37</v>
      </c>
      <c r="E17098" s="173">
        <f t="shared" si="377"/>
        <v>0.01</v>
      </c>
    </row>
    <row r="17099" spans="1:5" ht="30">
      <c r="A17099" s="410" t="s">
        <v>3080</v>
      </c>
      <c r="B17099" s="62" t="s">
        <v>123</v>
      </c>
      <c r="C17099" s="62">
        <v>6.9199999999999998E-6</v>
      </c>
      <c r="D17099" s="62">
        <v>593.85</v>
      </c>
      <c r="E17099" s="173">
        <f t="shared" si="377"/>
        <v>0</v>
      </c>
    </row>
    <row r="17100" spans="1:5">
      <c r="A17100" s="410" t="s">
        <v>3081</v>
      </c>
      <c r="B17100" s="62" t="s">
        <v>123</v>
      </c>
      <c r="C17100" s="62">
        <v>4.2580000000000002E-5</v>
      </c>
      <c r="D17100" s="62">
        <v>134.63</v>
      </c>
      <c r="E17100" s="173">
        <f t="shared" si="377"/>
        <v>0</v>
      </c>
    </row>
    <row r="17101" spans="1:5">
      <c r="A17101" s="410" t="s">
        <v>3082</v>
      </c>
      <c r="B17101" s="62" t="s">
        <v>123</v>
      </c>
      <c r="C17101" s="62">
        <v>3.2329999999999997E-5</v>
      </c>
      <c r="D17101" s="62">
        <v>202.84</v>
      </c>
      <c r="E17101" s="173">
        <f t="shared" si="377"/>
        <v>0</v>
      </c>
    </row>
    <row r="17102" spans="1:5">
      <c r="A17102" s="410" t="s">
        <v>3083</v>
      </c>
      <c r="B17102" s="62" t="s">
        <v>123</v>
      </c>
      <c r="C17102" s="62">
        <v>6.9199999999999998E-6</v>
      </c>
      <c r="D17102" s="62">
        <v>574.46</v>
      </c>
      <c r="E17102" s="173">
        <f t="shared" si="377"/>
        <v>0</v>
      </c>
    </row>
    <row r="17103" spans="1:5">
      <c r="A17103" s="410" t="s">
        <v>3084</v>
      </c>
      <c r="B17103" s="62" t="s">
        <v>123</v>
      </c>
      <c r="C17103" s="62">
        <v>8.5199999999999997E-6</v>
      </c>
      <c r="D17103" s="62">
        <v>276.64</v>
      </c>
      <c r="E17103" s="173">
        <f t="shared" si="377"/>
        <v>0</v>
      </c>
    </row>
    <row r="17104" spans="1:5">
      <c r="A17104" s="410" t="s">
        <v>3085</v>
      </c>
      <c r="B17104" s="62" t="s">
        <v>123</v>
      </c>
      <c r="C17104" s="62">
        <v>4.2915E-4</v>
      </c>
      <c r="D17104" s="62">
        <v>8.1</v>
      </c>
      <c r="E17104" s="173">
        <f t="shared" si="377"/>
        <v>0</v>
      </c>
    </row>
    <row r="17105" spans="1:5">
      <c r="A17105" s="410" t="s">
        <v>3086</v>
      </c>
      <c r="B17105" s="62" t="s">
        <v>123</v>
      </c>
      <c r="C17105" s="62">
        <v>2.3761E-4</v>
      </c>
      <c r="D17105" s="62">
        <v>11.01</v>
      </c>
      <c r="E17105" s="173">
        <f t="shared" si="377"/>
        <v>0</v>
      </c>
    </row>
    <row r="17106" spans="1:5">
      <c r="A17106" s="410" t="s">
        <v>3087</v>
      </c>
      <c r="B17106" s="62" t="s">
        <v>123</v>
      </c>
      <c r="C17106" s="62">
        <v>2.3761E-4</v>
      </c>
      <c r="D17106" s="62">
        <v>24.42</v>
      </c>
      <c r="E17106" s="173">
        <f t="shared" si="377"/>
        <v>0</v>
      </c>
    </row>
    <row r="17107" spans="1:5">
      <c r="A17107" s="410" t="s">
        <v>562</v>
      </c>
      <c r="B17107" s="62" t="s">
        <v>563</v>
      </c>
      <c r="C17107" s="62" t="s">
        <v>563</v>
      </c>
      <c r="D17107" s="62" t="s">
        <v>563</v>
      </c>
      <c r="E17107" s="173">
        <f>SUM(E17082:E17106)</f>
        <v>2.339999999999999</v>
      </c>
    </row>
    <row r="17108" spans="1:5">
      <c r="A17108" s="410"/>
      <c r="B17108" s="62"/>
      <c r="C17108" s="62"/>
      <c r="D17108" s="62"/>
      <c r="E17108" s="173"/>
    </row>
    <row r="17109" spans="1:5">
      <c r="A17109" s="410" t="s">
        <v>565</v>
      </c>
      <c r="B17109" s="62" t="s">
        <v>563</v>
      </c>
      <c r="C17109" s="62" t="s">
        <v>563</v>
      </c>
      <c r="D17109" s="62" t="s">
        <v>563</v>
      </c>
      <c r="E17109" s="173">
        <f>E17072+E17079+E17107</f>
        <v>4.2599999999999989</v>
      </c>
    </row>
    <row r="17110" spans="1:5">
      <c r="A17110" s="410"/>
      <c r="B17110" s="62"/>
      <c r="C17110" s="62"/>
      <c r="D17110" s="62"/>
      <c r="E17110" s="173"/>
    </row>
    <row r="17111" spans="1:5">
      <c r="A17111" s="201" t="s">
        <v>3761</v>
      </c>
      <c r="B17111" s="201" t="s">
        <v>751</v>
      </c>
      <c r="C17111" s="201"/>
      <c r="D17111" s="201"/>
      <c r="E17111" s="201"/>
    </row>
    <row r="17112" spans="1:5">
      <c r="A17112" s="201" t="s">
        <v>3762</v>
      </c>
      <c r="C17112" s="201"/>
      <c r="D17112" s="201"/>
      <c r="E17112" s="201"/>
    </row>
    <row r="17113" spans="1:5">
      <c r="A17113" s="201" t="s">
        <v>590</v>
      </c>
      <c r="C17113" s="201"/>
      <c r="D17113" s="201"/>
      <c r="E17113" s="201"/>
    </row>
    <row r="17114" spans="1:5">
      <c r="A17114" s="201"/>
      <c r="C17114" s="201"/>
      <c r="D17114" s="201"/>
      <c r="E17114" s="201"/>
    </row>
    <row r="17115" spans="1:5">
      <c r="A17115" s="201" t="s">
        <v>576</v>
      </c>
      <c r="B17115" s="201" t="s">
        <v>558</v>
      </c>
      <c r="C17115" s="201" t="s">
        <v>559</v>
      </c>
      <c r="D17115" s="201" t="s">
        <v>560</v>
      </c>
      <c r="E17115" s="201" t="s">
        <v>561</v>
      </c>
    </row>
    <row r="17116" spans="1:5">
      <c r="A17116" s="201" t="s">
        <v>3061</v>
      </c>
      <c r="B17116" s="201" t="s">
        <v>123</v>
      </c>
      <c r="C17116" s="201">
        <v>1.1599999999999999E-6</v>
      </c>
      <c r="D17116" s="201">
        <v>576</v>
      </c>
      <c r="E17116" s="201">
        <f>TRUNC((C17116*D17116),2)</f>
        <v>0</v>
      </c>
    </row>
    <row r="17117" spans="1:5">
      <c r="A17117" s="201" t="s">
        <v>562</v>
      </c>
      <c r="B17117" s="201" t="s">
        <v>563</v>
      </c>
      <c r="C17117" s="201" t="s">
        <v>563</v>
      </c>
      <c r="D17117" s="201" t="s">
        <v>563</v>
      </c>
      <c r="E17117" s="201">
        <f>SUM(E17116:E17116)</f>
        <v>0</v>
      </c>
    </row>
    <row r="17118" spans="1:5">
      <c r="A17118" s="201"/>
      <c r="C17118" s="201"/>
      <c r="D17118" s="201"/>
      <c r="E17118" s="201"/>
    </row>
    <row r="17119" spans="1:5">
      <c r="A17119" s="201" t="s">
        <v>557</v>
      </c>
      <c r="B17119" s="201" t="s">
        <v>558</v>
      </c>
      <c r="C17119" s="201" t="s">
        <v>559</v>
      </c>
      <c r="D17119" s="201" t="s">
        <v>560</v>
      </c>
      <c r="E17119" s="201" t="s">
        <v>561</v>
      </c>
    </row>
    <row r="17120" spans="1:5">
      <c r="A17120" s="201" t="s">
        <v>3104</v>
      </c>
      <c r="B17120" s="201" t="s">
        <v>122</v>
      </c>
      <c r="C17120" s="201">
        <v>2.029E-3</v>
      </c>
      <c r="D17120" s="201">
        <v>9.41</v>
      </c>
      <c r="E17120" s="201">
        <f>TRUNC((C17120*D17120),2)</f>
        <v>0.01</v>
      </c>
    </row>
    <row r="17121" spans="1:5">
      <c r="A17121" s="201" t="s">
        <v>3105</v>
      </c>
      <c r="B17121" s="201" t="s">
        <v>122</v>
      </c>
      <c r="C17121" s="201">
        <v>1.52175E-2</v>
      </c>
      <c r="D17121" s="201">
        <v>13.3</v>
      </c>
      <c r="E17121" s="201">
        <f>TRUNC((C17121*D17121),2)</f>
        <v>0.2</v>
      </c>
    </row>
    <row r="17122" spans="1:5">
      <c r="A17122" s="201" t="s">
        <v>562</v>
      </c>
      <c r="B17122" s="201" t="s">
        <v>563</v>
      </c>
      <c r="C17122" s="201" t="s">
        <v>563</v>
      </c>
      <c r="D17122" s="201" t="s">
        <v>563</v>
      </c>
      <c r="E17122" s="201">
        <f>SUM(E17120:E17121)</f>
        <v>0.21000000000000002</v>
      </c>
    </row>
    <row r="17123" spans="1:5">
      <c r="A17123" s="201"/>
      <c r="C17123" s="201"/>
      <c r="D17123" s="201"/>
      <c r="E17123" s="201"/>
    </row>
    <row r="17124" spans="1:5">
      <c r="A17124" s="201" t="s">
        <v>564</v>
      </c>
      <c r="B17124" s="201" t="s">
        <v>558</v>
      </c>
      <c r="C17124" s="201" t="s">
        <v>559</v>
      </c>
      <c r="D17124" s="201" t="s">
        <v>560</v>
      </c>
      <c r="E17124" s="201" t="s">
        <v>561</v>
      </c>
    </row>
    <row r="17125" spans="1:5">
      <c r="A17125" s="201" t="s">
        <v>3763</v>
      </c>
      <c r="B17125" s="201" t="s">
        <v>123</v>
      </c>
      <c r="C17125" s="201">
        <v>0.33980272</v>
      </c>
      <c r="D17125" s="201">
        <v>4.41</v>
      </c>
      <c r="E17125" s="201">
        <f t="shared" ref="E17125:E17151" si="378">TRUNC((C17125*D17125),2)</f>
        <v>1.49</v>
      </c>
    </row>
    <row r="17126" spans="1:5">
      <c r="A17126" s="201" t="s">
        <v>3066</v>
      </c>
      <c r="B17126" s="201" t="s">
        <v>123</v>
      </c>
      <c r="C17126" s="201">
        <v>1.3629000000000001E-4</v>
      </c>
      <c r="D17126" s="201">
        <v>6.92</v>
      </c>
      <c r="E17126" s="201">
        <f t="shared" si="378"/>
        <v>0</v>
      </c>
    </row>
    <row r="17127" spans="1:5">
      <c r="A17127" s="201" t="s">
        <v>3046</v>
      </c>
      <c r="B17127" s="201" t="s">
        <v>131</v>
      </c>
      <c r="C17127" s="201">
        <v>2.722E-5</v>
      </c>
      <c r="D17127" s="201">
        <v>50.4</v>
      </c>
      <c r="E17127" s="201">
        <f t="shared" si="378"/>
        <v>0</v>
      </c>
    </row>
    <row r="17128" spans="1:5">
      <c r="A17128" s="201" t="s">
        <v>3435</v>
      </c>
      <c r="B17128" s="201" t="s">
        <v>123</v>
      </c>
      <c r="C17128" s="201">
        <v>0.33300000000000002</v>
      </c>
      <c r="D17128" s="201">
        <v>0.46</v>
      </c>
      <c r="E17128" s="201">
        <f t="shared" si="378"/>
        <v>0.15</v>
      </c>
    </row>
    <row r="17129" spans="1:5">
      <c r="A17129" s="201" t="s">
        <v>3067</v>
      </c>
      <c r="B17129" s="201" t="s">
        <v>123</v>
      </c>
      <c r="C17129" s="201">
        <v>1.13E-5</v>
      </c>
      <c r="D17129" s="201">
        <v>108.95</v>
      </c>
      <c r="E17129" s="201">
        <f t="shared" si="378"/>
        <v>0</v>
      </c>
    </row>
    <row r="17130" spans="1:5">
      <c r="A17130" s="201" t="s">
        <v>3069</v>
      </c>
      <c r="B17130" s="201" t="s">
        <v>123</v>
      </c>
      <c r="C17130" s="201">
        <v>1.5417999999999999E-4</v>
      </c>
      <c r="D17130" s="201">
        <v>6.21</v>
      </c>
      <c r="E17130" s="201">
        <f t="shared" si="378"/>
        <v>0</v>
      </c>
    </row>
    <row r="17131" spans="1:5">
      <c r="A17131" s="201" t="s">
        <v>3047</v>
      </c>
      <c r="B17131" s="201" t="s">
        <v>131</v>
      </c>
      <c r="C17131" s="201">
        <v>2.3348999999999999E-4</v>
      </c>
      <c r="D17131" s="201">
        <v>9.4499999999999993</v>
      </c>
      <c r="E17131" s="201">
        <f t="shared" si="378"/>
        <v>0</v>
      </c>
    </row>
    <row r="17132" spans="1:5">
      <c r="A17132" s="201" t="s">
        <v>3075</v>
      </c>
      <c r="B17132" s="201" t="s">
        <v>128</v>
      </c>
      <c r="C17132" s="201">
        <v>2.569E-5</v>
      </c>
      <c r="D17132" s="201">
        <v>15.32</v>
      </c>
      <c r="E17132" s="201">
        <f t="shared" si="378"/>
        <v>0</v>
      </c>
    </row>
    <row r="17133" spans="1:5">
      <c r="A17133" s="201" t="s">
        <v>3076</v>
      </c>
      <c r="B17133" s="201" t="s">
        <v>122</v>
      </c>
      <c r="C17133" s="201">
        <v>1.7000000000000001E-2</v>
      </c>
      <c r="D17133" s="201">
        <v>1.87</v>
      </c>
      <c r="E17133" s="201">
        <f t="shared" si="378"/>
        <v>0.03</v>
      </c>
    </row>
    <row r="17134" spans="1:5">
      <c r="A17134" s="201" t="s">
        <v>3077</v>
      </c>
      <c r="B17134" s="201" t="s">
        <v>122</v>
      </c>
      <c r="C17134" s="201">
        <v>1.7000000000000001E-2</v>
      </c>
      <c r="D17134" s="201">
        <v>0.71</v>
      </c>
      <c r="E17134" s="201">
        <f t="shared" si="378"/>
        <v>0.01</v>
      </c>
    </row>
    <row r="17135" spans="1:5">
      <c r="A17135" s="201" t="s">
        <v>3078</v>
      </c>
      <c r="B17135" s="201" t="s">
        <v>122</v>
      </c>
      <c r="C17135" s="201">
        <v>1.7000000000000001E-2</v>
      </c>
      <c r="D17135" s="201">
        <v>0.34</v>
      </c>
      <c r="E17135" s="201">
        <f t="shared" si="378"/>
        <v>0</v>
      </c>
    </row>
    <row r="17136" spans="1:5">
      <c r="A17136" s="201" t="s">
        <v>3079</v>
      </c>
      <c r="B17136" s="201" t="s">
        <v>122</v>
      </c>
      <c r="C17136" s="201">
        <v>1.7000000000000001E-2</v>
      </c>
      <c r="D17136" s="201">
        <v>0.05</v>
      </c>
      <c r="E17136" s="201">
        <f t="shared" si="378"/>
        <v>0</v>
      </c>
    </row>
    <row r="17137" spans="1:5">
      <c r="A17137" s="201" t="s">
        <v>3048</v>
      </c>
      <c r="B17137" s="201" t="s">
        <v>123</v>
      </c>
      <c r="C17137" s="201">
        <v>4.498E-5</v>
      </c>
      <c r="D17137" s="201">
        <v>31.18</v>
      </c>
      <c r="E17137" s="201">
        <f t="shared" si="378"/>
        <v>0</v>
      </c>
    </row>
    <row r="17138" spans="1:5">
      <c r="A17138" s="201" t="s">
        <v>3049</v>
      </c>
      <c r="B17138" s="201" t="s">
        <v>123</v>
      </c>
      <c r="C17138" s="201">
        <v>2.1080000000000001E-5</v>
      </c>
      <c r="D17138" s="201">
        <v>178.5</v>
      </c>
      <c r="E17138" s="201">
        <f t="shared" si="378"/>
        <v>0</v>
      </c>
    </row>
    <row r="17139" spans="1:5">
      <c r="A17139" s="201" t="s">
        <v>3050</v>
      </c>
      <c r="B17139" s="201" t="s">
        <v>123</v>
      </c>
      <c r="C17139" s="201">
        <v>1.8952800000000001E-3</v>
      </c>
      <c r="D17139" s="201">
        <v>1.17</v>
      </c>
      <c r="E17139" s="201">
        <f t="shared" si="378"/>
        <v>0</v>
      </c>
    </row>
    <row r="17140" spans="1:5">
      <c r="A17140" s="201" t="s">
        <v>3051</v>
      </c>
      <c r="B17140" s="201" t="s">
        <v>123</v>
      </c>
      <c r="C17140" s="201">
        <v>1.8280000000000001E-5</v>
      </c>
      <c r="D17140" s="201">
        <v>140.43</v>
      </c>
      <c r="E17140" s="201">
        <f t="shared" si="378"/>
        <v>0</v>
      </c>
    </row>
    <row r="17141" spans="1:5">
      <c r="A17141" s="201" t="s">
        <v>3052</v>
      </c>
      <c r="B17141" s="201" t="s">
        <v>123</v>
      </c>
      <c r="C17141" s="201">
        <v>1.224E-5</v>
      </c>
      <c r="D17141" s="201">
        <v>123.37</v>
      </c>
      <c r="E17141" s="201">
        <f t="shared" si="378"/>
        <v>0</v>
      </c>
    </row>
    <row r="17142" spans="1:5">
      <c r="A17142" s="201" t="s">
        <v>3080</v>
      </c>
      <c r="B17142" s="201" t="s">
        <v>123</v>
      </c>
      <c r="C17142" s="201">
        <v>7.5000000000000002E-7</v>
      </c>
      <c r="D17142" s="201">
        <v>593.85</v>
      </c>
      <c r="E17142" s="201">
        <f t="shared" si="378"/>
        <v>0</v>
      </c>
    </row>
    <row r="17143" spans="1:5">
      <c r="A17143" s="201" t="s">
        <v>3764</v>
      </c>
      <c r="B17143" s="201" t="s">
        <v>123</v>
      </c>
      <c r="C17143" s="201">
        <v>0.33300000000000002</v>
      </c>
      <c r="D17143" s="201">
        <v>0.13</v>
      </c>
      <c r="E17143" s="201">
        <f t="shared" si="378"/>
        <v>0.04</v>
      </c>
    </row>
    <row r="17144" spans="1:5">
      <c r="A17144" s="201" t="s">
        <v>3081</v>
      </c>
      <c r="B17144" s="201" t="s">
        <v>123</v>
      </c>
      <c r="C17144" s="201">
        <v>4.6E-6</v>
      </c>
      <c r="D17144" s="201">
        <v>134.63</v>
      </c>
      <c r="E17144" s="201">
        <f t="shared" si="378"/>
        <v>0</v>
      </c>
    </row>
    <row r="17145" spans="1:5">
      <c r="A17145" s="201" t="s">
        <v>3082</v>
      </c>
      <c r="B17145" s="201" t="s">
        <v>123</v>
      </c>
      <c r="C17145" s="201">
        <v>3.4999999999999999E-6</v>
      </c>
      <c r="D17145" s="201">
        <v>202.84</v>
      </c>
      <c r="E17145" s="201">
        <f t="shared" si="378"/>
        <v>0</v>
      </c>
    </row>
    <row r="17146" spans="1:5">
      <c r="A17146" s="201" t="s">
        <v>3083</v>
      </c>
      <c r="B17146" s="201" t="s">
        <v>123</v>
      </c>
      <c r="C17146" s="201">
        <v>7.5000000000000002E-7</v>
      </c>
      <c r="D17146" s="201">
        <v>574.46</v>
      </c>
      <c r="E17146" s="201">
        <f t="shared" si="378"/>
        <v>0</v>
      </c>
    </row>
    <row r="17147" spans="1:5">
      <c r="A17147" s="201" t="s">
        <v>3084</v>
      </c>
      <c r="B17147" s="201" t="s">
        <v>123</v>
      </c>
      <c r="C17147" s="201">
        <v>9.1999999999999998E-7</v>
      </c>
      <c r="D17147" s="201">
        <v>276.64</v>
      </c>
      <c r="E17147" s="201">
        <f t="shared" si="378"/>
        <v>0</v>
      </c>
    </row>
    <row r="17148" spans="1:5">
      <c r="A17148" s="201" t="s">
        <v>3085</v>
      </c>
      <c r="B17148" s="201" t="s">
        <v>123</v>
      </c>
      <c r="C17148" s="201">
        <v>4.6409999999999998E-5</v>
      </c>
      <c r="D17148" s="201">
        <v>8.1</v>
      </c>
      <c r="E17148" s="201">
        <f t="shared" si="378"/>
        <v>0</v>
      </c>
    </row>
    <row r="17149" spans="1:5">
      <c r="A17149" s="201" t="s">
        <v>3086</v>
      </c>
      <c r="B17149" s="201" t="s">
        <v>123</v>
      </c>
      <c r="C17149" s="201">
        <v>2.569E-5</v>
      </c>
      <c r="D17149" s="201">
        <v>11.01</v>
      </c>
      <c r="E17149" s="201">
        <f t="shared" si="378"/>
        <v>0</v>
      </c>
    </row>
    <row r="17150" spans="1:5">
      <c r="A17150" s="201" t="s">
        <v>3087</v>
      </c>
      <c r="B17150" s="201" t="s">
        <v>123</v>
      </c>
      <c r="C17150" s="201">
        <v>2.569E-5</v>
      </c>
      <c r="D17150" s="201">
        <v>24.42</v>
      </c>
      <c r="E17150" s="201">
        <f t="shared" si="378"/>
        <v>0</v>
      </c>
    </row>
    <row r="17151" spans="1:5">
      <c r="A17151" s="201" t="s">
        <v>3765</v>
      </c>
      <c r="B17151" s="201" t="s">
        <v>126</v>
      </c>
      <c r="C17151" s="201">
        <v>1</v>
      </c>
      <c r="D17151" s="201">
        <v>4.76</v>
      </c>
      <c r="E17151" s="201">
        <f t="shared" si="378"/>
        <v>4.76</v>
      </c>
    </row>
    <row r="17152" spans="1:5">
      <c r="A17152" s="201" t="s">
        <v>562</v>
      </c>
      <c r="B17152" s="201" t="s">
        <v>563</v>
      </c>
      <c r="C17152" s="201" t="s">
        <v>563</v>
      </c>
      <c r="D17152" s="201" t="s">
        <v>563</v>
      </c>
      <c r="E17152" s="201">
        <f>SUM(E17125:E17151)</f>
        <v>6.4799999999999995</v>
      </c>
    </row>
    <row r="17153" spans="1:5">
      <c r="A17153" s="201"/>
      <c r="C17153" s="201"/>
      <c r="D17153" s="201"/>
      <c r="E17153" s="201"/>
    </row>
    <row r="17154" spans="1:5">
      <c r="A17154" s="201" t="s">
        <v>565</v>
      </c>
      <c r="B17154" s="201" t="s">
        <v>563</v>
      </c>
      <c r="C17154" s="201" t="s">
        <v>563</v>
      </c>
      <c r="D17154" s="201" t="s">
        <v>563</v>
      </c>
      <c r="E17154" s="201">
        <f>E17117+E17122+E17152</f>
        <v>6.6899999999999995</v>
      </c>
    </row>
    <row r="17155" spans="1:5">
      <c r="A17155" s="410"/>
      <c r="B17155" s="62"/>
      <c r="C17155" s="62"/>
      <c r="D17155" s="62"/>
      <c r="E17155" s="173"/>
    </row>
    <row r="17156" spans="1:5">
      <c r="A17156" s="410"/>
      <c r="B17156" s="62"/>
      <c r="C17156" s="62"/>
      <c r="D17156" s="62"/>
      <c r="E17156" s="173"/>
    </row>
    <row r="17157" spans="1:5">
      <c r="A17157" s="410"/>
      <c r="B17157" s="62"/>
      <c r="C17157" s="62"/>
      <c r="D17157" s="62"/>
      <c r="E17157" s="173"/>
    </row>
    <row r="17158" spans="1:5">
      <c r="A17158" s="201" t="s">
        <v>3768</v>
      </c>
      <c r="B17158" s="201" t="s">
        <v>751</v>
      </c>
      <c r="C17158" s="201"/>
      <c r="D17158" s="201"/>
      <c r="E17158" s="201"/>
    </row>
    <row r="17159" spans="1:5">
      <c r="A17159" s="201" t="s">
        <v>3769</v>
      </c>
      <c r="C17159" s="201"/>
      <c r="D17159" s="201"/>
      <c r="E17159" s="201"/>
    </row>
    <row r="17160" spans="1:5">
      <c r="A17160" s="201" t="s">
        <v>3770</v>
      </c>
      <c r="C17160" s="201"/>
      <c r="D17160" s="201"/>
      <c r="E17160" s="201"/>
    </row>
    <row r="17161" spans="1:5">
      <c r="A17161" s="410"/>
      <c r="B17161" s="62"/>
      <c r="C17161" s="62"/>
      <c r="D17161" s="62"/>
      <c r="E17161" s="173"/>
    </row>
    <row r="17162" spans="1:5">
      <c r="A17162" s="410" t="s">
        <v>576</v>
      </c>
      <c r="B17162" s="62" t="s">
        <v>558</v>
      </c>
      <c r="C17162" s="62" t="s">
        <v>559</v>
      </c>
      <c r="D17162" s="62" t="s">
        <v>560</v>
      </c>
      <c r="E17162" s="173" t="s">
        <v>561</v>
      </c>
    </row>
    <row r="17163" spans="1:5" ht="30">
      <c r="A17163" s="410" t="s">
        <v>3061</v>
      </c>
      <c r="B17163" s="62" t="s">
        <v>123</v>
      </c>
      <c r="C17163" s="62">
        <v>2.0319999999999999E-5</v>
      </c>
      <c r="D17163" s="62">
        <v>576</v>
      </c>
      <c r="E17163" s="173">
        <f>TRUNC((C17163*D17163),2)</f>
        <v>0.01</v>
      </c>
    </row>
    <row r="17164" spans="1:5">
      <c r="A17164" s="410" t="s">
        <v>562</v>
      </c>
      <c r="B17164" s="62" t="s">
        <v>563</v>
      </c>
      <c r="C17164" s="62" t="s">
        <v>563</v>
      </c>
      <c r="D17164" s="62" t="s">
        <v>563</v>
      </c>
      <c r="E17164" s="173">
        <f>SUM(E17163:E17163)</f>
        <v>0.01</v>
      </c>
    </row>
    <row r="17165" spans="1:5">
      <c r="A17165" s="410"/>
      <c r="B17165" s="62"/>
      <c r="C17165" s="62"/>
      <c r="D17165" s="62"/>
      <c r="E17165" s="173"/>
    </row>
    <row r="17166" spans="1:5">
      <c r="A17166" s="410" t="s">
        <v>557</v>
      </c>
      <c r="B17166" s="62" t="s">
        <v>558</v>
      </c>
      <c r="C17166" s="62" t="s">
        <v>559</v>
      </c>
      <c r="D17166" s="62" t="s">
        <v>560</v>
      </c>
      <c r="E17166" s="173" t="s">
        <v>561</v>
      </c>
    </row>
    <row r="17167" spans="1:5">
      <c r="A17167" s="410" t="s">
        <v>3124</v>
      </c>
      <c r="B17167" s="62" t="s">
        <v>122</v>
      </c>
      <c r="C17167" s="62">
        <v>0.15451500000000001</v>
      </c>
      <c r="D17167" s="62">
        <v>9.34</v>
      </c>
      <c r="E17167" s="173">
        <f>TRUNC((C17167*D17167),2)</f>
        <v>1.44</v>
      </c>
    </row>
    <row r="17168" spans="1:5">
      <c r="A17168" s="410" t="s">
        <v>3125</v>
      </c>
      <c r="B17168" s="62" t="s">
        <v>122</v>
      </c>
      <c r="C17168" s="62">
        <v>0.15451500000000001</v>
      </c>
      <c r="D17168" s="62">
        <v>13.3</v>
      </c>
      <c r="E17168" s="173">
        <f>TRUNC((C17168*D17168),2)</f>
        <v>2.0499999999999998</v>
      </c>
    </row>
    <row r="17169" spans="1:5">
      <c r="A17169" s="410" t="s">
        <v>562</v>
      </c>
      <c r="B17169" s="62" t="s">
        <v>563</v>
      </c>
      <c r="C17169" s="62" t="s">
        <v>563</v>
      </c>
      <c r="D17169" s="62" t="s">
        <v>563</v>
      </c>
      <c r="E17169" s="173">
        <f>SUM(E17167:E17168)</f>
        <v>3.4899999999999998</v>
      </c>
    </row>
    <row r="17170" spans="1:5">
      <c r="A17170" s="410"/>
      <c r="B17170" s="62"/>
      <c r="C17170" s="62"/>
      <c r="D17170" s="62"/>
      <c r="E17170" s="173"/>
    </row>
    <row r="17171" spans="1:5">
      <c r="A17171" s="410" t="s">
        <v>564</v>
      </c>
      <c r="B17171" s="62" t="s">
        <v>558</v>
      </c>
      <c r="C17171" s="62" t="s">
        <v>559</v>
      </c>
      <c r="D17171" s="62" t="s">
        <v>560</v>
      </c>
      <c r="E17171" s="173" t="s">
        <v>561</v>
      </c>
    </row>
    <row r="17172" spans="1:5">
      <c r="A17172" s="410" t="s">
        <v>3066</v>
      </c>
      <c r="B17172" s="62" t="s">
        <v>123</v>
      </c>
      <c r="C17172" s="62">
        <v>2.4051599999999999E-3</v>
      </c>
      <c r="D17172" s="62">
        <v>6.92</v>
      </c>
      <c r="E17172" s="173">
        <f t="shared" ref="E17172:E17195" si="379">TRUNC((C17172*D17172),2)</f>
        <v>0.01</v>
      </c>
    </row>
    <row r="17173" spans="1:5">
      <c r="A17173" s="410" t="s">
        <v>3046</v>
      </c>
      <c r="B17173" s="62" t="s">
        <v>131</v>
      </c>
      <c r="C17173" s="62">
        <v>4.8030000000000002E-4</v>
      </c>
      <c r="D17173" s="62">
        <v>50.4</v>
      </c>
      <c r="E17173" s="173">
        <f t="shared" si="379"/>
        <v>0.02</v>
      </c>
    </row>
    <row r="17174" spans="1:5">
      <c r="A17174" s="410" t="s">
        <v>3067</v>
      </c>
      <c r="B17174" s="62" t="s">
        <v>123</v>
      </c>
      <c r="C17174" s="62">
        <v>1.9938000000000001E-4</v>
      </c>
      <c r="D17174" s="62">
        <v>108.95</v>
      </c>
      <c r="E17174" s="173">
        <f t="shared" si="379"/>
        <v>0.02</v>
      </c>
    </row>
    <row r="17175" spans="1:5">
      <c r="A17175" s="410" t="s">
        <v>3069</v>
      </c>
      <c r="B17175" s="62" t="s">
        <v>123</v>
      </c>
      <c r="C17175" s="62">
        <v>2.7207400000000001E-3</v>
      </c>
      <c r="D17175" s="62">
        <v>6.21</v>
      </c>
      <c r="E17175" s="173">
        <f t="shared" si="379"/>
        <v>0.01</v>
      </c>
    </row>
    <row r="17176" spans="1:5">
      <c r="A17176" s="410" t="s">
        <v>3047</v>
      </c>
      <c r="B17176" s="62" t="s">
        <v>131</v>
      </c>
      <c r="C17176" s="62">
        <v>4.1203799999999999E-3</v>
      </c>
      <c r="D17176" s="62">
        <v>9.4499999999999993</v>
      </c>
      <c r="E17176" s="173">
        <f t="shared" si="379"/>
        <v>0.03</v>
      </c>
    </row>
    <row r="17177" spans="1:5">
      <c r="A17177" s="410" t="s">
        <v>3075</v>
      </c>
      <c r="B17177" s="62" t="s">
        <v>128</v>
      </c>
      <c r="C17177" s="62">
        <v>4.5345999999999999E-4</v>
      </c>
      <c r="D17177" s="62">
        <v>15.32</v>
      </c>
      <c r="E17177" s="173">
        <f t="shared" si="379"/>
        <v>0</v>
      </c>
    </row>
    <row r="17178" spans="1:5">
      <c r="A17178" s="410" t="s">
        <v>3076</v>
      </c>
      <c r="B17178" s="62" t="s">
        <v>122</v>
      </c>
      <c r="C17178" s="62">
        <v>0.3</v>
      </c>
      <c r="D17178" s="62">
        <v>1.87</v>
      </c>
      <c r="E17178" s="173">
        <f t="shared" si="379"/>
        <v>0.56000000000000005</v>
      </c>
    </row>
    <row r="17179" spans="1:5">
      <c r="A17179" s="410" t="s">
        <v>3077</v>
      </c>
      <c r="B17179" s="62" t="s">
        <v>122</v>
      </c>
      <c r="C17179" s="62">
        <v>0.3</v>
      </c>
      <c r="D17179" s="62">
        <v>0.71</v>
      </c>
      <c r="E17179" s="173">
        <f t="shared" si="379"/>
        <v>0.21</v>
      </c>
    </row>
    <row r="17180" spans="1:5">
      <c r="A17180" s="410" t="s">
        <v>3078</v>
      </c>
      <c r="B17180" s="62" t="s">
        <v>122</v>
      </c>
      <c r="C17180" s="62">
        <v>0.3</v>
      </c>
      <c r="D17180" s="62">
        <v>0.34</v>
      </c>
      <c r="E17180" s="173">
        <f t="shared" si="379"/>
        <v>0.1</v>
      </c>
    </row>
    <row r="17181" spans="1:5">
      <c r="A17181" s="410" t="s">
        <v>3079</v>
      </c>
      <c r="B17181" s="62" t="s">
        <v>122</v>
      </c>
      <c r="C17181" s="62">
        <v>0.3</v>
      </c>
      <c r="D17181" s="62">
        <v>0.05</v>
      </c>
      <c r="E17181" s="173">
        <f t="shared" si="379"/>
        <v>0.01</v>
      </c>
    </row>
    <row r="17182" spans="1:5">
      <c r="A17182" s="410" t="s">
        <v>3048</v>
      </c>
      <c r="B17182" s="62" t="s">
        <v>123</v>
      </c>
      <c r="C17182" s="62">
        <v>7.9390000000000005E-4</v>
      </c>
      <c r="D17182" s="62">
        <v>31.18</v>
      </c>
      <c r="E17182" s="173">
        <f t="shared" si="379"/>
        <v>0.02</v>
      </c>
    </row>
    <row r="17183" spans="1:5">
      <c r="A17183" s="410" t="s">
        <v>3049</v>
      </c>
      <c r="B17183" s="62" t="s">
        <v>123</v>
      </c>
      <c r="C17183" s="62">
        <v>3.7209999999999999E-4</v>
      </c>
      <c r="D17183" s="62">
        <v>178.5</v>
      </c>
      <c r="E17183" s="173">
        <f t="shared" si="379"/>
        <v>0.06</v>
      </c>
    </row>
    <row r="17184" spans="1:5">
      <c r="A17184" s="410" t="s">
        <v>3050</v>
      </c>
      <c r="B17184" s="62" t="s">
        <v>123</v>
      </c>
      <c r="C17184" s="62">
        <v>3.3446160000000003E-2</v>
      </c>
      <c r="D17184" s="62">
        <v>1.17</v>
      </c>
      <c r="E17184" s="173">
        <f t="shared" si="379"/>
        <v>0.03</v>
      </c>
    </row>
    <row r="17185" spans="1:5" ht="30">
      <c r="A17185" s="410" t="s">
        <v>3051</v>
      </c>
      <c r="B17185" s="62" t="s">
        <v>123</v>
      </c>
      <c r="C17185" s="62">
        <v>3.2249999999999998E-4</v>
      </c>
      <c r="D17185" s="62">
        <v>140.43</v>
      </c>
      <c r="E17185" s="173">
        <f t="shared" si="379"/>
        <v>0.04</v>
      </c>
    </row>
    <row r="17186" spans="1:5" ht="30">
      <c r="A17186" s="410" t="s">
        <v>3052</v>
      </c>
      <c r="B17186" s="62" t="s">
        <v>123</v>
      </c>
      <c r="C17186" s="62">
        <v>2.1599999999999999E-4</v>
      </c>
      <c r="D17186" s="62">
        <v>123.37</v>
      </c>
      <c r="E17186" s="173">
        <f t="shared" si="379"/>
        <v>0.02</v>
      </c>
    </row>
    <row r="17187" spans="1:5" ht="30">
      <c r="A17187" s="410" t="s">
        <v>3080</v>
      </c>
      <c r="B17187" s="62" t="s">
        <v>123</v>
      </c>
      <c r="C17187" s="62">
        <v>1.324E-5</v>
      </c>
      <c r="D17187" s="62">
        <v>593.85</v>
      </c>
      <c r="E17187" s="173">
        <f t="shared" si="379"/>
        <v>0</v>
      </c>
    </row>
    <row r="17188" spans="1:5">
      <c r="A17188" s="410" t="s">
        <v>3081</v>
      </c>
      <c r="B17188" s="62" t="s">
        <v>123</v>
      </c>
      <c r="C17188" s="62">
        <v>8.1240000000000001E-5</v>
      </c>
      <c r="D17188" s="62">
        <v>134.63</v>
      </c>
      <c r="E17188" s="173">
        <f t="shared" si="379"/>
        <v>0.01</v>
      </c>
    </row>
    <row r="17189" spans="1:5">
      <c r="A17189" s="410" t="s">
        <v>3082</v>
      </c>
      <c r="B17189" s="62" t="s">
        <v>123</v>
      </c>
      <c r="C17189" s="62">
        <v>6.1719999999999999E-5</v>
      </c>
      <c r="D17189" s="62">
        <v>202.84</v>
      </c>
      <c r="E17189" s="173">
        <f t="shared" si="379"/>
        <v>0.01</v>
      </c>
    </row>
    <row r="17190" spans="1:5">
      <c r="A17190" s="410" t="s">
        <v>3083</v>
      </c>
      <c r="B17190" s="62" t="s">
        <v>123</v>
      </c>
      <c r="C17190" s="62">
        <v>1.324E-5</v>
      </c>
      <c r="D17190" s="62">
        <v>574.46</v>
      </c>
      <c r="E17190" s="173">
        <f t="shared" si="379"/>
        <v>0</v>
      </c>
    </row>
    <row r="17191" spans="1:5">
      <c r="A17191" s="410" t="s">
        <v>3084</v>
      </c>
      <c r="B17191" s="62" t="s">
        <v>123</v>
      </c>
      <c r="C17191" s="62">
        <v>1.626E-5</v>
      </c>
      <c r="D17191" s="62">
        <v>276.64</v>
      </c>
      <c r="E17191" s="173">
        <f t="shared" si="379"/>
        <v>0</v>
      </c>
    </row>
    <row r="17192" spans="1:5">
      <c r="A17192" s="410" t="s">
        <v>3085</v>
      </c>
      <c r="B17192" s="62" t="s">
        <v>123</v>
      </c>
      <c r="C17192" s="62">
        <v>8.1899999999999996E-4</v>
      </c>
      <c r="D17192" s="62">
        <v>8.1</v>
      </c>
      <c r="E17192" s="173">
        <f t="shared" si="379"/>
        <v>0</v>
      </c>
    </row>
    <row r="17193" spans="1:5">
      <c r="A17193" s="410" t="s">
        <v>3086</v>
      </c>
      <c r="B17193" s="62" t="s">
        <v>123</v>
      </c>
      <c r="C17193" s="62">
        <v>4.5345999999999999E-4</v>
      </c>
      <c r="D17193" s="62">
        <v>11.01</v>
      </c>
      <c r="E17193" s="173">
        <f t="shared" si="379"/>
        <v>0</v>
      </c>
    </row>
    <row r="17194" spans="1:5">
      <c r="A17194" s="410" t="s">
        <v>3087</v>
      </c>
      <c r="B17194" s="62" t="s">
        <v>123</v>
      </c>
      <c r="C17194" s="62">
        <v>4.5345999999999999E-4</v>
      </c>
      <c r="D17194" s="62">
        <v>24.42</v>
      </c>
      <c r="E17194" s="173">
        <f t="shared" si="379"/>
        <v>0.01</v>
      </c>
    </row>
    <row r="17195" spans="1:5">
      <c r="A17195" s="410" t="s">
        <v>3469</v>
      </c>
      <c r="B17195" s="62" t="s">
        <v>123</v>
      </c>
      <c r="C17195" s="62">
        <v>1.02</v>
      </c>
      <c r="D17195" s="62">
        <v>4</v>
      </c>
      <c r="E17195" s="173">
        <f t="shared" si="379"/>
        <v>4.08</v>
      </c>
    </row>
    <row r="17196" spans="1:5">
      <c r="A17196" s="410" t="s">
        <v>562</v>
      </c>
      <c r="B17196" s="62" t="s">
        <v>563</v>
      </c>
      <c r="C17196" s="62" t="s">
        <v>563</v>
      </c>
      <c r="D17196" s="62" t="s">
        <v>563</v>
      </c>
      <c r="E17196" s="173">
        <f>SUM(E17172:E17195)</f>
        <v>5.25</v>
      </c>
    </row>
    <row r="17197" spans="1:5">
      <c r="A17197" s="410"/>
      <c r="B17197" s="62"/>
      <c r="C17197" s="62"/>
      <c r="D17197" s="62"/>
      <c r="E17197" s="173"/>
    </row>
    <row r="17198" spans="1:5">
      <c r="A17198" s="410" t="s">
        <v>565</v>
      </c>
      <c r="B17198" s="62" t="s">
        <v>563</v>
      </c>
      <c r="C17198" s="62" t="s">
        <v>563</v>
      </c>
      <c r="D17198" s="62" t="s">
        <v>563</v>
      </c>
      <c r="E17198" s="173">
        <f>E17164+E17169+E17196</f>
        <v>8.75</v>
      </c>
    </row>
    <row r="17199" spans="1:5">
      <c r="A17199" s="410"/>
      <c r="B17199" s="62"/>
      <c r="C17199" s="62"/>
      <c r="D17199" s="413"/>
      <c r="E17199" s="173"/>
    </row>
    <row r="17200" spans="1:5">
      <c r="A17200" s="410"/>
      <c r="B17200" s="62"/>
      <c r="C17200" s="62"/>
      <c r="D17200" s="62"/>
      <c r="E17200" s="173"/>
    </row>
    <row r="17201" spans="1:5">
      <c r="A17201" s="410"/>
      <c r="B17201" s="62"/>
      <c r="C17201" s="62"/>
      <c r="D17201" s="62"/>
      <c r="E17201" s="173"/>
    </row>
    <row r="17202" spans="1:5">
      <c r="A17202" s="410" t="s">
        <v>1613</v>
      </c>
      <c r="B17202" s="62" t="s">
        <v>3743</v>
      </c>
      <c r="C17202" s="62"/>
      <c r="D17202" s="62"/>
      <c r="E17202" s="173"/>
    </row>
    <row r="17203" spans="1:5">
      <c r="A17203" s="410" t="s">
        <v>1325</v>
      </c>
      <c r="B17203" s="62"/>
      <c r="C17203" s="62"/>
      <c r="D17203" s="62"/>
      <c r="E17203" s="173"/>
    </row>
    <row r="17204" spans="1:5">
      <c r="A17204" s="410" t="s">
        <v>590</v>
      </c>
      <c r="B17204" s="62"/>
      <c r="C17204" s="62"/>
      <c r="D17204" s="62"/>
      <c r="E17204" s="173"/>
    </row>
    <row r="17205" spans="1:5">
      <c r="A17205" s="410"/>
      <c r="B17205" s="62"/>
      <c r="C17205" s="62"/>
      <c r="D17205" s="62"/>
      <c r="E17205" s="173"/>
    </row>
    <row r="17206" spans="1:5">
      <c r="A17206" s="410" t="s">
        <v>576</v>
      </c>
      <c r="B17206" s="62" t="s">
        <v>558</v>
      </c>
      <c r="C17206" s="62" t="s">
        <v>559</v>
      </c>
      <c r="D17206" s="62" t="s">
        <v>560</v>
      </c>
      <c r="E17206" s="173" t="s">
        <v>561</v>
      </c>
    </row>
    <row r="17207" spans="1:5" ht="30">
      <c r="A17207" s="410" t="s">
        <v>3061</v>
      </c>
      <c r="B17207" s="62" t="s">
        <v>123</v>
      </c>
      <c r="C17207" s="62">
        <v>2.3800000000000001E-6</v>
      </c>
      <c r="D17207" s="62">
        <v>576</v>
      </c>
      <c r="E17207" s="173">
        <f>TRUNC((C17207*D17207),2)</f>
        <v>0</v>
      </c>
    </row>
    <row r="17208" spans="1:5">
      <c r="A17208" s="410" t="s">
        <v>562</v>
      </c>
      <c r="B17208" s="62" t="s">
        <v>563</v>
      </c>
      <c r="C17208" s="62" t="s">
        <v>563</v>
      </c>
      <c r="D17208" s="62" t="s">
        <v>563</v>
      </c>
      <c r="E17208" s="173">
        <f>SUM(E17207:E17207)</f>
        <v>0</v>
      </c>
    </row>
    <row r="17209" spans="1:5">
      <c r="A17209" s="410"/>
      <c r="B17209" s="62"/>
      <c r="C17209" s="62"/>
      <c r="D17209" s="62"/>
      <c r="E17209" s="173"/>
    </row>
    <row r="17210" spans="1:5">
      <c r="A17210" s="410" t="s">
        <v>557</v>
      </c>
      <c r="B17210" s="62" t="s">
        <v>558</v>
      </c>
      <c r="C17210" s="62" t="s">
        <v>559</v>
      </c>
      <c r="D17210" s="62" t="s">
        <v>560</v>
      </c>
      <c r="E17210" s="173" t="s">
        <v>561</v>
      </c>
    </row>
    <row r="17211" spans="1:5">
      <c r="A17211" s="410" t="s">
        <v>3124</v>
      </c>
      <c r="B17211" s="62" t="s">
        <v>122</v>
      </c>
      <c r="C17211" s="62">
        <v>1.8129760000000002E-2</v>
      </c>
      <c r="D17211" s="62">
        <v>9.34</v>
      </c>
      <c r="E17211" s="173">
        <f>TRUNC((C17211*D17211),2)</f>
        <v>0.16</v>
      </c>
    </row>
    <row r="17212" spans="1:5">
      <c r="A17212" s="410" t="s">
        <v>3125</v>
      </c>
      <c r="B17212" s="62" t="s">
        <v>122</v>
      </c>
      <c r="C17212" s="62">
        <v>1.8129760000000002E-2</v>
      </c>
      <c r="D17212" s="62">
        <v>13.3</v>
      </c>
      <c r="E17212" s="173">
        <f>TRUNC((C17212*D17212),2)</f>
        <v>0.24</v>
      </c>
    </row>
    <row r="17213" spans="1:5">
      <c r="A17213" s="410" t="s">
        <v>562</v>
      </c>
      <c r="B17213" s="62" t="s">
        <v>563</v>
      </c>
      <c r="C17213" s="62" t="s">
        <v>563</v>
      </c>
      <c r="D17213" s="62" t="s">
        <v>563</v>
      </c>
      <c r="E17213" s="173">
        <f>SUM(E17211:E17212)</f>
        <v>0.4</v>
      </c>
    </row>
    <row r="17214" spans="1:5">
      <c r="A17214" s="410"/>
      <c r="B17214" s="62"/>
      <c r="C17214" s="62"/>
      <c r="D17214" s="62"/>
      <c r="E17214" s="173"/>
    </row>
    <row r="17215" spans="1:5">
      <c r="A17215" s="410" t="s">
        <v>564</v>
      </c>
      <c r="B17215" s="62" t="s">
        <v>558</v>
      </c>
      <c r="C17215" s="62" t="s">
        <v>559</v>
      </c>
      <c r="D17215" s="62" t="s">
        <v>560</v>
      </c>
      <c r="E17215" s="173" t="s">
        <v>561</v>
      </c>
    </row>
    <row r="17216" spans="1:5">
      <c r="A17216" s="410" t="s">
        <v>3066</v>
      </c>
      <c r="B17216" s="62" t="s">
        <v>123</v>
      </c>
      <c r="C17216" s="62">
        <v>2.8219999999999997E-4</v>
      </c>
      <c r="D17216" s="62">
        <v>6.92</v>
      </c>
      <c r="E17216" s="173">
        <f t="shared" ref="E17216:E17239" si="380">TRUNC((C17216*D17216),2)</f>
        <v>0</v>
      </c>
    </row>
    <row r="17217" spans="1:5">
      <c r="A17217" s="410" t="s">
        <v>3046</v>
      </c>
      <c r="B17217" s="62" t="s">
        <v>131</v>
      </c>
      <c r="C17217" s="62">
        <v>5.6360000000000002E-5</v>
      </c>
      <c r="D17217" s="62">
        <v>50.4</v>
      </c>
      <c r="E17217" s="173">
        <f t="shared" si="380"/>
        <v>0</v>
      </c>
    </row>
    <row r="17218" spans="1:5">
      <c r="A17218" s="410" t="s">
        <v>3470</v>
      </c>
      <c r="B17218" s="62" t="s">
        <v>126</v>
      </c>
      <c r="C17218" s="62">
        <v>1.13695652</v>
      </c>
      <c r="D17218" s="62">
        <v>0.69</v>
      </c>
      <c r="E17218" s="173">
        <f t="shared" si="380"/>
        <v>0.78</v>
      </c>
    </row>
    <row r="17219" spans="1:5">
      <c r="A17219" s="410" t="s">
        <v>3067</v>
      </c>
      <c r="B17219" s="62" t="s">
        <v>123</v>
      </c>
      <c r="C17219" s="62">
        <v>2.34E-5</v>
      </c>
      <c r="D17219" s="62">
        <v>108.95</v>
      </c>
      <c r="E17219" s="173">
        <f t="shared" si="380"/>
        <v>0</v>
      </c>
    </row>
    <row r="17220" spans="1:5">
      <c r="A17220" s="410" t="s">
        <v>3069</v>
      </c>
      <c r="B17220" s="62" t="s">
        <v>123</v>
      </c>
      <c r="C17220" s="62">
        <v>3.1923999999999999E-4</v>
      </c>
      <c r="D17220" s="62">
        <v>6.21</v>
      </c>
      <c r="E17220" s="173">
        <f t="shared" si="380"/>
        <v>0</v>
      </c>
    </row>
    <row r="17221" spans="1:5">
      <c r="A17221" s="410" t="s">
        <v>3047</v>
      </c>
      <c r="B17221" s="62" t="s">
        <v>131</v>
      </c>
      <c r="C17221" s="62">
        <v>4.8346000000000001E-4</v>
      </c>
      <c r="D17221" s="62">
        <v>9.4499999999999993</v>
      </c>
      <c r="E17221" s="173">
        <f t="shared" si="380"/>
        <v>0</v>
      </c>
    </row>
    <row r="17222" spans="1:5">
      <c r="A17222" s="410" t="s">
        <v>3075</v>
      </c>
      <c r="B17222" s="62" t="s">
        <v>128</v>
      </c>
      <c r="C17222" s="62">
        <v>5.3199999999999999E-5</v>
      </c>
      <c r="D17222" s="62">
        <v>15.32</v>
      </c>
      <c r="E17222" s="173">
        <f t="shared" si="380"/>
        <v>0</v>
      </c>
    </row>
    <row r="17223" spans="1:5">
      <c r="A17223" s="410" t="s">
        <v>3076</v>
      </c>
      <c r="B17223" s="62" t="s">
        <v>122</v>
      </c>
      <c r="C17223" s="62">
        <v>3.5200000000000002E-2</v>
      </c>
      <c r="D17223" s="62">
        <v>1.87</v>
      </c>
      <c r="E17223" s="173">
        <f t="shared" si="380"/>
        <v>0.06</v>
      </c>
    </row>
    <row r="17224" spans="1:5">
      <c r="A17224" s="410" t="s">
        <v>3077</v>
      </c>
      <c r="B17224" s="62" t="s">
        <v>122</v>
      </c>
      <c r="C17224" s="62">
        <v>3.5200000000000002E-2</v>
      </c>
      <c r="D17224" s="62">
        <v>0.71</v>
      </c>
      <c r="E17224" s="173">
        <f t="shared" si="380"/>
        <v>0.02</v>
      </c>
    </row>
    <row r="17225" spans="1:5">
      <c r="A17225" s="410" t="s">
        <v>3078</v>
      </c>
      <c r="B17225" s="62" t="s">
        <v>122</v>
      </c>
      <c r="C17225" s="62">
        <v>3.5200000000000002E-2</v>
      </c>
      <c r="D17225" s="62">
        <v>0.34</v>
      </c>
      <c r="E17225" s="173">
        <f t="shared" si="380"/>
        <v>0.01</v>
      </c>
    </row>
    <row r="17226" spans="1:5">
      <c r="A17226" s="410" t="s">
        <v>3079</v>
      </c>
      <c r="B17226" s="62" t="s">
        <v>122</v>
      </c>
      <c r="C17226" s="62">
        <v>3.5200000000000002E-2</v>
      </c>
      <c r="D17226" s="62">
        <v>0.05</v>
      </c>
      <c r="E17226" s="173">
        <f t="shared" si="380"/>
        <v>0</v>
      </c>
    </row>
    <row r="17227" spans="1:5">
      <c r="A17227" s="410" t="s">
        <v>3048</v>
      </c>
      <c r="B17227" s="62" t="s">
        <v>123</v>
      </c>
      <c r="C17227" s="62">
        <v>9.3140000000000006E-5</v>
      </c>
      <c r="D17227" s="62">
        <v>31.18</v>
      </c>
      <c r="E17227" s="173">
        <f t="shared" si="380"/>
        <v>0</v>
      </c>
    </row>
    <row r="17228" spans="1:5">
      <c r="A17228" s="410" t="s">
        <v>3049</v>
      </c>
      <c r="B17228" s="62" t="s">
        <v>123</v>
      </c>
      <c r="C17228" s="62">
        <v>4.3659999999999999E-5</v>
      </c>
      <c r="D17228" s="62">
        <v>178.5</v>
      </c>
      <c r="E17228" s="173">
        <f t="shared" si="380"/>
        <v>0</v>
      </c>
    </row>
    <row r="17229" spans="1:5">
      <c r="A17229" s="410" t="s">
        <v>3050</v>
      </c>
      <c r="B17229" s="62" t="s">
        <v>123</v>
      </c>
      <c r="C17229" s="62">
        <v>3.9243400000000001E-3</v>
      </c>
      <c r="D17229" s="62">
        <v>1.17</v>
      </c>
      <c r="E17229" s="173">
        <f t="shared" si="380"/>
        <v>0</v>
      </c>
    </row>
    <row r="17230" spans="1:5" ht="30">
      <c r="A17230" s="410" t="s">
        <v>3051</v>
      </c>
      <c r="B17230" s="62" t="s">
        <v>123</v>
      </c>
      <c r="C17230" s="62">
        <v>3.7839999999999997E-5</v>
      </c>
      <c r="D17230" s="62">
        <v>140.43</v>
      </c>
      <c r="E17230" s="173">
        <f t="shared" si="380"/>
        <v>0</v>
      </c>
    </row>
    <row r="17231" spans="1:5" ht="30">
      <c r="A17231" s="410" t="s">
        <v>3052</v>
      </c>
      <c r="B17231" s="62" t="s">
        <v>123</v>
      </c>
      <c r="C17231" s="62">
        <v>2.5340000000000001E-5</v>
      </c>
      <c r="D17231" s="62">
        <v>123.37</v>
      </c>
      <c r="E17231" s="173">
        <f t="shared" si="380"/>
        <v>0</v>
      </c>
    </row>
    <row r="17232" spans="1:5" ht="30">
      <c r="A17232" s="410" t="s">
        <v>3080</v>
      </c>
      <c r="B17232" s="62" t="s">
        <v>123</v>
      </c>
      <c r="C17232" s="62">
        <v>1.5600000000000001E-6</v>
      </c>
      <c r="D17232" s="62">
        <v>593.85</v>
      </c>
      <c r="E17232" s="173">
        <f t="shared" si="380"/>
        <v>0</v>
      </c>
    </row>
    <row r="17233" spans="1:5">
      <c r="A17233" s="410" t="s">
        <v>3081</v>
      </c>
      <c r="B17233" s="62" t="s">
        <v>123</v>
      </c>
      <c r="C17233" s="62">
        <v>9.5400000000000001E-6</v>
      </c>
      <c r="D17233" s="62">
        <v>134.63</v>
      </c>
      <c r="E17233" s="173">
        <f t="shared" si="380"/>
        <v>0</v>
      </c>
    </row>
    <row r="17234" spans="1:5">
      <c r="A17234" s="410" t="s">
        <v>3082</v>
      </c>
      <c r="B17234" s="62" t="s">
        <v>123</v>
      </c>
      <c r="C17234" s="62">
        <v>7.2400000000000001E-6</v>
      </c>
      <c r="D17234" s="62">
        <v>202.84</v>
      </c>
      <c r="E17234" s="173">
        <f t="shared" si="380"/>
        <v>0</v>
      </c>
    </row>
    <row r="17235" spans="1:5">
      <c r="A17235" s="410" t="s">
        <v>3083</v>
      </c>
      <c r="B17235" s="62" t="s">
        <v>123</v>
      </c>
      <c r="C17235" s="62">
        <v>1.5600000000000001E-6</v>
      </c>
      <c r="D17235" s="62">
        <v>574.46</v>
      </c>
      <c r="E17235" s="173">
        <f t="shared" si="380"/>
        <v>0</v>
      </c>
    </row>
    <row r="17236" spans="1:5">
      <c r="A17236" s="410" t="s">
        <v>3084</v>
      </c>
      <c r="B17236" s="62" t="s">
        <v>123</v>
      </c>
      <c r="C17236" s="62">
        <v>1.9E-6</v>
      </c>
      <c r="D17236" s="62">
        <v>276.64</v>
      </c>
      <c r="E17236" s="173">
        <f t="shared" si="380"/>
        <v>0</v>
      </c>
    </row>
    <row r="17237" spans="1:5">
      <c r="A17237" s="410" t="s">
        <v>3085</v>
      </c>
      <c r="B17237" s="62" t="s">
        <v>123</v>
      </c>
      <c r="C17237" s="62">
        <v>9.6100000000000005E-5</v>
      </c>
      <c r="D17237" s="62">
        <v>8.1</v>
      </c>
      <c r="E17237" s="173">
        <f t="shared" si="380"/>
        <v>0</v>
      </c>
    </row>
    <row r="17238" spans="1:5">
      <c r="A17238" s="410" t="s">
        <v>3086</v>
      </c>
      <c r="B17238" s="62" t="s">
        <v>123</v>
      </c>
      <c r="C17238" s="62">
        <v>5.3199999999999999E-5</v>
      </c>
      <c r="D17238" s="62">
        <v>11.01</v>
      </c>
      <c r="E17238" s="173">
        <f t="shared" si="380"/>
        <v>0</v>
      </c>
    </row>
    <row r="17239" spans="1:5">
      <c r="A17239" s="410" t="s">
        <v>3087</v>
      </c>
      <c r="B17239" s="62" t="s">
        <v>123</v>
      </c>
      <c r="C17239" s="62">
        <v>5.3199999999999999E-5</v>
      </c>
      <c r="D17239" s="62">
        <v>24.42</v>
      </c>
      <c r="E17239" s="173">
        <f t="shared" si="380"/>
        <v>0</v>
      </c>
    </row>
    <row r="17240" spans="1:5">
      <c r="A17240" s="410" t="s">
        <v>562</v>
      </c>
      <c r="B17240" s="62" t="s">
        <v>563</v>
      </c>
      <c r="C17240" s="62" t="s">
        <v>563</v>
      </c>
      <c r="D17240" s="62" t="s">
        <v>563</v>
      </c>
      <c r="E17240" s="173">
        <f>SUM(E17216:E17239)</f>
        <v>0.87000000000000011</v>
      </c>
    </row>
    <row r="17241" spans="1:5">
      <c r="A17241" s="410"/>
      <c r="B17241" s="62"/>
      <c r="C17241" s="62"/>
      <c r="D17241" s="62"/>
      <c r="E17241" s="173"/>
    </row>
    <row r="17242" spans="1:5">
      <c r="A17242" s="410" t="s">
        <v>565</v>
      </c>
      <c r="B17242" s="62" t="s">
        <v>563</v>
      </c>
      <c r="C17242" s="62" t="s">
        <v>563</v>
      </c>
      <c r="D17242" s="62" t="s">
        <v>563</v>
      </c>
      <c r="E17242" s="173">
        <f>E17208+E17213+E17240</f>
        <v>1.27</v>
      </c>
    </row>
    <row r="17243" spans="1:5">
      <c r="A17243" s="410"/>
      <c r="B17243" s="62"/>
      <c r="C17243" s="62"/>
      <c r="D17243" s="413"/>
      <c r="E17243" s="173"/>
    </row>
    <row r="17244" spans="1:5">
      <c r="A17244" s="410"/>
      <c r="B17244" s="62"/>
      <c r="C17244" s="62"/>
      <c r="D17244" s="62"/>
      <c r="E17244" s="173"/>
    </row>
    <row r="17245" spans="1:5">
      <c r="A17245" s="410"/>
      <c r="B17245" s="62"/>
      <c r="C17245" s="62"/>
      <c r="D17245" s="62"/>
      <c r="E17245" s="173"/>
    </row>
    <row r="17246" spans="1:5">
      <c r="A17246" s="410" t="s">
        <v>1614</v>
      </c>
      <c r="B17246" s="62" t="s">
        <v>3547</v>
      </c>
      <c r="C17246" s="62"/>
      <c r="D17246" s="62"/>
      <c r="E17246" s="173"/>
    </row>
    <row r="17247" spans="1:5">
      <c r="A17247" s="410" t="s">
        <v>1326</v>
      </c>
      <c r="B17247" s="62"/>
      <c r="C17247" s="62"/>
      <c r="D17247" s="62"/>
      <c r="E17247" s="173"/>
    </row>
    <row r="17248" spans="1:5">
      <c r="A17248" s="410" t="s">
        <v>570</v>
      </c>
      <c r="B17248" s="62"/>
      <c r="C17248" s="62"/>
      <c r="D17248" s="62"/>
      <c r="E17248" s="173"/>
    </row>
    <row r="17249" spans="1:5">
      <c r="A17249" s="410"/>
      <c r="B17249" s="62"/>
      <c r="C17249" s="62"/>
      <c r="D17249" s="62"/>
      <c r="E17249" s="173"/>
    </row>
    <row r="17250" spans="1:5">
      <c r="A17250" s="410" t="s">
        <v>576</v>
      </c>
      <c r="B17250" s="62" t="s">
        <v>558</v>
      </c>
      <c r="C17250" s="62" t="s">
        <v>559</v>
      </c>
      <c r="D17250" s="62" t="s">
        <v>560</v>
      </c>
      <c r="E17250" s="173" t="s">
        <v>561</v>
      </c>
    </row>
    <row r="17251" spans="1:5" ht="30">
      <c r="A17251" s="410" t="s">
        <v>3061</v>
      </c>
      <c r="B17251" s="62" t="s">
        <v>123</v>
      </c>
      <c r="C17251" s="62">
        <v>3.396E-5</v>
      </c>
      <c r="D17251" s="62">
        <v>576</v>
      </c>
      <c r="E17251" s="173">
        <f>TRUNC((C17251*D17251),2)</f>
        <v>0.01</v>
      </c>
    </row>
    <row r="17252" spans="1:5">
      <c r="A17252" s="410" t="s">
        <v>562</v>
      </c>
      <c r="B17252" s="62" t="s">
        <v>563</v>
      </c>
      <c r="C17252" s="62" t="s">
        <v>563</v>
      </c>
      <c r="D17252" s="62" t="s">
        <v>563</v>
      </c>
      <c r="E17252" s="173">
        <f>SUM(E17251:E17251)</f>
        <v>0.01</v>
      </c>
    </row>
    <row r="17253" spans="1:5">
      <c r="A17253" s="410"/>
      <c r="B17253" s="62"/>
      <c r="C17253" s="62"/>
      <c r="D17253" s="62"/>
      <c r="E17253" s="173"/>
    </row>
    <row r="17254" spans="1:5">
      <c r="A17254" s="410" t="s">
        <v>557</v>
      </c>
      <c r="B17254" s="62" t="s">
        <v>558</v>
      </c>
      <c r="C17254" s="62" t="s">
        <v>559</v>
      </c>
      <c r="D17254" s="62" t="s">
        <v>560</v>
      </c>
      <c r="E17254" s="173" t="s">
        <v>561</v>
      </c>
    </row>
    <row r="17255" spans="1:5">
      <c r="A17255" s="410" t="s">
        <v>3124</v>
      </c>
      <c r="B17255" s="62" t="s">
        <v>122</v>
      </c>
      <c r="C17255" s="62">
        <v>0.25443470000000001</v>
      </c>
      <c r="D17255" s="62">
        <v>9.34</v>
      </c>
      <c r="E17255" s="173">
        <f>TRUNC((C17255*D17255),2)</f>
        <v>2.37</v>
      </c>
    </row>
    <row r="17256" spans="1:5">
      <c r="A17256" s="410" t="s">
        <v>3125</v>
      </c>
      <c r="B17256" s="62" t="s">
        <v>122</v>
      </c>
      <c r="C17256" s="62">
        <v>0.25443470000000001</v>
      </c>
      <c r="D17256" s="62">
        <v>13.3</v>
      </c>
      <c r="E17256" s="173">
        <f>TRUNC((C17256*D17256),2)</f>
        <v>3.38</v>
      </c>
    </row>
    <row r="17257" spans="1:5">
      <c r="A17257" s="410" t="s">
        <v>3063</v>
      </c>
      <c r="B17257" s="62" t="s">
        <v>122</v>
      </c>
      <c r="C17257" s="62">
        <v>7.7625100000000002E-3</v>
      </c>
      <c r="D17257" s="62">
        <v>8.51</v>
      </c>
      <c r="E17257" s="173">
        <f>TRUNC((C17257*D17257),2)</f>
        <v>0.06</v>
      </c>
    </row>
    <row r="17258" spans="1:5">
      <c r="A17258" s="410" t="s">
        <v>562</v>
      </c>
      <c r="B17258" s="62" t="s">
        <v>563</v>
      </c>
      <c r="C17258" s="62" t="s">
        <v>563</v>
      </c>
      <c r="D17258" s="62" t="s">
        <v>563</v>
      </c>
      <c r="E17258" s="173">
        <f>SUM(E17255:E17257)</f>
        <v>5.81</v>
      </c>
    </row>
    <row r="17259" spans="1:5">
      <c r="A17259" s="410"/>
      <c r="B17259" s="62"/>
      <c r="C17259" s="62"/>
      <c r="D17259" s="62"/>
      <c r="E17259" s="173"/>
    </row>
    <row r="17260" spans="1:5">
      <c r="A17260" s="410" t="s">
        <v>564</v>
      </c>
      <c r="B17260" s="62" t="s">
        <v>558</v>
      </c>
      <c r="C17260" s="62" t="s">
        <v>559</v>
      </c>
      <c r="D17260" s="62" t="s">
        <v>560</v>
      </c>
      <c r="E17260" s="173" t="s">
        <v>561</v>
      </c>
    </row>
    <row r="17261" spans="1:5">
      <c r="A17261" s="410" t="s">
        <v>3065</v>
      </c>
      <c r="B17261" s="62" t="s">
        <v>124</v>
      </c>
      <c r="C17261" s="62">
        <v>1.0349999999999999E-3</v>
      </c>
      <c r="D17261" s="62">
        <v>72.5</v>
      </c>
      <c r="E17261" s="173">
        <f t="shared" ref="E17261:E17287" si="381">TRUNC((C17261*D17261),2)</f>
        <v>7.0000000000000007E-2</v>
      </c>
    </row>
    <row r="17262" spans="1:5">
      <c r="A17262" s="410" t="s">
        <v>3066</v>
      </c>
      <c r="B17262" s="62" t="s">
        <v>123</v>
      </c>
      <c r="C17262" s="62">
        <v>4.0216899999999996E-3</v>
      </c>
      <c r="D17262" s="62">
        <v>6.92</v>
      </c>
      <c r="E17262" s="173">
        <f t="shared" si="381"/>
        <v>0.02</v>
      </c>
    </row>
    <row r="17263" spans="1:5">
      <c r="A17263" s="410" t="s">
        <v>3046</v>
      </c>
      <c r="B17263" s="62" t="s">
        <v>131</v>
      </c>
      <c r="C17263" s="62">
        <v>8.0312000000000005E-4</v>
      </c>
      <c r="D17263" s="62">
        <v>50.4</v>
      </c>
      <c r="E17263" s="173">
        <f t="shared" si="381"/>
        <v>0.04</v>
      </c>
    </row>
    <row r="17264" spans="1:5">
      <c r="A17264" s="410" t="s">
        <v>3452</v>
      </c>
      <c r="B17264" s="62" t="s">
        <v>123</v>
      </c>
      <c r="C17264" s="62">
        <v>1.0692307700000001</v>
      </c>
      <c r="D17264" s="62">
        <v>1.3</v>
      </c>
      <c r="E17264" s="173">
        <f t="shared" si="381"/>
        <v>1.39</v>
      </c>
    </row>
    <row r="17265" spans="1:5">
      <c r="A17265" s="410" t="s">
        <v>3067</v>
      </c>
      <c r="B17265" s="62" t="s">
        <v>123</v>
      </c>
      <c r="C17265" s="62">
        <v>3.3338999999999998E-4</v>
      </c>
      <c r="D17265" s="62">
        <v>108.95</v>
      </c>
      <c r="E17265" s="173">
        <f t="shared" si="381"/>
        <v>0.03</v>
      </c>
    </row>
    <row r="17266" spans="1:5">
      <c r="A17266" s="410" t="s">
        <v>3068</v>
      </c>
      <c r="B17266" s="62" t="s">
        <v>127</v>
      </c>
      <c r="C17266" s="62">
        <v>0.39735900000000002</v>
      </c>
      <c r="D17266" s="62">
        <v>0.42</v>
      </c>
      <c r="E17266" s="173">
        <f t="shared" si="381"/>
        <v>0.16</v>
      </c>
    </row>
    <row r="17267" spans="1:5">
      <c r="A17267" s="410" t="s">
        <v>3069</v>
      </c>
      <c r="B17267" s="62" t="s">
        <v>123</v>
      </c>
      <c r="C17267" s="62">
        <v>4.5493599999999997E-3</v>
      </c>
      <c r="D17267" s="62">
        <v>6.21</v>
      </c>
      <c r="E17267" s="173">
        <f t="shared" si="381"/>
        <v>0.02</v>
      </c>
    </row>
    <row r="17268" spans="1:5">
      <c r="A17268" s="410" t="s">
        <v>3047</v>
      </c>
      <c r="B17268" s="62" t="s">
        <v>131</v>
      </c>
      <c r="C17268" s="62">
        <v>6.8897200000000002E-3</v>
      </c>
      <c r="D17268" s="62">
        <v>9.4499999999999993</v>
      </c>
      <c r="E17268" s="173">
        <f t="shared" si="381"/>
        <v>0.06</v>
      </c>
    </row>
    <row r="17269" spans="1:5">
      <c r="A17269" s="410" t="s">
        <v>3075</v>
      </c>
      <c r="B17269" s="62" t="s">
        <v>128</v>
      </c>
      <c r="C17269" s="62">
        <v>7.5821999999999999E-4</v>
      </c>
      <c r="D17269" s="62">
        <v>15.32</v>
      </c>
      <c r="E17269" s="173">
        <f t="shared" si="381"/>
        <v>0.01</v>
      </c>
    </row>
    <row r="17270" spans="1:5">
      <c r="A17270" s="410" t="s">
        <v>3076</v>
      </c>
      <c r="B17270" s="62" t="s">
        <v>122</v>
      </c>
      <c r="C17270" s="62">
        <v>0.50163199999999997</v>
      </c>
      <c r="D17270" s="62">
        <v>1.87</v>
      </c>
      <c r="E17270" s="173">
        <f t="shared" si="381"/>
        <v>0.93</v>
      </c>
    </row>
    <row r="17271" spans="1:5">
      <c r="A17271" s="410" t="s">
        <v>3077</v>
      </c>
      <c r="B17271" s="62" t="s">
        <v>122</v>
      </c>
      <c r="C17271" s="62">
        <v>0.50163199999999997</v>
      </c>
      <c r="D17271" s="62">
        <v>0.71</v>
      </c>
      <c r="E17271" s="173">
        <f t="shared" si="381"/>
        <v>0.35</v>
      </c>
    </row>
    <row r="17272" spans="1:5">
      <c r="A17272" s="410" t="s">
        <v>3078</v>
      </c>
      <c r="B17272" s="62" t="s">
        <v>122</v>
      </c>
      <c r="C17272" s="62">
        <v>0.50163199999999997</v>
      </c>
      <c r="D17272" s="62">
        <v>0.34</v>
      </c>
      <c r="E17272" s="173">
        <f t="shared" si="381"/>
        <v>0.17</v>
      </c>
    </row>
    <row r="17273" spans="1:5">
      <c r="A17273" s="410" t="s">
        <v>3079</v>
      </c>
      <c r="B17273" s="62" t="s">
        <v>122</v>
      </c>
      <c r="C17273" s="62">
        <v>0.50163199999999997</v>
      </c>
      <c r="D17273" s="62">
        <v>0.05</v>
      </c>
      <c r="E17273" s="173">
        <f t="shared" si="381"/>
        <v>0.02</v>
      </c>
    </row>
    <row r="17274" spans="1:5">
      <c r="A17274" s="410" t="s">
        <v>3048</v>
      </c>
      <c r="B17274" s="62" t="s">
        <v>123</v>
      </c>
      <c r="C17274" s="62">
        <v>1.32748E-3</v>
      </c>
      <c r="D17274" s="62">
        <v>31.18</v>
      </c>
      <c r="E17274" s="173">
        <f t="shared" si="381"/>
        <v>0.04</v>
      </c>
    </row>
    <row r="17275" spans="1:5">
      <c r="A17275" s="410" t="s">
        <v>3049</v>
      </c>
      <c r="B17275" s="62" t="s">
        <v>123</v>
      </c>
      <c r="C17275" s="62">
        <v>6.2217000000000001E-4</v>
      </c>
      <c r="D17275" s="62">
        <v>178.5</v>
      </c>
      <c r="E17275" s="173">
        <f t="shared" si="381"/>
        <v>0.11</v>
      </c>
    </row>
    <row r="17276" spans="1:5">
      <c r="A17276" s="410" t="s">
        <v>3050</v>
      </c>
      <c r="B17276" s="62" t="s">
        <v>123</v>
      </c>
      <c r="C17276" s="62">
        <v>5.5925549999999997E-2</v>
      </c>
      <c r="D17276" s="62">
        <v>1.17</v>
      </c>
      <c r="E17276" s="173">
        <f t="shared" si="381"/>
        <v>0.06</v>
      </c>
    </row>
    <row r="17277" spans="1:5" ht="30">
      <c r="A17277" s="410" t="s">
        <v>3051</v>
      </c>
      <c r="B17277" s="62" t="s">
        <v>123</v>
      </c>
      <c r="C17277" s="62">
        <v>5.3925999999999996E-4</v>
      </c>
      <c r="D17277" s="62">
        <v>140.43</v>
      </c>
      <c r="E17277" s="173">
        <f t="shared" si="381"/>
        <v>7.0000000000000007E-2</v>
      </c>
    </row>
    <row r="17278" spans="1:5" ht="30">
      <c r="A17278" s="410" t="s">
        <v>3052</v>
      </c>
      <c r="B17278" s="62" t="s">
        <v>123</v>
      </c>
      <c r="C17278" s="62">
        <v>3.6118000000000001E-4</v>
      </c>
      <c r="D17278" s="62">
        <v>123.37</v>
      </c>
      <c r="E17278" s="173">
        <f t="shared" si="381"/>
        <v>0.04</v>
      </c>
    </row>
    <row r="17279" spans="1:5" ht="30">
      <c r="A17279" s="410" t="s">
        <v>3080</v>
      </c>
      <c r="B17279" s="62" t="s">
        <v>123</v>
      </c>
      <c r="C17279" s="62">
        <v>2.2120000000000002E-5</v>
      </c>
      <c r="D17279" s="62">
        <v>593.85</v>
      </c>
      <c r="E17279" s="173">
        <f t="shared" si="381"/>
        <v>0.01</v>
      </c>
    </row>
    <row r="17280" spans="1:5">
      <c r="A17280" s="410" t="s">
        <v>3081</v>
      </c>
      <c r="B17280" s="62" t="s">
        <v>123</v>
      </c>
      <c r="C17280" s="62">
        <v>1.3585E-4</v>
      </c>
      <c r="D17280" s="62">
        <v>134.63</v>
      </c>
      <c r="E17280" s="173">
        <f t="shared" si="381"/>
        <v>0.01</v>
      </c>
    </row>
    <row r="17281" spans="1:5">
      <c r="A17281" s="410" t="s">
        <v>3082</v>
      </c>
      <c r="B17281" s="62" t="s">
        <v>123</v>
      </c>
      <c r="C17281" s="62">
        <v>1.0319000000000001E-4</v>
      </c>
      <c r="D17281" s="62">
        <v>202.84</v>
      </c>
      <c r="E17281" s="173">
        <f t="shared" si="381"/>
        <v>0.02</v>
      </c>
    </row>
    <row r="17282" spans="1:5">
      <c r="A17282" s="410" t="s">
        <v>3083</v>
      </c>
      <c r="B17282" s="62" t="s">
        <v>123</v>
      </c>
      <c r="C17282" s="62">
        <v>2.2120000000000002E-5</v>
      </c>
      <c r="D17282" s="62">
        <v>574.46</v>
      </c>
      <c r="E17282" s="173">
        <f t="shared" si="381"/>
        <v>0.01</v>
      </c>
    </row>
    <row r="17283" spans="1:5">
      <c r="A17283" s="410" t="s">
        <v>3084</v>
      </c>
      <c r="B17283" s="62" t="s">
        <v>123</v>
      </c>
      <c r="C17283" s="62">
        <v>2.7189999999999999E-5</v>
      </c>
      <c r="D17283" s="62">
        <v>276.64</v>
      </c>
      <c r="E17283" s="173">
        <f t="shared" si="381"/>
        <v>0</v>
      </c>
    </row>
    <row r="17284" spans="1:5">
      <c r="A17284" s="410" t="s">
        <v>3085</v>
      </c>
      <c r="B17284" s="62" t="s">
        <v>123</v>
      </c>
      <c r="C17284" s="62">
        <v>1.3694600000000001E-3</v>
      </c>
      <c r="D17284" s="62">
        <v>8.1</v>
      </c>
      <c r="E17284" s="173">
        <f t="shared" si="381"/>
        <v>0.01</v>
      </c>
    </row>
    <row r="17285" spans="1:5">
      <c r="A17285" s="410" t="s">
        <v>3086</v>
      </c>
      <c r="B17285" s="62" t="s">
        <v>123</v>
      </c>
      <c r="C17285" s="62">
        <v>7.5821999999999999E-4</v>
      </c>
      <c r="D17285" s="62">
        <v>11.01</v>
      </c>
      <c r="E17285" s="173">
        <f t="shared" si="381"/>
        <v>0</v>
      </c>
    </row>
    <row r="17286" spans="1:5">
      <c r="A17286" s="410" t="s">
        <v>3087</v>
      </c>
      <c r="B17286" s="62" t="s">
        <v>123</v>
      </c>
      <c r="C17286" s="62">
        <v>7.5821999999999999E-4</v>
      </c>
      <c r="D17286" s="62">
        <v>24.42</v>
      </c>
      <c r="E17286" s="173">
        <f t="shared" si="381"/>
        <v>0.01</v>
      </c>
    </row>
    <row r="17287" spans="1:5">
      <c r="A17287" s="410" t="s">
        <v>3471</v>
      </c>
      <c r="B17287" s="62" t="s">
        <v>123</v>
      </c>
      <c r="C17287" s="62">
        <v>1</v>
      </c>
      <c r="D17287" s="62">
        <v>1.58</v>
      </c>
      <c r="E17287" s="173">
        <f t="shared" si="381"/>
        <v>1.58</v>
      </c>
    </row>
    <row r="17288" spans="1:5">
      <c r="A17288" s="410" t="s">
        <v>562</v>
      </c>
      <c r="B17288" s="62" t="s">
        <v>563</v>
      </c>
      <c r="C17288" s="62" t="s">
        <v>563</v>
      </c>
      <c r="D17288" s="62" t="s">
        <v>563</v>
      </c>
      <c r="E17288" s="173">
        <f>SUM(E17261:E17287)</f>
        <v>5.2399999999999984</v>
      </c>
    </row>
    <row r="17289" spans="1:5">
      <c r="A17289" s="410"/>
      <c r="B17289" s="62"/>
      <c r="C17289" s="62"/>
      <c r="D17289" s="62"/>
      <c r="E17289" s="173"/>
    </row>
    <row r="17290" spans="1:5">
      <c r="A17290" s="410" t="s">
        <v>565</v>
      </c>
      <c r="B17290" s="62" t="s">
        <v>563</v>
      </c>
      <c r="C17290" s="62" t="s">
        <v>563</v>
      </c>
      <c r="D17290" s="62" t="s">
        <v>563</v>
      </c>
      <c r="E17290" s="173">
        <f>E17252+E17258+E17288</f>
        <v>11.059999999999999</v>
      </c>
    </row>
    <row r="17291" spans="1:5">
      <c r="A17291" s="410"/>
      <c r="B17291" s="62"/>
      <c r="C17291" s="62"/>
      <c r="D17291" s="413"/>
      <c r="E17291" s="173"/>
    </row>
    <row r="17292" spans="1:5">
      <c r="A17292" s="410"/>
      <c r="B17292" s="62"/>
      <c r="C17292" s="62"/>
      <c r="D17292" s="62"/>
      <c r="E17292" s="173"/>
    </row>
    <row r="17293" spans="1:5">
      <c r="A17293" s="410"/>
      <c r="B17293" s="62"/>
      <c r="C17293" s="62"/>
      <c r="D17293" s="62"/>
      <c r="E17293" s="173"/>
    </row>
    <row r="17294" spans="1:5">
      <c r="A17294" s="410" t="s">
        <v>1615</v>
      </c>
      <c r="B17294" s="62" t="s">
        <v>3547</v>
      </c>
      <c r="C17294" s="62"/>
      <c r="D17294" s="62"/>
      <c r="E17294" s="173"/>
    </row>
    <row r="17295" spans="1:5">
      <c r="A17295" s="410" t="s">
        <v>1327</v>
      </c>
      <c r="B17295" s="62"/>
      <c r="C17295" s="62"/>
      <c r="D17295" s="62"/>
      <c r="E17295" s="173"/>
    </row>
    <row r="17296" spans="1:5">
      <c r="A17296" s="410" t="s">
        <v>570</v>
      </c>
      <c r="B17296" s="62"/>
      <c r="C17296" s="62"/>
      <c r="D17296" s="62"/>
      <c r="E17296" s="173"/>
    </row>
    <row r="17297" spans="1:5">
      <c r="A17297" s="410"/>
      <c r="B17297" s="62"/>
      <c r="C17297" s="62"/>
      <c r="D17297" s="62"/>
      <c r="E17297" s="173"/>
    </row>
    <row r="17298" spans="1:5">
      <c r="A17298" s="410" t="s">
        <v>576</v>
      </c>
      <c r="B17298" s="62" t="s">
        <v>558</v>
      </c>
      <c r="C17298" s="62" t="s">
        <v>559</v>
      </c>
      <c r="D17298" s="62" t="s">
        <v>560</v>
      </c>
      <c r="E17298" s="173" t="s">
        <v>561</v>
      </c>
    </row>
    <row r="17299" spans="1:5" ht="30">
      <c r="A17299" s="410" t="s">
        <v>3061</v>
      </c>
      <c r="B17299" s="62" t="s">
        <v>123</v>
      </c>
      <c r="C17299" s="62">
        <v>4.0600000000000001E-6</v>
      </c>
      <c r="D17299" s="62">
        <v>576</v>
      </c>
      <c r="E17299" s="173">
        <f>TRUNC((C17299*D17299),2)</f>
        <v>0</v>
      </c>
    </row>
    <row r="17300" spans="1:5">
      <c r="A17300" s="410" t="s">
        <v>562</v>
      </c>
      <c r="B17300" s="62" t="s">
        <v>563</v>
      </c>
      <c r="C17300" s="62" t="s">
        <v>563</v>
      </c>
      <c r="D17300" s="62" t="s">
        <v>563</v>
      </c>
      <c r="E17300" s="173">
        <f>SUM(E17299:E17299)</f>
        <v>0</v>
      </c>
    </row>
    <row r="17301" spans="1:5">
      <c r="A17301" s="410"/>
      <c r="B17301" s="62"/>
      <c r="C17301" s="62"/>
      <c r="D17301" s="62"/>
      <c r="E17301" s="173"/>
    </row>
    <row r="17302" spans="1:5">
      <c r="A17302" s="410" t="s">
        <v>557</v>
      </c>
      <c r="B17302" s="62" t="s">
        <v>558</v>
      </c>
      <c r="C17302" s="62" t="s">
        <v>559</v>
      </c>
      <c r="D17302" s="62" t="s">
        <v>560</v>
      </c>
      <c r="E17302" s="173" t="s">
        <v>561</v>
      </c>
    </row>
    <row r="17303" spans="1:5">
      <c r="A17303" s="410" t="s">
        <v>3124</v>
      </c>
      <c r="B17303" s="62" t="s">
        <v>122</v>
      </c>
      <c r="C17303" s="62">
        <v>6.1806E-2</v>
      </c>
      <c r="D17303" s="62">
        <v>9.34</v>
      </c>
      <c r="E17303" s="173">
        <f>TRUNC((C17303*D17303),2)</f>
        <v>0.56999999999999995</v>
      </c>
    </row>
    <row r="17304" spans="1:5">
      <c r="A17304" s="410" t="s">
        <v>562</v>
      </c>
      <c r="B17304" s="62" t="s">
        <v>563</v>
      </c>
      <c r="C17304" s="62" t="s">
        <v>563</v>
      </c>
      <c r="D17304" s="62" t="s">
        <v>563</v>
      </c>
      <c r="E17304" s="173">
        <f>SUM(E17303:E17303)</f>
        <v>0.56999999999999995</v>
      </c>
    </row>
    <row r="17305" spans="1:5">
      <c r="A17305" s="410"/>
      <c r="B17305" s="62"/>
      <c r="C17305" s="62"/>
      <c r="D17305" s="62"/>
      <c r="E17305" s="173"/>
    </row>
    <row r="17306" spans="1:5">
      <c r="A17306" s="410" t="s">
        <v>564</v>
      </c>
      <c r="B17306" s="62" t="s">
        <v>558</v>
      </c>
      <c r="C17306" s="62" t="s">
        <v>559</v>
      </c>
      <c r="D17306" s="62" t="s">
        <v>560</v>
      </c>
      <c r="E17306" s="173" t="s">
        <v>561</v>
      </c>
    </row>
    <row r="17307" spans="1:5">
      <c r="A17307" s="410" t="s">
        <v>3066</v>
      </c>
      <c r="B17307" s="62" t="s">
        <v>123</v>
      </c>
      <c r="C17307" s="62">
        <v>4.8103000000000002E-4</v>
      </c>
      <c r="D17307" s="62">
        <v>6.92</v>
      </c>
      <c r="E17307" s="173">
        <f t="shared" ref="E17307:E17330" si="382">TRUNC((C17307*D17307),2)</f>
        <v>0</v>
      </c>
    </row>
    <row r="17308" spans="1:5">
      <c r="A17308" s="410" t="s">
        <v>3046</v>
      </c>
      <c r="B17308" s="62" t="s">
        <v>131</v>
      </c>
      <c r="C17308" s="62">
        <v>9.6059999999999998E-5</v>
      </c>
      <c r="D17308" s="62">
        <v>50.4</v>
      </c>
      <c r="E17308" s="173">
        <f t="shared" si="382"/>
        <v>0</v>
      </c>
    </row>
    <row r="17309" spans="1:5">
      <c r="A17309" s="410" t="s">
        <v>3067</v>
      </c>
      <c r="B17309" s="62" t="s">
        <v>123</v>
      </c>
      <c r="C17309" s="62">
        <v>3.9879999999999998E-5</v>
      </c>
      <c r="D17309" s="62">
        <v>108.95</v>
      </c>
      <c r="E17309" s="173">
        <f t="shared" si="382"/>
        <v>0</v>
      </c>
    </row>
    <row r="17310" spans="1:5">
      <c r="A17310" s="410" t="s">
        <v>3069</v>
      </c>
      <c r="B17310" s="62" t="s">
        <v>123</v>
      </c>
      <c r="C17310" s="62">
        <v>5.4414999999999997E-4</v>
      </c>
      <c r="D17310" s="62">
        <v>6.21</v>
      </c>
      <c r="E17310" s="173">
        <f t="shared" si="382"/>
        <v>0</v>
      </c>
    </row>
    <row r="17311" spans="1:5">
      <c r="A17311" s="410" t="s">
        <v>3047</v>
      </c>
      <c r="B17311" s="62" t="s">
        <v>131</v>
      </c>
      <c r="C17311" s="62">
        <v>8.2408000000000004E-4</v>
      </c>
      <c r="D17311" s="62">
        <v>9.4499999999999993</v>
      </c>
      <c r="E17311" s="173">
        <f t="shared" si="382"/>
        <v>0</v>
      </c>
    </row>
    <row r="17312" spans="1:5">
      <c r="A17312" s="410" t="s">
        <v>3075</v>
      </c>
      <c r="B17312" s="62" t="s">
        <v>128</v>
      </c>
      <c r="C17312" s="62">
        <v>9.0690000000000001E-5</v>
      </c>
      <c r="D17312" s="62">
        <v>15.32</v>
      </c>
      <c r="E17312" s="173">
        <f t="shared" si="382"/>
        <v>0</v>
      </c>
    </row>
    <row r="17313" spans="1:5">
      <c r="A17313" s="410" t="s">
        <v>3076</v>
      </c>
      <c r="B17313" s="62" t="s">
        <v>122</v>
      </c>
      <c r="C17313" s="62">
        <v>0.06</v>
      </c>
      <c r="D17313" s="62">
        <v>1.87</v>
      </c>
      <c r="E17313" s="173">
        <f t="shared" si="382"/>
        <v>0.11</v>
      </c>
    </row>
    <row r="17314" spans="1:5">
      <c r="A17314" s="410" t="s">
        <v>3077</v>
      </c>
      <c r="B17314" s="62" t="s">
        <v>122</v>
      </c>
      <c r="C17314" s="62">
        <v>0.06</v>
      </c>
      <c r="D17314" s="62">
        <v>0.71</v>
      </c>
      <c r="E17314" s="173">
        <f t="shared" si="382"/>
        <v>0.04</v>
      </c>
    </row>
    <row r="17315" spans="1:5">
      <c r="A17315" s="410" t="s">
        <v>3078</v>
      </c>
      <c r="B17315" s="62" t="s">
        <v>122</v>
      </c>
      <c r="C17315" s="62">
        <v>0.06</v>
      </c>
      <c r="D17315" s="62">
        <v>0.34</v>
      </c>
      <c r="E17315" s="173">
        <f t="shared" si="382"/>
        <v>0.02</v>
      </c>
    </row>
    <row r="17316" spans="1:5">
      <c r="A17316" s="410" t="s">
        <v>3079</v>
      </c>
      <c r="B17316" s="62" t="s">
        <v>122</v>
      </c>
      <c r="C17316" s="62">
        <v>0.06</v>
      </c>
      <c r="D17316" s="62">
        <v>0.05</v>
      </c>
      <c r="E17316" s="173">
        <f t="shared" si="382"/>
        <v>0</v>
      </c>
    </row>
    <row r="17317" spans="1:5">
      <c r="A17317" s="410" t="s">
        <v>3048</v>
      </c>
      <c r="B17317" s="62" t="s">
        <v>123</v>
      </c>
      <c r="C17317" s="62">
        <v>1.5877999999999999E-4</v>
      </c>
      <c r="D17317" s="62">
        <v>31.18</v>
      </c>
      <c r="E17317" s="173">
        <f t="shared" si="382"/>
        <v>0</v>
      </c>
    </row>
    <row r="17318" spans="1:5">
      <c r="A17318" s="410" t="s">
        <v>3049</v>
      </c>
      <c r="B17318" s="62" t="s">
        <v>123</v>
      </c>
      <c r="C17318" s="62">
        <v>7.4419999999999996E-5</v>
      </c>
      <c r="D17318" s="62">
        <v>178.5</v>
      </c>
      <c r="E17318" s="173">
        <f t="shared" si="382"/>
        <v>0.01</v>
      </c>
    </row>
    <row r="17319" spans="1:5">
      <c r="A17319" s="410" t="s">
        <v>3050</v>
      </c>
      <c r="B17319" s="62" t="s">
        <v>123</v>
      </c>
      <c r="C17319" s="62">
        <v>6.68923E-3</v>
      </c>
      <c r="D17319" s="62">
        <v>1.17</v>
      </c>
      <c r="E17319" s="173">
        <f t="shared" si="382"/>
        <v>0</v>
      </c>
    </row>
    <row r="17320" spans="1:5" ht="30">
      <c r="A17320" s="410" t="s">
        <v>3051</v>
      </c>
      <c r="B17320" s="62" t="s">
        <v>123</v>
      </c>
      <c r="C17320" s="62">
        <v>6.4499999999999996E-5</v>
      </c>
      <c r="D17320" s="62">
        <v>140.43</v>
      </c>
      <c r="E17320" s="173">
        <f t="shared" si="382"/>
        <v>0</v>
      </c>
    </row>
    <row r="17321" spans="1:5" ht="30">
      <c r="A17321" s="410" t="s">
        <v>3052</v>
      </c>
      <c r="B17321" s="62" t="s">
        <v>123</v>
      </c>
      <c r="C17321" s="62">
        <v>4.32E-5</v>
      </c>
      <c r="D17321" s="62">
        <v>123.37</v>
      </c>
      <c r="E17321" s="173">
        <f t="shared" si="382"/>
        <v>0</v>
      </c>
    </row>
    <row r="17322" spans="1:5" ht="30">
      <c r="A17322" s="410" t="s">
        <v>3080</v>
      </c>
      <c r="B17322" s="62" t="s">
        <v>123</v>
      </c>
      <c r="C17322" s="62">
        <v>2.65E-6</v>
      </c>
      <c r="D17322" s="62">
        <v>593.85</v>
      </c>
      <c r="E17322" s="173">
        <f t="shared" si="382"/>
        <v>0</v>
      </c>
    </row>
    <row r="17323" spans="1:5">
      <c r="A17323" s="410" t="s">
        <v>3081</v>
      </c>
      <c r="B17323" s="62" t="s">
        <v>123</v>
      </c>
      <c r="C17323" s="62">
        <v>1.6249999999999999E-5</v>
      </c>
      <c r="D17323" s="62">
        <v>134.63</v>
      </c>
      <c r="E17323" s="173">
        <f t="shared" si="382"/>
        <v>0</v>
      </c>
    </row>
    <row r="17324" spans="1:5">
      <c r="A17324" s="410" t="s">
        <v>3082</v>
      </c>
      <c r="B17324" s="62" t="s">
        <v>123</v>
      </c>
      <c r="C17324" s="62">
        <v>1.234E-5</v>
      </c>
      <c r="D17324" s="62">
        <v>202.84</v>
      </c>
      <c r="E17324" s="173">
        <f t="shared" si="382"/>
        <v>0</v>
      </c>
    </row>
    <row r="17325" spans="1:5">
      <c r="A17325" s="410" t="s">
        <v>3083</v>
      </c>
      <c r="B17325" s="62" t="s">
        <v>123</v>
      </c>
      <c r="C17325" s="62">
        <v>2.65E-6</v>
      </c>
      <c r="D17325" s="62">
        <v>574.46</v>
      </c>
      <c r="E17325" s="173">
        <f t="shared" si="382"/>
        <v>0</v>
      </c>
    </row>
    <row r="17326" spans="1:5">
      <c r="A17326" s="410" t="s">
        <v>3084</v>
      </c>
      <c r="B17326" s="62" t="s">
        <v>123</v>
      </c>
      <c r="C17326" s="62">
        <v>3.2499999999999998E-6</v>
      </c>
      <c r="D17326" s="62">
        <v>276.64</v>
      </c>
      <c r="E17326" s="173">
        <f t="shared" si="382"/>
        <v>0</v>
      </c>
    </row>
    <row r="17327" spans="1:5">
      <c r="A17327" s="410" t="s">
        <v>3085</v>
      </c>
      <c r="B17327" s="62" t="s">
        <v>123</v>
      </c>
      <c r="C17327" s="62">
        <v>1.638E-4</v>
      </c>
      <c r="D17327" s="62">
        <v>8.1</v>
      </c>
      <c r="E17327" s="173">
        <f t="shared" si="382"/>
        <v>0</v>
      </c>
    </row>
    <row r="17328" spans="1:5">
      <c r="A17328" s="410" t="s">
        <v>3086</v>
      </c>
      <c r="B17328" s="62" t="s">
        <v>123</v>
      </c>
      <c r="C17328" s="62">
        <v>9.0690000000000001E-5</v>
      </c>
      <c r="D17328" s="62">
        <v>11.01</v>
      </c>
      <c r="E17328" s="173">
        <f t="shared" si="382"/>
        <v>0</v>
      </c>
    </row>
    <row r="17329" spans="1:5">
      <c r="A17329" s="410" t="s">
        <v>3087</v>
      </c>
      <c r="B17329" s="62" t="s">
        <v>123</v>
      </c>
      <c r="C17329" s="62">
        <v>9.0690000000000001E-5</v>
      </c>
      <c r="D17329" s="62">
        <v>24.42</v>
      </c>
      <c r="E17329" s="173">
        <f t="shared" si="382"/>
        <v>0</v>
      </c>
    </row>
    <row r="17330" spans="1:5">
      <c r="A17330" s="410" t="s">
        <v>3391</v>
      </c>
      <c r="B17330" s="62" t="s">
        <v>123</v>
      </c>
      <c r="C17330" s="62">
        <v>1.0882352900000001</v>
      </c>
      <c r="D17330" s="62">
        <v>1.02</v>
      </c>
      <c r="E17330" s="173">
        <f t="shared" si="382"/>
        <v>1.1000000000000001</v>
      </c>
    </row>
    <row r="17331" spans="1:5">
      <c r="A17331" s="410" t="s">
        <v>562</v>
      </c>
      <c r="B17331" s="62" t="s">
        <v>563</v>
      </c>
      <c r="C17331" s="62" t="s">
        <v>563</v>
      </c>
      <c r="D17331" s="62" t="s">
        <v>563</v>
      </c>
      <c r="E17331" s="173">
        <f>SUM(E17307:E17330)</f>
        <v>1.28</v>
      </c>
    </row>
    <row r="17332" spans="1:5">
      <c r="A17332" s="410"/>
      <c r="B17332" s="62"/>
      <c r="C17332" s="62"/>
      <c r="D17332" s="62"/>
      <c r="E17332" s="173"/>
    </row>
    <row r="17333" spans="1:5">
      <c r="A17333" s="410" t="s">
        <v>565</v>
      </c>
      <c r="B17333" s="62" t="s">
        <v>563</v>
      </c>
      <c r="C17333" s="62" t="s">
        <v>563</v>
      </c>
      <c r="D17333" s="62" t="s">
        <v>563</v>
      </c>
      <c r="E17333" s="173">
        <f>E17300+E17304+E17331</f>
        <v>1.85</v>
      </c>
    </row>
    <row r="17334" spans="1:5">
      <c r="A17334" s="410"/>
      <c r="B17334" s="62"/>
      <c r="C17334" s="62"/>
      <c r="D17334" s="413"/>
      <c r="E17334" s="173"/>
    </row>
    <row r="17335" spans="1:5">
      <c r="A17335" s="410"/>
      <c r="B17335" s="62"/>
      <c r="C17335" s="62"/>
      <c r="D17335" s="62"/>
      <c r="E17335" s="173"/>
    </row>
    <row r="17336" spans="1:5">
      <c r="A17336" s="410"/>
      <c r="B17336" s="62"/>
      <c r="C17336" s="62"/>
      <c r="D17336" s="62"/>
      <c r="E17336" s="173"/>
    </row>
    <row r="17337" spans="1:5">
      <c r="A17337" s="410" t="s">
        <v>1616</v>
      </c>
      <c r="B17337" s="62" t="s">
        <v>3547</v>
      </c>
      <c r="C17337" s="62"/>
      <c r="D17337" s="62"/>
      <c r="E17337" s="173"/>
    </row>
    <row r="17338" spans="1:5" ht="105">
      <c r="A17338" s="410" t="s">
        <v>1328</v>
      </c>
      <c r="B17338" s="62"/>
      <c r="C17338" s="62"/>
      <c r="D17338" s="62"/>
      <c r="E17338" s="173"/>
    </row>
    <row r="17339" spans="1:5">
      <c r="A17339" s="410" t="s">
        <v>1135</v>
      </c>
      <c r="B17339" s="62"/>
      <c r="C17339" s="62"/>
      <c r="D17339" s="62"/>
      <c r="E17339" s="173"/>
    </row>
    <row r="17340" spans="1:5">
      <c r="A17340" s="410"/>
      <c r="B17340" s="62"/>
      <c r="C17340" s="62"/>
      <c r="D17340" s="62"/>
      <c r="E17340" s="173"/>
    </row>
    <row r="17341" spans="1:5">
      <c r="A17341" s="410" t="s">
        <v>576</v>
      </c>
      <c r="B17341" s="62" t="s">
        <v>558</v>
      </c>
      <c r="C17341" s="62" t="s">
        <v>559</v>
      </c>
      <c r="D17341" s="62" t="s">
        <v>560</v>
      </c>
      <c r="E17341" s="173" t="s">
        <v>561</v>
      </c>
    </row>
    <row r="17342" spans="1:5" ht="30">
      <c r="A17342" s="410" t="s">
        <v>3061</v>
      </c>
      <c r="B17342" s="62" t="s">
        <v>123</v>
      </c>
      <c r="C17342" s="62">
        <v>4.3328000000000004E-3</v>
      </c>
      <c r="D17342" s="62">
        <v>576</v>
      </c>
      <c r="E17342" s="173">
        <f>TRUNC((C17342*D17342),2)</f>
        <v>2.4900000000000002</v>
      </c>
    </row>
    <row r="17343" spans="1:5">
      <c r="A17343" s="410" t="s">
        <v>562</v>
      </c>
      <c r="B17343" s="62" t="s">
        <v>563</v>
      </c>
      <c r="C17343" s="62" t="s">
        <v>563</v>
      </c>
      <c r="D17343" s="62" t="s">
        <v>563</v>
      </c>
      <c r="E17343" s="173">
        <f>SUM(E17342:E17342)</f>
        <v>2.4900000000000002</v>
      </c>
    </row>
    <row r="17344" spans="1:5">
      <c r="A17344" s="410"/>
      <c r="B17344" s="62"/>
      <c r="C17344" s="62"/>
      <c r="D17344" s="62"/>
      <c r="E17344" s="173"/>
    </row>
    <row r="17345" spans="1:5">
      <c r="A17345" s="410" t="s">
        <v>557</v>
      </c>
      <c r="B17345" s="62" t="s">
        <v>558</v>
      </c>
      <c r="C17345" s="62" t="s">
        <v>559</v>
      </c>
      <c r="D17345" s="62" t="s">
        <v>560</v>
      </c>
      <c r="E17345" s="173" t="s">
        <v>561</v>
      </c>
    </row>
    <row r="17346" spans="1:5">
      <c r="A17346" s="410" t="s">
        <v>3124</v>
      </c>
      <c r="B17346" s="62" t="s">
        <v>122</v>
      </c>
      <c r="C17346" s="62">
        <v>32.963200000000001</v>
      </c>
      <c r="D17346" s="62">
        <v>9.34</v>
      </c>
      <c r="E17346" s="173">
        <f>TRUNC((C17346*D17346),2)</f>
        <v>307.87</v>
      </c>
    </row>
    <row r="17347" spans="1:5">
      <c r="A17347" s="410" t="s">
        <v>3125</v>
      </c>
      <c r="B17347" s="62" t="s">
        <v>122</v>
      </c>
      <c r="C17347" s="62">
        <v>32.963200000000001</v>
      </c>
      <c r="D17347" s="62">
        <v>13.3</v>
      </c>
      <c r="E17347" s="173">
        <f>TRUNC((C17347*D17347),2)</f>
        <v>438.41</v>
      </c>
    </row>
    <row r="17348" spans="1:5">
      <c r="A17348" s="410" t="s">
        <v>562</v>
      </c>
      <c r="B17348" s="62" t="s">
        <v>563</v>
      </c>
      <c r="C17348" s="62" t="s">
        <v>563</v>
      </c>
      <c r="D17348" s="62" t="s">
        <v>563</v>
      </c>
      <c r="E17348" s="173">
        <f>SUM(E17346:E17347)</f>
        <v>746.28</v>
      </c>
    </row>
    <row r="17349" spans="1:5">
      <c r="A17349" s="410"/>
      <c r="B17349" s="62"/>
      <c r="C17349" s="62"/>
      <c r="D17349" s="62"/>
      <c r="E17349" s="173"/>
    </row>
    <row r="17350" spans="1:5">
      <c r="A17350" s="410" t="s">
        <v>564</v>
      </c>
      <c r="B17350" s="62" t="s">
        <v>558</v>
      </c>
      <c r="C17350" s="62" t="s">
        <v>559</v>
      </c>
      <c r="D17350" s="62" t="s">
        <v>560</v>
      </c>
      <c r="E17350" s="173" t="s">
        <v>561</v>
      </c>
    </row>
    <row r="17351" spans="1:5">
      <c r="A17351" s="410" t="s">
        <v>3066</v>
      </c>
      <c r="B17351" s="62" t="s">
        <v>123</v>
      </c>
      <c r="C17351" s="62">
        <v>0.51310080000000002</v>
      </c>
      <c r="D17351" s="62">
        <v>6.92</v>
      </c>
      <c r="E17351" s="173">
        <f t="shared" ref="E17351:E17374" si="383">TRUNC((C17351*D17351),2)</f>
        <v>3.55</v>
      </c>
    </row>
    <row r="17352" spans="1:5">
      <c r="A17352" s="410" t="s">
        <v>3046</v>
      </c>
      <c r="B17352" s="62" t="s">
        <v>131</v>
      </c>
      <c r="C17352" s="62">
        <v>0.102464</v>
      </c>
      <c r="D17352" s="62">
        <v>50.4</v>
      </c>
      <c r="E17352" s="173">
        <f t="shared" si="383"/>
        <v>5.16</v>
      </c>
    </row>
    <row r="17353" spans="1:5">
      <c r="A17353" s="410" t="s">
        <v>3067</v>
      </c>
      <c r="B17353" s="62" t="s">
        <v>123</v>
      </c>
      <c r="C17353" s="62">
        <v>4.25344E-2</v>
      </c>
      <c r="D17353" s="62">
        <v>108.95</v>
      </c>
      <c r="E17353" s="173">
        <f t="shared" si="383"/>
        <v>4.63</v>
      </c>
    </row>
    <row r="17354" spans="1:5">
      <c r="A17354" s="410" t="s">
        <v>3069</v>
      </c>
      <c r="B17354" s="62" t="s">
        <v>123</v>
      </c>
      <c r="C17354" s="62">
        <v>0.5804224</v>
      </c>
      <c r="D17354" s="62">
        <v>6.21</v>
      </c>
      <c r="E17354" s="173">
        <f t="shared" si="383"/>
        <v>3.6</v>
      </c>
    </row>
    <row r="17355" spans="1:5">
      <c r="A17355" s="410" t="s">
        <v>3047</v>
      </c>
      <c r="B17355" s="62" t="s">
        <v>131</v>
      </c>
      <c r="C17355" s="62">
        <v>0.87901439999999997</v>
      </c>
      <c r="D17355" s="62">
        <v>9.4499999999999993</v>
      </c>
      <c r="E17355" s="173">
        <f t="shared" si="383"/>
        <v>8.3000000000000007</v>
      </c>
    </row>
    <row r="17356" spans="1:5">
      <c r="A17356" s="410" t="s">
        <v>3075</v>
      </c>
      <c r="B17356" s="62" t="s">
        <v>128</v>
      </c>
      <c r="C17356" s="62">
        <v>9.6736000000000003E-2</v>
      </c>
      <c r="D17356" s="62">
        <v>15.32</v>
      </c>
      <c r="E17356" s="173">
        <f t="shared" si="383"/>
        <v>1.48</v>
      </c>
    </row>
    <row r="17357" spans="1:5">
      <c r="A17357" s="410" t="s">
        <v>3076</v>
      </c>
      <c r="B17357" s="62" t="s">
        <v>122</v>
      </c>
      <c r="C17357" s="62">
        <v>60.898395720000003</v>
      </c>
      <c r="D17357" s="62">
        <v>1.87</v>
      </c>
      <c r="E17357" s="173">
        <f t="shared" si="383"/>
        <v>113.87</v>
      </c>
    </row>
    <row r="17358" spans="1:5">
      <c r="A17358" s="410" t="s">
        <v>3077</v>
      </c>
      <c r="B17358" s="62" t="s">
        <v>122</v>
      </c>
      <c r="C17358" s="62">
        <v>64.014084510000004</v>
      </c>
      <c r="D17358" s="62">
        <v>0.71</v>
      </c>
      <c r="E17358" s="173">
        <f t="shared" si="383"/>
        <v>45.45</v>
      </c>
    </row>
    <row r="17359" spans="1:5">
      <c r="A17359" s="410" t="s">
        <v>3078</v>
      </c>
      <c r="B17359" s="62" t="s">
        <v>122</v>
      </c>
      <c r="C17359" s="62">
        <v>64</v>
      </c>
      <c r="D17359" s="62">
        <v>0.34</v>
      </c>
      <c r="E17359" s="173">
        <f t="shared" si="383"/>
        <v>21.76</v>
      </c>
    </row>
    <row r="17360" spans="1:5">
      <c r="A17360" s="410" t="s">
        <v>3079</v>
      </c>
      <c r="B17360" s="62" t="s">
        <v>122</v>
      </c>
      <c r="C17360" s="62">
        <v>64</v>
      </c>
      <c r="D17360" s="62">
        <v>0.05</v>
      </c>
      <c r="E17360" s="173">
        <f t="shared" si="383"/>
        <v>3.2</v>
      </c>
    </row>
    <row r="17361" spans="1:5">
      <c r="A17361" s="410" t="s">
        <v>3048</v>
      </c>
      <c r="B17361" s="62" t="s">
        <v>123</v>
      </c>
      <c r="C17361" s="62">
        <v>0.16936319999999999</v>
      </c>
      <c r="D17361" s="62">
        <v>31.18</v>
      </c>
      <c r="E17361" s="173">
        <f t="shared" si="383"/>
        <v>5.28</v>
      </c>
    </row>
    <row r="17362" spans="1:5">
      <c r="A17362" s="410" t="s">
        <v>3049</v>
      </c>
      <c r="B17362" s="62" t="s">
        <v>123</v>
      </c>
      <c r="C17362" s="62">
        <v>7.9379199999999997E-2</v>
      </c>
      <c r="D17362" s="62">
        <v>178.5</v>
      </c>
      <c r="E17362" s="173">
        <f t="shared" si="383"/>
        <v>14.16</v>
      </c>
    </row>
    <row r="17363" spans="1:5">
      <c r="A17363" s="410" t="s">
        <v>3050</v>
      </c>
      <c r="B17363" s="62" t="s">
        <v>123</v>
      </c>
      <c r="C17363" s="62">
        <v>7.1351807999999997</v>
      </c>
      <c r="D17363" s="62">
        <v>1.17</v>
      </c>
      <c r="E17363" s="173">
        <f t="shared" si="383"/>
        <v>8.34</v>
      </c>
    </row>
    <row r="17364" spans="1:5" ht="30">
      <c r="A17364" s="410" t="s">
        <v>3051</v>
      </c>
      <c r="B17364" s="62" t="s">
        <v>123</v>
      </c>
      <c r="C17364" s="62">
        <v>6.88E-2</v>
      </c>
      <c r="D17364" s="62">
        <v>140.43</v>
      </c>
      <c r="E17364" s="173">
        <f t="shared" si="383"/>
        <v>9.66</v>
      </c>
    </row>
    <row r="17365" spans="1:5" ht="30">
      <c r="A17365" s="410" t="s">
        <v>3052</v>
      </c>
      <c r="B17365" s="62" t="s">
        <v>123</v>
      </c>
      <c r="C17365" s="62">
        <v>4.6080000000000003E-2</v>
      </c>
      <c r="D17365" s="62">
        <v>123.37</v>
      </c>
      <c r="E17365" s="173">
        <f t="shared" si="383"/>
        <v>5.68</v>
      </c>
    </row>
    <row r="17366" spans="1:5" ht="30">
      <c r="A17366" s="410" t="s">
        <v>3080</v>
      </c>
      <c r="B17366" s="62" t="s">
        <v>123</v>
      </c>
      <c r="C17366" s="62">
        <v>2.8224000000000001E-3</v>
      </c>
      <c r="D17366" s="62">
        <v>593.85</v>
      </c>
      <c r="E17366" s="173">
        <f t="shared" si="383"/>
        <v>1.67</v>
      </c>
    </row>
    <row r="17367" spans="1:5">
      <c r="A17367" s="410" t="s">
        <v>3081</v>
      </c>
      <c r="B17367" s="62" t="s">
        <v>123</v>
      </c>
      <c r="C17367" s="62">
        <v>1.7331200000000001E-2</v>
      </c>
      <c r="D17367" s="62">
        <v>134.63</v>
      </c>
      <c r="E17367" s="173">
        <f t="shared" si="383"/>
        <v>2.33</v>
      </c>
    </row>
    <row r="17368" spans="1:5">
      <c r="A17368" s="410" t="s">
        <v>3082</v>
      </c>
      <c r="B17368" s="62" t="s">
        <v>123</v>
      </c>
      <c r="C17368" s="62">
        <v>1.3164800000000001E-2</v>
      </c>
      <c r="D17368" s="62">
        <v>202.84</v>
      </c>
      <c r="E17368" s="173">
        <f t="shared" si="383"/>
        <v>2.67</v>
      </c>
    </row>
    <row r="17369" spans="1:5">
      <c r="A17369" s="410" t="s">
        <v>3083</v>
      </c>
      <c r="B17369" s="62" t="s">
        <v>123</v>
      </c>
      <c r="C17369" s="62">
        <v>2.8224000000000001E-3</v>
      </c>
      <c r="D17369" s="62">
        <v>574.46</v>
      </c>
      <c r="E17369" s="173">
        <f t="shared" si="383"/>
        <v>1.62</v>
      </c>
    </row>
    <row r="17370" spans="1:5">
      <c r="A17370" s="410" t="s">
        <v>3084</v>
      </c>
      <c r="B17370" s="62" t="s">
        <v>123</v>
      </c>
      <c r="C17370" s="62">
        <v>3.4688000000000002E-3</v>
      </c>
      <c r="D17370" s="62">
        <v>276.64</v>
      </c>
      <c r="E17370" s="173">
        <f t="shared" si="383"/>
        <v>0.95</v>
      </c>
    </row>
    <row r="17371" spans="1:5">
      <c r="A17371" s="410" t="s">
        <v>3085</v>
      </c>
      <c r="B17371" s="62" t="s">
        <v>123</v>
      </c>
      <c r="C17371" s="62">
        <v>0.17471999999999999</v>
      </c>
      <c r="D17371" s="62">
        <v>8.1</v>
      </c>
      <c r="E17371" s="173">
        <f t="shared" si="383"/>
        <v>1.41</v>
      </c>
    </row>
    <row r="17372" spans="1:5">
      <c r="A17372" s="410" t="s">
        <v>3086</v>
      </c>
      <c r="B17372" s="62" t="s">
        <v>123</v>
      </c>
      <c r="C17372" s="62">
        <v>9.6736000000000003E-2</v>
      </c>
      <c r="D17372" s="62">
        <v>11.01</v>
      </c>
      <c r="E17372" s="173">
        <f t="shared" si="383"/>
        <v>1.06</v>
      </c>
    </row>
    <row r="17373" spans="1:5">
      <c r="A17373" s="410" t="s">
        <v>3087</v>
      </c>
      <c r="B17373" s="62" t="s">
        <v>123</v>
      </c>
      <c r="C17373" s="62">
        <v>9.6736000000000003E-2</v>
      </c>
      <c r="D17373" s="62">
        <v>24.42</v>
      </c>
      <c r="E17373" s="173">
        <f t="shared" si="383"/>
        <v>2.36</v>
      </c>
    </row>
    <row r="17374" spans="1:5" ht="105">
      <c r="A17374" s="410" t="s">
        <v>3472</v>
      </c>
      <c r="B17374" s="62" t="s">
        <v>1148</v>
      </c>
      <c r="C17374" s="62">
        <v>1</v>
      </c>
      <c r="D17374" s="62">
        <v>822.6</v>
      </c>
      <c r="E17374" s="173">
        <f t="shared" si="383"/>
        <v>822.6</v>
      </c>
    </row>
    <row r="17375" spans="1:5">
      <c r="A17375" s="410" t="s">
        <v>562</v>
      </c>
      <c r="B17375" s="62" t="s">
        <v>563</v>
      </c>
      <c r="C17375" s="62" t="s">
        <v>563</v>
      </c>
      <c r="D17375" s="62" t="s">
        <v>563</v>
      </c>
      <c r="E17375" s="173">
        <f>SUM(E17351:E17374)</f>
        <v>1090.79</v>
      </c>
    </row>
    <row r="17376" spans="1:5">
      <c r="A17376" s="410"/>
      <c r="B17376" s="62"/>
      <c r="C17376" s="62"/>
      <c r="D17376" s="62"/>
      <c r="E17376" s="173"/>
    </row>
    <row r="17377" spans="1:5">
      <c r="A17377" s="410" t="s">
        <v>565</v>
      </c>
      <c r="B17377" s="62" t="s">
        <v>563</v>
      </c>
      <c r="C17377" s="62" t="s">
        <v>563</v>
      </c>
      <c r="D17377" s="62" t="s">
        <v>563</v>
      </c>
      <c r="E17377" s="173">
        <f>E17343+E17348+E17375</f>
        <v>1839.56</v>
      </c>
    </row>
    <row r="17378" spans="1:5">
      <c r="A17378" s="410"/>
      <c r="B17378" s="62"/>
      <c r="C17378" s="62"/>
      <c r="D17378" s="413"/>
      <c r="E17378" s="173"/>
    </row>
    <row r="17379" spans="1:5">
      <c r="A17379" s="410"/>
      <c r="B17379" s="62"/>
      <c r="C17379" s="62"/>
      <c r="D17379" s="62"/>
      <c r="E17379" s="173"/>
    </row>
    <row r="17380" spans="1:5">
      <c r="A17380" s="410"/>
      <c r="B17380" s="62"/>
      <c r="C17380" s="62"/>
      <c r="D17380" s="62"/>
      <c r="E17380" s="173"/>
    </row>
    <row r="17381" spans="1:5">
      <c r="A17381" s="410" t="s">
        <v>1617</v>
      </c>
      <c r="B17381" s="62" t="s">
        <v>3547</v>
      </c>
      <c r="C17381" s="62"/>
      <c r="D17381" s="62"/>
      <c r="E17381" s="173"/>
    </row>
    <row r="17382" spans="1:5">
      <c r="A17382" s="410" t="s">
        <v>1329</v>
      </c>
      <c r="B17382" s="62"/>
      <c r="C17382" s="62"/>
      <c r="D17382" s="62"/>
      <c r="E17382" s="173"/>
    </row>
    <row r="17383" spans="1:5">
      <c r="A17383" s="410" t="s">
        <v>590</v>
      </c>
      <c r="B17383" s="62"/>
      <c r="C17383" s="62"/>
      <c r="D17383" s="62"/>
      <c r="E17383" s="173"/>
    </row>
    <row r="17384" spans="1:5">
      <c r="A17384" s="410"/>
      <c r="B17384" s="62"/>
      <c r="C17384" s="62"/>
      <c r="D17384" s="62"/>
      <c r="E17384" s="173"/>
    </row>
    <row r="17385" spans="1:5">
      <c r="A17385" s="410" t="s">
        <v>576</v>
      </c>
      <c r="B17385" s="62" t="s">
        <v>558</v>
      </c>
      <c r="C17385" s="62" t="s">
        <v>559</v>
      </c>
      <c r="D17385" s="62" t="s">
        <v>560</v>
      </c>
      <c r="E17385" s="173" t="s">
        <v>561</v>
      </c>
    </row>
    <row r="17386" spans="1:5" ht="30">
      <c r="A17386" s="410" t="s">
        <v>3061</v>
      </c>
      <c r="B17386" s="62" t="s">
        <v>123</v>
      </c>
      <c r="C17386" s="62">
        <v>6.9599999999999998E-5</v>
      </c>
      <c r="D17386" s="62">
        <v>576</v>
      </c>
      <c r="E17386" s="173">
        <f>TRUNC((C17386*D17386),2)</f>
        <v>0.04</v>
      </c>
    </row>
    <row r="17387" spans="1:5">
      <c r="A17387" s="410" t="s">
        <v>562</v>
      </c>
      <c r="B17387" s="62" t="s">
        <v>563</v>
      </c>
      <c r="C17387" s="62" t="s">
        <v>563</v>
      </c>
      <c r="D17387" s="62" t="s">
        <v>563</v>
      </c>
      <c r="E17387" s="173">
        <f>SUM(E17386:E17386)</f>
        <v>0.04</v>
      </c>
    </row>
    <row r="17388" spans="1:5">
      <c r="A17388" s="410"/>
      <c r="B17388" s="62"/>
      <c r="C17388" s="62"/>
      <c r="D17388" s="62"/>
      <c r="E17388" s="173"/>
    </row>
    <row r="17389" spans="1:5">
      <c r="A17389" s="410" t="s">
        <v>557</v>
      </c>
      <c r="B17389" s="62" t="s">
        <v>558</v>
      </c>
      <c r="C17389" s="62" t="s">
        <v>559</v>
      </c>
      <c r="D17389" s="62" t="s">
        <v>560</v>
      </c>
      <c r="E17389" s="173" t="s">
        <v>561</v>
      </c>
    </row>
    <row r="17390" spans="1:5">
      <c r="A17390" s="410" t="s">
        <v>3063</v>
      </c>
      <c r="B17390" s="62" t="s">
        <v>122</v>
      </c>
      <c r="C17390" s="62">
        <v>1.0469613799999999</v>
      </c>
      <c r="D17390" s="62">
        <v>8.51</v>
      </c>
      <c r="E17390" s="173">
        <f>TRUNC((C17390*D17390),2)</f>
        <v>8.9</v>
      </c>
    </row>
    <row r="17391" spans="1:5">
      <c r="A17391" s="410" t="s">
        <v>562</v>
      </c>
      <c r="B17391" s="62" t="s">
        <v>563</v>
      </c>
      <c r="C17391" s="62" t="s">
        <v>563</v>
      </c>
      <c r="D17391" s="62" t="s">
        <v>563</v>
      </c>
      <c r="E17391" s="173">
        <f>SUM(E17390:E17390)</f>
        <v>8.9</v>
      </c>
    </row>
    <row r="17392" spans="1:5">
      <c r="A17392" s="410"/>
      <c r="B17392" s="62"/>
      <c r="C17392" s="62"/>
      <c r="D17392" s="62"/>
      <c r="E17392" s="173"/>
    </row>
    <row r="17393" spans="1:5">
      <c r="A17393" s="410" t="s">
        <v>564</v>
      </c>
      <c r="B17393" s="62" t="s">
        <v>558</v>
      </c>
      <c r="C17393" s="62" t="s">
        <v>559</v>
      </c>
      <c r="D17393" s="62" t="s">
        <v>560</v>
      </c>
      <c r="E17393" s="173" t="s">
        <v>561</v>
      </c>
    </row>
    <row r="17394" spans="1:5">
      <c r="A17394" s="410" t="s">
        <v>3066</v>
      </c>
      <c r="B17394" s="62" t="s">
        <v>123</v>
      </c>
      <c r="C17394" s="62">
        <v>8.2433200000000002E-3</v>
      </c>
      <c r="D17394" s="62">
        <v>6.92</v>
      </c>
      <c r="E17394" s="173">
        <f t="shared" ref="E17394:E17416" si="384">TRUNC((C17394*D17394),2)</f>
        <v>0.05</v>
      </c>
    </row>
    <row r="17395" spans="1:5">
      <c r="A17395" s="410" t="s">
        <v>3046</v>
      </c>
      <c r="B17395" s="62" t="s">
        <v>131</v>
      </c>
      <c r="C17395" s="62">
        <v>1.6461500000000001E-3</v>
      </c>
      <c r="D17395" s="62">
        <v>50.4</v>
      </c>
      <c r="E17395" s="173">
        <f t="shared" si="384"/>
        <v>0.08</v>
      </c>
    </row>
    <row r="17396" spans="1:5">
      <c r="A17396" s="410" t="s">
        <v>3067</v>
      </c>
      <c r="B17396" s="62" t="s">
        <v>123</v>
      </c>
      <c r="C17396" s="62">
        <v>6.8334999999999999E-4</v>
      </c>
      <c r="D17396" s="62">
        <v>108.95</v>
      </c>
      <c r="E17396" s="173">
        <f t="shared" si="384"/>
        <v>7.0000000000000007E-2</v>
      </c>
    </row>
    <row r="17397" spans="1:5">
      <c r="A17397" s="410" t="s">
        <v>3069</v>
      </c>
      <c r="B17397" s="62" t="s">
        <v>123</v>
      </c>
      <c r="C17397" s="62">
        <v>9.3248800000000007E-3</v>
      </c>
      <c r="D17397" s="62">
        <v>6.21</v>
      </c>
      <c r="E17397" s="173">
        <f t="shared" si="384"/>
        <v>0.05</v>
      </c>
    </row>
    <row r="17398" spans="1:5">
      <c r="A17398" s="410" t="s">
        <v>3047</v>
      </c>
      <c r="B17398" s="62" t="s">
        <v>131</v>
      </c>
      <c r="C17398" s="62">
        <v>1.4121969999999999E-2</v>
      </c>
      <c r="D17398" s="62">
        <v>9.4499999999999993</v>
      </c>
      <c r="E17398" s="173">
        <f t="shared" si="384"/>
        <v>0.13</v>
      </c>
    </row>
    <row r="17399" spans="1:5">
      <c r="A17399" s="410" t="s">
        <v>3075</v>
      </c>
      <c r="B17399" s="62" t="s">
        <v>128</v>
      </c>
      <c r="C17399" s="62">
        <v>1.5541299999999999E-3</v>
      </c>
      <c r="D17399" s="62">
        <v>15.32</v>
      </c>
      <c r="E17399" s="173">
        <f t="shared" si="384"/>
        <v>0.02</v>
      </c>
    </row>
    <row r="17400" spans="1:5">
      <c r="A17400" s="410" t="s">
        <v>3076</v>
      </c>
      <c r="B17400" s="62" t="s">
        <v>122</v>
      </c>
      <c r="C17400" s="62">
        <v>1.0282039999999999</v>
      </c>
      <c r="D17400" s="62">
        <v>1.87</v>
      </c>
      <c r="E17400" s="173">
        <f t="shared" si="384"/>
        <v>1.92</v>
      </c>
    </row>
    <row r="17401" spans="1:5">
      <c r="A17401" s="410" t="s">
        <v>3077</v>
      </c>
      <c r="B17401" s="62" t="s">
        <v>122</v>
      </c>
      <c r="C17401" s="62">
        <v>1.0282039999999999</v>
      </c>
      <c r="D17401" s="62">
        <v>0.71</v>
      </c>
      <c r="E17401" s="173">
        <f t="shared" si="384"/>
        <v>0.73</v>
      </c>
    </row>
    <row r="17402" spans="1:5">
      <c r="A17402" s="410" t="s">
        <v>3078</v>
      </c>
      <c r="B17402" s="62" t="s">
        <v>122</v>
      </c>
      <c r="C17402" s="62">
        <v>1.0282039999999999</v>
      </c>
      <c r="D17402" s="62">
        <v>0.34</v>
      </c>
      <c r="E17402" s="173">
        <f t="shared" si="384"/>
        <v>0.34</v>
      </c>
    </row>
    <row r="17403" spans="1:5">
      <c r="A17403" s="410" t="s">
        <v>3079</v>
      </c>
      <c r="B17403" s="62" t="s">
        <v>122</v>
      </c>
      <c r="C17403" s="62">
        <v>1.0282039999999999</v>
      </c>
      <c r="D17403" s="62">
        <v>0.05</v>
      </c>
      <c r="E17403" s="173">
        <f t="shared" si="384"/>
        <v>0.05</v>
      </c>
    </row>
    <row r="17404" spans="1:5">
      <c r="A17404" s="410" t="s">
        <v>3048</v>
      </c>
      <c r="B17404" s="62" t="s">
        <v>123</v>
      </c>
      <c r="C17404" s="62">
        <v>2.7209299999999999E-3</v>
      </c>
      <c r="D17404" s="62">
        <v>31.18</v>
      </c>
      <c r="E17404" s="173">
        <f t="shared" si="384"/>
        <v>0.08</v>
      </c>
    </row>
    <row r="17405" spans="1:5">
      <c r="A17405" s="410" t="s">
        <v>3049</v>
      </c>
      <c r="B17405" s="62" t="s">
        <v>123</v>
      </c>
      <c r="C17405" s="62">
        <v>1.2752799999999999E-3</v>
      </c>
      <c r="D17405" s="62">
        <v>178.5</v>
      </c>
      <c r="E17405" s="173">
        <f t="shared" si="384"/>
        <v>0.22</v>
      </c>
    </row>
    <row r="17406" spans="1:5">
      <c r="A17406" s="410" t="s">
        <v>3050</v>
      </c>
      <c r="B17406" s="62" t="s">
        <v>123</v>
      </c>
      <c r="C17406" s="62">
        <v>0.11463158</v>
      </c>
      <c r="D17406" s="62">
        <v>1.17</v>
      </c>
      <c r="E17406" s="173">
        <f t="shared" si="384"/>
        <v>0.13</v>
      </c>
    </row>
    <row r="17407" spans="1:5" ht="30">
      <c r="A17407" s="410" t="s">
        <v>3051</v>
      </c>
      <c r="B17407" s="62" t="s">
        <v>123</v>
      </c>
      <c r="C17407" s="62">
        <v>1.1053300000000001E-3</v>
      </c>
      <c r="D17407" s="62">
        <v>140.43</v>
      </c>
      <c r="E17407" s="173">
        <f t="shared" si="384"/>
        <v>0.15</v>
      </c>
    </row>
    <row r="17408" spans="1:5" ht="30">
      <c r="A17408" s="410" t="s">
        <v>3052</v>
      </c>
      <c r="B17408" s="62" t="s">
        <v>123</v>
      </c>
      <c r="C17408" s="62">
        <v>7.4030999999999999E-4</v>
      </c>
      <c r="D17408" s="62">
        <v>123.37</v>
      </c>
      <c r="E17408" s="173">
        <f t="shared" si="384"/>
        <v>0.09</v>
      </c>
    </row>
    <row r="17409" spans="1:5" ht="30">
      <c r="A17409" s="410" t="s">
        <v>3080</v>
      </c>
      <c r="B17409" s="62" t="s">
        <v>123</v>
      </c>
      <c r="C17409" s="62">
        <v>4.5349999999999998E-5</v>
      </c>
      <c r="D17409" s="62">
        <v>593.85</v>
      </c>
      <c r="E17409" s="173">
        <f t="shared" si="384"/>
        <v>0.02</v>
      </c>
    </row>
    <row r="17410" spans="1:5">
      <c r="A17410" s="410" t="s">
        <v>3081</v>
      </c>
      <c r="B17410" s="62" t="s">
        <v>123</v>
      </c>
      <c r="C17410" s="62">
        <v>2.7844000000000002E-4</v>
      </c>
      <c r="D17410" s="62">
        <v>134.63</v>
      </c>
      <c r="E17410" s="173">
        <f t="shared" si="384"/>
        <v>0.03</v>
      </c>
    </row>
    <row r="17411" spans="1:5">
      <c r="A17411" s="410" t="s">
        <v>3082</v>
      </c>
      <c r="B17411" s="62" t="s">
        <v>123</v>
      </c>
      <c r="C17411" s="62">
        <v>2.1149E-4</v>
      </c>
      <c r="D17411" s="62">
        <v>202.84</v>
      </c>
      <c r="E17411" s="173">
        <f t="shared" si="384"/>
        <v>0.04</v>
      </c>
    </row>
    <row r="17412" spans="1:5">
      <c r="A17412" s="410" t="s">
        <v>3083</v>
      </c>
      <c r="B17412" s="62" t="s">
        <v>123</v>
      </c>
      <c r="C17412" s="62">
        <v>4.5349999999999998E-5</v>
      </c>
      <c r="D17412" s="62">
        <v>574.46</v>
      </c>
      <c r="E17412" s="173">
        <f t="shared" si="384"/>
        <v>0.02</v>
      </c>
    </row>
    <row r="17413" spans="1:5">
      <c r="A17413" s="410" t="s">
        <v>3084</v>
      </c>
      <c r="B17413" s="62" t="s">
        <v>123</v>
      </c>
      <c r="C17413" s="62">
        <v>5.5729999999999997E-5</v>
      </c>
      <c r="D17413" s="62">
        <v>276.64</v>
      </c>
      <c r="E17413" s="173">
        <f t="shared" si="384"/>
        <v>0.01</v>
      </c>
    </row>
    <row r="17414" spans="1:5">
      <c r="A17414" s="410" t="s">
        <v>3085</v>
      </c>
      <c r="B17414" s="62" t="s">
        <v>123</v>
      </c>
      <c r="C17414" s="62">
        <v>2.8069900000000001E-3</v>
      </c>
      <c r="D17414" s="62">
        <v>8.1</v>
      </c>
      <c r="E17414" s="173">
        <f t="shared" si="384"/>
        <v>0.02</v>
      </c>
    </row>
    <row r="17415" spans="1:5">
      <c r="A17415" s="410" t="s">
        <v>3086</v>
      </c>
      <c r="B17415" s="62" t="s">
        <v>123</v>
      </c>
      <c r="C17415" s="62">
        <v>1.5541299999999999E-3</v>
      </c>
      <c r="D17415" s="62">
        <v>11.01</v>
      </c>
      <c r="E17415" s="173">
        <f t="shared" si="384"/>
        <v>0.01</v>
      </c>
    </row>
    <row r="17416" spans="1:5">
      <c r="A17416" s="410" t="s">
        <v>3087</v>
      </c>
      <c r="B17416" s="62" t="s">
        <v>123</v>
      </c>
      <c r="C17416" s="62">
        <v>1.5541299999999999E-3</v>
      </c>
      <c r="D17416" s="62">
        <v>24.42</v>
      </c>
      <c r="E17416" s="173">
        <f t="shared" si="384"/>
        <v>0.03</v>
      </c>
    </row>
    <row r="17417" spans="1:5">
      <c r="A17417" s="410" t="s">
        <v>562</v>
      </c>
      <c r="B17417" s="62" t="s">
        <v>563</v>
      </c>
      <c r="C17417" s="62" t="s">
        <v>563</v>
      </c>
      <c r="D17417" s="62" t="s">
        <v>563</v>
      </c>
      <c r="E17417" s="173">
        <f>SUM(E17394:E17416)</f>
        <v>4.2899999999999983</v>
      </c>
    </row>
    <row r="17418" spans="1:5">
      <c r="A17418" s="410"/>
      <c r="B17418" s="62"/>
      <c r="C17418" s="62"/>
      <c r="D17418" s="62"/>
      <c r="E17418" s="173"/>
    </row>
    <row r="17419" spans="1:5">
      <c r="A17419" s="410" t="s">
        <v>565</v>
      </c>
      <c r="B17419" s="62" t="s">
        <v>563</v>
      </c>
      <c r="C17419" s="62" t="s">
        <v>563</v>
      </c>
      <c r="D17419" s="62" t="s">
        <v>563</v>
      </c>
      <c r="E17419" s="173">
        <f>E17387+E17391+E17417</f>
        <v>13.229999999999997</v>
      </c>
    </row>
    <row r="17420" spans="1:5">
      <c r="A17420" s="410"/>
      <c r="B17420" s="62"/>
      <c r="C17420" s="62"/>
      <c r="D17420" s="413"/>
      <c r="E17420" s="173"/>
    </row>
    <row r="17421" spans="1:5">
      <c r="A17421" s="410"/>
      <c r="B17421" s="62"/>
      <c r="C17421" s="62"/>
      <c r="D17421" s="62"/>
      <c r="E17421" s="173"/>
    </row>
    <row r="17422" spans="1:5">
      <c r="A17422" s="410"/>
      <c r="B17422" s="62"/>
      <c r="C17422" s="62"/>
      <c r="D17422" s="62"/>
      <c r="E17422" s="173"/>
    </row>
    <row r="17423" spans="1:5">
      <c r="A17423" s="410" t="s">
        <v>1618</v>
      </c>
      <c r="B17423" s="62" t="s">
        <v>3744</v>
      </c>
      <c r="C17423" s="62"/>
      <c r="D17423" s="62"/>
      <c r="E17423" s="173"/>
    </row>
    <row r="17424" spans="1:5">
      <c r="A17424" s="410" t="s">
        <v>1330</v>
      </c>
      <c r="B17424" s="62"/>
      <c r="C17424" s="62"/>
      <c r="D17424" s="62"/>
      <c r="E17424" s="173"/>
    </row>
    <row r="17425" spans="1:5">
      <c r="A17425" s="410" t="s">
        <v>590</v>
      </c>
      <c r="B17425" s="62"/>
      <c r="C17425" s="62"/>
      <c r="D17425" s="62"/>
      <c r="E17425" s="173"/>
    </row>
    <row r="17426" spans="1:5">
      <c r="A17426" s="410"/>
      <c r="B17426" s="62"/>
      <c r="C17426" s="62"/>
      <c r="D17426" s="62"/>
      <c r="E17426" s="173"/>
    </row>
    <row r="17427" spans="1:5">
      <c r="A17427" s="410" t="s">
        <v>576</v>
      </c>
      <c r="B17427" s="62" t="s">
        <v>558</v>
      </c>
      <c r="C17427" s="62" t="s">
        <v>559</v>
      </c>
      <c r="D17427" s="62" t="s">
        <v>560</v>
      </c>
      <c r="E17427" s="173" t="s">
        <v>561</v>
      </c>
    </row>
    <row r="17428" spans="1:5" ht="30">
      <c r="A17428" s="410" t="s">
        <v>3061</v>
      </c>
      <c r="B17428" s="62" t="s">
        <v>123</v>
      </c>
      <c r="C17428" s="62">
        <v>2.8439999999999999E-5</v>
      </c>
      <c r="D17428" s="62">
        <v>576</v>
      </c>
      <c r="E17428" s="173">
        <f>TRUNC((C17428*D17428),2)</f>
        <v>0.01</v>
      </c>
    </row>
    <row r="17429" spans="1:5">
      <c r="A17429" s="410" t="s">
        <v>562</v>
      </c>
      <c r="B17429" s="62" t="s">
        <v>563</v>
      </c>
      <c r="C17429" s="62" t="s">
        <v>563</v>
      </c>
      <c r="D17429" s="62" t="s">
        <v>563</v>
      </c>
      <c r="E17429" s="173">
        <f>SUM(E17428:E17428)</f>
        <v>0.01</v>
      </c>
    </row>
    <row r="17430" spans="1:5">
      <c r="A17430" s="410"/>
      <c r="B17430" s="62"/>
      <c r="C17430" s="62"/>
      <c r="D17430" s="62"/>
      <c r="E17430" s="173"/>
    </row>
    <row r="17431" spans="1:5">
      <c r="A17431" s="410" t="s">
        <v>557</v>
      </c>
      <c r="B17431" s="62" t="s">
        <v>558</v>
      </c>
      <c r="C17431" s="62" t="s">
        <v>559</v>
      </c>
      <c r="D17431" s="62" t="s">
        <v>560</v>
      </c>
      <c r="E17431" s="173" t="s">
        <v>561</v>
      </c>
    </row>
    <row r="17432" spans="1:5">
      <c r="A17432" s="410" t="s">
        <v>3124</v>
      </c>
      <c r="B17432" s="62" t="s">
        <v>122</v>
      </c>
      <c r="C17432" s="62">
        <v>0.21632100000000001</v>
      </c>
      <c r="D17432" s="62">
        <v>9.34</v>
      </c>
      <c r="E17432" s="173">
        <f>TRUNC((C17432*D17432),2)</f>
        <v>2.02</v>
      </c>
    </row>
    <row r="17433" spans="1:5">
      <c r="A17433" s="410" t="s">
        <v>3125</v>
      </c>
      <c r="B17433" s="62" t="s">
        <v>122</v>
      </c>
      <c r="C17433" s="62">
        <v>0.21632100000000001</v>
      </c>
      <c r="D17433" s="62">
        <v>13.3</v>
      </c>
      <c r="E17433" s="173">
        <f>TRUNC((C17433*D17433),2)</f>
        <v>2.87</v>
      </c>
    </row>
    <row r="17434" spans="1:5">
      <c r="A17434" s="410" t="s">
        <v>562</v>
      </c>
      <c r="B17434" s="62" t="s">
        <v>563</v>
      </c>
      <c r="C17434" s="62" t="s">
        <v>563</v>
      </c>
      <c r="D17434" s="62" t="s">
        <v>563</v>
      </c>
      <c r="E17434" s="173">
        <f>SUM(E17432:E17433)</f>
        <v>4.8900000000000006</v>
      </c>
    </row>
    <row r="17435" spans="1:5">
      <c r="A17435" s="410"/>
      <c r="B17435" s="62"/>
      <c r="C17435" s="62"/>
      <c r="D17435" s="62"/>
      <c r="E17435" s="173"/>
    </row>
    <row r="17436" spans="1:5">
      <c r="A17436" s="410" t="s">
        <v>564</v>
      </c>
      <c r="B17436" s="62" t="s">
        <v>558</v>
      </c>
      <c r="C17436" s="62" t="s">
        <v>559</v>
      </c>
      <c r="D17436" s="62" t="s">
        <v>560</v>
      </c>
      <c r="E17436" s="173" t="s">
        <v>561</v>
      </c>
    </row>
    <row r="17437" spans="1:5">
      <c r="A17437" s="410" t="s">
        <v>3066</v>
      </c>
      <c r="B17437" s="62" t="s">
        <v>123</v>
      </c>
      <c r="C17437" s="62">
        <v>3.3672200000000002E-3</v>
      </c>
      <c r="D17437" s="62">
        <v>6.92</v>
      </c>
      <c r="E17437" s="173">
        <f t="shared" ref="E17437:E17460" si="385">TRUNC((C17437*D17437),2)</f>
        <v>0.02</v>
      </c>
    </row>
    <row r="17438" spans="1:5">
      <c r="A17438" s="410" t="s">
        <v>3046</v>
      </c>
      <c r="B17438" s="62" t="s">
        <v>131</v>
      </c>
      <c r="C17438" s="62">
        <v>6.7241999999999996E-4</v>
      </c>
      <c r="D17438" s="62">
        <v>50.4</v>
      </c>
      <c r="E17438" s="173">
        <f t="shared" si="385"/>
        <v>0.03</v>
      </c>
    </row>
    <row r="17439" spans="1:5">
      <c r="A17439" s="410" t="s">
        <v>3473</v>
      </c>
      <c r="B17439" s="62" t="s">
        <v>126</v>
      </c>
      <c r="C17439" s="62">
        <v>1.02412736</v>
      </c>
      <c r="D17439" s="62">
        <v>16.96</v>
      </c>
      <c r="E17439" s="173">
        <f t="shared" si="385"/>
        <v>17.36</v>
      </c>
    </row>
    <row r="17440" spans="1:5">
      <c r="A17440" s="410" t="s">
        <v>3067</v>
      </c>
      <c r="B17440" s="62" t="s">
        <v>123</v>
      </c>
      <c r="C17440" s="62">
        <v>2.7913999999999999E-4</v>
      </c>
      <c r="D17440" s="62">
        <v>108.95</v>
      </c>
      <c r="E17440" s="173">
        <f t="shared" si="385"/>
        <v>0.03</v>
      </c>
    </row>
    <row r="17441" spans="1:5">
      <c r="A17441" s="410" t="s">
        <v>3069</v>
      </c>
      <c r="B17441" s="62" t="s">
        <v>123</v>
      </c>
      <c r="C17441" s="62">
        <v>3.8090200000000002E-3</v>
      </c>
      <c r="D17441" s="62">
        <v>6.21</v>
      </c>
      <c r="E17441" s="173">
        <f t="shared" si="385"/>
        <v>0.02</v>
      </c>
    </row>
    <row r="17442" spans="1:5">
      <c r="A17442" s="410" t="s">
        <v>3047</v>
      </c>
      <c r="B17442" s="62" t="s">
        <v>131</v>
      </c>
      <c r="C17442" s="62">
        <v>5.76854E-3</v>
      </c>
      <c r="D17442" s="62">
        <v>9.4499999999999993</v>
      </c>
      <c r="E17442" s="173">
        <f t="shared" si="385"/>
        <v>0.05</v>
      </c>
    </row>
    <row r="17443" spans="1:5">
      <c r="A17443" s="410" t="s">
        <v>3075</v>
      </c>
      <c r="B17443" s="62" t="s">
        <v>128</v>
      </c>
      <c r="C17443" s="62">
        <v>6.3484000000000001E-4</v>
      </c>
      <c r="D17443" s="62">
        <v>15.32</v>
      </c>
      <c r="E17443" s="173">
        <f t="shared" si="385"/>
        <v>0</v>
      </c>
    </row>
    <row r="17444" spans="1:5">
      <c r="A17444" s="410" t="s">
        <v>3076</v>
      </c>
      <c r="B17444" s="62" t="s">
        <v>122</v>
      </c>
      <c r="C17444" s="62">
        <v>0.42</v>
      </c>
      <c r="D17444" s="62">
        <v>1.87</v>
      </c>
      <c r="E17444" s="173">
        <f t="shared" si="385"/>
        <v>0.78</v>
      </c>
    </row>
    <row r="17445" spans="1:5">
      <c r="A17445" s="410" t="s">
        <v>3077</v>
      </c>
      <c r="B17445" s="62" t="s">
        <v>122</v>
      </c>
      <c r="C17445" s="62">
        <v>0.42</v>
      </c>
      <c r="D17445" s="62">
        <v>0.71</v>
      </c>
      <c r="E17445" s="173">
        <f t="shared" si="385"/>
        <v>0.28999999999999998</v>
      </c>
    </row>
    <row r="17446" spans="1:5">
      <c r="A17446" s="410" t="s">
        <v>3078</v>
      </c>
      <c r="B17446" s="62" t="s">
        <v>122</v>
      </c>
      <c r="C17446" s="62">
        <v>0.42</v>
      </c>
      <c r="D17446" s="62">
        <v>0.34</v>
      </c>
      <c r="E17446" s="173">
        <f t="shared" si="385"/>
        <v>0.14000000000000001</v>
      </c>
    </row>
    <row r="17447" spans="1:5">
      <c r="A17447" s="410" t="s">
        <v>3079</v>
      </c>
      <c r="B17447" s="62" t="s">
        <v>122</v>
      </c>
      <c r="C17447" s="62">
        <v>0.42</v>
      </c>
      <c r="D17447" s="62">
        <v>0.05</v>
      </c>
      <c r="E17447" s="173">
        <f t="shared" si="385"/>
        <v>0.02</v>
      </c>
    </row>
    <row r="17448" spans="1:5">
      <c r="A17448" s="410" t="s">
        <v>3048</v>
      </c>
      <c r="B17448" s="62" t="s">
        <v>123</v>
      </c>
      <c r="C17448" s="62">
        <v>1.11144E-3</v>
      </c>
      <c r="D17448" s="62">
        <v>31.18</v>
      </c>
      <c r="E17448" s="173">
        <f t="shared" si="385"/>
        <v>0.03</v>
      </c>
    </row>
    <row r="17449" spans="1:5">
      <c r="A17449" s="410" t="s">
        <v>3049</v>
      </c>
      <c r="B17449" s="62" t="s">
        <v>123</v>
      </c>
      <c r="C17449" s="62">
        <v>5.2092000000000002E-4</v>
      </c>
      <c r="D17449" s="62">
        <v>178.5</v>
      </c>
      <c r="E17449" s="173">
        <f t="shared" si="385"/>
        <v>0.09</v>
      </c>
    </row>
    <row r="17450" spans="1:5">
      <c r="A17450" s="410" t="s">
        <v>3050</v>
      </c>
      <c r="B17450" s="62" t="s">
        <v>123</v>
      </c>
      <c r="C17450" s="62">
        <v>4.6824619999999997E-2</v>
      </c>
      <c r="D17450" s="62">
        <v>1.17</v>
      </c>
      <c r="E17450" s="173">
        <f t="shared" si="385"/>
        <v>0.05</v>
      </c>
    </row>
    <row r="17451" spans="1:5" ht="30">
      <c r="A17451" s="410" t="s">
        <v>3051</v>
      </c>
      <c r="B17451" s="62" t="s">
        <v>123</v>
      </c>
      <c r="C17451" s="62">
        <v>4.5150000000000002E-4</v>
      </c>
      <c r="D17451" s="62">
        <v>140.43</v>
      </c>
      <c r="E17451" s="173">
        <f t="shared" si="385"/>
        <v>0.06</v>
      </c>
    </row>
    <row r="17452" spans="1:5" ht="30">
      <c r="A17452" s="410" t="s">
        <v>3052</v>
      </c>
      <c r="B17452" s="62" t="s">
        <v>123</v>
      </c>
      <c r="C17452" s="62">
        <v>3.0239999999999998E-4</v>
      </c>
      <c r="D17452" s="62">
        <v>123.37</v>
      </c>
      <c r="E17452" s="173">
        <f t="shared" si="385"/>
        <v>0.03</v>
      </c>
    </row>
    <row r="17453" spans="1:5" ht="30">
      <c r="A17453" s="410" t="s">
        <v>3080</v>
      </c>
      <c r="B17453" s="62" t="s">
        <v>123</v>
      </c>
      <c r="C17453" s="62">
        <v>1.8519999999999999E-5</v>
      </c>
      <c r="D17453" s="62">
        <v>593.85</v>
      </c>
      <c r="E17453" s="173">
        <f t="shared" si="385"/>
        <v>0.01</v>
      </c>
    </row>
    <row r="17454" spans="1:5">
      <c r="A17454" s="410" t="s">
        <v>3081</v>
      </c>
      <c r="B17454" s="62" t="s">
        <v>123</v>
      </c>
      <c r="C17454" s="62">
        <v>1.1374000000000001E-4</v>
      </c>
      <c r="D17454" s="62">
        <v>134.63</v>
      </c>
      <c r="E17454" s="173">
        <f t="shared" si="385"/>
        <v>0.01</v>
      </c>
    </row>
    <row r="17455" spans="1:5">
      <c r="A17455" s="410" t="s">
        <v>3082</v>
      </c>
      <c r="B17455" s="62" t="s">
        <v>123</v>
      </c>
      <c r="C17455" s="62">
        <v>8.6399999999999999E-5</v>
      </c>
      <c r="D17455" s="62">
        <v>202.84</v>
      </c>
      <c r="E17455" s="173">
        <f t="shared" si="385"/>
        <v>0.01</v>
      </c>
    </row>
    <row r="17456" spans="1:5">
      <c r="A17456" s="410" t="s">
        <v>3083</v>
      </c>
      <c r="B17456" s="62" t="s">
        <v>123</v>
      </c>
      <c r="C17456" s="62">
        <v>1.8519999999999999E-5</v>
      </c>
      <c r="D17456" s="62">
        <v>574.46</v>
      </c>
      <c r="E17456" s="173">
        <f t="shared" si="385"/>
        <v>0.01</v>
      </c>
    </row>
    <row r="17457" spans="1:5">
      <c r="A17457" s="410" t="s">
        <v>3084</v>
      </c>
      <c r="B17457" s="62" t="s">
        <v>123</v>
      </c>
      <c r="C17457" s="62">
        <v>2.2759999999999999E-5</v>
      </c>
      <c r="D17457" s="62">
        <v>276.64</v>
      </c>
      <c r="E17457" s="173">
        <f t="shared" si="385"/>
        <v>0</v>
      </c>
    </row>
    <row r="17458" spans="1:5">
      <c r="A17458" s="410" t="s">
        <v>3085</v>
      </c>
      <c r="B17458" s="62" t="s">
        <v>123</v>
      </c>
      <c r="C17458" s="62">
        <v>1.1466E-3</v>
      </c>
      <c r="D17458" s="62">
        <v>8.1</v>
      </c>
      <c r="E17458" s="173">
        <f t="shared" si="385"/>
        <v>0</v>
      </c>
    </row>
    <row r="17459" spans="1:5">
      <c r="A17459" s="410" t="s">
        <v>3086</v>
      </c>
      <c r="B17459" s="62" t="s">
        <v>123</v>
      </c>
      <c r="C17459" s="62">
        <v>6.3484000000000001E-4</v>
      </c>
      <c r="D17459" s="62">
        <v>11.01</v>
      </c>
      <c r="E17459" s="173">
        <f t="shared" si="385"/>
        <v>0</v>
      </c>
    </row>
    <row r="17460" spans="1:5">
      <c r="A17460" s="410" t="s">
        <v>3087</v>
      </c>
      <c r="B17460" s="62" t="s">
        <v>123</v>
      </c>
      <c r="C17460" s="62">
        <v>6.3484000000000001E-4</v>
      </c>
      <c r="D17460" s="62">
        <v>24.42</v>
      </c>
      <c r="E17460" s="173">
        <f t="shared" si="385"/>
        <v>0.01</v>
      </c>
    </row>
    <row r="17461" spans="1:5">
      <c r="A17461" s="410" t="s">
        <v>562</v>
      </c>
      <c r="B17461" s="62" t="s">
        <v>563</v>
      </c>
      <c r="C17461" s="62" t="s">
        <v>563</v>
      </c>
      <c r="D17461" s="62" t="s">
        <v>563</v>
      </c>
      <c r="E17461" s="173">
        <f>SUM(E17437:E17460)</f>
        <v>19.050000000000011</v>
      </c>
    </row>
    <row r="17462" spans="1:5">
      <c r="A17462" s="410"/>
      <c r="B17462" s="62"/>
      <c r="C17462" s="62"/>
      <c r="D17462" s="62"/>
      <c r="E17462" s="173"/>
    </row>
    <row r="17463" spans="1:5">
      <c r="A17463" s="410" t="s">
        <v>565</v>
      </c>
      <c r="B17463" s="62" t="s">
        <v>563</v>
      </c>
      <c r="C17463" s="62" t="s">
        <v>563</v>
      </c>
      <c r="D17463" s="62" t="s">
        <v>563</v>
      </c>
      <c r="E17463" s="173">
        <f>E17429+E17434+E17461</f>
        <v>23.95000000000001</v>
      </c>
    </row>
    <row r="17464" spans="1:5">
      <c r="A17464" s="410"/>
      <c r="B17464" s="62"/>
      <c r="C17464" s="62"/>
      <c r="D17464" s="413"/>
      <c r="E17464" s="173"/>
    </row>
    <row r="17465" spans="1:5">
      <c r="A17465" s="410"/>
      <c r="B17465" s="62"/>
      <c r="C17465" s="62"/>
      <c r="D17465" s="62"/>
      <c r="E17465" s="173"/>
    </row>
    <row r="17466" spans="1:5">
      <c r="A17466" s="410"/>
      <c r="B17466" s="62"/>
      <c r="C17466" s="62"/>
      <c r="D17466" s="62"/>
      <c r="E17466" s="173"/>
    </row>
    <row r="17467" spans="1:5">
      <c r="A17467" s="410" t="s">
        <v>1619</v>
      </c>
      <c r="B17467" s="62" t="s">
        <v>3744</v>
      </c>
      <c r="C17467" s="62"/>
      <c r="D17467" s="62"/>
      <c r="E17467" s="173"/>
    </row>
    <row r="17468" spans="1:5" ht="30">
      <c r="A17468" s="410" t="s">
        <v>1331</v>
      </c>
      <c r="B17468" s="62"/>
      <c r="C17468" s="62"/>
      <c r="D17468" s="62"/>
      <c r="E17468" s="173"/>
    </row>
    <row r="17469" spans="1:5">
      <c r="A17469" s="410" t="s">
        <v>590</v>
      </c>
      <c r="B17469" s="62"/>
      <c r="C17469" s="62"/>
      <c r="D17469" s="62"/>
      <c r="E17469" s="173"/>
    </row>
    <row r="17470" spans="1:5">
      <c r="A17470" s="410"/>
      <c r="B17470" s="62"/>
      <c r="C17470" s="62"/>
      <c r="D17470" s="62"/>
      <c r="E17470" s="173"/>
    </row>
    <row r="17471" spans="1:5">
      <c r="A17471" s="410" t="s">
        <v>576</v>
      </c>
      <c r="B17471" s="62" t="s">
        <v>558</v>
      </c>
      <c r="C17471" s="62" t="s">
        <v>559</v>
      </c>
      <c r="D17471" s="62" t="s">
        <v>560</v>
      </c>
      <c r="E17471" s="173" t="s">
        <v>561</v>
      </c>
    </row>
    <row r="17472" spans="1:5" ht="30">
      <c r="A17472" s="410" t="s">
        <v>3061</v>
      </c>
      <c r="B17472" s="62" t="s">
        <v>123</v>
      </c>
      <c r="C17472" s="62">
        <v>2.8439999999999999E-5</v>
      </c>
      <c r="D17472" s="62">
        <v>576</v>
      </c>
      <c r="E17472" s="173">
        <f>TRUNC((C17472*D17472),2)</f>
        <v>0.01</v>
      </c>
    </row>
    <row r="17473" spans="1:5">
      <c r="A17473" s="410" t="s">
        <v>562</v>
      </c>
      <c r="B17473" s="62" t="s">
        <v>563</v>
      </c>
      <c r="C17473" s="62" t="s">
        <v>563</v>
      </c>
      <c r="D17473" s="62" t="s">
        <v>563</v>
      </c>
      <c r="E17473" s="173">
        <f>SUM(E17472:E17472)</f>
        <v>0.01</v>
      </c>
    </row>
    <row r="17474" spans="1:5">
      <c r="A17474" s="410"/>
      <c r="B17474" s="62"/>
      <c r="C17474" s="62"/>
      <c r="D17474" s="62"/>
      <c r="E17474" s="173"/>
    </row>
    <row r="17475" spans="1:5">
      <c r="A17475" s="410" t="s">
        <v>557</v>
      </c>
      <c r="B17475" s="62" t="s">
        <v>558</v>
      </c>
      <c r="C17475" s="62" t="s">
        <v>559</v>
      </c>
      <c r="D17475" s="62" t="s">
        <v>560</v>
      </c>
      <c r="E17475" s="173" t="s">
        <v>561</v>
      </c>
    </row>
    <row r="17476" spans="1:5">
      <c r="A17476" s="410" t="s">
        <v>3124</v>
      </c>
      <c r="B17476" s="62" t="s">
        <v>122</v>
      </c>
      <c r="C17476" s="62">
        <v>0.21632100000000001</v>
      </c>
      <c r="D17476" s="62">
        <v>9.34</v>
      </c>
      <c r="E17476" s="173">
        <f>TRUNC((C17476*D17476),2)</f>
        <v>2.02</v>
      </c>
    </row>
    <row r="17477" spans="1:5">
      <c r="A17477" s="410" t="s">
        <v>3125</v>
      </c>
      <c r="B17477" s="62" t="s">
        <v>122</v>
      </c>
      <c r="C17477" s="62">
        <v>0.21632100000000001</v>
      </c>
      <c r="D17477" s="62">
        <v>13.3</v>
      </c>
      <c r="E17477" s="173">
        <f>TRUNC((C17477*D17477),2)</f>
        <v>2.87</v>
      </c>
    </row>
    <row r="17478" spans="1:5">
      <c r="A17478" s="410" t="s">
        <v>562</v>
      </c>
      <c r="B17478" s="62" t="s">
        <v>563</v>
      </c>
      <c r="C17478" s="62" t="s">
        <v>563</v>
      </c>
      <c r="D17478" s="62" t="s">
        <v>563</v>
      </c>
      <c r="E17478" s="173">
        <f>SUM(E17476:E17477)</f>
        <v>4.8900000000000006</v>
      </c>
    </row>
    <row r="17479" spans="1:5">
      <c r="A17479" s="410"/>
      <c r="B17479" s="62"/>
      <c r="C17479" s="62"/>
      <c r="D17479" s="62"/>
      <c r="E17479" s="173"/>
    </row>
    <row r="17480" spans="1:5">
      <c r="A17480" s="410" t="s">
        <v>564</v>
      </c>
      <c r="B17480" s="62" t="s">
        <v>558</v>
      </c>
      <c r="C17480" s="62" t="s">
        <v>559</v>
      </c>
      <c r="D17480" s="62" t="s">
        <v>560</v>
      </c>
      <c r="E17480" s="173" t="s">
        <v>561</v>
      </c>
    </row>
    <row r="17481" spans="1:5">
      <c r="A17481" s="410" t="s">
        <v>3066</v>
      </c>
      <c r="B17481" s="62" t="s">
        <v>123</v>
      </c>
      <c r="C17481" s="62">
        <v>3.3672200000000002E-3</v>
      </c>
      <c r="D17481" s="62">
        <v>6.92</v>
      </c>
      <c r="E17481" s="173">
        <f t="shared" ref="E17481:E17504" si="386">TRUNC((C17481*D17481),2)</f>
        <v>0.02</v>
      </c>
    </row>
    <row r="17482" spans="1:5">
      <c r="A17482" s="410" t="s">
        <v>3046</v>
      </c>
      <c r="B17482" s="62" t="s">
        <v>131</v>
      </c>
      <c r="C17482" s="62">
        <v>6.7241999999999996E-4</v>
      </c>
      <c r="D17482" s="62">
        <v>50.4</v>
      </c>
      <c r="E17482" s="173">
        <f t="shared" si="386"/>
        <v>0.03</v>
      </c>
    </row>
    <row r="17483" spans="1:5">
      <c r="A17483" s="410" t="s">
        <v>3473</v>
      </c>
      <c r="B17483" s="62" t="s">
        <v>126</v>
      </c>
      <c r="C17483" s="62">
        <v>1.02412736</v>
      </c>
      <c r="D17483" s="62">
        <v>16.96</v>
      </c>
      <c r="E17483" s="173">
        <f t="shared" si="386"/>
        <v>17.36</v>
      </c>
    </row>
    <row r="17484" spans="1:5">
      <c r="A17484" s="410" t="s">
        <v>3067</v>
      </c>
      <c r="B17484" s="62" t="s">
        <v>123</v>
      </c>
      <c r="C17484" s="62">
        <v>2.7913999999999999E-4</v>
      </c>
      <c r="D17484" s="62">
        <v>108.95</v>
      </c>
      <c r="E17484" s="173">
        <f t="shared" si="386"/>
        <v>0.03</v>
      </c>
    </row>
    <row r="17485" spans="1:5">
      <c r="A17485" s="410" t="s">
        <v>3069</v>
      </c>
      <c r="B17485" s="62" t="s">
        <v>123</v>
      </c>
      <c r="C17485" s="62">
        <v>3.8090200000000002E-3</v>
      </c>
      <c r="D17485" s="62">
        <v>6.21</v>
      </c>
      <c r="E17485" s="173">
        <f t="shared" si="386"/>
        <v>0.02</v>
      </c>
    </row>
    <row r="17486" spans="1:5">
      <c r="A17486" s="410" t="s">
        <v>3047</v>
      </c>
      <c r="B17486" s="62" t="s">
        <v>131</v>
      </c>
      <c r="C17486" s="62">
        <v>5.76854E-3</v>
      </c>
      <c r="D17486" s="62">
        <v>9.4499999999999993</v>
      </c>
      <c r="E17486" s="173">
        <f t="shared" si="386"/>
        <v>0.05</v>
      </c>
    </row>
    <row r="17487" spans="1:5">
      <c r="A17487" s="410" t="s">
        <v>3075</v>
      </c>
      <c r="B17487" s="62" t="s">
        <v>128</v>
      </c>
      <c r="C17487" s="62">
        <v>6.3484000000000001E-4</v>
      </c>
      <c r="D17487" s="62">
        <v>15.32</v>
      </c>
      <c r="E17487" s="173">
        <f t="shared" si="386"/>
        <v>0</v>
      </c>
    </row>
    <row r="17488" spans="1:5">
      <c r="A17488" s="410" t="s">
        <v>3076</v>
      </c>
      <c r="B17488" s="62" t="s">
        <v>122</v>
      </c>
      <c r="C17488" s="62">
        <v>0.42</v>
      </c>
      <c r="D17488" s="62">
        <v>1.87</v>
      </c>
      <c r="E17488" s="173">
        <f t="shared" si="386"/>
        <v>0.78</v>
      </c>
    </row>
    <row r="17489" spans="1:5">
      <c r="A17489" s="410" t="s">
        <v>3077</v>
      </c>
      <c r="B17489" s="62" t="s">
        <v>122</v>
      </c>
      <c r="C17489" s="62">
        <v>0.42</v>
      </c>
      <c r="D17489" s="62">
        <v>0.71</v>
      </c>
      <c r="E17489" s="173">
        <f t="shared" si="386"/>
        <v>0.28999999999999998</v>
      </c>
    </row>
    <row r="17490" spans="1:5">
      <c r="A17490" s="410" t="s">
        <v>3078</v>
      </c>
      <c r="B17490" s="62" t="s">
        <v>122</v>
      </c>
      <c r="C17490" s="62">
        <v>0.42</v>
      </c>
      <c r="D17490" s="62">
        <v>0.34</v>
      </c>
      <c r="E17490" s="173">
        <f t="shared" si="386"/>
        <v>0.14000000000000001</v>
      </c>
    </row>
    <row r="17491" spans="1:5">
      <c r="A17491" s="410" t="s">
        <v>3079</v>
      </c>
      <c r="B17491" s="62" t="s">
        <v>122</v>
      </c>
      <c r="C17491" s="62">
        <v>0.42</v>
      </c>
      <c r="D17491" s="62">
        <v>0.05</v>
      </c>
      <c r="E17491" s="173">
        <f t="shared" si="386"/>
        <v>0.02</v>
      </c>
    </row>
    <row r="17492" spans="1:5">
      <c r="A17492" s="410" t="s">
        <v>3048</v>
      </c>
      <c r="B17492" s="62" t="s">
        <v>123</v>
      </c>
      <c r="C17492" s="62">
        <v>1.11144E-3</v>
      </c>
      <c r="D17492" s="62">
        <v>31.18</v>
      </c>
      <c r="E17492" s="173">
        <f t="shared" si="386"/>
        <v>0.03</v>
      </c>
    </row>
    <row r="17493" spans="1:5">
      <c r="A17493" s="410" t="s">
        <v>3049</v>
      </c>
      <c r="B17493" s="62" t="s">
        <v>123</v>
      </c>
      <c r="C17493" s="62">
        <v>5.2092000000000002E-4</v>
      </c>
      <c r="D17493" s="62">
        <v>178.5</v>
      </c>
      <c r="E17493" s="173">
        <f t="shared" si="386"/>
        <v>0.09</v>
      </c>
    </row>
    <row r="17494" spans="1:5">
      <c r="A17494" s="410" t="s">
        <v>3050</v>
      </c>
      <c r="B17494" s="62" t="s">
        <v>123</v>
      </c>
      <c r="C17494" s="62">
        <v>4.6824619999999997E-2</v>
      </c>
      <c r="D17494" s="62">
        <v>1.17</v>
      </c>
      <c r="E17494" s="173">
        <f t="shared" si="386"/>
        <v>0.05</v>
      </c>
    </row>
    <row r="17495" spans="1:5" ht="30">
      <c r="A17495" s="410" t="s">
        <v>3051</v>
      </c>
      <c r="B17495" s="62" t="s">
        <v>123</v>
      </c>
      <c r="C17495" s="62">
        <v>4.5150000000000002E-4</v>
      </c>
      <c r="D17495" s="62">
        <v>140.43</v>
      </c>
      <c r="E17495" s="173">
        <f t="shared" si="386"/>
        <v>0.06</v>
      </c>
    </row>
    <row r="17496" spans="1:5" ht="30">
      <c r="A17496" s="410" t="s">
        <v>3052</v>
      </c>
      <c r="B17496" s="62" t="s">
        <v>123</v>
      </c>
      <c r="C17496" s="62">
        <v>3.0239999999999998E-4</v>
      </c>
      <c r="D17496" s="62">
        <v>123.37</v>
      </c>
      <c r="E17496" s="173">
        <f t="shared" si="386"/>
        <v>0.03</v>
      </c>
    </row>
    <row r="17497" spans="1:5" ht="30">
      <c r="A17497" s="410" t="s">
        <v>3080</v>
      </c>
      <c r="B17497" s="62" t="s">
        <v>123</v>
      </c>
      <c r="C17497" s="62">
        <v>1.8519999999999999E-5</v>
      </c>
      <c r="D17497" s="62">
        <v>593.85</v>
      </c>
      <c r="E17497" s="173">
        <f t="shared" si="386"/>
        <v>0.01</v>
      </c>
    </row>
    <row r="17498" spans="1:5">
      <c r="A17498" s="410" t="s">
        <v>3081</v>
      </c>
      <c r="B17498" s="62" t="s">
        <v>123</v>
      </c>
      <c r="C17498" s="62">
        <v>1.1374000000000001E-4</v>
      </c>
      <c r="D17498" s="62">
        <v>134.63</v>
      </c>
      <c r="E17498" s="173">
        <f t="shared" si="386"/>
        <v>0.01</v>
      </c>
    </row>
    <row r="17499" spans="1:5">
      <c r="A17499" s="410" t="s">
        <v>3082</v>
      </c>
      <c r="B17499" s="62" t="s">
        <v>123</v>
      </c>
      <c r="C17499" s="62">
        <v>8.6399999999999999E-5</v>
      </c>
      <c r="D17499" s="62">
        <v>202.84</v>
      </c>
      <c r="E17499" s="173">
        <f t="shared" si="386"/>
        <v>0.01</v>
      </c>
    </row>
    <row r="17500" spans="1:5">
      <c r="A17500" s="410" t="s">
        <v>3083</v>
      </c>
      <c r="B17500" s="62" t="s">
        <v>123</v>
      </c>
      <c r="C17500" s="62">
        <v>1.8519999999999999E-5</v>
      </c>
      <c r="D17500" s="62">
        <v>574.46</v>
      </c>
      <c r="E17500" s="173">
        <f t="shared" si="386"/>
        <v>0.01</v>
      </c>
    </row>
    <row r="17501" spans="1:5">
      <c r="A17501" s="410" t="s">
        <v>3084</v>
      </c>
      <c r="B17501" s="62" t="s">
        <v>123</v>
      </c>
      <c r="C17501" s="62">
        <v>2.2759999999999999E-5</v>
      </c>
      <c r="D17501" s="62">
        <v>276.64</v>
      </c>
      <c r="E17501" s="173">
        <f t="shared" si="386"/>
        <v>0</v>
      </c>
    </row>
    <row r="17502" spans="1:5">
      <c r="A17502" s="410" t="s">
        <v>3085</v>
      </c>
      <c r="B17502" s="62" t="s">
        <v>123</v>
      </c>
      <c r="C17502" s="62">
        <v>1.1466E-3</v>
      </c>
      <c r="D17502" s="62">
        <v>8.1</v>
      </c>
      <c r="E17502" s="173">
        <f t="shared" si="386"/>
        <v>0</v>
      </c>
    </row>
    <row r="17503" spans="1:5">
      <c r="A17503" s="410" t="s">
        <v>3086</v>
      </c>
      <c r="B17503" s="62" t="s">
        <v>123</v>
      </c>
      <c r="C17503" s="62">
        <v>6.3484000000000001E-4</v>
      </c>
      <c r="D17503" s="62">
        <v>11.01</v>
      </c>
      <c r="E17503" s="173">
        <f t="shared" si="386"/>
        <v>0</v>
      </c>
    </row>
    <row r="17504" spans="1:5">
      <c r="A17504" s="410" t="s">
        <v>3087</v>
      </c>
      <c r="B17504" s="62" t="s">
        <v>123</v>
      </c>
      <c r="C17504" s="62">
        <v>6.3484000000000001E-4</v>
      </c>
      <c r="D17504" s="62">
        <v>24.42</v>
      </c>
      <c r="E17504" s="173">
        <f t="shared" si="386"/>
        <v>0.01</v>
      </c>
    </row>
    <row r="17505" spans="1:5">
      <c r="A17505" s="410" t="s">
        <v>562</v>
      </c>
      <c r="B17505" s="62" t="s">
        <v>563</v>
      </c>
      <c r="C17505" s="62" t="s">
        <v>563</v>
      </c>
      <c r="D17505" s="62" t="s">
        <v>563</v>
      </c>
      <c r="E17505" s="173">
        <f>SUM(E17481:E17504)</f>
        <v>19.050000000000011</v>
      </c>
    </row>
    <row r="17506" spans="1:5">
      <c r="A17506" s="410"/>
      <c r="B17506" s="62"/>
      <c r="C17506" s="62"/>
      <c r="D17506" s="62"/>
      <c r="E17506" s="173"/>
    </row>
    <row r="17507" spans="1:5">
      <c r="A17507" s="410" t="s">
        <v>565</v>
      </c>
      <c r="B17507" s="62" t="s">
        <v>563</v>
      </c>
      <c r="C17507" s="62" t="s">
        <v>563</v>
      </c>
      <c r="D17507" s="62" t="s">
        <v>563</v>
      </c>
      <c r="E17507" s="173">
        <f>E17473+E17478+E17505</f>
        <v>23.95000000000001</v>
      </c>
    </row>
    <row r="17508" spans="1:5">
      <c r="A17508" s="410"/>
      <c r="B17508" s="62"/>
      <c r="C17508" s="62"/>
      <c r="D17508" s="413"/>
      <c r="E17508" s="173"/>
    </row>
    <row r="17509" spans="1:5">
      <c r="A17509" s="410"/>
      <c r="B17509" s="62"/>
      <c r="C17509" s="62"/>
      <c r="D17509" s="62"/>
      <c r="E17509" s="173"/>
    </row>
    <row r="17510" spans="1:5">
      <c r="A17510" s="410"/>
      <c r="B17510" s="62"/>
      <c r="C17510" s="62"/>
      <c r="D17510" s="62"/>
      <c r="E17510" s="173"/>
    </row>
    <row r="17511" spans="1:5">
      <c r="A17511" s="410" t="s">
        <v>1620</v>
      </c>
      <c r="B17511" s="62" t="s">
        <v>3745</v>
      </c>
      <c r="C17511" s="62"/>
      <c r="D17511" s="62"/>
      <c r="E17511" s="173"/>
    </row>
    <row r="17512" spans="1:5">
      <c r="A17512" s="410" t="s">
        <v>1332</v>
      </c>
      <c r="B17512" s="62"/>
      <c r="C17512" s="62"/>
      <c r="D17512" s="62"/>
      <c r="E17512" s="173"/>
    </row>
    <row r="17513" spans="1:5">
      <c r="A17513" s="410" t="s">
        <v>590</v>
      </c>
      <c r="B17513" s="62"/>
      <c r="C17513" s="62"/>
      <c r="D17513" s="62"/>
      <c r="E17513" s="173"/>
    </row>
    <row r="17514" spans="1:5">
      <c r="A17514" s="410"/>
      <c r="B17514" s="62"/>
      <c r="C17514" s="62"/>
      <c r="D17514" s="62"/>
      <c r="E17514" s="173"/>
    </row>
    <row r="17515" spans="1:5">
      <c r="A17515" s="410" t="s">
        <v>576</v>
      </c>
      <c r="B17515" s="62" t="s">
        <v>558</v>
      </c>
      <c r="C17515" s="62" t="s">
        <v>559</v>
      </c>
      <c r="D17515" s="62" t="s">
        <v>560</v>
      </c>
      <c r="E17515" s="173" t="s">
        <v>561</v>
      </c>
    </row>
    <row r="17516" spans="1:5" ht="30">
      <c r="A17516" s="410" t="s">
        <v>3061</v>
      </c>
      <c r="B17516" s="62" t="s">
        <v>123</v>
      </c>
      <c r="C17516" s="62">
        <v>4.1980000000000001E-5</v>
      </c>
      <c r="D17516" s="62">
        <v>576</v>
      </c>
      <c r="E17516" s="173">
        <f>TRUNC((C17516*D17516),2)</f>
        <v>0.02</v>
      </c>
    </row>
    <row r="17517" spans="1:5">
      <c r="A17517" s="410" t="s">
        <v>562</v>
      </c>
      <c r="B17517" s="62" t="s">
        <v>563</v>
      </c>
      <c r="C17517" s="62" t="s">
        <v>563</v>
      </c>
      <c r="D17517" s="62" t="s">
        <v>563</v>
      </c>
      <c r="E17517" s="173">
        <f>SUM(E17516:E17516)</f>
        <v>0.02</v>
      </c>
    </row>
    <row r="17518" spans="1:5">
      <c r="A17518" s="410"/>
      <c r="B17518" s="62"/>
      <c r="C17518" s="62"/>
      <c r="D17518" s="62"/>
      <c r="E17518" s="173"/>
    </row>
    <row r="17519" spans="1:5">
      <c r="A17519" s="410" t="s">
        <v>557</v>
      </c>
      <c r="B17519" s="62" t="s">
        <v>558</v>
      </c>
      <c r="C17519" s="62" t="s">
        <v>559</v>
      </c>
      <c r="D17519" s="62" t="s">
        <v>560</v>
      </c>
      <c r="E17519" s="173" t="s">
        <v>561</v>
      </c>
    </row>
    <row r="17520" spans="1:5">
      <c r="A17520" s="410" t="s">
        <v>3124</v>
      </c>
      <c r="B17520" s="62" t="s">
        <v>122</v>
      </c>
      <c r="C17520" s="62">
        <v>0.31933099999999998</v>
      </c>
      <c r="D17520" s="62">
        <v>9.34</v>
      </c>
      <c r="E17520" s="173">
        <f>TRUNC((C17520*D17520),2)</f>
        <v>2.98</v>
      </c>
    </row>
    <row r="17521" spans="1:5">
      <c r="A17521" s="410" t="s">
        <v>3125</v>
      </c>
      <c r="B17521" s="62" t="s">
        <v>122</v>
      </c>
      <c r="C17521" s="62">
        <v>0.31933099999999998</v>
      </c>
      <c r="D17521" s="62">
        <v>13.3</v>
      </c>
      <c r="E17521" s="173">
        <f>TRUNC((C17521*D17521),2)</f>
        <v>4.24</v>
      </c>
    </row>
    <row r="17522" spans="1:5">
      <c r="A17522" s="410" t="s">
        <v>562</v>
      </c>
      <c r="B17522" s="62" t="s">
        <v>563</v>
      </c>
      <c r="C17522" s="62" t="s">
        <v>563</v>
      </c>
      <c r="D17522" s="62" t="s">
        <v>563</v>
      </c>
      <c r="E17522" s="173">
        <f>SUM(E17520:E17521)</f>
        <v>7.2200000000000006</v>
      </c>
    </row>
    <row r="17523" spans="1:5">
      <c r="A17523" s="410"/>
      <c r="B17523" s="62"/>
      <c r="C17523" s="62"/>
      <c r="D17523" s="62"/>
      <c r="E17523" s="173"/>
    </row>
    <row r="17524" spans="1:5">
      <c r="A17524" s="410" t="s">
        <v>564</v>
      </c>
      <c r="B17524" s="62" t="s">
        <v>558</v>
      </c>
      <c r="C17524" s="62" t="s">
        <v>559</v>
      </c>
      <c r="D17524" s="62" t="s">
        <v>560</v>
      </c>
      <c r="E17524" s="173" t="s">
        <v>561</v>
      </c>
    </row>
    <row r="17525" spans="1:5">
      <c r="A17525" s="410" t="s">
        <v>3066</v>
      </c>
      <c r="B17525" s="62" t="s">
        <v>123</v>
      </c>
      <c r="C17525" s="62">
        <v>4.97066E-3</v>
      </c>
      <c r="D17525" s="62">
        <v>6.92</v>
      </c>
      <c r="E17525" s="173">
        <f t="shared" ref="E17525:E17548" si="387">TRUNC((C17525*D17525),2)</f>
        <v>0.03</v>
      </c>
    </row>
    <row r="17526" spans="1:5">
      <c r="A17526" s="410" t="s">
        <v>3046</v>
      </c>
      <c r="B17526" s="62" t="s">
        <v>131</v>
      </c>
      <c r="C17526" s="62">
        <v>9.9262000000000005E-4</v>
      </c>
      <c r="D17526" s="62">
        <v>50.4</v>
      </c>
      <c r="E17526" s="173">
        <f t="shared" si="387"/>
        <v>0.05</v>
      </c>
    </row>
    <row r="17527" spans="1:5">
      <c r="A17527" s="410" t="s">
        <v>3474</v>
      </c>
      <c r="B17527" s="62" t="s">
        <v>126</v>
      </c>
      <c r="C17527" s="62">
        <v>1.0212701099999999</v>
      </c>
      <c r="D17527" s="62">
        <v>23.62</v>
      </c>
      <c r="E17527" s="173">
        <f t="shared" si="387"/>
        <v>24.12</v>
      </c>
    </row>
    <row r="17528" spans="1:5">
      <c r="A17528" s="410" t="s">
        <v>3067</v>
      </c>
      <c r="B17528" s="62" t="s">
        <v>123</v>
      </c>
      <c r="C17528" s="62">
        <v>4.1206000000000001E-4</v>
      </c>
      <c r="D17528" s="62">
        <v>108.95</v>
      </c>
      <c r="E17528" s="173">
        <f t="shared" si="387"/>
        <v>0.04</v>
      </c>
    </row>
    <row r="17529" spans="1:5">
      <c r="A17529" s="410" t="s">
        <v>3069</v>
      </c>
      <c r="B17529" s="62" t="s">
        <v>123</v>
      </c>
      <c r="C17529" s="62">
        <v>5.6228399999999996E-3</v>
      </c>
      <c r="D17529" s="62">
        <v>6.21</v>
      </c>
      <c r="E17529" s="173">
        <f t="shared" si="387"/>
        <v>0.03</v>
      </c>
    </row>
    <row r="17530" spans="1:5">
      <c r="A17530" s="410" t="s">
        <v>3047</v>
      </c>
      <c r="B17530" s="62" t="s">
        <v>131</v>
      </c>
      <c r="C17530" s="62">
        <v>8.5154600000000007E-3</v>
      </c>
      <c r="D17530" s="62">
        <v>9.4499999999999993</v>
      </c>
      <c r="E17530" s="173">
        <f t="shared" si="387"/>
        <v>0.08</v>
      </c>
    </row>
    <row r="17531" spans="1:5">
      <c r="A17531" s="410" t="s">
        <v>3075</v>
      </c>
      <c r="B17531" s="62" t="s">
        <v>128</v>
      </c>
      <c r="C17531" s="62">
        <v>9.3714000000000004E-4</v>
      </c>
      <c r="D17531" s="62">
        <v>15.32</v>
      </c>
      <c r="E17531" s="173">
        <f t="shared" si="387"/>
        <v>0.01</v>
      </c>
    </row>
    <row r="17532" spans="1:5">
      <c r="A17532" s="410" t="s">
        <v>3076</v>
      </c>
      <c r="B17532" s="62" t="s">
        <v>122</v>
      </c>
      <c r="C17532" s="62">
        <v>0.62</v>
      </c>
      <c r="D17532" s="62">
        <v>1.87</v>
      </c>
      <c r="E17532" s="173">
        <f t="shared" si="387"/>
        <v>1.1499999999999999</v>
      </c>
    </row>
    <row r="17533" spans="1:5">
      <c r="A17533" s="410" t="s">
        <v>3077</v>
      </c>
      <c r="B17533" s="62" t="s">
        <v>122</v>
      </c>
      <c r="C17533" s="62">
        <v>0.62</v>
      </c>
      <c r="D17533" s="62">
        <v>0.71</v>
      </c>
      <c r="E17533" s="173">
        <f t="shared" si="387"/>
        <v>0.44</v>
      </c>
    </row>
    <row r="17534" spans="1:5">
      <c r="A17534" s="410" t="s">
        <v>3078</v>
      </c>
      <c r="B17534" s="62" t="s">
        <v>122</v>
      </c>
      <c r="C17534" s="62">
        <v>0.62</v>
      </c>
      <c r="D17534" s="62">
        <v>0.34</v>
      </c>
      <c r="E17534" s="173">
        <f t="shared" si="387"/>
        <v>0.21</v>
      </c>
    </row>
    <row r="17535" spans="1:5">
      <c r="A17535" s="410" t="s">
        <v>3079</v>
      </c>
      <c r="B17535" s="62" t="s">
        <v>122</v>
      </c>
      <c r="C17535" s="62">
        <v>0.62</v>
      </c>
      <c r="D17535" s="62">
        <v>0.05</v>
      </c>
      <c r="E17535" s="173">
        <f t="shared" si="387"/>
        <v>0.03</v>
      </c>
    </row>
    <row r="17536" spans="1:5">
      <c r="A17536" s="410" t="s">
        <v>3048</v>
      </c>
      <c r="B17536" s="62" t="s">
        <v>123</v>
      </c>
      <c r="C17536" s="62">
        <v>1.6406999999999999E-3</v>
      </c>
      <c r="D17536" s="62">
        <v>31.18</v>
      </c>
      <c r="E17536" s="173">
        <f t="shared" si="387"/>
        <v>0.05</v>
      </c>
    </row>
    <row r="17537" spans="1:5">
      <c r="A17537" s="410" t="s">
        <v>3049</v>
      </c>
      <c r="B17537" s="62" t="s">
        <v>123</v>
      </c>
      <c r="C17537" s="62">
        <v>7.6898000000000005E-4</v>
      </c>
      <c r="D17537" s="62">
        <v>178.5</v>
      </c>
      <c r="E17537" s="173">
        <f t="shared" si="387"/>
        <v>0.13</v>
      </c>
    </row>
    <row r="17538" spans="1:5">
      <c r="A17538" s="410" t="s">
        <v>3050</v>
      </c>
      <c r="B17538" s="62" t="s">
        <v>123</v>
      </c>
      <c r="C17538" s="62">
        <v>6.9122059999999999E-2</v>
      </c>
      <c r="D17538" s="62">
        <v>1.17</v>
      </c>
      <c r="E17538" s="173">
        <f t="shared" si="387"/>
        <v>0.08</v>
      </c>
    </row>
    <row r="17539" spans="1:5" ht="30">
      <c r="A17539" s="410" t="s">
        <v>3051</v>
      </c>
      <c r="B17539" s="62" t="s">
        <v>123</v>
      </c>
      <c r="C17539" s="62">
        <v>6.6649999999999999E-4</v>
      </c>
      <c r="D17539" s="62">
        <v>140.43</v>
      </c>
      <c r="E17539" s="173">
        <f t="shared" si="387"/>
        <v>0.09</v>
      </c>
    </row>
    <row r="17540" spans="1:5" ht="30">
      <c r="A17540" s="410" t="s">
        <v>3052</v>
      </c>
      <c r="B17540" s="62" t="s">
        <v>123</v>
      </c>
      <c r="C17540" s="62">
        <v>4.4640000000000001E-4</v>
      </c>
      <c r="D17540" s="62">
        <v>123.37</v>
      </c>
      <c r="E17540" s="173">
        <f t="shared" si="387"/>
        <v>0.05</v>
      </c>
    </row>
    <row r="17541" spans="1:5" ht="30">
      <c r="A17541" s="410" t="s">
        <v>3080</v>
      </c>
      <c r="B17541" s="62" t="s">
        <v>123</v>
      </c>
      <c r="C17541" s="62">
        <v>2.7339999999999999E-5</v>
      </c>
      <c r="D17541" s="62">
        <v>593.85</v>
      </c>
      <c r="E17541" s="173">
        <f t="shared" si="387"/>
        <v>0.01</v>
      </c>
    </row>
    <row r="17542" spans="1:5">
      <c r="A17542" s="410" t="s">
        <v>3081</v>
      </c>
      <c r="B17542" s="62" t="s">
        <v>123</v>
      </c>
      <c r="C17542" s="62">
        <v>1.6789999999999999E-4</v>
      </c>
      <c r="D17542" s="62">
        <v>134.63</v>
      </c>
      <c r="E17542" s="173">
        <f t="shared" si="387"/>
        <v>0.02</v>
      </c>
    </row>
    <row r="17543" spans="1:5">
      <c r="A17543" s="410" t="s">
        <v>3082</v>
      </c>
      <c r="B17543" s="62" t="s">
        <v>123</v>
      </c>
      <c r="C17543" s="62">
        <v>1.2753999999999999E-4</v>
      </c>
      <c r="D17543" s="62">
        <v>202.84</v>
      </c>
      <c r="E17543" s="173">
        <f t="shared" si="387"/>
        <v>0.02</v>
      </c>
    </row>
    <row r="17544" spans="1:5">
      <c r="A17544" s="410" t="s">
        <v>3083</v>
      </c>
      <c r="B17544" s="62" t="s">
        <v>123</v>
      </c>
      <c r="C17544" s="62">
        <v>2.7339999999999999E-5</v>
      </c>
      <c r="D17544" s="62">
        <v>574.46</v>
      </c>
      <c r="E17544" s="173">
        <f t="shared" si="387"/>
        <v>0.01</v>
      </c>
    </row>
    <row r="17545" spans="1:5">
      <c r="A17545" s="410" t="s">
        <v>3084</v>
      </c>
      <c r="B17545" s="62" t="s">
        <v>123</v>
      </c>
      <c r="C17545" s="62">
        <v>3.3599999999999997E-5</v>
      </c>
      <c r="D17545" s="62">
        <v>276.64</v>
      </c>
      <c r="E17545" s="173">
        <f t="shared" si="387"/>
        <v>0</v>
      </c>
    </row>
    <row r="17546" spans="1:5">
      <c r="A17546" s="410" t="s">
        <v>3085</v>
      </c>
      <c r="B17546" s="62" t="s">
        <v>123</v>
      </c>
      <c r="C17546" s="62">
        <v>1.6926000000000001E-3</v>
      </c>
      <c r="D17546" s="62">
        <v>8.1</v>
      </c>
      <c r="E17546" s="173">
        <f t="shared" si="387"/>
        <v>0.01</v>
      </c>
    </row>
    <row r="17547" spans="1:5">
      <c r="A17547" s="410" t="s">
        <v>3086</v>
      </c>
      <c r="B17547" s="62" t="s">
        <v>123</v>
      </c>
      <c r="C17547" s="62">
        <v>9.3714000000000004E-4</v>
      </c>
      <c r="D17547" s="62">
        <v>11.01</v>
      </c>
      <c r="E17547" s="173">
        <f t="shared" si="387"/>
        <v>0.01</v>
      </c>
    </row>
    <row r="17548" spans="1:5">
      <c r="A17548" s="410" t="s">
        <v>3087</v>
      </c>
      <c r="B17548" s="62" t="s">
        <v>123</v>
      </c>
      <c r="C17548" s="62">
        <v>9.3714000000000004E-4</v>
      </c>
      <c r="D17548" s="62">
        <v>24.42</v>
      </c>
      <c r="E17548" s="173">
        <f t="shared" si="387"/>
        <v>0.02</v>
      </c>
    </row>
    <row r="17549" spans="1:5">
      <c r="A17549" s="410" t="s">
        <v>562</v>
      </c>
      <c r="B17549" s="62" t="s">
        <v>563</v>
      </c>
      <c r="C17549" s="62" t="s">
        <v>563</v>
      </c>
      <c r="D17549" s="62" t="s">
        <v>563</v>
      </c>
      <c r="E17549" s="173">
        <f>SUM(E17525:E17548)</f>
        <v>26.690000000000005</v>
      </c>
    </row>
    <row r="17550" spans="1:5">
      <c r="A17550" s="410"/>
      <c r="B17550" s="62"/>
      <c r="C17550" s="62"/>
      <c r="D17550" s="62"/>
      <c r="E17550" s="173"/>
    </row>
    <row r="17551" spans="1:5">
      <c r="A17551" s="410" t="s">
        <v>565</v>
      </c>
      <c r="B17551" s="62" t="s">
        <v>563</v>
      </c>
      <c r="C17551" s="62" t="s">
        <v>563</v>
      </c>
      <c r="D17551" s="62" t="s">
        <v>563</v>
      </c>
      <c r="E17551" s="173">
        <f>E17517+E17522+E17549</f>
        <v>33.930000000000007</v>
      </c>
    </row>
    <row r="17552" spans="1:5">
      <c r="A17552" s="410"/>
      <c r="B17552" s="62"/>
      <c r="C17552" s="62"/>
      <c r="D17552" s="413"/>
      <c r="E17552" s="173"/>
    </row>
    <row r="17553" spans="1:5">
      <c r="A17553" s="410"/>
      <c r="B17553" s="62"/>
      <c r="C17553" s="62"/>
      <c r="D17553" s="62"/>
      <c r="E17553" s="173"/>
    </row>
    <row r="17554" spans="1:5">
      <c r="A17554" s="410"/>
      <c r="B17554" s="62"/>
      <c r="C17554" s="62"/>
      <c r="D17554" s="62"/>
      <c r="E17554" s="173"/>
    </row>
    <row r="17555" spans="1:5">
      <c r="A17555" s="410" t="s">
        <v>1621</v>
      </c>
      <c r="B17555" s="62" t="s">
        <v>3547</v>
      </c>
      <c r="C17555" s="62"/>
      <c r="D17555" s="62"/>
      <c r="E17555" s="173"/>
    </row>
    <row r="17556" spans="1:5" ht="30">
      <c r="A17556" s="410" t="s">
        <v>1333</v>
      </c>
      <c r="B17556" s="62"/>
      <c r="C17556" s="62"/>
      <c r="D17556" s="62"/>
      <c r="E17556" s="173"/>
    </row>
    <row r="17557" spans="1:5">
      <c r="A17557" s="410" t="s">
        <v>570</v>
      </c>
      <c r="B17557" s="62"/>
      <c r="C17557" s="62"/>
      <c r="D17557" s="62"/>
      <c r="E17557" s="173"/>
    </row>
    <row r="17558" spans="1:5">
      <c r="A17558" s="410"/>
      <c r="B17558" s="62"/>
      <c r="C17558" s="62"/>
      <c r="D17558" s="62"/>
      <c r="E17558" s="173"/>
    </row>
    <row r="17559" spans="1:5">
      <c r="A17559" s="410" t="s">
        <v>576</v>
      </c>
      <c r="B17559" s="62" t="s">
        <v>558</v>
      </c>
      <c r="C17559" s="62" t="s">
        <v>559</v>
      </c>
      <c r="D17559" s="62" t="s">
        <v>560</v>
      </c>
      <c r="E17559" s="173" t="s">
        <v>561</v>
      </c>
    </row>
    <row r="17560" spans="1:5" ht="30">
      <c r="A17560" s="410" t="s">
        <v>3061</v>
      </c>
      <c r="B17560" s="62" t="s">
        <v>123</v>
      </c>
      <c r="C17560" s="62">
        <v>2.7080000000000002E-4</v>
      </c>
      <c r="D17560" s="62">
        <v>576</v>
      </c>
      <c r="E17560" s="173">
        <f>TRUNC((C17560*D17560),2)</f>
        <v>0.15</v>
      </c>
    </row>
    <row r="17561" spans="1:5">
      <c r="A17561" s="410" t="s">
        <v>562</v>
      </c>
      <c r="B17561" s="62" t="s">
        <v>563</v>
      </c>
      <c r="C17561" s="62" t="s">
        <v>563</v>
      </c>
      <c r="D17561" s="62" t="s">
        <v>563</v>
      </c>
      <c r="E17561" s="173">
        <f>SUM(E17560:E17560)</f>
        <v>0.15</v>
      </c>
    </row>
    <row r="17562" spans="1:5">
      <c r="A17562" s="410"/>
      <c r="B17562" s="62"/>
      <c r="C17562" s="62"/>
      <c r="D17562" s="62"/>
      <c r="E17562" s="173"/>
    </row>
    <row r="17563" spans="1:5">
      <c r="A17563" s="410" t="s">
        <v>557</v>
      </c>
      <c r="B17563" s="62" t="s">
        <v>558</v>
      </c>
      <c r="C17563" s="62" t="s">
        <v>559</v>
      </c>
      <c r="D17563" s="62" t="s">
        <v>560</v>
      </c>
      <c r="E17563" s="173" t="s">
        <v>561</v>
      </c>
    </row>
    <row r="17564" spans="1:5">
      <c r="A17564" s="410" t="s">
        <v>3124</v>
      </c>
      <c r="B17564" s="62" t="s">
        <v>122</v>
      </c>
      <c r="C17564" s="62">
        <v>2.0602</v>
      </c>
      <c r="D17564" s="62">
        <v>9.34</v>
      </c>
      <c r="E17564" s="173">
        <f>TRUNC((C17564*D17564),2)</f>
        <v>19.239999999999998</v>
      </c>
    </row>
    <row r="17565" spans="1:5">
      <c r="A17565" s="410" t="s">
        <v>3125</v>
      </c>
      <c r="B17565" s="62" t="s">
        <v>122</v>
      </c>
      <c r="C17565" s="62">
        <v>2.0602</v>
      </c>
      <c r="D17565" s="62">
        <v>13.3</v>
      </c>
      <c r="E17565" s="173">
        <f>TRUNC((C17565*D17565),2)</f>
        <v>27.4</v>
      </c>
    </row>
    <row r="17566" spans="1:5">
      <c r="A17566" s="410" t="s">
        <v>562</v>
      </c>
      <c r="B17566" s="62" t="s">
        <v>563</v>
      </c>
      <c r="C17566" s="62" t="s">
        <v>563</v>
      </c>
      <c r="D17566" s="62" t="s">
        <v>563</v>
      </c>
      <c r="E17566" s="173">
        <f>SUM(E17564:E17565)</f>
        <v>46.64</v>
      </c>
    </row>
    <row r="17567" spans="1:5">
      <c r="A17567" s="410"/>
      <c r="B17567" s="62"/>
      <c r="C17567" s="62"/>
      <c r="D17567" s="62"/>
      <c r="E17567" s="173"/>
    </row>
    <row r="17568" spans="1:5">
      <c r="A17568" s="410" t="s">
        <v>564</v>
      </c>
      <c r="B17568" s="62" t="s">
        <v>558</v>
      </c>
      <c r="C17568" s="62" t="s">
        <v>559</v>
      </c>
      <c r="D17568" s="62" t="s">
        <v>560</v>
      </c>
      <c r="E17568" s="173" t="s">
        <v>561</v>
      </c>
    </row>
    <row r="17569" spans="1:5">
      <c r="A17569" s="410" t="s">
        <v>3066</v>
      </c>
      <c r="B17569" s="62" t="s">
        <v>123</v>
      </c>
      <c r="C17569" s="62">
        <v>3.2068800000000001E-2</v>
      </c>
      <c r="D17569" s="62">
        <v>6.92</v>
      </c>
      <c r="E17569" s="173">
        <f t="shared" ref="E17569:E17594" si="388">TRUNC((C17569*D17569),2)</f>
        <v>0.22</v>
      </c>
    </row>
    <row r="17570" spans="1:5">
      <c r="A17570" s="410" t="s">
        <v>3046</v>
      </c>
      <c r="B17570" s="62" t="s">
        <v>131</v>
      </c>
      <c r="C17570" s="62">
        <v>6.404E-3</v>
      </c>
      <c r="D17570" s="62">
        <v>50.4</v>
      </c>
      <c r="E17570" s="173">
        <f t="shared" si="388"/>
        <v>0.32</v>
      </c>
    </row>
    <row r="17571" spans="1:5">
      <c r="A17571" s="410" t="s">
        <v>3067</v>
      </c>
      <c r="B17571" s="62" t="s">
        <v>123</v>
      </c>
      <c r="C17571" s="62">
        <v>2.6584E-3</v>
      </c>
      <c r="D17571" s="62">
        <v>108.95</v>
      </c>
      <c r="E17571" s="173">
        <f t="shared" si="388"/>
        <v>0.28000000000000003</v>
      </c>
    </row>
    <row r="17572" spans="1:5">
      <c r="A17572" s="410" t="s">
        <v>3069</v>
      </c>
      <c r="B17572" s="62" t="s">
        <v>123</v>
      </c>
      <c r="C17572" s="62">
        <v>3.62764E-2</v>
      </c>
      <c r="D17572" s="62">
        <v>6.21</v>
      </c>
      <c r="E17572" s="173">
        <f t="shared" si="388"/>
        <v>0.22</v>
      </c>
    </row>
    <row r="17573" spans="1:5">
      <c r="A17573" s="410" t="s">
        <v>3047</v>
      </c>
      <c r="B17573" s="62" t="s">
        <v>131</v>
      </c>
      <c r="C17573" s="62">
        <v>5.4938399999999998E-2</v>
      </c>
      <c r="D17573" s="62">
        <v>9.4499999999999993</v>
      </c>
      <c r="E17573" s="173">
        <f t="shared" si="388"/>
        <v>0.51</v>
      </c>
    </row>
    <row r="17574" spans="1:5">
      <c r="A17574" s="410" t="s">
        <v>3075</v>
      </c>
      <c r="B17574" s="62" t="s">
        <v>128</v>
      </c>
      <c r="C17574" s="62">
        <v>6.0460000000000002E-3</v>
      </c>
      <c r="D17574" s="62">
        <v>15.32</v>
      </c>
      <c r="E17574" s="173">
        <f t="shared" si="388"/>
        <v>0.09</v>
      </c>
    </row>
    <row r="17575" spans="1:5">
      <c r="A17575" s="410" t="s">
        <v>3076</v>
      </c>
      <c r="B17575" s="62" t="s">
        <v>122</v>
      </c>
      <c r="C17575" s="62">
        <v>3.8609625699999999</v>
      </c>
      <c r="D17575" s="62">
        <v>1.87</v>
      </c>
      <c r="E17575" s="173">
        <f t="shared" si="388"/>
        <v>7.22</v>
      </c>
    </row>
    <row r="17576" spans="1:5">
      <c r="A17576" s="410" t="s">
        <v>3077</v>
      </c>
      <c r="B17576" s="62" t="s">
        <v>122</v>
      </c>
      <c r="C17576" s="62">
        <v>4</v>
      </c>
      <c r="D17576" s="62">
        <v>0.71</v>
      </c>
      <c r="E17576" s="173">
        <f t="shared" si="388"/>
        <v>2.84</v>
      </c>
    </row>
    <row r="17577" spans="1:5">
      <c r="A17577" s="410" t="s">
        <v>3078</v>
      </c>
      <c r="B17577" s="62" t="s">
        <v>122</v>
      </c>
      <c r="C17577" s="62">
        <v>4</v>
      </c>
      <c r="D17577" s="62">
        <v>0.34</v>
      </c>
      <c r="E17577" s="173">
        <f t="shared" si="388"/>
        <v>1.36</v>
      </c>
    </row>
    <row r="17578" spans="1:5">
      <c r="A17578" s="410" t="s">
        <v>3079</v>
      </c>
      <c r="B17578" s="62" t="s">
        <v>122</v>
      </c>
      <c r="C17578" s="62">
        <v>4</v>
      </c>
      <c r="D17578" s="62">
        <v>0.05</v>
      </c>
      <c r="E17578" s="173">
        <f t="shared" si="388"/>
        <v>0.2</v>
      </c>
    </row>
    <row r="17579" spans="1:5">
      <c r="A17579" s="410" t="s">
        <v>3048</v>
      </c>
      <c r="B17579" s="62" t="s">
        <v>123</v>
      </c>
      <c r="C17579" s="62">
        <v>1.0585199999999999E-2</v>
      </c>
      <c r="D17579" s="62">
        <v>31.18</v>
      </c>
      <c r="E17579" s="173">
        <f t="shared" si="388"/>
        <v>0.33</v>
      </c>
    </row>
    <row r="17580" spans="1:5">
      <c r="A17580" s="410" t="s">
        <v>3049</v>
      </c>
      <c r="B17580" s="62" t="s">
        <v>123</v>
      </c>
      <c r="C17580" s="62">
        <v>4.9611999999999998E-3</v>
      </c>
      <c r="D17580" s="62">
        <v>178.5</v>
      </c>
      <c r="E17580" s="173">
        <f t="shared" si="388"/>
        <v>0.88</v>
      </c>
    </row>
    <row r="17581" spans="1:5">
      <c r="A17581" s="410" t="s">
        <v>3050</v>
      </c>
      <c r="B17581" s="62" t="s">
        <v>123</v>
      </c>
      <c r="C17581" s="62">
        <v>0.44594879999999998</v>
      </c>
      <c r="D17581" s="62">
        <v>1.17</v>
      </c>
      <c r="E17581" s="173">
        <f t="shared" si="388"/>
        <v>0.52</v>
      </c>
    </row>
    <row r="17582" spans="1:5" ht="30">
      <c r="A17582" s="410" t="s">
        <v>3051</v>
      </c>
      <c r="B17582" s="62" t="s">
        <v>123</v>
      </c>
      <c r="C17582" s="62">
        <v>4.3E-3</v>
      </c>
      <c r="D17582" s="62">
        <v>140.43</v>
      </c>
      <c r="E17582" s="173">
        <f t="shared" si="388"/>
        <v>0.6</v>
      </c>
    </row>
    <row r="17583" spans="1:5" ht="30">
      <c r="A17583" s="410" t="s">
        <v>3052</v>
      </c>
      <c r="B17583" s="62" t="s">
        <v>123</v>
      </c>
      <c r="C17583" s="62">
        <v>2.8800000000000002E-3</v>
      </c>
      <c r="D17583" s="62">
        <v>123.37</v>
      </c>
      <c r="E17583" s="173">
        <f t="shared" si="388"/>
        <v>0.35</v>
      </c>
    </row>
    <row r="17584" spans="1:5" ht="30">
      <c r="A17584" s="410" t="s">
        <v>3080</v>
      </c>
      <c r="B17584" s="62" t="s">
        <v>123</v>
      </c>
      <c r="C17584" s="62">
        <v>1.7640000000000001E-4</v>
      </c>
      <c r="D17584" s="62">
        <v>593.85</v>
      </c>
      <c r="E17584" s="173">
        <f t="shared" si="388"/>
        <v>0.1</v>
      </c>
    </row>
    <row r="17585" spans="1:5">
      <c r="A17585" s="410" t="s">
        <v>3081</v>
      </c>
      <c r="B17585" s="62" t="s">
        <v>123</v>
      </c>
      <c r="C17585" s="62">
        <v>1.0832000000000001E-3</v>
      </c>
      <c r="D17585" s="62">
        <v>134.63</v>
      </c>
      <c r="E17585" s="173">
        <f t="shared" si="388"/>
        <v>0.14000000000000001</v>
      </c>
    </row>
    <row r="17586" spans="1:5">
      <c r="A17586" s="410" t="s">
        <v>3082</v>
      </c>
      <c r="B17586" s="62" t="s">
        <v>123</v>
      </c>
      <c r="C17586" s="62">
        <v>8.2280000000000005E-4</v>
      </c>
      <c r="D17586" s="62">
        <v>202.84</v>
      </c>
      <c r="E17586" s="173">
        <f t="shared" si="388"/>
        <v>0.16</v>
      </c>
    </row>
    <row r="17587" spans="1:5">
      <c r="A17587" s="410" t="s">
        <v>3083</v>
      </c>
      <c r="B17587" s="62" t="s">
        <v>123</v>
      </c>
      <c r="C17587" s="62">
        <v>1.7640000000000001E-4</v>
      </c>
      <c r="D17587" s="62">
        <v>574.46</v>
      </c>
      <c r="E17587" s="173">
        <f t="shared" si="388"/>
        <v>0.1</v>
      </c>
    </row>
    <row r="17588" spans="1:5">
      <c r="A17588" s="410" t="s">
        <v>3084</v>
      </c>
      <c r="B17588" s="62" t="s">
        <v>123</v>
      </c>
      <c r="C17588" s="62">
        <v>2.1680000000000001E-4</v>
      </c>
      <c r="D17588" s="62">
        <v>276.64</v>
      </c>
      <c r="E17588" s="173">
        <f t="shared" si="388"/>
        <v>0.05</v>
      </c>
    </row>
    <row r="17589" spans="1:5">
      <c r="A17589" s="410" t="s">
        <v>3085</v>
      </c>
      <c r="B17589" s="62" t="s">
        <v>123</v>
      </c>
      <c r="C17589" s="62">
        <v>1.0919999999999999E-2</v>
      </c>
      <c r="D17589" s="62">
        <v>8.1</v>
      </c>
      <c r="E17589" s="173">
        <f t="shared" si="388"/>
        <v>0.08</v>
      </c>
    </row>
    <row r="17590" spans="1:5">
      <c r="A17590" s="410" t="s">
        <v>3086</v>
      </c>
      <c r="B17590" s="62" t="s">
        <v>123</v>
      </c>
      <c r="C17590" s="62">
        <v>6.0460000000000002E-3</v>
      </c>
      <c r="D17590" s="62">
        <v>11.01</v>
      </c>
      <c r="E17590" s="173">
        <f t="shared" si="388"/>
        <v>0.06</v>
      </c>
    </row>
    <row r="17591" spans="1:5">
      <c r="A17591" s="410" t="s">
        <v>3087</v>
      </c>
      <c r="B17591" s="62" t="s">
        <v>123</v>
      </c>
      <c r="C17591" s="62">
        <v>6.0460000000000002E-3</v>
      </c>
      <c r="D17591" s="62">
        <v>24.42</v>
      </c>
      <c r="E17591" s="173">
        <f t="shared" si="388"/>
        <v>0.14000000000000001</v>
      </c>
    </row>
    <row r="17592" spans="1:5">
      <c r="A17592" s="410" t="s">
        <v>1334</v>
      </c>
      <c r="B17592" s="62" t="s">
        <v>123</v>
      </c>
      <c r="C17592" s="62">
        <v>1.4E-2</v>
      </c>
      <c r="D17592" s="62">
        <v>73.33</v>
      </c>
      <c r="E17592" s="173">
        <f t="shared" si="388"/>
        <v>1.02</v>
      </c>
    </row>
    <row r="17593" spans="1:5">
      <c r="A17593" s="410" t="s">
        <v>1335</v>
      </c>
      <c r="B17593" s="62" t="s">
        <v>123</v>
      </c>
      <c r="C17593" s="62">
        <v>1.4E-2</v>
      </c>
      <c r="D17593" s="62">
        <v>147.81</v>
      </c>
      <c r="E17593" s="173">
        <f t="shared" si="388"/>
        <v>2.06</v>
      </c>
    </row>
    <row r="17594" spans="1:5">
      <c r="A17594" s="410" t="s">
        <v>3475</v>
      </c>
      <c r="B17594" s="62" t="s">
        <v>123</v>
      </c>
      <c r="C17594" s="62">
        <v>1</v>
      </c>
      <c r="D17594" s="62">
        <v>8.82</v>
      </c>
      <c r="E17594" s="173">
        <f t="shared" si="388"/>
        <v>8.82</v>
      </c>
    </row>
    <row r="17595" spans="1:5">
      <c r="A17595" s="410" t="s">
        <v>562</v>
      </c>
      <c r="B17595" s="62" t="s">
        <v>563</v>
      </c>
      <c r="C17595" s="62" t="s">
        <v>563</v>
      </c>
      <c r="D17595" s="62" t="s">
        <v>563</v>
      </c>
      <c r="E17595" s="173">
        <f>SUM(E17569:E17594)</f>
        <v>28.669999999999998</v>
      </c>
    </row>
    <row r="17596" spans="1:5">
      <c r="A17596" s="410"/>
      <c r="B17596" s="62"/>
      <c r="C17596" s="62"/>
      <c r="D17596" s="62"/>
      <c r="E17596" s="173"/>
    </row>
    <row r="17597" spans="1:5">
      <c r="A17597" s="410" t="s">
        <v>565</v>
      </c>
      <c r="B17597" s="62" t="s">
        <v>563</v>
      </c>
      <c r="C17597" s="62" t="s">
        <v>563</v>
      </c>
      <c r="D17597" s="62" t="s">
        <v>563</v>
      </c>
      <c r="E17597" s="173">
        <f>E17561+E17566+E17595</f>
        <v>75.459999999999994</v>
      </c>
    </row>
    <row r="17598" spans="1:5">
      <c r="A17598" s="410"/>
      <c r="B17598" s="62"/>
      <c r="C17598" s="62"/>
      <c r="D17598" s="413"/>
      <c r="E17598" s="173"/>
    </row>
    <row r="17599" spans="1:5">
      <c r="A17599" s="410"/>
      <c r="B17599" s="62"/>
      <c r="C17599" s="62"/>
      <c r="D17599" s="62"/>
      <c r="E17599" s="173"/>
    </row>
    <row r="17600" spans="1:5">
      <c r="A17600" s="410"/>
      <c r="B17600" s="62"/>
      <c r="C17600" s="62"/>
      <c r="D17600" s="62"/>
      <c r="E17600" s="173"/>
    </row>
    <row r="17601" spans="1:5">
      <c r="A17601" s="410" t="s">
        <v>1622</v>
      </c>
      <c r="B17601" s="62" t="s">
        <v>3547</v>
      </c>
      <c r="C17601" s="62"/>
      <c r="D17601" s="62"/>
      <c r="E17601" s="173"/>
    </row>
    <row r="17602" spans="1:5" ht="30">
      <c r="A17602" s="410" t="s">
        <v>1336</v>
      </c>
      <c r="B17602" s="62"/>
      <c r="C17602" s="62"/>
      <c r="D17602" s="62"/>
      <c r="E17602" s="173"/>
    </row>
    <row r="17603" spans="1:5">
      <c r="A17603" s="410" t="s">
        <v>570</v>
      </c>
      <c r="B17603" s="62"/>
      <c r="C17603" s="62"/>
      <c r="D17603" s="62"/>
      <c r="E17603" s="173"/>
    </row>
    <row r="17604" spans="1:5">
      <c r="A17604" s="410"/>
      <c r="B17604" s="62"/>
      <c r="C17604" s="62"/>
      <c r="D17604" s="62"/>
      <c r="E17604" s="173"/>
    </row>
    <row r="17605" spans="1:5">
      <c r="A17605" s="410" t="s">
        <v>576</v>
      </c>
      <c r="B17605" s="62" t="s">
        <v>558</v>
      </c>
      <c r="C17605" s="62" t="s">
        <v>559</v>
      </c>
      <c r="D17605" s="62" t="s">
        <v>560</v>
      </c>
      <c r="E17605" s="173" t="s">
        <v>561</v>
      </c>
    </row>
    <row r="17606" spans="1:5" ht="30">
      <c r="A17606" s="410" t="s">
        <v>3061</v>
      </c>
      <c r="B17606" s="62" t="s">
        <v>123</v>
      </c>
      <c r="C17606" s="62">
        <v>5.4199999999999998E-6</v>
      </c>
      <c r="D17606" s="62">
        <v>576</v>
      </c>
      <c r="E17606" s="173">
        <f>TRUNC((C17606*D17606),2)</f>
        <v>0</v>
      </c>
    </row>
    <row r="17607" spans="1:5">
      <c r="A17607" s="410" t="s">
        <v>562</v>
      </c>
      <c r="B17607" s="62" t="s">
        <v>563</v>
      </c>
      <c r="C17607" s="62" t="s">
        <v>563</v>
      </c>
      <c r="D17607" s="62" t="s">
        <v>563</v>
      </c>
      <c r="E17607" s="173">
        <f>SUM(E17606:E17606)</f>
        <v>0</v>
      </c>
    </row>
    <row r="17608" spans="1:5">
      <c r="A17608" s="410"/>
      <c r="B17608" s="62"/>
      <c r="C17608" s="62"/>
      <c r="D17608" s="62"/>
      <c r="E17608" s="173"/>
    </row>
    <row r="17609" spans="1:5">
      <c r="A17609" s="410" t="s">
        <v>557</v>
      </c>
      <c r="B17609" s="62" t="s">
        <v>558</v>
      </c>
      <c r="C17609" s="62" t="s">
        <v>559</v>
      </c>
      <c r="D17609" s="62" t="s">
        <v>560</v>
      </c>
      <c r="E17609" s="173" t="s">
        <v>561</v>
      </c>
    </row>
    <row r="17610" spans="1:5">
      <c r="A17610" s="410" t="s">
        <v>3124</v>
      </c>
      <c r="B17610" s="62" t="s">
        <v>122</v>
      </c>
      <c r="C17610" s="62">
        <v>8.2407999999999995E-2</v>
      </c>
      <c r="D17610" s="62">
        <v>9.34</v>
      </c>
      <c r="E17610" s="173">
        <f>TRUNC((C17610*D17610),2)</f>
        <v>0.76</v>
      </c>
    </row>
    <row r="17611" spans="1:5">
      <c r="A17611" s="410" t="s">
        <v>562</v>
      </c>
      <c r="B17611" s="62" t="s">
        <v>563</v>
      </c>
      <c r="C17611" s="62" t="s">
        <v>563</v>
      </c>
      <c r="D17611" s="62" t="s">
        <v>563</v>
      </c>
      <c r="E17611" s="173">
        <f>SUM(E17610:E17610)</f>
        <v>0.76</v>
      </c>
    </row>
    <row r="17612" spans="1:5">
      <c r="A17612" s="410"/>
      <c r="B17612" s="62"/>
      <c r="C17612" s="62"/>
      <c r="D17612" s="62"/>
      <c r="E17612" s="173"/>
    </row>
    <row r="17613" spans="1:5">
      <c r="A17613" s="410" t="s">
        <v>564</v>
      </c>
      <c r="B17613" s="62" t="s">
        <v>558</v>
      </c>
      <c r="C17613" s="62" t="s">
        <v>559</v>
      </c>
      <c r="D17613" s="62" t="s">
        <v>560</v>
      </c>
      <c r="E17613" s="173" t="s">
        <v>561</v>
      </c>
    </row>
    <row r="17614" spans="1:5">
      <c r="A17614" s="410" t="s">
        <v>3066</v>
      </c>
      <c r="B17614" s="62" t="s">
        <v>123</v>
      </c>
      <c r="C17614" s="62">
        <v>6.4137999999999999E-4</v>
      </c>
      <c r="D17614" s="62">
        <v>6.92</v>
      </c>
      <c r="E17614" s="173">
        <f t="shared" ref="E17614:E17640" si="389">TRUNC((C17614*D17614),2)</f>
        <v>0</v>
      </c>
    </row>
    <row r="17615" spans="1:5">
      <c r="A17615" s="410" t="s">
        <v>3046</v>
      </c>
      <c r="B17615" s="62" t="s">
        <v>131</v>
      </c>
      <c r="C17615" s="62">
        <v>1.2808000000000001E-4</v>
      </c>
      <c r="D17615" s="62">
        <v>50.4</v>
      </c>
      <c r="E17615" s="173">
        <f t="shared" si="389"/>
        <v>0</v>
      </c>
    </row>
    <row r="17616" spans="1:5">
      <c r="A17616" s="410" t="s">
        <v>3476</v>
      </c>
      <c r="B17616" s="62" t="s">
        <v>123</v>
      </c>
      <c r="C17616" s="62">
        <v>2.125</v>
      </c>
      <c r="D17616" s="62">
        <v>0.08</v>
      </c>
      <c r="E17616" s="173">
        <f t="shared" si="389"/>
        <v>0.17</v>
      </c>
    </row>
    <row r="17617" spans="1:5">
      <c r="A17617" s="410" t="s">
        <v>3067</v>
      </c>
      <c r="B17617" s="62" t="s">
        <v>123</v>
      </c>
      <c r="C17617" s="62">
        <v>5.3170000000000001E-5</v>
      </c>
      <c r="D17617" s="62">
        <v>108.95</v>
      </c>
      <c r="E17617" s="173">
        <f t="shared" si="389"/>
        <v>0</v>
      </c>
    </row>
    <row r="17618" spans="1:5">
      <c r="A17618" s="410" t="s">
        <v>3069</v>
      </c>
      <c r="B17618" s="62" t="s">
        <v>123</v>
      </c>
      <c r="C17618" s="62">
        <v>7.2552999999999995E-4</v>
      </c>
      <c r="D17618" s="62">
        <v>6.21</v>
      </c>
      <c r="E17618" s="173">
        <f t="shared" si="389"/>
        <v>0</v>
      </c>
    </row>
    <row r="17619" spans="1:5">
      <c r="A17619" s="410" t="s">
        <v>3047</v>
      </c>
      <c r="B17619" s="62" t="s">
        <v>131</v>
      </c>
      <c r="C17619" s="62">
        <v>1.09877E-3</v>
      </c>
      <c r="D17619" s="62">
        <v>9.4499999999999993</v>
      </c>
      <c r="E17619" s="173">
        <f t="shared" si="389"/>
        <v>0.01</v>
      </c>
    </row>
    <row r="17620" spans="1:5">
      <c r="A17620" s="410" t="s">
        <v>3477</v>
      </c>
      <c r="B17620" s="62" t="s">
        <v>123</v>
      </c>
      <c r="C17620" s="62">
        <v>1</v>
      </c>
      <c r="D17620" s="62">
        <v>0.79</v>
      </c>
      <c r="E17620" s="173">
        <f t="shared" si="389"/>
        <v>0.79</v>
      </c>
    </row>
    <row r="17621" spans="1:5">
      <c r="A17621" s="410" t="s">
        <v>3075</v>
      </c>
      <c r="B17621" s="62" t="s">
        <v>128</v>
      </c>
      <c r="C17621" s="62">
        <v>1.2092E-4</v>
      </c>
      <c r="D17621" s="62">
        <v>15.32</v>
      </c>
      <c r="E17621" s="173">
        <f t="shared" si="389"/>
        <v>0</v>
      </c>
    </row>
    <row r="17622" spans="1:5">
      <c r="A17622" s="410" t="s">
        <v>3076</v>
      </c>
      <c r="B17622" s="62" t="s">
        <v>122</v>
      </c>
      <c r="C17622" s="62">
        <v>0.08</v>
      </c>
      <c r="D17622" s="62">
        <v>1.87</v>
      </c>
      <c r="E17622" s="173">
        <f t="shared" si="389"/>
        <v>0.14000000000000001</v>
      </c>
    </row>
    <row r="17623" spans="1:5">
      <c r="A17623" s="410" t="s">
        <v>3077</v>
      </c>
      <c r="B17623" s="62" t="s">
        <v>122</v>
      </c>
      <c r="C17623" s="62">
        <v>0.08</v>
      </c>
      <c r="D17623" s="62">
        <v>0.71</v>
      </c>
      <c r="E17623" s="173">
        <f t="shared" si="389"/>
        <v>0.05</v>
      </c>
    </row>
    <row r="17624" spans="1:5">
      <c r="A17624" s="410" t="s">
        <v>3078</v>
      </c>
      <c r="B17624" s="62" t="s">
        <v>122</v>
      </c>
      <c r="C17624" s="62">
        <v>0.08</v>
      </c>
      <c r="D17624" s="62">
        <v>0.34</v>
      </c>
      <c r="E17624" s="173">
        <f t="shared" si="389"/>
        <v>0.02</v>
      </c>
    </row>
    <row r="17625" spans="1:5">
      <c r="A17625" s="410" t="s">
        <v>3079</v>
      </c>
      <c r="B17625" s="62" t="s">
        <v>122</v>
      </c>
      <c r="C17625" s="62">
        <v>0.08</v>
      </c>
      <c r="D17625" s="62">
        <v>0.05</v>
      </c>
      <c r="E17625" s="173">
        <f t="shared" si="389"/>
        <v>0</v>
      </c>
    </row>
    <row r="17626" spans="1:5">
      <c r="A17626" s="410" t="s">
        <v>3048</v>
      </c>
      <c r="B17626" s="62" t="s">
        <v>123</v>
      </c>
      <c r="C17626" s="62">
        <v>2.117E-4</v>
      </c>
      <c r="D17626" s="62">
        <v>31.18</v>
      </c>
      <c r="E17626" s="173">
        <f t="shared" si="389"/>
        <v>0</v>
      </c>
    </row>
    <row r="17627" spans="1:5">
      <c r="A17627" s="410" t="s">
        <v>3049</v>
      </c>
      <c r="B17627" s="62" t="s">
        <v>123</v>
      </c>
      <c r="C17627" s="62">
        <v>9.9220000000000002E-5</v>
      </c>
      <c r="D17627" s="62">
        <v>178.5</v>
      </c>
      <c r="E17627" s="173">
        <f t="shared" si="389"/>
        <v>0.01</v>
      </c>
    </row>
    <row r="17628" spans="1:5">
      <c r="A17628" s="410" t="s">
        <v>3050</v>
      </c>
      <c r="B17628" s="62" t="s">
        <v>123</v>
      </c>
      <c r="C17628" s="62">
        <v>8.91898E-3</v>
      </c>
      <c r="D17628" s="62">
        <v>1.17</v>
      </c>
      <c r="E17628" s="173">
        <f t="shared" si="389"/>
        <v>0.01</v>
      </c>
    </row>
    <row r="17629" spans="1:5" ht="30">
      <c r="A17629" s="410" t="s">
        <v>3051</v>
      </c>
      <c r="B17629" s="62" t="s">
        <v>123</v>
      </c>
      <c r="C17629" s="62">
        <v>8.6000000000000003E-5</v>
      </c>
      <c r="D17629" s="62">
        <v>140.43</v>
      </c>
      <c r="E17629" s="173">
        <f t="shared" si="389"/>
        <v>0.01</v>
      </c>
    </row>
    <row r="17630" spans="1:5" ht="30">
      <c r="A17630" s="410" t="s">
        <v>3052</v>
      </c>
      <c r="B17630" s="62" t="s">
        <v>123</v>
      </c>
      <c r="C17630" s="62">
        <v>5.7599999999999997E-5</v>
      </c>
      <c r="D17630" s="62">
        <v>123.37</v>
      </c>
      <c r="E17630" s="173">
        <f t="shared" si="389"/>
        <v>0</v>
      </c>
    </row>
    <row r="17631" spans="1:5" ht="30">
      <c r="A17631" s="410" t="s">
        <v>3080</v>
      </c>
      <c r="B17631" s="62" t="s">
        <v>123</v>
      </c>
      <c r="C17631" s="62">
        <v>3.5300000000000001E-6</v>
      </c>
      <c r="D17631" s="62">
        <v>593.85</v>
      </c>
      <c r="E17631" s="173">
        <f t="shared" si="389"/>
        <v>0</v>
      </c>
    </row>
    <row r="17632" spans="1:5">
      <c r="A17632" s="410" t="s">
        <v>3478</v>
      </c>
      <c r="B17632" s="62" t="s">
        <v>123</v>
      </c>
      <c r="C17632" s="62">
        <v>1</v>
      </c>
      <c r="D17632" s="62">
        <v>0.8</v>
      </c>
      <c r="E17632" s="173">
        <f t="shared" si="389"/>
        <v>0.8</v>
      </c>
    </row>
    <row r="17633" spans="1:5">
      <c r="A17633" s="410" t="s">
        <v>3479</v>
      </c>
      <c r="B17633" s="62" t="s">
        <v>123</v>
      </c>
      <c r="C17633" s="62">
        <v>1</v>
      </c>
      <c r="D17633" s="62">
        <v>0.56000000000000005</v>
      </c>
      <c r="E17633" s="173">
        <f t="shared" si="389"/>
        <v>0.56000000000000005</v>
      </c>
    </row>
    <row r="17634" spans="1:5">
      <c r="A17634" s="410" t="s">
        <v>3081</v>
      </c>
      <c r="B17634" s="62" t="s">
        <v>123</v>
      </c>
      <c r="C17634" s="62">
        <v>2.1659999999999999E-5</v>
      </c>
      <c r="D17634" s="62">
        <v>134.63</v>
      </c>
      <c r="E17634" s="173">
        <f t="shared" si="389"/>
        <v>0</v>
      </c>
    </row>
    <row r="17635" spans="1:5">
      <c r="A17635" s="410" t="s">
        <v>3082</v>
      </c>
      <c r="B17635" s="62" t="s">
        <v>123</v>
      </c>
      <c r="C17635" s="62">
        <v>1.6460000000000002E-5</v>
      </c>
      <c r="D17635" s="62">
        <v>202.84</v>
      </c>
      <c r="E17635" s="173">
        <f t="shared" si="389"/>
        <v>0</v>
      </c>
    </row>
    <row r="17636" spans="1:5">
      <c r="A17636" s="410" t="s">
        <v>3083</v>
      </c>
      <c r="B17636" s="62" t="s">
        <v>123</v>
      </c>
      <c r="C17636" s="62">
        <v>3.5300000000000001E-6</v>
      </c>
      <c r="D17636" s="62">
        <v>574.46</v>
      </c>
      <c r="E17636" s="173">
        <f t="shared" si="389"/>
        <v>0</v>
      </c>
    </row>
    <row r="17637" spans="1:5">
      <c r="A17637" s="410" t="s">
        <v>3084</v>
      </c>
      <c r="B17637" s="62" t="s">
        <v>123</v>
      </c>
      <c r="C17637" s="62">
        <v>4.34E-6</v>
      </c>
      <c r="D17637" s="62">
        <v>276.64</v>
      </c>
      <c r="E17637" s="173">
        <f t="shared" si="389"/>
        <v>0</v>
      </c>
    </row>
    <row r="17638" spans="1:5">
      <c r="A17638" s="410" t="s">
        <v>3085</v>
      </c>
      <c r="B17638" s="62" t="s">
        <v>123</v>
      </c>
      <c r="C17638" s="62">
        <v>2.184E-4</v>
      </c>
      <c r="D17638" s="62">
        <v>8.1</v>
      </c>
      <c r="E17638" s="173">
        <f t="shared" si="389"/>
        <v>0</v>
      </c>
    </row>
    <row r="17639" spans="1:5">
      <c r="A17639" s="410" t="s">
        <v>3086</v>
      </c>
      <c r="B17639" s="62" t="s">
        <v>123</v>
      </c>
      <c r="C17639" s="62">
        <v>1.2092E-4</v>
      </c>
      <c r="D17639" s="62">
        <v>11.01</v>
      </c>
      <c r="E17639" s="173">
        <f t="shared" si="389"/>
        <v>0</v>
      </c>
    </row>
    <row r="17640" spans="1:5">
      <c r="A17640" s="410" t="s">
        <v>3087</v>
      </c>
      <c r="B17640" s="62" t="s">
        <v>123</v>
      </c>
      <c r="C17640" s="62">
        <v>1.2092E-4</v>
      </c>
      <c r="D17640" s="62">
        <v>24.42</v>
      </c>
      <c r="E17640" s="173">
        <f t="shared" si="389"/>
        <v>0</v>
      </c>
    </row>
    <row r="17641" spans="1:5">
      <c r="A17641" s="410" t="s">
        <v>562</v>
      </c>
      <c r="B17641" s="62" t="s">
        <v>563</v>
      </c>
      <c r="C17641" s="62" t="s">
        <v>563</v>
      </c>
      <c r="D17641" s="62" t="s">
        <v>563</v>
      </c>
      <c r="E17641" s="173">
        <f>SUM(E17614:E17640)</f>
        <v>2.5700000000000003</v>
      </c>
    </row>
    <row r="17642" spans="1:5">
      <c r="A17642" s="410"/>
      <c r="B17642" s="62"/>
      <c r="C17642" s="62"/>
      <c r="D17642" s="62"/>
      <c r="E17642" s="173"/>
    </row>
    <row r="17643" spans="1:5">
      <c r="A17643" s="410" t="s">
        <v>565</v>
      </c>
      <c r="B17643" s="62" t="s">
        <v>563</v>
      </c>
      <c r="C17643" s="62" t="s">
        <v>563</v>
      </c>
      <c r="D17643" s="62" t="s">
        <v>563</v>
      </c>
      <c r="E17643" s="173">
        <f>E17607+E17611+E17641</f>
        <v>3.33</v>
      </c>
    </row>
    <row r="17644" spans="1:5">
      <c r="A17644" s="410"/>
      <c r="B17644" s="62"/>
      <c r="C17644" s="62"/>
      <c r="D17644" s="413"/>
      <c r="E17644" s="173"/>
    </row>
    <row r="17645" spans="1:5">
      <c r="A17645" s="410"/>
      <c r="B17645" s="62"/>
      <c r="C17645" s="62"/>
      <c r="D17645" s="62"/>
      <c r="E17645" s="173"/>
    </row>
    <row r="17646" spans="1:5">
      <c r="A17646" s="410"/>
      <c r="B17646" s="62"/>
      <c r="C17646" s="62"/>
      <c r="D17646" s="62"/>
      <c r="E17646" s="173"/>
    </row>
    <row r="17647" spans="1:5">
      <c r="A17647" s="410" t="s">
        <v>1623</v>
      </c>
      <c r="B17647" s="62" t="s">
        <v>3547</v>
      </c>
      <c r="C17647" s="62"/>
      <c r="D17647" s="62"/>
      <c r="E17647" s="173"/>
    </row>
    <row r="17648" spans="1:5" ht="30">
      <c r="A17648" s="410" t="s">
        <v>1337</v>
      </c>
      <c r="B17648" s="62"/>
      <c r="C17648" s="62"/>
      <c r="D17648" s="62"/>
      <c r="E17648" s="173"/>
    </row>
    <row r="17649" spans="1:5">
      <c r="A17649" s="410" t="s">
        <v>570</v>
      </c>
      <c r="B17649" s="62"/>
      <c r="C17649" s="62"/>
      <c r="D17649" s="62"/>
      <c r="E17649" s="173"/>
    </row>
    <row r="17650" spans="1:5">
      <c r="A17650" s="410"/>
      <c r="B17650" s="62"/>
      <c r="C17650" s="62"/>
      <c r="D17650" s="62"/>
      <c r="E17650" s="173"/>
    </row>
    <row r="17651" spans="1:5">
      <c r="A17651" s="410" t="s">
        <v>576</v>
      </c>
      <c r="B17651" s="62" t="s">
        <v>558</v>
      </c>
      <c r="C17651" s="62" t="s">
        <v>559</v>
      </c>
      <c r="D17651" s="62" t="s">
        <v>560</v>
      </c>
      <c r="E17651" s="173" t="s">
        <v>561</v>
      </c>
    </row>
    <row r="17652" spans="1:5" ht="30">
      <c r="A17652" s="410" t="s">
        <v>3061</v>
      </c>
      <c r="B17652" s="62" t="s">
        <v>123</v>
      </c>
      <c r="C17652" s="62">
        <v>8.1200000000000002E-6</v>
      </c>
      <c r="D17652" s="62">
        <v>576</v>
      </c>
      <c r="E17652" s="173">
        <f>TRUNC((C17652*D17652),2)</f>
        <v>0</v>
      </c>
    </row>
    <row r="17653" spans="1:5">
      <c r="A17653" s="410" t="s">
        <v>562</v>
      </c>
      <c r="B17653" s="62" t="s">
        <v>563</v>
      </c>
      <c r="C17653" s="62" t="s">
        <v>563</v>
      </c>
      <c r="D17653" s="62" t="s">
        <v>563</v>
      </c>
      <c r="E17653" s="173">
        <f>SUM(E17652:E17652)</f>
        <v>0</v>
      </c>
    </row>
    <row r="17654" spans="1:5">
      <c r="A17654" s="410"/>
      <c r="B17654" s="62"/>
      <c r="C17654" s="62"/>
      <c r="D17654" s="62"/>
      <c r="E17654" s="173"/>
    </row>
    <row r="17655" spans="1:5">
      <c r="A17655" s="410" t="s">
        <v>557</v>
      </c>
      <c r="B17655" s="62" t="s">
        <v>558</v>
      </c>
      <c r="C17655" s="62" t="s">
        <v>559</v>
      </c>
      <c r="D17655" s="62" t="s">
        <v>560</v>
      </c>
      <c r="E17655" s="173" t="s">
        <v>561</v>
      </c>
    </row>
    <row r="17656" spans="1:5">
      <c r="A17656" s="410" t="s">
        <v>3124</v>
      </c>
      <c r="B17656" s="62" t="s">
        <v>122</v>
      </c>
      <c r="C17656" s="62">
        <v>6.1806E-2</v>
      </c>
      <c r="D17656" s="62">
        <v>9.34</v>
      </c>
      <c r="E17656" s="173">
        <f>TRUNC((C17656*D17656),2)</f>
        <v>0.56999999999999995</v>
      </c>
    </row>
    <row r="17657" spans="1:5">
      <c r="A17657" s="410" t="s">
        <v>3125</v>
      </c>
      <c r="B17657" s="62" t="s">
        <v>122</v>
      </c>
      <c r="C17657" s="62">
        <v>6.1806E-2</v>
      </c>
      <c r="D17657" s="62">
        <v>13.3</v>
      </c>
      <c r="E17657" s="173">
        <f>TRUNC((C17657*D17657),2)</f>
        <v>0.82</v>
      </c>
    </row>
    <row r="17658" spans="1:5">
      <c r="A17658" s="410" t="s">
        <v>562</v>
      </c>
      <c r="B17658" s="62" t="s">
        <v>563</v>
      </c>
      <c r="C17658" s="62" t="s">
        <v>563</v>
      </c>
      <c r="D17658" s="62" t="s">
        <v>563</v>
      </c>
      <c r="E17658" s="173">
        <f>SUM(E17656:E17657)</f>
        <v>1.39</v>
      </c>
    </row>
    <row r="17659" spans="1:5">
      <c r="A17659" s="410"/>
      <c r="B17659" s="62"/>
      <c r="C17659" s="62"/>
      <c r="D17659" s="62"/>
      <c r="E17659" s="173"/>
    </row>
    <row r="17660" spans="1:5">
      <c r="A17660" s="410" t="s">
        <v>564</v>
      </c>
      <c r="B17660" s="62" t="s">
        <v>558</v>
      </c>
      <c r="C17660" s="62" t="s">
        <v>559</v>
      </c>
      <c r="D17660" s="62" t="s">
        <v>560</v>
      </c>
      <c r="E17660" s="173" t="s">
        <v>561</v>
      </c>
    </row>
    <row r="17661" spans="1:5">
      <c r="A17661" s="410" t="s">
        <v>3066</v>
      </c>
      <c r="B17661" s="62" t="s">
        <v>123</v>
      </c>
      <c r="C17661" s="62">
        <v>9.6206000000000004E-4</v>
      </c>
      <c r="D17661" s="62">
        <v>6.92</v>
      </c>
      <c r="E17661" s="173">
        <f t="shared" ref="E17661:E17686" si="390">TRUNC((C17661*D17661),2)</f>
        <v>0</v>
      </c>
    </row>
    <row r="17662" spans="1:5">
      <c r="A17662" s="410" t="s">
        <v>3046</v>
      </c>
      <c r="B17662" s="62" t="s">
        <v>131</v>
      </c>
      <c r="C17662" s="62">
        <v>1.9212E-4</v>
      </c>
      <c r="D17662" s="62">
        <v>50.4</v>
      </c>
      <c r="E17662" s="173">
        <f t="shared" si="390"/>
        <v>0</v>
      </c>
    </row>
    <row r="17663" spans="1:5" ht="30">
      <c r="A17663" s="410" t="s">
        <v>3480</v>
      </c>
      <c r="B17663" s="62" t="s">
        <v>123</v>
      </c>
      <c r="C17663" s="62">
        <v>1.3636363600000001</v>
      </c>
      <c r="D17663" s="62">
        <v>0.33</v>
      </c>
      <c r="E17663" s="173">
        <f t="shared" si="390"/>
        <v>0.44</v>
      </c>
    </row>
    <row r="17664" spans="1:5">
      <c r="A17664" s="410" t="s">
        <v>3067</v>
      </c>
      <c r="B17664" s="62" t="s">
        <v>123</v>
      </c>
      <c r="C17664" s="62">
        <v>7.9759999999999995E-5</v>
      </c>
      <c r="D17664" s="62">
        <v>108.95</v>
      </c>
      <c r="E17664" s="173">
        <f t="shared" si="390"/>
        <v>0</v>
      </c>
    </row>
    <row r="17665" spans="1:5">
      <c r="A17665" s="410" t="s">
        <v>3069</v>
      </c>
      <c r="B17665" s="62" t="s">
        <v>123</v>
      </c>
      <c r="C17665" s="62">
        <v>1.0882999999999999E-3</v>
      </c>
      <c r="D17665" s="62">
        <v>6.21</v>
      </c>
      <c r="E17665" s="173">
        <f t="shared" si="390"/>
        <v>0</v>
      </c>
    </row>
    <row r="17666" spans="1:5">
      <c r="A17666" s="410" t="s">
        <v>3047</v>
      </c>
      <c r="B17666" s="62" t="s">
        <v>131</v>
      </c>
      <c r="C17666" s="62">
        <v>1.6481600000000001E-3</v>
      </c>
      <c r="D17666" s="62">
        <v>9.4499999999999993</v>
      </c>
      <c r="E17666" s="173">
        <f t="shared" si="390"/>
        <v>0.01</v>
      </c>
    </row>
    <row r="17667" spans="1:5">
      <c r="A17667" s="410" t="s">
        <v>3075</v>
      </c>
      <c r="B17667" s="62" t="s">
        <v>128</v>
      </c>
      <c r="C17667" s="62">
        <v>1.8138E-4</v>
      </c>
      <c r="D17667" s="62">
        <v>15.32</v>
      </c>
      <c r="E17667" s="173">
        <f t="shared" si="390"/>
        <v>0</v>
      </c>
    </row>
    <row r="17668" spans="1:5">
      <c r="A17668" s="410" t="s">
        <v>3076</v>
      </c>
      <c r="B17668" s="62" t="s">
        <v>122</v>
      </c>
      <c r="C17668" s="62">
        <v>0.12</v>
      </c>
      <c r="D17668" s="62">
        <v>1.87</v>
      </c>
      <c r="E17668" s="173">
        <f t="shared" si="390"/>
        <v>0.22</v>
      </c>
    </row>
    <row r="17669" spans="1:5">
      <c r="A17669" s="410" t="s">
        <v>3077</v>
      </c>
      <c r="B17669" s="62" t="s">
        <v>122</v>
      </c>
      <c r="C17669" s="62">
        <v>0.12</v>
      </c>
      <c r="D17669" s="62">
        <v>0.71</v>
      </c>
      <c r="E17669" s="173">
        <f t="shared" si="390"/>
        <v>0.08</v>
      </c>
    </row>
    <row r="17670" spans="1:5">
      <c r="A17670" s="410" t="s">
        <v>3078</v>
      </c>
      <c r="B17670" s="62" t="s">
        <v>122</v>
      </c>
      <c r="C17670" s="62">
        <v>0.12</v>
      </c>
      <c r="D17670" s="62">
        <v>0.34</v>
      </c>
      <c r="E17670" s="173">
        <f t="shared" si="390"/>
        <v>0.04</v>
      </c>
    </row>
    <row r="17671" spans="1:5">
      <c r="A17671" s="410" t="s">
        <v>3079</v>
      </c>
      <c r="B17671" s="62" t="s">
        <v>122</v>
      </c>
      <c r="C17671" s="62">
        <v>0.12</v>
      </c>
      <c r="D17671" s="62">
        <v>0.05</v>
      </c>
      <c r="E17671" s="173">
        <f t="shared" si="390"/>
        <v>0</v>
      </c>
    </row>
    <row r="17672" spans="1:5">
      <c r="A17672" s="410" t="s">
        <v>3048</v>
      </c>
      <c r="B17672" s="62" t="s">
        <v>123</v>
      </c>
      <c r="C17672" s="62">
        <v>3.1755999999999999E-4</v>
      </c>
      <c r="D17672" s="62">
        <v>31.18</v>
      </c>
      <c r="E17672" s="173">
        <f t="shared" si="390"/>
        <v>0</v>
      </c>
    </row>
    <row r="17673" spans="1:5">
      <c r="A17673" s="410" t="s">
        <v>3049</v>
      </c>
      <c r="B17673" s="62" t="s">
        <v>123</v>
      </c>
      <c r="C17673" s="62">
        <v>1.4883999999999999E-4</v>
      </c>
      <c r="D17673" s="62">
        <v>178.5</v>
      </c>
      <c r="E17673" s="173">
        <f t="shared" si="390"/>
        <v>0.02</v>
      </c>
    </row>
    <row r="17674" spans="1:5">
      <c r="A17674" s="410" t="s">
        <v>3050</v>
      </c>
      <c r="B17674" s="62" t="s">
        <v>123</v>
      </c>
      <c r="C17674" s="62">
        <v>1.337846E-2</v>
      </c>
      <c r="D17674" s="62">
        <v>1.17</v>
      </c>
      <c r="E17674" s="173">
        <f t="shared" si="390"/>
        <v>0.01</v>
      </c>
    </row>
    <row r="17675" spans="1:5" ht="30">
      <c r="A17675" s="410" t="s">
        <v>3051</v>
      </c>
      <c r="B17675" s="62" t="s">
        <v>123</v>
      </c>
      <c r="C17675" s="62">
        <v>1.2899999999999999E-4</v>
      </c>
      <c r="D17675" s="62">
        <v>140.43</v>
      </c>
      <c r="E17675" s="173">
        <f t="shared" si="390"/>
        <v>0.01</v>
      </c>
    </row>
    <row r="17676" spans="1:5" ht="30">
      <c r="A17676" s="410" t="s">
        <v>3052</v>
      </c>
      <c r="B17676" s="62" t="s">
        <v>123</v>
      </c>
      <c r="C17676" s="62">
        <v>8.6399999999999999E-5</v>
      </c>
      <c r="D17676" s="62">
        <v>123.37</v>
      </c>
      <c r="E17676" s="173">
        <f t="shared" si="390"/>
        <v>0.01</v>
      </c>
    </row>
    <row r="17677" spans="1:5" ht="30">
      <c r="A17677" s="410" t="s">
        <v>3080</v>
      </c>
      <c r="B17677" s="62" t="s">
        <v>123</v>
      </c>
      <c r="C17677" s="62">
        <v>5.3000000000000001E-6</v>
      </c>
      <c r="D17677" s="62">
        <v>593.85</v>
      </c>
      <c r="E17677" s="173">
        <f t="shared" si="390"/>
        <v>0</v>
      </c>
    </row>
    <row r="17678" spans="1:5">
      <c r="A17678" s="410" t="s">
        <v>3081</v>
      </c>
      <c r="B17678" s="62" t="s">
        <v>123</v>
      </c>
      <c r="C17678" s="62">
        <v>3.2499999999999997E-5</v>
      </c>
      <c r="D17678" s="62">
        <v>134.63</v>
      </c>
      <c r="E17678" s="173">
        <f t="shared" si="390"/>
        <v>0</v>
      </c>
    </row>
    <row r="17679" spans="1:5">
      <c r="A17679" s="410" t="s">
        <v>3082</v>
      </c>
      <c r="B17679" s="62" t="s">
        <v>123</v>
      </c>
      <c r="C17679" s="62">
        <v>2.4680000000000001E-5</v>
      </c>
      <c r="D17679" s="62">
        <v>202.84</v>
      </c>
      <c r="E17679" s="173">
        <f t="shared" si="390"/>
        <v>0</v>
      </c>
    </row>
    <row r="17680" spans="1:5">
      <c r="A17680" s="410" t="s">
        <v>3083</v>
      </c>
      <c r="B17680" s="62" t="s">
        <v>123</v>
      </c>
      <c r="C17680" s="62">
        <v>5.3000000000000001E-6</v>
      </c>
      <c r="D17680" s="62">
        <v>574.46</v>
      </c>
      <c r="E17680" s="173">
        <f t="shared" si="390"/>
        <v>0</v>
      </c>
    </row>
    <row r="17681" spans="1:5">
      <c r="A17681" s="410" t="s">
        <v>3084</v>
      </c>
      <c r="B17681" s="62" t="s">
        <v>123</v>
      </c>
      <c r="C17681" s="62">
        <v>6.4999999999999996E-6</v>
      </c>
      <c r="D17681" s="62">
        <v>276.64</v>
      </c>
      <c r="E17681" s="173">
        <f t="shared" si="390"/>
        <v>0</v>
      </c>
    </row>
    <row r="17682" spans="1:5">
      <c r="A17682" s="410" t="s">
        <v>3085</v>
      </c>
      <c r="B17682" s="62" t="s">
        <v>123</v>
      </c>
      <c r="C17682" s="62">
        <v>3.2759999999999999E-4</v>
      </c>
      <c r="D17682" s="62">
        <v>8.1</v>
      </c>
      <c r="E17682" s="173">
        <f t="shared" si="390"/>
        <v>0</v>
      </c>
    </row>
    <row r="17683" spans="1:5">
      <c r="A17683" s="410" t="s">
        <v>3086</v>
      </c>
      <c r="B17683" s="62" t="s">
        <v>123</v>
      </c>
      <c r="C17683" s="62">
        <v>1.8138E-4</v>
      </c>
      <c r="D17683" s="62">
        <v>11.01</v>
      </c>
      <c r="E17683" s="173">
        <f t="shared" si="390"/>
        <v>0</v>
      </c>
    </row>
    <row r="17684" spans="1:5">
      <c r="A17684" s="410" t="s">
        <v>3087</v>
      </c>
      <c r="B17684" s="62" t="s">
        <v>123</v>
      </c>
      <c r="C17684" s="62">
        <v>1.8138E-4</v>
      </c>
      <c r="D17684" s="62">
        <v>24.42</v>
      </c>
      <c r="E17684" s="173">
        <f t="shared" si="390"/>
        <v>0</v>
      </c>
    </row>
    <row r="17685" spans="1:5">
      <c r="A17685" s="410" t="s">
        <v>3481</v>
      </c>
      <c r="B17685" s="62" t="s">
        <v>123</v>
      </c>
      <c r="C17685" s="62">
        <v>1</v>
      </c>
      <c r="D17685" s="62">
        <v>0.92</v>
      </c>
      <c r="E17685" s="173">
        <f t="shared" si="390"/>
        <v>0.92</v>
      </c>
    </row>
    <row r="17686" spans="1:5">
      <c r="A17686" s="410" t="s">
        <v>3482</v>
      </c>
      <c r="B17686" s="62" t="s">
        <v>123</v>
      </c>
      <c r="C17686" s="62">
        <v>1</v>
      </c>
      <c r="D17686" s="62">
        <v>0.72</v>
      </c>
      <c r="E17686" s="173">
        <f t="shared" si="390"/>
        <v>0.72</v>
      </c>
    </row>
    <row r="17687" spans="1:5">
      <c r="A17687" s="410" t="s">
        <v>562</v>
      </c>
      <c r="B17687" s="62" t="s">
        <v>563</v>
      </c>
      <c r="C17687" s="62" t="s">
        <v>563</v>
      </c>
      <c r="D17687" s="62" t="s">
        <v>563</v>
      </c>
      <c r="E17687" s="173">
        <f>SUM(E17661:E17686)</f>
        <v>2.4800000000000004</v>
      </c>
    </row>
    <row r="17688" spans="1:5">
      <c r="A17688" s="410"/>
      <c r="B17688" s="62"/>
      <c r="C17688" s="62"/>
      <c r="D17688" s="62"/>
      <c r="E17688" s="173"/>
    </row>
    <row r="17689" spans="1:5">
      <c r="A17689" s="410" t="s">
        <v>565</v>
      </c>
      <c r="B17689" s="62" t="s">
        <v>563</v>
      </c>
      <c r="C17689" s="62" t="s">
        <v>563</v>
      </c>
      <c r="D17689" s="62" t="s">
        <v>563</v>
      </c>
      <c r="E17689" s="173">
        <f>E17653+E17658+E17687</f>
        <v>3.87</v>
      </c>
    </row>
    <row r="17690" spans="1:5">
      <c r="A17690" s="410"/>
      <c r="B17690" s="62"/>
      <c r="C17690" s="62"/>
      <c r="D17690" s="413"/>
      <c r="E17690" s="173"/>
    </row>
    <row r="17691" spans="1:5">
      <c r="A17691" s="410"/>
      <c r="B17691" s="62"/>
      <c r="C17691" s="62"/>
      <c r="D17691" s="62"/>
      <c r="E17691" s="173"/>
    </row>
    <row r="17692" spans="1:5">
      <c r="A17692" s="410"/>
      <c r="B17692" s="62"/>
      <c r="C17692" s="62"/>
      <c r="D17692" s="62"/>
      <c r="E17692" s="173"/>
    </row>
    <row r="17693" spans="1:5">
      <c r="A17693" s="410" t="s">
        <v>1624</v>
      </c>
      <c r="B17693" s="62" t="s">
        <v>3547</v>
      </c>
      <c r="C17693" s="62"/>
      <c r="D17693" s="62"/>
      <c r="E17693" s="173"/>
    </row>
    <row r="17694" spans="1:5">
      <c r="A17694" s="410" t="s">
        <v>1338</v>
      </c>
      <c r="B17694" s="62"/>
      <c r="C17694" s="62"/>
      <c r="D17694" s="62"/>
      <c r="E17694" s="173"/>
    </row>
    <row r="17695" spans="1:5">
      <c r="A17695" s="410" t="s">
        <v>570</v>
      </c>
      <c r="B17695" s="62"/>
      <c r="C17695" s="62"/>
      <c r="D17695" s="62"/>
      <c r="E17695" s="173"/>
    </row>
    <row r="17696" spans="1:5">
      <c r="A17696" s="410"/>
      <c r="B17696" s="62"/>
      <c r="C17696" s="62"/>
      <c r="D17696" s="62"/>
      <c r="E17696" s="173"/>
    </row>
    <row r="17697" spans="1:5">
      <c r="A17697" s="410" t="s">
        <v>576</v>
      </c>
      <c r="B17697" s="62" t="s">
        <v>558</v>
      </c>
      <c r="C17697" s="62" t="s">
        <v>559</v>
      </c>
      <c r="D17697" s="62" t="s">
        <v>560</v>
      </c>
      <c r="E17697" s="173" t="s">
        <v>561</v>
      </c>
    </row>
    <row r="17698" spans="1:5" ht="30">
      <c r="A17698" s="410" t="s">
        <v>3061</v>
      </c>
      <c r="B17698" s="62" t="s">
        <v>123</v>
      </c>
      <c r="C17698" s="62">
        <v>8.1240000000000001E-5</v>
      </c>
      <c r="D17698" s="62">
        <v>576</v>
      </c>
      <c r="E17698" s="173">
        <f>TRUNC((C17698*D17698),2)</f>
        <v>0.04</v>
      </c>
    </row>
    <row r="17699" spans="1:5">
      <c r="A17699" s="410" t="s">
        <v>562</v>
      </c>
      <c r="B17699" s="62" t="s">
        <v>563</v>
      </c>
      <c r="C17699" s="62" t="s">
        <v>563</v>
      </c>
      <c r="D17699" s="62" t="s">
        <v>563</v>
      </c>
      <c r="E17699" s="173">
        <f>SUM(E17698:E17698)</f>
        <v>0.04</v>
      </c>
    </row>
    <row r="17700" spans="1:5">
      <c r="A17700" s="410"/>
      <c r="B17700" s="62"/>
      <c r="C17700" s="62"/>
      <c r="D17700" s="62"/>
      <c r="E17700" s="173"/>
    </row>
    <row r="17701" spans="1:5">
      <c r="A17701" s="410" t="s">
        <v>557</v>
      </c>
      <c r="B17701" s="62" t="s">
        <v>558</v>
      </c>
      <c r="C17701" s="62" t="s">
        <v>559</v>
      </c>
      <c r="D17701" s="62" t="s">
        <v>560</v>
      </c>
      <c r="E17701" s="173" t="s">
        <v>561</v>
      </c>
    </row>
    <row r="17702" spans="1:5">
      <c r="A17702" s="410" t="s">
        <v>3090</v>
      </c>
      <c r="B17702" s="62" t="s">
        <v>122</v>
      </c>
      <c r="C17702" s="62">
        <v>0.61026000000000002</v>
      </c>
      <c r="D17702" s="62">
        <v>13.3</v>
      </c>
      <c r="E17702" s="173">
        <f>TRUNC((C17702*D17702),2)</f>
        <v>8.11</v>
      </c>
    </row>
    <row r="17703" spans="1:5">
      <c r="A17703" s="410" t="s">
        <v>3063</v>
      </c>
      <c r="B17703" s="62" t="s">
        <v>122</v>
      </c>
      <c r="C17703" s="62">
        <v>0.61026000000000002</v>
      </c>
      <c r="D17703" s="62">
        <v>8.51</v>
      </c>
      <c r="E17703" s="173">
        <f>TRUNC((C17703*D17703),2)</f>
        <v>5.19</v>
      </c>
    </row>
    <row r="17704" spans="1:5">
      <c r="A17704" s="410" t="s">
        <v>562</v>
      </c>
      <c r="B17704" s="62" t="s">
        <v>563</v>
      </c>
      <c r="C17704" s="62" t="s">
        <v>563</v>
      </c>
      <c r="D17704" s="62" t="s">
        <v>563</v>
      </c>
      <c r="E17704" s="173">
        <f>SUM(E17702:E17703)</f>
        <v>13.3</v>
      </c>
    </row>
    <row r="17705" spans="1:5">
      <c r="A17705" s="410"/>
      <c r="B17705" s="62"/>
      <c r="C17705" s="62"/>
      <c r="D17705" s="62"/>
      <c r="E17705" s="173"/>
    </row>
    <row r="17706" spans="1:5">
      <c r="A17706" s="410" t="s">
        <v>564</v>
      </c>
      <c r="B17706" s="62" t="s">
        <v>558</v>
      </c>
      <c r="C17706" s="62" t="s">
        <v>559</v>
      </c>
      <c r="D17706" s="62" t="s">
        <v>560</v>
      </c>
      <c r="E17706" s="173" t="s">
        <v>561</v>
      </c>
    </row>
    <row r="17707" spans="1:5">
      <c r="A17707" s="410" t="s">
        <v>3066</v>
      </c>
      <c r="B17707" s="62" t="s">
        <v>123</v>
      </c>
      <c r="C17707" s="62">
        <v>9.6206399999999997E-3</v>
      </c>
      <c r="D17707" s="62">
        <v>6.92</v>
      </c>
      <c r="E17707" s="173">
        <f t="shared" ref="E17707:E17730" si="391">TRUNC((C17707*D17707),2)</f>
        <v>0.06</v>
      </c>
    </row>
    <row r="17708" spans="1:5">
      <c r="A17708" s="410" t="s">
        <v>3046</v>
      </c>
      <c r="B17708" s="62" t="s">
        <v>131</v>
      </c>
      <c r="C17708" s="62">
        <v>1.9212000000000001E-3</v>
      </c>
      <c r="D17708" s="62">
        <v>50.4</v>
      </c>
      <c r="E17708" s="173">
        <f t="shared" si="391"/>
        <v>0.09</v>
      </c>
    </row>
    <row r="17709" spans="1:5">
      <c r="A17709" s="410" t="s">
        <v>3067</v>
      </c>
      <c r="B17709" s="62" t="s">
        <v>123</v>
      </c>
      <c r="C17709" s="62">
        <v>7.9752000000000002E-4</v>
      </c>
      <c r="D17709" s="62">
        <v>108.95</v>
      </c>
      <c r="E17709" s="173">
        <f t="shared" si="391"/>
        <v>0.08</v>
      </c>
    </row>
    <row r="17710" spans="1:5">
      <c r="A17710" s="410" t="s">
        <v>3069</v>
      </c>
      <c r="B17710" s="62" t="s">
        <v>123</v>
      </c>
      <c r="C17710" s="62">
        <v>1.0882920000000001E-2</v>
      </c>
      <c r="D17710" s="62">
        <v>6.21</v>
      </c>
      <c r="E17710" s="173">
        <f t="shared" si="391"/>
        <v>0.06</v>
      </c>
    </row>
    <row r="17711" spans="1:5">
      <c r="A17711" s="410" t="s">
        <v>3047</v>
      </c>
      <c r="B17711" s="62" t="s">
        <v>131</v>
      </c>
      <c r="C17711" s="62">
        <v>1.648152E-2</v>
      </c>
      <c r="D17711" s="62">
        <v>9.4499999999999993</v>
      </c>
      <c r="E17711" s="173">
        <f t="shared" si="391"/>
        <v>0.15</v>
      </c>
    </row>
    <row r="17712" spans="1:5">
      <c r="A17712" s="410" t="s">
        <v>3075</v>
      </c>
      <c r="B17712" s="62" t="s">
        <v>128</v>
      </c>
      <c r="C17712" s="62">
        <v>1.8138E-3</v>
      </c>
      <c r="D17712" s="62">
        <v>15.32</v>
      </c>
      <c r="E17712" s="173">
        <f t="shared" si="391"/>
        <v>0.02</v>
      </c>
    </row>
    <row r="17713" spans="1:5">
      <c r="A17713" s="410" t="s">
        <v>3076</v>
      </c>
      <c r="B17713" s="62" t="s">
        <v>122</v>
      </c>
      <c r="C17713" s="62">
        <v>1.2053475899999999</v>
      </c>
      <c r="D17713" s="62">
        <v>1.87</v>
      </c>
      <c r="E17713" s="173">
        <f t="shared" si="391"/>
        <v>2.25</v>
      </c>
    </row>
    <row r="17714" spans="1:5">
      <c r="A17714" s="410" t="s">
        <v>3077</v>
      </c>
      <c r="B17714" s="62" t="s">
        <v>122</v>
      </c>
      <c r="C17714" s="62">
        <v>1.2</v>
      </c>
      <c r="D17714" s="62">
        <v>0.71</v>
      </c>
      <c r="E17714" s="173">
        <f t="shared" si="391"/>
        <v>0.85</v>
      </c>
    </row>
    <row r="17715" spans="1:5">
      <c r="A17715" s="410" t="s">
        <v>3078</v>
      </c>
      <c r="B17715" s="62" t="s">
        <v>122</v>
      </c>
      <c r="C17715" s="62">
        <v>1.2</v>
      </c>
      <c r="D17715" s="62">
        <v>0.34</v>
      </c>
      <c r="E17715" s="173">
        <f t="shared" si="391"/>
        <v>0.4</v>
      </c>
    </row>
    <row r="17716" spans="1:5">
      <c r="A17716" s="410" t="s">
        <v>3079</v>
      </c>
      <c r="B17716" s="62" t="s">
        <v>122</v>
      </c>
      <c r="C17716" s="62">
        <v>1.2</v>
      </c>
      <c r="D17716" s="62">
        <v>0.05</v>
      </c>
      <c r="E17716" s="173">
        <f t="shared" si="391"/>
        <v>0.06</v>
      </c>
    </row>
    <row r="17717" spans="1:5">
      <c r="A17717" s="410" t="s">
        <v>3483</v>
      </c>
      <c r="B17717" s="62" t="s">
        <v>123</v>
      </c>
      <c r="C17717" s="62">
        <v>1</v>
      </c>
      <c r="D17717" s="62">
        <v>45.29</v>
      </c>
      <c r="E17717" s="173">
        <f t="shared" si="391"/>
        <v>45.29</v>
      </c>
    </row>
    <row r="17718" spans="1:5">
      <c r="A17718" s="410" t="s">
        <v>3048</v>
      </c>
      <c r="B17718" s="62" t="s">
        <v>123</v>
      </c>
      <c r="C17718" s="62">
        <v>3.17556E-3</v>
      </c>
      <c r="D17718" s="62">
        <v>31.18</v>
      </c>
      <c r="E17718" s="173">
        <f t="shared" si="391"/>
        <v>0.09</v>
      </c>
    </row>
    <row r="17719" spans="1:5">
      <c r="A17719" s="410" t="s">
        <v>3049</v>
      </c>
      <c r="B17719" s="62" t="s">
        <v>123</v>
      </c>
      <c r="C17719" s="62">
        <v>1.48836E-3</v>
      </c>
      <c r="D17719" s="62">
        <v>178.5</v>
      </c>
      <c r="E17719" s="173">
        <f t="shared" si="391"/>
        <v>0.26</v>
      </c>
    </row>
    <row r="17720" spans="1:5">
      <c r="A17720" s="410" t="s">
        <v>3050</v>
      </c>
      <c r="B17720" s="62" t="s">
        <v>123</v>
      </c>
      <c r="C17720" s="62">
        <v>0.13378464000000001</v>
      </c>
      <c r="D17720" s="62">
        <v>1.17</v>
      </c>
      <c r="E17720" s="173">
        <f t="shared" si="391"/>
        <v>0.15</v>
      </c>
    </row>
    <row r="17721" spans="1:5" ht="30">
      <c r="A17721" s="410" t="s">
        <v>3051</v>
      </c>
      <c r="B17721" s="62" t="s">
        <v>123</v>
      </c>
      <c r="C17721" s="62">
        <v>1.2899999999999999E-3</v>
      </c>
      <c r="D17721" s="62">
        <v>140.43</v>
      </c>
      <c r="E17721" s="173">
        <f t="shared" si="391"/>
        <v>0.18</v>
      </c>
    </row>
    <row r="17722" spans="1:5" ht="30">
      <c r="A17722" s="410" t="s">
        <v>3052</v>
      </c>
      <c r="B17722" s="62" t="s">
        <v>123</v>
      </c>
      <c r="C17722" s="62">
        <v>8.6399999999999997E-4</v>
      </c>
      <c r="D17722" s="62">
        <v>123.37</v>
      </c>
      <c r="E17722" s="173">
        <f t="shared" si="391"/>
        <v>0.1</v>
      </c>
    </row>
    <row r="17723" spans="1:5" ht="30">
      <c r="A17723" s="410" t="s">
        <v>3080</v>
      </c>
      <c r="B17723" s="62" t="s">
        <v>123</v>
      </c>
      <c r="C17723" s="62">
        <v>5.2920000000000002E-5</v>
      </c>
      <c r="D17723" s="62">
        <v>593.85</v>
      </c>
      <c r="E17723" s="173">
        <f t="shared" si="391"/>
        <v>0.03</v>
      </c>
    </row>
    <row r="17724" spans="1:5">
      <c r="A17724" s="410" t="s">
        <v>3081</v>
      </c>
      <c r="B17724" s="62" t="s">
        <v>123</v>
      </c>
      <c r="C17724" s="62">
        <v>3.2496000000000001E-4</v>
      </c>
      <c r="D17724" s="62">
        <v>134.63</v>
      </c>
      <c r="E17724" s="173">
        <f t="shared" si="391"/>
        <v>0.04</v>
      </c>
    </row>
    <row r="17725" spans="1:5">
      <c r="A17725" s="410" t="s">
        <v>3082</v>
      </c>
      <c r="B17725" s="62" t="s">
        <v>123</v>
      </c>
      <c r="C17725" s="62">
        <v>2.4684000000000002E-4</v>
      </c>
      <c r="D17725" s="62">
        <v>202.84</v>
      </c>
      <c r="E17725" s="173">
        <f t="shared" si="391"/>
        <v>0.05</v>
      </c>
    </row>
    <row r="17726" spans="1:5">
      <c r="A17726" s="410" t="s">
        <v>3083</v>
      </c>
      <c r="B17726" s="62" t="s">
        <v>123</v>
      </c>
      <c r="C17726" s="62">
        <v>5.2920000000000002E-5</v>
      </c>
      <c r="D17726" s="62">
        <v>574.46</v>
      </c>
      <c r="E17726" s="173">
        <f t="shared" si="391"/>
        <v>0.03</v>
      </c>
    </row>
    <row r="17727" spans="1:5">
      <c r="A17727" s="410" t="s">
        <v>3084</v>
      </c>
      <c r="B17727" s="62" t="s">
        <v>123</v>
      </c>
      <c r="C17727" s="62">
        <v>6.5040000000000001E-5</v>
      </c>
      <c r="D17727" s="62">
        <v>276.64</v>
      </c>
      <c r="E17727" s="173">
        <f t="shared" si="391"/>
        <v>0.01</v>
      </c>
    </row>
    <row r="17728" spans="1:5">
      <c r="A17728" s="410" t="s">
        <v>3085</v>
      </c>
      <c r="B17728" s="62" t="s">
        <v>123</v>
      </c>
      <c r="C17728" s="62">
        <v>3.2759999999999998E-3</v>
      </c>
      <c r="D17728" s="62">
        <v>8.1</v>
      </c>
      <c r="E17728" s="173">
        <f t="shared" si="391"/>
        <v>0.02</v>
      </c>
    </row>
    <row r="17729" spans="1:5">
      <c r="A17729" s="410" t="s">
        <v>3086</v>
      </c>
      <c r="B17729" s="62" t="s">
        <v>123</v>
      </c>
      <c r="C17729" s="62">
        <v>1.8138E-3</v>
      </c>
      <c r="D17729" s="62">
        <v>11.01</v>
      </c>
      <c r="E17729" s="173">
        <f t="shared" si="391"/>
        <v>0.01</v>
      </c>
    </row>
    <row r="17730" spans="1:5">
      <c r="A17730" s="410" t="s">
        <v>3087</v>
      </c>
      <c r="B17730" s="62" t="s">
        <v>123</v>
      </c>
      <c r="C17730" s="62">
        <v>1.8138E-3</v>
      </c>
      <c r="D17730" s="62">
        <v>24.42</v>
      </c>
      <c r="E17730" s="173">
        <f t="shared" si="391"/>
        <v>0.04</v>
      </c>
    </row>
    <row r="17731" spans="1:5">
      <c r="A17731" s="410" t="s">
        <v>562</v>
      </c>
      <c r="B17731" s="62" t="s">
        <v>563</v>
      </c>
      <c r="C17731" s="62" t="s">
        <v>563</v>
      </c>
      <c r="D17731" s="62" t="s">
        <v>563</v>
      </c>
      <c r="E17731" s="173">
        <f>SUM(E17707:E17730)</f>
        <v>50.32</v>
      </c>
    </row>
    <row r="17732" spans="1:5">
      <c r="A17732" s="410"/>
      <c r="B17732" s="62"/>
      <c r="C17732" s="62"/>
      <c r="D17732" s="62"/>
      <c r="E17732" s="173"/>
    </row>
    <row r="17733" spans="1:5">
      <c r="A17733" s="410" t="s">
        <v>565</v>
      </c>
      <c r="B17733" s="62" t="s">
        <v>563</v>
      </c>
      <c r="C17733" s="62" t="s">
        <v>563</v>
      </c>
      <c r="D17733" s="62" t="s">
        <v>563</v>
      </c>
      <c r="E17733" s="173">
        <f>E17699+E17704+E17731</f>
        <v>63.66</v>
      </c>
    </row>
    <row r="17734" spans="1:5">
      <c r="A17734" s="410"/>
      <c r="B17734" s="62"/>
      <c r="C17734" s="62"/>
      <c r="D17734" s="413"/>
      <c r="E17734" s="173"/>
    </row>
    <row r="17735" spans="1:5">
      <c r="A17735" s="410"/>
      <c r="B17735" s="62"/>
      <c r="C17735" s="62"/>
      <c r="D17735" s="62"/>
      <c r="E17735" s="173"/>
    </row>
    <row r="17736" spans="1:5">
      <c r="A17736" s="410"/>
      <c r="B17736" s="62"/>
      <c r="C17736" s="62"/>
      <c r="D17736" s="62"/>
      <c r="E17736" s="173"/>
    </row>
    <row r="17737" spans="1:5">
      <c r="A17737" s="410" t="s">
        <v>1625</v>
      </c>
      <c r="B17737" s="62" t="s">
        <v>3746</v>
      </c>
      <c r="C17737" s="62"/>
      <c r="D17737" s="62"/>
      <c r="E17737" s="173"/>
    </row>
    <row r="17738" spans="1:5">
      <c r="A17738" s="410" t="s">
        <v>1339</v>
      </c>
      <c r="B17738" s="62"/>
      <c r="C17738" s="62"/>
      <c r="D17738" s="62"/>
      <c r="E17738" s="173"/>
    </row>
    <row r="17739" spans="1:5">
      <c r="A17739" s="410" t="s">
        <v>570</v>
      </c>
      <c r="B17739" s="62"/>
      <c r="C17739" s="62"/>
      <c r="D17739" s="62"/>
      <c r="E17739" s="173"/>
    </row>
    <row r="17740" spans="1:5">
      <c r="A17740" s="410"/>
      <c r="B17740" s="62"/>
      <c r="C17740" s="62"/>
      <c r="D17740" s="62"/>
      <c r="E17740" s="173"/>
    </row>
    <row r="17741" spans="1:5">
      <c r="A17741" s="410" t="s">
        <v>576</v>
      </c>
      <c r="B17741" s="62" t="s">
        <v>558</v>
      </c>
      <c r="C17741" s="62" t="s">
        <v>559</v>
      </c>
      <c r="D17741" s="62" t="s">
        <v>560</v>
      </c>
      <c r="E17741" s="173" t="s">
        <v>561</v>
      </c>
    </row>
    <row r="17742" spans="1:5" ht="30">
      <c r="A17742" s="410" t="s">
        <v>3061</v>
      </c>
      <c r="B17742" s="62" t="s">
        <v>123</v>
      </c>
      <c r="C17742" s="62">
        <v>3.4260000000000001E-5</v>
      </c>
      <c r="D17742" s="62">
        <v>576</v>
      </c>
      <c r="E17742" s="173">
        <f>TRUNC((C17742*D17742),2)</f>
        <v>0.01</v>
      </c>
    </row>
    <row r="17743" spans="1:5">
      <c r="A17743" s="410" t="s">
        <v>562</v>
      </c>
      <c r="B17743" s="62" t="s">
        <v>563</v>
      </c>
      <c r="C17743" s="62" t="s">
        <v>563</v>
      </c>
      <c r="D17743" s="62" t="s">
        <v>563</v>
      </c>
      <c r="E17743" s="173">
        <f>SUM(E17742:E17742)</f>
        <v>0.01</v>
      </c>
    </row>
    <row r="17744" spans="1:5">
      <c r="A17744" s="410"/>
      <c r="B17744" s="62"/>
      <c r="C17744" s="62"/>
      <c r="D17744" s="62"/>
      <c r="E17744" s="173"/>
    </row>
    <row r="17745" spans="1:5">
      <c r="A17745" s="410" t="s">
        <v>557</v>
      </c>
      <c r="B17745" s="62" t="s">
        <v>558</v>
      </c>
      <c r="C17745" s="62" t="s">
        <v>559</v>
      </c>
      <c r="D17745" s="62" t="s">
        <v>560</v>
      </c>
      <c r="E17745" s="173" t="s">
        <v>561</v>
      </c>
    </row>
    <row r="17746" spans="1:5">
      <c r="A17746" s="410" t="s">
        <v>3124</v>
      </c>
      <c r="B17746" s="62" t="s">
        <v>122</v>
      </c>
      <c r="C17746" s="62">
        <v>0.26071831000000001</v>
      </c>
      <c r="D17746" s="62">
        <v>9.34</v>
      </c>
      <c r="E17746" s="173">
        <f>TRUNC((C17746*D17746),2)</f>
        <v>2.4300000000000002</v>
      </c>
    </row>
    <row r="17747" spans="1:5">
      <c r="A17747" s="410" t="s">
        <v>3125</v>
      </c>
      <c r="B17747" s="62" t="s">
        <v>122</v>
      </c>
      <c r="C17747" s="62">
        <v>0.26071831000000001</v>
      </c>
      <c r="D17747" s="62">
        <v>13.3</v>
      </c>
      <c r="E17747" s="173">
        <f>TRUNC((C17747*D17747),2)</f>
        <v>3.46</v>
      </c>
    </row>
    <row r="17748" spans="1:5">
      <c r="A17748" s="410" t="s">
        <v>562</v>
      </c>
      <c r="B17748" s="62" t="s">
        <v>563</v>
      </c>
      <c r="C17748" s="62" t="s">
        <v>563</v>
      </c>
      <c r="D17748" s="62" t="s">
        <v>563</v>
      </c>
      <c r="E17748" s="173">
        <f>SUM(E17746:E17747)</f>
        <v>5.8900000000000006</v>
      </c>
    </row>
    <row r="17749" spans="1:5">
      <c r="A17749" s="410"/>
      <c r="B17749" s="62"/>
      <c r="C17749" s="62"/>
      <c r="D17749" s="62"/>
      <c r="E17749" s="173"/>
    </row>
    <row r="17750" spans="1:5">
      <c r="A17750" s="410" t="s">
        <v>564</v>
      </c>
      <c r="B17750" s="62" t="s">
        <v>558</v>
      </c>
      <c r="C17750" s="62" t="s">
        <v>559</v>
      </c>
      <c r="D17750" s="62" t="s">
        <v>560</v>
      </c>
      <c r="E17750" s="173" t="s">
        <v>561</v>
      </c>
    </row>
    <row r="17751" spans="1:5">
      <c r="A17751" s="410" t="s">
        <v>3066</v>
      </c>
      <c r="B17751" s="62" t="s">
        <v>123</v>
      </c>
      <c r="C17751" s="62">
        <v>4.0582999999999999E-3</v>
      </c>
      <c r="D17751" s="62">
        <v>6.92</v>
      </c>
      <c r="E17751" s="173">
        <f t="shared" ref="E17751:E17774" si="392">TRUNC((C17751*D17751),2)</f>
        <v>0.02</v>
      </c>
    </row>
    <row r="17752" spans="1:5">
      <c r="A17752" s="410" t="s">
        <v>3046</v>
      </c>
      <c r="B17752" s="62" t="s">
        <v>131</v>
      </c>
      <c r="C17752" s="62">
        <v>8.1041999999999996E-4</v>
      </c>
      <c r="D17752" s="62">
        <v>50.4</v>
      </c>
      <c r="E17752" s="173">
        <f t="shared" si="392"/>
        <v>0.04</v>
      </c>
    </row>
    <row r="17753" spans="1:5">
      <c r="A17753" s="410" t="s">
        <v>3067</v>
      </c>
      <c r="B17753" s="62" t="s">
        <v>123</v>
      </c>
      <c r="C17753" s="62">
        <v>3.3641999999999998E-4</v>
      </c>
      <c r="D17753" s="62">
        <v>108.95</v>
      </c>
      <c r="E17753" s="173">
        <f t="shared" si="392"/>
        <v>0.03</v>
      </c>
    </row>
    <row r="17754" spans="1:5">
      <c r="A17754" s="410" t="s">
        <v>3069</v>
      </c>
      <c r="B17754" s="62" t="s">
        <v>123</v>
      </c>
      <c r="C17754" s="62">
        <v>4.59078E-3</v>
      </c>
      <c r="D17754" s="62">
        <v>6.21</v>
      </c>
      <c r="E17754" s="173">
        <f t="shared" si="392"/>
        <v>0.02</v>
      </c>
    </row>
    <row r="17755" spans="1:5">
      <c r="A17755" s="410" t="s">
        <v>3047</v>
      </c>
      <c r="B17755" s="62" t="s">
        <v>131</v>
      </c>
      <c r="C17755" s="62">
        <v>6.9524599999999997E-3</v>
      </c>
      <c r="D17755" s="62">
        <v>9.4499999999999993</v>
      </c>
      <c r="E17755" s="173">
        <f t="shared" si="392"/>
        <v>0.06</v>
      </c>
    </row>
    <row r="17756" spans="1:5">
      <c r="A17756" s="410" t="s">
        <v>3075</v>
      </c>
      <c r="B17756" s="62" t="s">
        <v>128</v>
      </c>
      <c r="C17756" s="62">
        <v>7.6511999999999999E-4</v>
      </c>
      <c r="D17756" s="62">
        <v>15.32</v>
      </c>
      <c r="E17756" s="173">
        <f t="shared" si="392"/>
        <v>0.01</v>
      </c>
    </row>
    <row r="17757" spans="1:5">
      <c r="A17757" s="410" t="s">
        <v>3076</v>
      </c>
      <c r="B17757" s="62" t="s">
        <v>122</v>
      </c>
      <c r="C17757" s="62">
        <v>0.50619999999999998</v>
      </c>
      <c r="D17757" s="62">
        <v>1.87</v>
      </c>
      <c r="E17757" s="173">
        <f t="shared" si="392"/>
        <v>0.94</v>
      </c>
    </row>
    <row r="17758" spans="1:5">
      <c r="A17758" s="410" t="s">
        <v>3077</v>
      </c>
      <c r="B17758" s="62" t="s">
        <v>122</v>
      </c>
      <c r="C17758" s="62">
        <v>0.50619999999999998</v>
      </c>
      <c r="D17758" s="62">
        <v>0.71</v>
      </c>
      <c r="E17758" s="173">
        <f t="shared" si="392"/>
        <v>0.35</v>
      </c>
    </row>
    <row r="17759" spans="1:5">
      <c r="A17759" s="410" t="s">
        <v>3078</v>
      </c>
      <c r="B17759" s="62" t="s">
        <v>122</v>
      </c>
      <c r="C17759" s="62">
        <v>0.50619999999999998</v>
      </c>
      <c r="D17759" s="62">
        <v>0.34</v>
      </c>
      <c r="E17759" s="173">
        <f t="shared" si="392"/>
        <v>0.17</v>
      </c>
    </row>
    <row r="17760" spans="1:5">
      <c r="A17760" s="410" t="s">
        <v>3079</v>
      </c>
      <c r="B17760" s="62" t="s">
        <v>122</v>
      </c>
      <c r="C17760" s="62">
        <v>0.50619999999999998</v>
      </c>
      <c r="D17760" s="62">
        <v>0.05</v>
      </c>
      <c r="E17760" s="173">
        <f t="shared" si="392"/>
        <v>0.02</v>
      </c>
    </row>
    <row r="17761" spans="1:5">
      <c r="A17761" s="410" t="s">
        <v>3048</v>
      </c>
      <c r="B17761" s="62" t="s">
        <v>123</v>
      </c>
      <c r="C17761" s="62">
        <v>1.3395600000000001E-3</v>
      </c>
      <c r="D17761" s="62">
        <v>31.18</v>
      </c>
      <c r="E17761" s="173">
        <f t="shared" si="392"/>
        <v>0.04</v>
      </c>
    </row>
    <row r="17762" spans="1:5">
      <c r="A17762" s="410" t="s">
        <v>3049</v>
      </c>
      <c r="B17762" s="62" t="s">
        <v>123</v>
      </c>
      <c r="C17762" s="62">
        <v>6.2783999999999995E-4</v>
      </c>
      <c r="D17762" s="62">
        <v>178.5</v>
      </c>
      <c r="E17762" s="173">
        <f t="shared" si="392"/>
        <v>0.11</v>
      </c>
    </row>
    <row r="17763" spans="1:5">
      <c r="A17763" s="410" t="s">
        <v>3050</v>
      </c>
      <c r="B17763" s="62" t="s">
        <v>123</v>
      </c>
      <c r="C17763" s="62">
        <v>5.6434819999999997E-2</v>
      </c>
      <c r="D17763" s="62">
        <v>1.17</v>
      </c>
      <c r="E17763" s="173">
        <f t="shared" si="392"/>
        <v>0.06</v>
      </c>
    </row>
    <row r="17764" spans="1:5" ht="30">
      <c r="A17764" s="410" t="s">
        <v>3051</v>
      </c>
      <c r="B17764" s="62" t="s">
        <v>123</v>
      </c>
      <c r="C17764" s="62">
        <v>5.4416000000000002E-4</v>
      </c>
      <c r="D17764" s="62">
        <v>140.43</v>
      </c>
      <c r="E17764" s="173">
        <f t="shared" si="392"/>
        <v>7.0000000000000007E-2</v>
      </c>
    </row>
    <row r="17765" spans="1:5" ht="30">
      <c r="A17765" s="410" t="s">
        <v>3052</v>
      </c>
      <c r="B17765" s="62" t="s">
        <v>123</v>
      </c>
      <c r="C17765" s="62">
        <v>3.6445999999999999E-4</v>
      </c>
      <c r="D17765" s="62">
        <v>123.37</v>
      </c>
      <c r="E17765" s="173">
        <f t="shared" si="392"/>
        <v>0.04</v>
      </c>
    </row>
    <row r="17766" spans="1:5" ht="30">
      <c r="A17766" s="410" t="s">
        <v>3080</v>
      </c>
      <c r="B17766" s="62" t="s">
        <v>123</v>
      </c>
      <c r="C17766" s="62">
        <v>2.232E-5</v>
      </c>
      <c r="D17766" s="62">
        <v>593.85</v>
      </c>
      <c r="E17766" s="173">
        <f t="shared" si="392"/>
        <v>0.01</v>
      </c>
    </row>
    <row r="17767" spans="1:5">
      <c r="A17767" s="410" t="s">
        <v>3081</v>
      </c>
      <c r="B17767" s="62" t="s">
        <v>123</v>
      </c>
      <c r="C17767" s="62">
        <v>1.3708000000000001E-4</v>
      </c>
      <c r="D17767" s="62">
        <v>134.63</v>
      </c>
      <c r="E17767" s="173">
        <f t="shared" si="392"/>
        <v>0.01</v>
      </c>
    </row>
    <row r="17768" spans="1:5">
      <c r="A17768" s="410" t="s">
        <v>3082</v>
      </c>
      <c r="B17768" s="62" t="s">
        <v>123</v>
      </c>
      <c r="C17768" s="62">
        <v>1.0412E-4</v>
      </c>
      <c r="D17768" s="62">
        <v>202.84</v>
      </c>
      <c r="E17768" s="173">
        <f t="shared" si="392"/>
        <v>0.02</v>
      </c>
    </row>
    <row r="17769" spans="1:5">
      <c r="A17769" s="410" t="s">
        <v>3083</v>
      </c>
      <c r="B17769" s="62" t="s">
        <v>123</v>
      </c>
      <c r="C17769" s="62">
        <v>2.232E-5</v>
      </c>
      <c r="D17769" s="62">
        <v>574.46</v>
      </c>
      <c r="E17769" s="173">
        <f t="shared" si="392"/>
        <v>0.01</v>
      </c>
    </row>
    <row r="17770" spans="1:5">
      <c r="A17770" s="410" t="s">
        <v>3084</v>
      </c>
      <c r="B17770" s="62" t="s">
        <v>123</v>
      </c>
      <c r="C17770" s="62">
        <v>2.7440000000000002E-5</v>
      </c>
      <c r="D17770" s="62">
        <v>276.64</v>
      </c>
      <c r="E17770" s="173">
        <f t="shared" si="392"/>
        <v>0</v>
      </c>
    </row>
    <row r="17771" spans="1:5">
      <c r="A17771" s="410" t="s">
        <v>3085</v>
      </c>
      <c r="B17771" s="62" t="s">
        <v>123</v>
      </c>
      <c r="C17771" s="62">
        <v>1.38192E-3</v>
      </c>
      <c r="D17771" s="62">
        <v>8.1</v>
      </c>
      <c r="E17771" s="173">
        <f t="shared" si="392"/>
        <v>0.01</v>
      </c>
    </row>
    <row r="17772" spans="1:5">
      <c r="A17772" s="410" t="s">
        <v>3086</v>
      </c>
      <c r="B17772" s="62" t="s">
        <v>123</v>
      </c>
      <c r="C17772" s="62">
        <v>7.6511999999999999E-4</v>
      </c>
      <c r="D17772" s="62">
        <v>11.01</v>
      </c>
      <c r="E17772" s="173">
        <f t="shared" si="392"/>
        <v>0</v>
      </c>
    </row>
    <row r="17773" spans="1:5">
      <c r="A17773" s="410" t="s">
        <v>3087</v>
      </c>
      <c r="B17773" s="62" t="s">
        <v>123</v>
      </c>
      <c r="C17773" s="62">
        <v>7.6511999999999999E-4</v>
      </c>
      <c r="D17773" s="62">
        <v>24.42</v>
      </c>
      <c r="E17773" s="173">
        <f t="shared" si="392"/>
        <v>0.01</v>
      </c>
    </row>
    <row r="17774" spans="1:5">
      <c r="A17774" s="410" t="s">
        <v>3484</v>
      </c>
      <c r="B17774" s="62" t="s">
        <v>123</v>
      </c>
      <c r="C17774" s="62">
        <v>1.0029101499999999</v>
      </c>
      <c r="D17774" s="62">
        <v>27.49</v>
      </c>
      <c r="E17774" s="173">
        <f t="shared" si="392"/>
        <v>27.57</v>
      </c>
    </row>
    <row r="17775" spans="1:5">
      <c r="A17775" s="410" t="s">
        <v>562</v>
      </c>
      <c r="B17775" s="62" t="s">
        <v>563</v>
      </c>
      <c r="C17775" s="62" t="s">
        <v>563</v>
      </c>
      <c r="D17775" s="62" t="s">
        <v>563</v>
      </c>
      <c r="E17775" s="173">
        <f>SUM(E17751:E17774)</f>
        <v>29.62</v>
      </c>
    </row>
    <row r="17776" spans="1:5">
      <c r="A17776" s="410"/>
      <c r="B17776" s="62"/>
      <c r="C17776" s="62"/>
      <c r="D17776" s="62"/>
      <c r="E17776" s="173"/>
    </row>
    <row r="17777" spans="1:5">
      <c r="A17777" s="410" t="s">
        <v>565</v>
      </c>
      <c r="B17777" s="62" t="s">
        <v>563</v>
      </c>
      <c r="C17777" s="62" t="s">
        <v>563</v>
      </c>
      <c r="D17777" s="62" t="s">
        <v>563</v>
      </c>
      <c r="E17777" s="173">
        <f>E17743+E17748+E17775</f>
        <v>35.520000000000003</v>
      </c>
    </row>
    <row r="17778" spans="1:5">
      <c r="A17778" s="410"/>
      <c r="B17778" s="62"/>
      <c r="C17778" s="62"/>
      <c r="D17778" s="413"/>
      <c r="E17778" s="173"/>
    </row>
    <row r="17779" spans="1:5">
      <c r="A17779" s="410"/>
      <c r="B17779" s="62"/>
      <c r="C17779" s="62"/>
      <c r="D17779" s="62"/>
      <c r="E17779" s="173"/>
    </row>
    <row r="17780" spans="1:5">
      <c r="A17780" s="410"/>
      <c r="B17780" s="62"/>
      <c r="C17780" s="62"/>
      <c r="D17780" s="62"/>
      <c r="E17780" s="173"/>
    </row>
    <row r="17781" spans="1:5">
      <c r="A17781" s="410" t="s">
        <v>1626</v>
      </c>
      <c r="B17781" s="62" t="s">
        <v>3747</v>
      </c>
      <c r="C17781" s="62"/>
      <c r="D17781" s="62"/>
      <c r="E17781" s="173"/>
    </row>
    <row r="17782" spans="1:5" ht="30">
      <c r="A17782" s="410" t="s">
        <v>1340</v>
      </c>
      <c r="B17782" s="62"/>
      <c r="C17782" s="62"/>
      <c r="D17782" s="62"/>
      <c r="E17782" s="173"/>
    </row>
    <row r="17783" spans="1:5">
      <c r="A17783" s="410" t="s">
        <v>570</v>
      </c>
      <c r="B17783" s="62"/>
      <c r="C17783" s="62"/>
      <c r="D17783" s="62"/>
      <c r="E17783" s="173"/>
    </row>
    <row r="17784" spans="1:5">
      <c r="A17784" s="410"/>
      <c r="B17784" s="62"/>
      <c r="C17784" s="62"/>
      <c r="D17784" s="62"/>
      <c r="E17784" s="173"/>
    </row>
    <row r="17785" spans="1:5">
      <c r="A17785" s="410" t="s">
        <v>576</v>
      </c>
      <c r="B17785" s="62" t="s">
        <v>558</v>
      </c>
      <c r="C17785" s="62" t="s">
        <v>559</v>
      </c>
      <c r="D17785" s="62" t="s">
        <v>560</v>
      </c>
      <c r="E17785" s="173" t="s">
        <v>561</v>
      </c>
    </row>
    <row r="17786" spans="1:5" ht="30">
      <c r="A17786" s="410" t="s">
        <v>3061</v>
      </c>
      <c r="B17786" s="62" t="s">
        <v>123</v>
      </c>
      <c r="C17786" s="62">
        <v>6.7700000000000006E-5</v>
      </c>
      <c r="D17786" s="62">
        <v>576</v>
      </c>
      <c r="E17786" s="173">
        <f>TRUNC((C17786*D17786),2)</f>
        <v>0.03</v>
      </c>
    </row>
    <row r="17787" spans="1:5">
      <c r="A17787" s="410" t="s">
        <v>562</v>
      </c>
      <c r="B17787" s="62" t="s">
        <v>563</v>
      </c>
      <c r="C17787" s="62" t="s">
        <v>563</v>
      </c>
      <c r="D17787" s="62" t="s">
        <v>563</v>
      </c>
      <c r="E17787" s="173">
        <f>SUM(E17786:E17786)</f>
        <v>0.03</v>
      </c>
    </row>
    <row r="17788" spans="1:5">
      <c r="A17788" s="410"/>
      <c r="B17788" s="62"/>
      <c r="C17788" s="62"/>
      <c r="D17788" s="62"/>
      <c r="E17788" s="173"/>
    </row>
    <row r="17789" spans="1:5">
      <c r="A17789" s="410" t="s">
        <v>557</v>
      </c>
      <c r="B17789" s="62" t="s">
        <v>558</v>
      </c>
      <c r="C17789" s="62" t="s">
        <v>559</v>
      </c>
      <c r="D17789" s="62" t="s">
        <v>560</v>
      </c>
      <c r="E17789" s="173" t="s">
        <v>561</v>
      </c>
    </row>
    <row r="17790" spans="1:5">
      <c r="A17790" s="410" t="s">
        <v>3124</v>
      </c>
      <c r="B17790" s="62" t="s">
        <v>122</v>
      </c>
      <c r="C17790" s="62">
        <v>0.51505000000000001</v>
      </c>
      <c r="D17790" s="62">
        <v>9.34</v>
      </c>
      <c r="E17790" s="173">
        <f>TRUNC((C17790*D17790),2)</f>
        <v>4.8099999999999996</v>
      </c>
    </row>
    <row r="17791" spans="1:5">
      <c r="A17791" s="410" t="s">
        <v>3125</v>
      </c>
      <c r="B17791" s="62" t="s">
        <v>122</v>
      </c>
      <c r="C17791" s="62">
        <v>0.51505000000000001</v>
      </c>
      <c r="D17791" s="62">
        <v>13.3</v>
      </c>
      <c r="E17791" s="173">
        <f>TRUNC((C17791*D17791),2)</f>
        <v>6.85</v>
      </c>
    </row>
    <row r="17792" spans="1:5">
      <c r="A17792" s="410" t="s">
        <v>562</v>
      </c>
      <c r="B17792" s="62" t="s">
        <v>563</v>
      </c>
      <c r="C17792" s="62" t="s">
        <v>563</v>
      </c>
      <c r="D17792" s="62" t="s">
        <v>563</v>
      </c>
      <c r="E17792" s="173">
        <f>SUM(E17790:E17791)</f>
        <v>11.66</v>
      </c>
    </row>
    <row r="17793" spans="1:5">
      <c r="A17793" s="410"/>
      <c r="B17793" s="62"/>
      <c r="C17793" s="62"/>
      <c r="D17793" s="62"/>
      <c r="E17793" s="173"/>
    </row>
    <row r="17794" spans="1:5">
      <c r="A17794" s="410" t="s">
        <v>564</v>
      </c>
      <c r="B17794" s="62" t="s">
        <v>558</v>
      </c>
      <c r="C17794" s="62" t="s">
        <v>559</v>
      </c>
      <c r="D17794" s="62" t="s">
        <v>560</v>
      </c>
      <c r="E17794" s="173" t="s">
        <v>561</v>
      </c>
    </row>
    <row r="17795" spans="1:5">
      <c r="A17795" s="410" t="s">
        <v>3066</v>
      </c>
      <c r="B17795" s="62" t="s">
        <v>123</v>
      </c>
      <c r="C17795" s="62">
        <v>8.0172000000000004E-3</v>
      </c>
      <c r="D17795" s="62">
        <v>6.92</v>
      </c>
      <c r="E17795" s="173">
        <f t="shared" ref="E17795:E17818" si="393">TRUNC((C17795*D17795),2)</f>
        <v>0.05</v>
      </c>
    </row>
    <row r="17796" spans="1:5">
      <c r="A17796" s="410" t="s">
        <v>3046</v>
      </c>
      <c r="B17796" s="62" t="s">
        <v>131</v>
      </c>
      <c r="C17796" s="62">
        <v>1.601E-3</v>
      </c>
      <c r="D17796" s="62">
        <v>50.4</v>
      </c>
      <c r="E17796" s="173">
        <f t="shared" si="393"/>
        <v>0.08</v>
      </c>
    </row>
    <row r="17797" spans="1:5">
      <c r="A17797" s="410" t="s">
        <v>3067</v>
      </c>
      <c r="B17797" s="62" t="s">
        <v>123</v>
      </c>
      <c r="C17797" s="62">
        <v>6.646E-4</v>
      </c>
      <c r="D17797" s="62">
        <v>108.95</v>
      </c>
      <c r="E17797" s="173">
        <f t="shared" si="393"/>
        <v>7.0000000000000007E-2</v>
      </c>
    </row>
    <row r="17798" spans="1:5">
      <c r="A17798" s="410" t="s">
        <v>3069</v>
      </c>
      <c r="B17798" s="62" t="s">
        <v>123</v>
      </c>
      <c r="C17798" s="62">
        <v>9.0691000000000001E-3</v>
      </c>
      <c r="D17798" s="62">
        <v>6.21</v>
      </c>
      <c r="E17798" s="173">
        <f t="shared" si="393"/>
        <v>0.05</v>
      </c>
    </row>
    <row r="17799" spans="1:5">
      <c r="A17799" s="410" t="s">
        <v>3047</v>
      </c>
      <c r="B17799" s="62" t="s">
        <v>131</v>
      </c>
      <c r="C17799" s="62">
        <v>1.37346E-2</v>
      </c>
      <c r="D17799" s="62">
        <v>9.4499999999999993</v>
      </c>
      <c r="E17799" s="173">
        <f t="shared" si="393"/>
        <v>0.12</v>
      </c>
    </row>
    <row r="17800" spans="1:5">
      <c r="A17800" s="410" t="s">
        <v>3075</v>
      </c>
      <c r="B17800" s="62" t="s">
        <v>128</v>
      </c>
      <c r="C17800" s="62">
        <v>1.5115E-3</v>
      </c>
      <c r="D17800" s="62">
        <v>15.32</v>
      </c>
      <c r="E17800" s="173">
        <f t="shared" si="393"/>
        <v>0.02</v>
      </c>
    </row>
    <row r="17801" spans="1:5" ht="30">
      <c r="A17801" s="410" t="s">
        <v>3485</v>
      </c>
      <c r="B17801" s="62" t="s">
        <v>123</v>
      </c>
      <c r="C17801" s="62">
        <v>0.99893730000000003</v>
      </c>
      <c r="D17801" s="62">
        <v>9.41</v>
      </c>
      <c r="E17801" s="173">
        <f t="shared" si="393"/>
        <v>9.39</v>
      </c>
    </row>
    <row r="17802" spans="1:5">
      <c r="A17802" s="410" t="s">
        <v>3076</v>
      </c>
      <c r="B17802" s="62" t="s">
        <v>122</v>
      </c>
      <c r="C17802" s="62">
        <v>1.0106951799999999</v>
      </c>
      <c r="D17802" s="62">
        <v>1.87</v>
      </c>
      <c r="E17802" s="173">
        <f t="shared" si="393"/>
        <v>1.88</v>
      </c>
    </row>
    <row r="17803" spans="1:5">
      <c r="A17803" s="410" t="s">
        <v>3077</v>
      </c>
      <c r="B17803" s="62" t="s">
        <v>122</v>
      </c>
      <c r="C17803" s="62">
        <v>1</v>
      </c>
      <c r="D17803" s="62">
        <v>0.71</v>
      </c>
      <c r="E17803" s="173">
        <f t="shared" si="393"/>
        <v>0.71</v>
      </c>
    </row>
    <row r="17804" spans="1:5">
      <c r="A17804" s="410" t="s">
        <v>3078</v>
      </c>
      <c r="B17804" s="62" t="s">
        <v>122</v>
      </c>
      <c r="C17804" s="62">
        <v>1</v>
      </c>
      <c r="D17804" s="62">
        <v>0.34</v>
      </c>
      <c r="E17804" s="173">
        <f t="shared" si="393"/>
        <v>0.34</v>
      </c>
    </row>
    <row r="17805" spans="1:5">
      <c r="A17805" s="410" t="s">
        <v>3079</v>
      </c>
      <c r="B17805" s="62" t="s">
        <v>122</v>
      </c>
      <c r="C17805" s="62">
        <v>1</v>
      </c>
      <c r="D17805" s="62">
        <v>0.05</v>
      </c>
      <c r="E17805" s="173">
        <f t="shared" si="393"/>
        <v>0.05</v>
      </c>
    </row>
    <row r="17806" spans="1:5">
      <c r="A17806" s="410" t="s">
        <v>3048</v>
      </c>
      <c r="B17806" s="62" t="s">
        <v>123</v>
      </c>
      <c r="C17806" s="62">
        <v>2.6462999999999999E-3</v>
      </c>
      <c r="D17806" s="62">
        <v>31.18</v>
      </c>
      <c r="E17806" s="173">
        <f t="shared" si="393"/>
        <v>0.08</v>
      </c>
    </row>
    <row r="17807" spans="1:5">
      <c r="A17807" s="410" t="s">
        <v>3049</v>
      </c>
      <c r="B17807" s="62" t="s">
        <v>123</v>
      </c>
      <c r="C17807" s="62">
        <v>1.2403E-3</v>
      </c>
      <c r="D17807" s="62">
        <v>178.5</v>
      </c>
      <c r="E17807" s="173">
        <f t="shared" si="393"/>
        <v>0.22</v>
      </c>
    </row>
    <row r="17808" spans="1:5">
      <c r="A17808" s="410" t="s">
        <v>3050</v>
      </c>
      <c r="B17808" s="62" t="s">
        <v>123</v>
      </c>
      <c r="C17808" s="62">
        <v>0.11148719999999999</v>
      </c>
      <c r="D17808" s="62">
        <v>1.17</v>
      </c>
      <c r="E17808" s="173">
        <f t="shared" si="393"/>
        <v>0.13</v>
      </c>
    </row>
    <row r="17809" spans="1:5" ht="30">
      <c r="A17809" s="410" t="s">
        <v>3051</v>
      </c>
      <c r="B17809" s="62" t="s">
        <v>123</v>
      </c>
      <c r="C17809" s="62">
        <v>1.075E-3</v>
      </c>
      <c r="D17809" s="62">
        <v>140.43</v>
      </c>
      <c r="E17809" s="173">
        <f t="shared" si="393"/>
        <v>0.15</v>
      </c>
    </row>
    <row r="17810" spans="1:5" ht="30">
      <c r="A17810" s="410" t="s">
        <v>3052</v>
      </c>
      <c r="B17810" s="62" t="s">
        <v>123</v>
      </c>
      <c r="C17810" s="62">
        <v>7.2000000000000005E-4</v>
      </c>
      <c r="D17810" s="62">
        <v>123.37</v>
      </c>
      <c r="E17810" s="173">
        <f t="shared" si="393"/>
        <v>0.08</v>
      </c>
    </row>
    <row r="17811" spans="1:5" ht="30">
      <c r="A17811" s="410" t="s">
        <v>3080</v>
      </c>
      <c r="B17811" s="62" t="s">
        <v>123</v>
      </c>
      <c r="C17811" s="62">
        <v>4.4100000000000001E-5</v>
      </c>
      <c r="D17811" s="62">
        <v>593.85</v>
      </c>
      <c r="E17811" s="173">
        <f t="shared" si="393"/>
        <v>0.02</v>
      </c>
    </row>
    <row r="17812" spans="1:5">
      <c r="A17812" s="410" t="s">
        <v>3081</v>
      </c>
      <c r="B17812" s="62" t="s">
        <v>123</v>
      </c>
      <c r="C17812" s="62">
        <v>2.7080000000000002E-4</v>
      </c>
      <c r="D17812" s="62">
        <v>134.63</v>
      </c>
      <c r="E17812" s="173">
        <f t="shared" si="393"/>
        <v>0.03</v>
      </c>
    </row>
    <row r="17813" spans="1:5">
      <c r="A17813" s="410" t="s">
        <v>3082</v>
      </c>
      <c r="B17813" s="62" t="s">
        <v>123</v>
      </c>
      <c r="C17813" s="62">
        <v>2.0570000000000001E-4</v>
      </c>
      <c r="D17813" s="62">
        <v>202.84</v>
      </c>
      <c r="E17813" s="173">
        <f t="shared" si="393"/>
        <v>0.04</v>
      </c>
    </row>
    <row r="17814" spans="1:5">
      <c r="A17814" s="410" t="s">
        <v>3083</v>
      </c>
      <c r="B17814" s="62" t="s">
        <v>123</v>
      </c>
      <c r="C17814" s="62">
        <v>4.4100000000000001E-5</v>
      </c>
      <c r="D17814" s="62">
        <v>574.46</v>
      </c>
      <c r="E17814" s="173">
        <f t="shared" si="393"/>
        <v>0.02</v>
      </c>
    </row>
    <row r="17815" spans="1:5">
      <c r="A17815" s="410" t="s">
        <v>3084</v>
      </c>
      <c r="B17815" s="62" t="s">
        <v>123</v>
      </c>
      <c r="C17815" s="62">
        <v>5.4200000000000003E-5</v>
      </c>
      <c r="D17815" s="62">
        <v>276.64</v>
      </c>
      <c r="E17815" s="173">
        <f t="shared" si="393"/>
        <v>0.01</v>
      </c>
    </row>
    <row r="17816" spans="1:5">
      <c r="A17816" s="410" t="s">
        <v>3085</v>
      </c>
      <c r="B17816" s="62" t="s">
        <v>123</v>
      </c>
      <c r="C17816" s="62">
        <v>2.7299999999999998E-3</v>
      </c>
      <c r="D17816" s="62">
        <v>8.1</v>
      </c>
      <c r="E17816" s="173">
        <f t="shared" si="393"/>
        <v>0.02</v>
      </c>
    </row>
    <row r="17817" spans="1:5">
      <c r="A17817" s="410" t="s">
        <v>3086</v>
      </c>
      <c r="B17817" s="62" t="s">
        <v>123</v>
      </c>
      <c r="C17817" s="62">
        <v>1.5115E-3</v>
      </c>
      <c r="D17817" s="62">
        <v>11.01</v>
      </c>
      <c r="E17817" s="173">
        <f t="shared" si="393"/>
        <v>0.01</v>
      </c>
    </row>
    <row r="17818" spans="1:5">
      <c r="A17818" s="410" t="s">
        <v>3087</v>
      </c>
      <c r="B17818" s="62" t="s">
        <v>123</v>
      </c>
      <c r="C17818" s="62">
        <v>1.5115E-3</v>
      </c>
      <c r="D17818" s="62">
        <v>24.42</v>
      </c>
      <c r="E17818" s="173">
        <f t="shared" si="393"/>
        <v>0.03</v>
      </c>
    </row>
    <row r="17819" spans="1:5">
      <c r="A17819" s="410" t="s">
        <v>562</v>
      </c>
      <c r="B17819" s="62" t="s">
        <v>563</v>
      </c>
      <c r="C17819" s="62" t="s">
        <v>563</v>
      </c>
      <c r="D17819" s="62" t="s">
        <v>563</v>
      </c>
      <c r="E17819" s="173">
        <f>SUM(E17795:E17818)</f>
        <v>13.6</v>
      </c>
    </row>
    <row r="17820" spans="1:5">
      <c r="A17820" s="410"/>
      <c r="B17820" s="62"/>
      <c r="C17820" s="62"/>
      <c r="D17820" s="62"/>
      <c r="E17820" s="173"/>
    </row>
    <row r="17821" spans="1:5">
      <c r="A17821" s="410" t="s">
        <v>565</v>
      </c>
      <c r="B17821" s="62" t="s">
        <v>563</v>
      </c>
      <c r="C17821" s="62" t="s">
        <v>563</v>
      </c>
      <c r="D17821" s="62" t="s">
        <v>563</v>
      </c>
      <c r="E17821" s="173">
        <f>E17787+E17792+E17819</f>
        <v>25.29</v>
      </c>
    </row>
    <row r="17822" spans="1:5">
      <c r="A17822" s="410"/>
      <c r="B17822" s="62"/>
      <c r="C17822" s="62"/>
      <c r="D17822" s="413"/>
      <c r="E17822" s="173"/>
    </row>
    <row r="17823" spans="1:5">
      <c r="A17823" s="410"/>
      <c r="B17823" s="62"/>
      <c r="C17823" s="62"/>
      <c r="D17823" s="62"/>
      <c r="E17823" s="173"/>
    </row>
    <row r="17824" spans="1:5">
      <c r="A17824" s="410"/>
      <c r="B17824" s="62"/>
      <c r="C17824" s="62"/>
      <c r="D17824" s="62"/>
      <c r="E17824" s="173"/>
    </row>
    <row r="17825" spans="1:5">
      <c r="A17825" s="410" t="s">
        <v>1627</v>
      </c>
      <c r="B17825" s="62" t="s">
        <v>3547</v>
      </c>
      <c r="C17825" s="62"/>
      <c r="D17825" s="62"/>
      <c r="E17825" s="173"/>
    </row>
    <row r="17826" spans="1:5">
      <c r="A17826" s="410" t="s">
        <v>1341</v>
      </c>
      <c r="B17826" s="62"/>
      <c r="C17826" s="62"/>
      <c r="D17826" s="62"/>
      <c r="E17826" s="173"/>
    </row>
    <row r="17827" spans="1:5">
      <c r="A17827" s="410" t="s">
        <v>570</v>
      </c>
      <c r="B17827" s="62"/>
      <c r="C17827" s="62"/>
      <c r="D17827" s="62"/>
      <c r="E17827" s="173"/>
    </row>
    <row r="17828" spans="1:5">
      <c r="A17828" s="410"/>
      <c r="B17828" s="62"/>
      <c r="C17828" s="62"/>
      <c r="D17828" s="62"/>
      <c r="E17828" s="173"/>
    </row>
    <row r="17829" spans="1:5">
      <c r="A17829" s="410" t="s">
        <v>576</v>
      </c>
      <c r="B17829" s="62" t="s">
        <v>558</v>
      </c>
      <c r="C17829" s="62" t="s">
        <v>559</v>
      </c>
      <c r="D17829" s="62" t="s">
        <v>560</v>
      </c>
      <c r="E17829" s="173" t="s">
        <v>561</v>
      </c>
    </row>
    <row r="17830" spans="1:5" ht="30">
      <c r="A17830" s="410" t="s">
        <v>3061</v>
      </c>
      <c r="B17830" s="62" t="s">
        <v>123</v>
      </c>
      <c r="C17830" s="62">
        <v>1.084E-5</v>
      </c>
      <c r="D17830" s="62">
        <v>576</v>
      </c>
      <c r="E17830" s="173">
        <f>TRUNC((C17830*D17830),2)</f>
        <v>0</v>
      </c>
    </row>
    <row r="17831" spans="1:5">
      <c r="A17831" s="410" t="s">
        <v>562</v>
      </c>
      <c r="B17831" s="62" t="s">
        <v>563</v>
      </c>
      <c r="C17831" s="62" t="s">
        <v>563</v>
      </c>
      <c r="D17831" s="62" t="s">
        <v>563</v>
      </c>
      <c r="E17831" s="173">
        <f>SUM(E17830:E17830)</f>
        <v>0</v>
      </c>
    </row>
    <row r="17832" spans="1:5">
      <c r="A17832" s="410"/>
      <c r="B17832" s="62"/>
      <c r="C17832" s="62"/>
      <c r="D17832" s="62"/>
      <c r="E17832" s="173"/>
    </row>
    <row r="17833" spans="1:5">
      <c r="A17833" s="410" t="s">
        <v>557</v>
      </c>
      <c r="B17833" s="62" t="s">
        <v>558</v>
      </c>
      <c r="C17833" s="62" t="s">
        <v>559</v>
      </c>
      <c r="D17833" s="62" t="s">
        <v>560</v>
      </c>
      <c r="E17833" s="173" t="s">
        <v>561</v>
      </c>
    </row>
    <row r="17834" spans="1:5">
      <c r="A17834" s="410" t="s">
        <v>3124</v>
      </c>
      <c r="B17834" s="62" t="s">
        <v>122</v>
      </c>
      <c r="C17834" s="62">
        <v>8.2407999999999995E-2</v>
      </c>
      <c r="D17834" s="62">
        <v>9.34</v>
      </c>
      <c r="E17834" s="173">
        <f>TRUNC((C17834*D17834),2)</f>
        <v>0.76</v>
      </c>
    </row>
    <row r="17835" spans="1:5">
      <c r="A17835" s="410" t="s">
        <v>3125</v>
      </c>
      <c r="B17835" s="62" t="s">
        <v>122</v>
      </c>
      <c r="C17835" s="62">
        <v>8.2407999999999995E-2</v>
      </c>
      <c r="D17835" s="62">
        <v>13.3</v>
      </c>
      <c r="E17835" s="173">
        <f>TRUNC((C17835*D17835),2)</f>
        <v>1.0900000000000001</v>
      </c>
    </row>
    <row r="17836" spans="1:5">
      <c r="A17836" s="410" t="s">
        <v>562</v>
      </c>
      <c r="B17836" s="62" t="s">
        <v>563</v>
      </c>
      <c r="C17836" s="62" t="s">
        <v>563</v>
      </c>
      <c r="D17836" s="62" t="s">
        <v>563</v>
      </c>
      <c r="E17836" s="173">
        <f>SUM(E17834:E17835)</f>
        <v>1.85</v>
      </c>
    </row>
    <row r="17837" spans="1:5">
      <c r="A17837" s="410"/>
      <c r="B17837" s="62"/>
      <c r="C17837" s="62"/>
      <c r="D17837" s="62"/>
      <c r="E17837" s="173"/>
    </row>
    <row r="17838" spans="1:5">
      <c r="A17838" s="410" t="s">
        <v>564</v>
      </c>
      <c r="B17838" s="62" t="s">
        <v>558</v>
      </c>
      <c r="C17838" s="62" t="s">
        <v>559</v>
      </c>
      <c r="D17838" s="62" t="s">
        <v>560</v>
      </c>
      <c r="E17838" s="173" t="s">
        <v>561</v>
      </c>
    </row>
    <row r="17839" spans="1:5">
      <c r="A17839" s="410" t="s">
        <v>3066</v>
      </c>
      <c r="B17839" s="62" t="s">
        <v>123</v>
      </c>
      <c r="C17839" s="62">
        <v>1.28276E-3</v>
      </c>
      <c r="D17839" s="62">
        <v>6.92</v>
      </c>
      <c r="E17839" s="173">
        <f t="shared" ref="E17839:E17862" si="394">TRUNC((C17839*D17839),2)</f>
        <v>0</v>
      </c>
    </row>
    <row r="17840" spans="1:5">
      <c r="A17840" s="410" t="s">
        <v>3046</v>
      </c>
      <c r="B17840" s="62" t="s">
        <v>131</v>
      </c>
      <c r="C17840" s="62">
        <v>2.5616000000000001E-4</v>
      </c>
      <c r="D17840" s="62">
        <v>50.4</v>
      </c>
      <c r="E17840" s="173">
        <f t="shared" si="394"/>
        <v>0.01</v>
      </c>
    </row>
    <row r="17841" spans="1:5">
      <c r="A17841" s="410" t="s">
        <v>3067</v>
      </c>
      <c r="B17841" s="62" t="s">
        <v>123</v>
      </c>
      <c r="C17841" s="62">
        <v>1.0634E-4</v>
      </c>
      <c r="D17841" s="62">
        <v>108.95</v>
      </c>
      <c r="E17841" s="173">
        <f t="shared" si="394"/>
        <v>0.01</v>
      </c>
    </row>
    <row r="17842" spans="1:5">
      <c r="A17842" s="410" t="s">
        <v>3069</v>
      </c>
      <c r="B17842" s="62" t="s">
        <v>123</v>
      </c>
      <c r="C17842" s="62">
        <v>1.4510599999999999E-3</v>
      </c>
      <c r="D17842" s="62">
        <v>6.21</v>
      </c>
      <c r="E17842" s="173">
        <f t="shared" si="394"/>
        <v>0</v>
      </c>
    </row>
    <row r="17843" spans="1:5">
      <c r="A17843" s="410" t="s">
        <v>3047</v>
      </c>
      <c r="B17843" s="62" t="s">
        <v>131</v>
      </c>
      <c r="C17843" s="62">
        <v>2.19754E-3</v>
      </c>
      <c r="D17843" s="62">
        <v>9.4499999999999993</v>
      </c>
      <c r="E17843" s="173">
        <f t="shared" si="394"/>
        <v>0.02</v>
      </c>
    </row>
    <row r="17844" spans="1:5">
      <c r="A17844" s="410" t="s">
        <v>3075</v>
      </c>
      <c r="B17844" s="62" t="s">
        <v>128</v>
      </c>
      <c r="C17844" s="62">
        <v>2.4184E-4</v>
      </c>
      <c r="D17844" s="62">
        <v>15.32</v>
      </c>
      <c r="E17844" s="173">
        <f t="shared" si="394"/>
        <v>0</v>
      </c>
    </row>
    <row r="17845" spans="1:5">
      <c r="A17845" s="410" t="s">
        <v>3076</v>
      </c>
      <c r="B17845" s="62" t="s">
        <v>122</v>
      </c>
      <c r="C17845" s="62">
        <v>0.16</v>
      </c>
      <c r="D17845" s="62">
        <v>1.87</v>
      </c>
      <c r="E17845" s="173">
        <f t="shared" si="394"/>
        <v>0.28999999999999998</v>
      </c>
    </row>
    <row r="17846" spans="1:5">
      <c r="A17846" s="410" t="s">
        <v>3077</v>
      </c>
      <c r="B17846" s="62" t="s">
        <v>122</v>
      </c>
      <c r="C17846" s="62">
        <v>0.16</v>
      </c>
      <c r="D17846" s="62">
        <v>0.71</v>
      </c>
      <c r="E17846" s="173">
        <f t="shared" si="394"/>
        <v>0.11</v>
      </c>
    </row>
    <row r="17847" spans="1:5">
      <c r="A17847" s="410" t="s">
        <v>3078</v>
      </c>
      <c r="B17847" s="62" t="s">
        <v>122</v>
      </c>
      <c r="C17847" s="62">
        <v>0.16</v>
      </c>
      <c r="D17847" s="62">
        <v>0.34</v>
      </c>
      <c r="E17847" s="173">
        <f t="shared" si="394"/>
        <v>0.05</v>
      </c>
    </row>
    <row r="17848" spans="1:5">
      <c r="A17848" s="410" t="s">
        <v>3079</v>
      </c>
      <c r="B17848" s="62" t="s">
        <v>122</v>
      </c>
      <c r="C17848" s="62">
        <v>0.16</v>
      </c>
      <c r="D17848" s="62">
        <v>0.05</v>
      </c>
      <c r="E17848" s="173">
        <f t="shared" si="394"/>
        <v>0</v>
      </c>
    </row>
    <row r="17849" spans="1:5">
      <c r="A17849" s="410" t="s">
        <v>3048</v>
      </c>
      <c r="B17849" s="62" t="s">
        <v>123</v>
      </c>
      <c r="C17849" s="62">
        <v>4.2339999999999999E-4</v>
      </c>
      <c r="D17849" s="62">
        <v>31.18</v>
      </c>
      <c r="E17849" s="173">
        <f t="shared" si="394"/>
        <v>0.01</v>
      </c>
    </row>
    <row r="17850" spans="1:5">
      <c r="A17850" s="410" t="s">
        <v>3049</v>
      </c>
      <c r="B17850" s="62" t="s">
        <v>123</v>
      </c>
      <c r="C17850" s="62">
        <v>1.9844E-4</v>
      </c>
      <c r="D17850" s="62">
        <v>178.5</v>
      </c>
      <c r="E17850" s="173">
        <f t="shared" si="394"/>
        <v>0.03</v>
      </c>
    </row>
    <row r="17851" spans="1:5">
      <c r="A17851" s="410" t="s">
        <v>3050</v>
      </c>
      <c r="B17851" s="62" t="s">
        <v>123</v>
      </c>
      <c r="C17851" s="62">
        <v>1.783796E-2</v>
      </c>
      <c r="D17851" s="62">
        <v>1.17</v>
      </c>
      <c r="E17851" s="173">
        <f t="shared" si="394"/>
        <v>0.02</v>
      </c>
    </row>
    <row r="17852" spans="1:5" ht="30">
      <c r="A17852" s="410" t="s">
        <v>3051</v>
      </c>
      <c r="B17852" s="62" t="s">
        <v>123</v>
      </c>
      <c r="C17852" s="62">
        <v>1.7200000000000001E-4</v>
      </c>
      <c r="D17852" s="62">
        <v>140.43</v>
      </c>
      <c r="E17852" s="173">
        <f t="shared" si="394"/>
        <v>0.02</v>
      </c>
    </row>
    <row r="17853" spans="1:5" ht="30">
      <c r="A17853" s="410" t="s">
        <v>3052</v>
      </c>
      <c r="B17853" s="62" t="s">
        <v>123</v>
      </c>
      <c r="C17853" s="62">
        <v>1.1519999999999999E-4</v>
      </c>
      <c r="D17853" s="62">
        <v>123.37</v>
      </c>
      <c r="E17853" s="173">
        <f t="shared" si="394"/>
        <v>0.01</v>
      </c>
    </row>
    <row r="17854" spans="1:5" ht="30">
      <c r="A17854" s="410" t="s">
        <v>3080</v>
      </c>
      <c r="B17854" s="62" t="s">
        <v>123</v>
      </c>
      <c r="C17854" s="62">
        <v>7.0600000000000002E-6</v>
      </c>
      <c r="D17854" s="62">
        <v>593.85</v>
      </c>
      <c r="E17854" s="173">
        <f t="shared" si="394"/>
        <v>0</v>
      </c>
    </row>
    <row r="17855" spans="1:5">
      <c r="A17855" s="410" t="s">
        <v>3081</v>
      </c>
      <c r="B17855" s="62" t="s">
        <v>123</v>
      </c>
      <c r="C17855" s="62">
        <v>4.3319999999999999E-5</v>
      </c>
      <c r="D17855" s="62">
        <v>134.63</v>
      </c>
      <c r="E17855" s="173">
        <f t="shared" si="394"/>
        <v>0</v>
      </c>
    </row>
    <row r="17856" spans="1:5">
      <c r="A17856" s="410" t="s">
        <v>3082</v>
      </c>
      <c r="B17856" s="62" t="s">
        <v>123</v>
      </c>
      <c r="C17856" s="62">
        <v>3.2920000000000003E-5</v>
      </c>
      <c r="D17856" s="62">
        <v>202.84</v>
      </c>
      <c r="E17856" s="173">
        <f t="shared" si="394"/>
        <v>0</v>
      </c>
    </row>
    <row r="17857" spans="1:5">
      <c r="A17857" s="410" t="s">
        <v>3083</v>
      </c>
      <c r="B17857" s="62" t="s">
        <v>123</v>
      </c>
      <c r="C17857" s="62">
        <v>7.0600000000000002E-6</v>
      </c>
      <c r="D17857" s="62">
        <v>574.46</v>
      </c>
      <c r="E17857" s="173">
        <f t="shared" si="394"/>
        <v>0</v>
      </c>
    </row>
    <row r="17858" spans="1:5">
      <c r="A17858" s="410" t="s">
        <v>3084</v>
      </c>
      <c r="B17858" s="62" t="s">
        <v>123</v>
      </c>
      <c r="C17858" s="62">
        <v>8.6799999999999999E-6</v>
      </c>
      <c r="D17858" s="62">
        <v>276.64</v>
      </c>
      <c r="E17858" s="173">
        <f t="shared" si="394"/>
        <v>0</v>
      </c>
    </row>
    <row r="17859" spans="1:5">
      <c r="A17859" s="410" t="s">
        <v>3085</v>
      </c>
      <c r="B17859" s="62" t="s">
        <v>123</v>
      </c>
      <c r="C17859" s="62">
        <v>4.3679999999999999E-4</v>
      </c>
      <c r="D17859" s="62">
        <v>8.1</v>
      </c>
      <c r="E17859" s="173">
        <f t="shared" si="394"/>
        <v>0</v>
      </c>
    </row>
    <row r="17860" spans="1:5">
      <c r="A17860" s="410" t="s">
        <v>3086</v>
      </c>
      <c r="B17860" s="62" t="s">
        <v>123</v>
      </c>
      <c r="C17860" s="62">
        <v>2.4184E-4</v>
      </c>
      <c r="D17860" s="62">
        <v>11.01</v>
      </c>
      <c r="E17860" s="173">
        <f t="shared" si="394"/>
        <v>0</v>
      </c>
    </row>
    <row r="17861" spans="1:5">
      <c r="A17861" s="410" t="s">
        <v>3087</v>
      </c>
      <c r="B17861" s="62" t="s">
        <v>123</v>
      </c>
      <c r="C17861" s="62">
        <v>2.4184E-4</v>
      </c>
      <c r="D17861" s="62">
        <v>24.42</v>
      </c>
      <c r="E17861" s="173">
        <f t="shared" si="394"/>
        <v>0</v>
      </c>
    </row>
    <row r="17862" spans="1:5">
      <c r="A17862" s="410" t="s">
        <v>3486</v>
      </c>
      <c r="B17862" s="62" t="s">
        <v>123</v>
      </c>
      <c r="C17862" s="62">
        <v>1.0076976900000001</v>
      </c>
      <c r="D17862" s="62">
        <v>14.29</v>
      </c>
      <c r="E17862" s="173">
        <f t="shared" si="394"/>
        <v>14.39</v>
      </c>
    </row>
    <row r="17863" spans="1:5">
      <c r="A17863" s="410" t="s">
        <v>562</v>
      </c>
      <c r="B17863" s="62" t="s">
        <v>563</v>
      </c>
      <c r="C17863" s="62" t="s">
        <v>563</v>
      </c>
      <c r="D17863" s="62" t="s">
        <v>563</v>
      </c>
      <c r="E17863" s="173">
        <f>SUM(E17839:E17862)</f>
        <v>14.97</v>
      </c>
    </row>
    <row r="17864" spans="1:5">
      <c r="A17864" s="410"/>
      <c r="B17864" s="62"/>
      <c r="C17864" s="62"/>
      <c r="D17864" s="62"/>
      <c r="E17864" s="173"/>
    </row>
    <row r="17865" spans="1:5">
      <c r="A17865" s="410" t="s">
        <v>565</v>
      </c>
      <c r="B17865" s="62" t="s">
        <v>563</v>
      </c>
      <c r="C17865" s="62" t="s">
        <v>563</v>
      </c>
      <c r="D17865" s="62" t="s">
        <v>563</v>
      </c>
      <c r="E17865" s="173">
        <f>E17831+E17836+E17863</f>
        <v>16.82</v>
      </c>
    </row>
    <row r="17866" spans="1:5">
      <c r="A17866" s="410"/>
      <c r="B17866" s="62"/>
      <c r="C17866" s="62"/>
      <c r="D17866" s="413"/>
      <c r="E17866" s="173"/>
    </row>
    <row r="17867" spans="1:5">
      <c r="A17867" s="410"/>
      <c r="B17867" s="62"/>
      <c r="C17867" s="62"/>
      <c r="D17867" s="62"/>
      <c r="E17867" s="173"/>
    </row>
    <row r="17868" spans="1:5">
      <c r="A17868" s="410"/>
      <c r="B17868" s="62"/>
      <c r="C17868" s="62"/>
      <c r="D17868" s="62"/>
      <c r="E17868" s="173"/>
    </row>
    <row r="17869" spans="1:5">
      <c r="A17869" s="410" t="s">
        <v>1628</v>
      </c>
      <c r="B17869" s="62" t="s">
        <v>3547</v>
      </c>
      <c r="C17869" s="62"/>
      <c r="D17869" s="62"/>
      <c r="E17869" s="173"/>
    </row>
    <row r="17870" spans="1:5">
      <c r="A17870" s="410" t="s">
        <v>1342</v>
      </c>
      <c r="B17870" s="62"/>
      <c r="C17870" s="62"/>
      <c r="D17870" s="62"/>
      <c r="E17870" s="173"/>
    </row>
    <row r="17871" spans="1:5">
      <c r="A17871" s="410" t="s">
        <v>570</v>
      </c>
      <c r="B17871" s="62"/>
      <c r="C17871" s="62"/>
      <c r="D17871" s="62"/>
      <c r="E17871" s="173"/>
    </row>
    <row r="17872" spans="1:5">
      <c r="A17872" s="410"/>
      <c r="B17872" s="62"/>
      <c r="C17872" s="62"/>
      <c r="D17872" s="62"/>
      <c r="E17872" s="173"/>
    </row>
    <row r="17873" spans="1:5">
      <c r="A17873" s="410" t="s">
        <v>576</v>
      </c>
      <c r="B17873" s="62" t="s">
        <v>558</v>
      </c>
      <c r="C17873" s="62" t="s">
        <v>559</v>
      </c>
      <c r="D17873" s="62" t="s">
        <v>560</v>
      </c>
      <c r="E17873" s="173" t="s">
        <v>561</v>
      </c>
    </row>
    <row r="17874" spans="1:5" ht="30">
      <c r="A17874" s="410" t="s">
        <v>3061</v>
      </c>
      <c r="B17874" s="62" t="s">
        <v>123</v>
      </c>
      <c r="C17874" s="62">
        <v>6.7999999999999995E-7</v>
      </c>
      <c r="D17874" s="62">
        <v>576</v>
      </c>
      <c r="E17874" s="173">
        <f>TRUNC((C17874*D17874),2)</f>
        <v>0</v>
      </c>
    </row>
    <row r="17875" spans="1:5">
      <c r="A17875" s="410" t="s">
        <v>562</v>
      </c>
      <c r="B17875" s="62" t="s">
        <v>563</v>
      </c>
      <c r="C17875" s="62" t="s">
        <v>563</v>
      </c>
      <c r="D17875" s="62" t="s">
        <v>563</v>
      </c>
      <c r="E17875" s="173">
        <f>SUM(E17874:E17874)</f>
        <v>0</v>
      </c>
    </row>
    <row r="17876" spans="1:5">
      <c r="A17876" s="410"/>
      <c r="B17876" s="62"/>
      <c r="C17876" s="62"/>
      <c r="D17876" s="62"/>
      <c r="E17876" s="173"/>
    </row>
    <row r="17877" spans="1:5">
      <c r="A17877" s="410" t="s">
        <v>557</v>
      </c>
      <c r="B17877" s="62" t="s">
        <v>558</v>
      </c>
      <c r="C17877" s="62" t="s">
        <v>559</v>
      </c>
      <c r="D17877" s="62" t="s">
        <v>560</v>
      </c>
      <c r="E17877" s="173" t="s">
        <v>561</v>
      </c>
    </row>
    <row r="17878" spans="1:5">
      <c r="A17878" s="410" t="s">
        <v>3124</v>
      </c>
      <c r="B17878" s="62" t="s">
        <v>122</v>
      </c>
      <c r="C17878" s="62">
        <v>1.0300999999999999E-2</v>
      </c>
      <c r="D17878" s="62">
        <v>9.34</v>
      </c>
      <c r="E17878" s="173">
        <f>TRUNC((C17878*D17878),2)</f>
        <v>0.09</v>
      </c>
    </row>
    <row r="17879" spans="1:5">
      <c r="A17879" s="410" t="s">
        <v>562</v>
      </c>
      <c r="B17879" s="62" t="s">
        <v>563</v>
      </c>
      <c r="C17879" s="62" t="s">
        <v>563</v>
      </c>
      <c r="D17879" s="62" t="s">
        <v>563</v>
      </c>
      <c r="E17879" s="173">
        <f>SUM(E17878:E17878)</f>
        <v>0.09</v>
      </c>
    </row>
    <row r="17880" spans="1:5">
      <c r="A17880" s="410"/>
      <c r="B17880" s="62"/>
      <c r="C17880" s="62"/>
      <c r="D17880" s="62"/>
      <c r="E17880" s="173"/>
    </row>
    <row r="17881" spans="1:5">
      <c r="A17881" s="410" t="s">
        <v>564</v>
      </c>
      <c r="B17881" s="62" t="s">
        <v>558</v>
      </c>
      <c r="C17881" s="62" t="s">
        <v>559</v>
      </c>
      <c r="D17881" s="62" t="s">
        <v>560</v>
      </c>
      <c r="E17881" s="173" t="s">
        <v>561</v>
      </c>
    </row>
    <row r="17882" spans="1:5">
      <c r="A17882" s="410" t="s">
        <v>3066</v>
      </c>
      <c r="B17882" s="62" t="s">
        <v>123</v>
      </c>
      <c r="C17882" s="62">
        <v>8.017E-5</v>
      </c>
      <c r="D17882" s="62">
        <v>6.92</v>
      </c>
      <c r="E17882" s="173">
        <f t="shared" ref="E17882:E17905" si="395">TRUNC((C17882*D17882),2)</f>
        <v>0</v>
      </c>
    </row>
    <row r="17883" spans="1:5">
      <c r="A17883" s="410" t="s">
        <v>3046</v>
      </c>
      <c r="B17883" s="62" t="s">
        <v>131</v>
      </c>
      <c r="C17883" s="62">
        <v>1.6010000000000001E-5</v>
      </c>
      <c r="D17883" s="62">
        <v>50.4</v>
      </c>
      <c r="E17883" s="173">
        <f t="shared" si="395"/>
        <v>0</v>
      </c>
    </row>
    <row r="17884" spans="1:5" ht="30">
      <c r="A17884" s="410" t="s">
        <v>3435</v>
      </c>
      <c r="B17884" s="62" t="s">
        <v>123</v>
      </c>
      <c r="C17884" s="62">
        <v>1.08695652</v>
      </c>
      <c r="D17884" s="62">
        <v>0.46</v>
      </c>
      <c r="E17884" s="173">
        <f t="shared" si="395"/>
        <v>0.49</v>
      </c>
    </row>
    <row r="17885" spans="1:5">
      <c r="A17885" s="410" t="s">
        <v>3067</v>
      </c>
      <c r="B17885" s="62" t="s">
        <v>123</v>
      </c>
      <c r="C17885" s="62">
        <v>6.6499999999999999E-6</v>
      </c>
      <c r="D17885" s="62">
        <v>108.95</v>
      </c>
      <c r="E17885" s="173">
        <f t="shared" si="395"/>
        <v>0</v>
      </c>
    </row>
    <row r="17886" spans="1:5">
      <c r="A17886" s="410" t="s">
        <v>3069</v>
      </c>
      <c r="B17886" s="62" t="s">
        <v>123</v>
      </c>
      <c r="C17886" s="62">
        <v>9.0690000000000001E-5</v>
      </c>
      <c r="D17886" s="62">
        <v>6.21</v>
      </c>
      <c r="E17886" s="173">
        <f t="shared" si="395"/>
        <v>0</v>
      </c>
    </row>
    <row r="17887" spans="1:5">
      <c r="A17887" s="410" t="s">
        <v>3047</v>
      </c>
      <c r="B17887" s="62" t="s">
        <v>131</v>
      </c>
      <c r="C17887" s="62">
        <v>1.3735E-4</v>
      </c>
      <c r="D17887" s="62">
        <v>9.4499999999999993</v>
      </c>
      <c r="E17887" s="173">
        <f t="shared" si="395"/>
        <v>0</v>
      </c>
    </row>
    <row r="17888" spans="1:5">
      <c r="A17888" s="410" t="s">
        <v>3075</v>
      </c>
      <c r="B17888" s="62" t="s">
        <v>128</v>
      </c>
      <c r="C17888" s="62">
        <v>1.5119999999999999E-5</v>
      </c>
      <c r="D17888" s="62">
        <v>15.32</v>
      </c>
      <c r="E17888" s="173">
        <f t="shared" si="395"/>
        <v>0</v>
      </c>
    </row>
    <row r="17889" spans="1:5">
      <c r="A17889" s="410" t="s">
        <v>3076</v>
      </c>
      <c r="B17889" s="62" t="s">
        <v>122</v>
      </c>
      <c r="C17889" s="62">
        <v>0.01</v>
      </c>
      <c r="D17889" s="62">
        <v>1.87</v>
      </c>
      <c r="E17889" s="173">
        <f t="shared" si="395"/>
        <v>0.01</v>
      </c>
    </row>
    <row r="17890" spans="1:5">
      <c r="A17890" s="410" t="s">
        <v>3077</v>
      </c>
      <c r="B17890" s="62" t="s">
        <v>122</v>
      </c>
      <c r="C17890" s="62">
        <v>0.01</v>
      </c>
      <c r="D17890" s="62">
        <v>0.71</v>
      </c>
      <c r="E17890" s="173">
        <f t="shared" si="395"/>
        <v>0</v>
      </c>
    </row>
    <row r="17891" spans="1:5">
      <c r="A17891" s="410" t="s">
        <v>3078</v>
      </c>
      <c r="B17891" s="62" t="s">
        <v>122</v>
      </c>
      <c r="C17891" s="62">
        <v>0.01</v>
      </c>
      <c r="D17891" s="62">
        <v>0.34</v>
      </c>
      <c r="E17891" s="173">
        <f t="shared" si="395"/>
        <v>0</v>
      </c>
    </row>
    <row r="17892" spans="1:5">
      <c r="A17892" s="410" t="s">
        <v>3079</v>
      </c>
      <c r="B17892" s="62" t="s">
        <v>122</v>
      </c>
      <c r="C17892" s="62">
        <v>0.01</v>
      </c>
      <c r="D17892" s="62">
        <v>0.05</v>
      </c>
      <c r="E17892" s="173">
        <f t="shared" si="395"/>
        <v>0</v>
      </c>
    </row>
    <row r="17893" spans="1:5">
      <c r="A17893" s="410" t="s">
        <v>3048</v>
      </c>
      <c r="B17893" s="62" t="s">
        <v>123</v>
      </c>
      <c r="C17893" s="62">
        <v>2.6460000000000001E-5</v>
      </c>
      <c r="D17893" s="62">
        <v>31.18</v>
      </c>
      <c r="E17893" s="173">
        <f t="shared" si="395"/>
        <v>0</v>
      </c>
    </row>
    <row r="17894" spans="1:5">
      <c r="A17894" s="410" t="s">
        <v>3049</v>
      </c>
      <c r="B17894" s="62" t="s">
        <v>123</v>
      </c>
      <c r="C17894" s="62">
        <v>1.24E-5</v>
      </c>
      <c r="D17894" s="62">
        <v>178.5</v>
      </c>
      <c r="E17894" s="173">
        <f t="shared" si="395"/>
        <v>0</v>
      </c>
    </row>
    <row r="17895" spans="1:5">
      <c r="A17895" s="410" t="s">
        <v>3050</v>
      </c>
      <c r="B17895" s="62" t="s">
        <v>123</v>
      </c>
      <c r="C17895" s="62">
        <v>1.11487E-3</v>
      </c>
      <c r="D17895" s="62">
        <v>1.17</v>
      </c>
      <c r="E17895" s="173">
        <f t="shared" si="395"/>
        <v>0</v>
      </c>
    </row>
    <row r="17896" spans="1:5" ht="30">
      <c r="A17896" s="410" t="s">
        <v>3051</v>
      </c>
      <c r="B17896" s="62" t="s">
        <v>123</v>
      </c>
      <c r="C17896" s="62">
        <v>1.075E-5</v>
      </c>
      <c r="D17896" s="62">
        <v>140.43</v>
      </c>
      <c r="E17896" s="173">
        <f t="shared" si="395"/>
        <v>0</v>
      </c>
    </row>
    <row r="17897" spans="1:5" ht="30">
      <c r="A17897" s="410" t="s">
        <v>3052</v>
      </c>
      <c r="B17897" s="62" t="s">
        <v>123</v>
      </c>
      <c r="C17897" s="62">
        <v>7.1999999999999997E-6</v>
      </c>
      <c r="D17897" s="62">
        <v>123.37</v>
      </c>
      <c r="E17897" s="173">
        <f t="shared" si="395"/>
        <v>0</v>
      </c>
    </row>
    <row r="17898" spans="1:5" ht="30">
      <c r="A17898" s="410" t="s">
        <v>3080</v>
      </c>
      <c r="B17898" s="62" t="s">
        <v>123</v>
      </c>
      <c r="C17898" s="62">
        <v>4.4000000000000002E-7</v>
      </c>
      <c r="D17898" s="62">
        <v>593.85</v>
      </c>
      <c r="E17898" s="173">
        <f t="shared" si="395"/>
        <v>0</v>
      </c>
    </row>
    <row r="17899" spans="1:5">
      <c r="A17899" s="410" t="s">
        <v>3081</v>
      </c>
      <c r="B17899" s="62" t="s">
        <v>123</v>
      </c>
      <c r="C17899" s="62">
        <v>2.7099999999999999E-6</v>
      </c>
      <c r="D17899" s="62">
        <v>134.63</v>
      </c>
      <c r="E17899" s="173">
        <f t="shared" si="395"/>
        <v>0</v>
      </c>
    </row>
    <row r="17900" spans="1:5">
      <c r="A17900" s="410" t="s">
        <v>3082</v>
      </c>
      <c r="B17900" s="62" t="s">
        <v>123</v>
      </c>
      <c r="C17900" s="62">
        <v>2.0600000000000002E-6</v>
      </c>
      <c r="D17900" s="62">
        <v>202.84</v>
      </c>
      <c r="E17900" s="173">
        <f t="shared" si="395"/>
        <v>0</v>
      </c>
    </row>
    <row r="17901" spans="1:5">
      <c r="A17901" s="410" t="s">
        <v>3083</v>
      </c>
      <c r="B17901" s="62" t="s">
        <v>123</v>
      </c>
      <c r="C17901" s="62">
        <v>4.4000000000000002E-7</v>
      </c>
      <c r="D17901" s="62">
        <v>574.46</v>
      </c>
      <c r="E17901" s="173">
        <f t="shared" si="395"/>
        <v>0</v>
      </c>
    </row>
    <row r="17902" spans="1:5">
      <c r="A17902" s="410" t="s">
        <v>3084</v>
      </c>
      <c r="B17902" s="62" t="s">
        <v>123</v>
      </c>
      <c r="C17902" s="62">
        <v>5.4000000000000002E-7</v>
      </c>
      <c r="D17902" s="62">
        <v>276.64</v>
      </c>
      <c r="E17902" s="173">
        <f t="shared" si="395"/>
        <v>0</v>
      </c>
    </row>
    <row r="17903" spans="1:5">
      <c r="A17903" s="410" t="s">
        <v>3085</v>
      </c>
      <c r="B17903" s="62" t="s">
        <v>123</v>
      </c>
      <c r="C17903" s="62">
        <v>2.73E-5</v>
      </c>
      <c r="D17903" s="62">
        <v>8.1</v>
      </c>
      <c r="E17903" s="173">
        <f t="shared" si="395"/>
        <v>0</v>
      </c>
    </row>
    <row r="17904" spans="1:5">
      <c r="A17904" s="410" t="s">
        <v>3086</v>
      </c>
      <c r="B17904" s="62" t="s">
        <v>123</v>
      </c>
      <c r="C17904" s="62">
        <v>1.5119999999999999E-5</v>
      </c>
      <c r="D17904" s="62">
        <v>11.01</v>
      </c>
      <c r="E17904" s="173">
        <f t="shared" si="395"/>
        <v>0</v>
      </c>
    </row>
    <row r="17905" spans="1:5">
      <c r="A17905" s="410" t="s">
        <v>3087</v>
      </c>
      <c r="B17905" s="62" t="s">
        <v>123</v>
      </c>
      <c r="C17905" s="62">
        <v>1.5119999999999999E-5</v>
      </c>
      <c r="D17905" s="62">
        <v>24.42</v>
      </c>
      <c r="E17905" s="173">
        <f t="shared" si="395"/>
        <v>0</v>
      </c>
    </row>
    <row r="17906" spans="1:5">
      <c r="A17906" s="410" t="s">
        <v>562</v>
      </c>
      <c r="B17906" s="62" t="s">
        <v>563</v>
      </c>
      <c r="C17906" s="62" t="s">
        <v>563</v>
      </c>
      <c r="D17906" s="62" t="s">
        <v>563</v>
      </c>
      <c r="E17906" s="173">
        <f>SUM(E17882:E17905)</f>
        <v>0.5</v>
      </c>
    </row>
    <row r="17907" spans="1:5">
      <c r="A17907" s="410"/>
      <c r="B17907" s="62"/>
      <c r="C17907" s="62"/>
      <c r="D17907" s="62"/>
      <c r="E17907" s="173"/>
    </row>
    <row r="17908" spans="1:5">
      <c r="A17908" s="410" t="s">
        <v>565</v>
      </c>
      <c r="B17908" s="62" t="s">
        <v>563</v>
      </c>
      <c r="C17908" s="62" t="s">
        <v>563</v>
      </c>
      <c r="D17908" s="62" t="s">
        <v>563</v>
      </c>
      <c r="E17908" s="173">
        <f>E17875+E17879+E17906</f>
        <v>0.59</v>
      </c>
    </row>
    <row r="17909" spans="1:5">
      <c r="A17909" s="410"/>
      <c r="B17909" s="62"/>
      <c r="C17909" s="62"/>
      <c r="D17909" s="413"/>
      <c r="E17909" s="173"/>
    </row>
    <row r="17910" spans="1:5">
      <c r="A17910" s="410"/>
      <c r="B17910" s="62"/>
      <c r="C17910" s="62"/>
      <c r="D17910" s="62"/>
      <c r="E17910" s="173"/>
    </row>
    <row r="17911" spans="1:5">
      <c r="A17911" s="410"/>
      <c r="B17911" s="62"/>
      <c r="C17911" s="62"/>
      <c r="D17911" s="62"/>
      <c r="E17911" s="173"/>
    </row>
    <row r="17912" spans="1:5">
      <c r="A17912" s="410" t="s">
        <v>1629</v>
      </c>
      <c r="B17912" s="62" t="s">
        <v>3748</v>
      </c>
      <c r="C17912" s="62"/>
      <c r="D17912" s="62"/>
      <c r="E17912" s="173"/>
    </row>
    <row r="17913" spans="1:5">
      <c r="A17913" s="410" t="s">
        <v>1343</v>
      </c>
      <c r="B17913" s="62"/>
      <c r="C17913" s="62"/>
      <c r="D17913" s="62"/>
      <c r="E17913" s="173"/>
    </row>
    <row r="17914" spans="1:5">
      <c r="A17914" s="410" t="s">
        <v>570</v>
      </c>
      <c r="B17914" s="62"/>
      <c r="C17914" s="62"/>
      <c r="D17914" s="62"/>
      <c r="E17914" s="173"/>
    </row>
    <row r="17915" spans="1:5">
      <c r="A17915" s="410"/>
      <c r="B17915" s="62"/>
      <c r="C17915" s="62"/>
      <c r="D17915" s="62"/>
      <c r="E17915" s="173"/>
    </row>
    <row r="17916" spans="1:5">
      <c r="A17916" s="410" t="s">
        <v>576</v>
      </c>
      <c r="B17916" s="62" t="s">
        <v>558</v>
      </c>
      <c r="C17916" s="62" t="s">
        <v>559</v>
      </c>
      <c r="D17916" s="62" t="s">
        <v>560</v>
      </c>
      <c r="E17916" s="173" t="s">
        <v>561</v>
      </c>
    </row>
    <row r="17917" spans="1:5" ht="30">
      <c r="A17917" s="410" t="s">
        <v>3061</v>
      </c>
      <c r="B17917" s="62" t="s">
        <v>123</v>
      </c>
      <c r="C17917" s="62">
        <v>1.7119999999999999E-5</v>
      </c>
      <c r="D17917" s="62">
        <v>576</v>
      </c>
      <c r="E17917" s="173">
        <f>TRUNC((C17917*D17917),2)</f>
        <v>0</v>
      </c>
    </row>
    <row r="17918" spans="1:5">
      <c r="A17918" s="410" t="s">
        <v>562</v>
      </c>
      <c r="B17918" s="62" t="s">
        <v>563</v>
      </c>
      <c r="C17918" s="62" t="s">
        <v>563</v>
      </c>
      <c r="D17918" s="62" t="s">
        <v>563</v>
      </c>
      <c r="E17918" s="173">
        <f>SUM(E17917:E17917)</f>
        <v>0</v>
      </c>
    </row>
    <row r="17919" spans="1:5">
      <c r="A17919" s="410"/>
      <c r="B17919" s="62"/>
      <c r="C17919" s="62"/>
      <c r="D17919" s="62"/>
      <c r="E17919" s="173"/>
    </row>
    <row r="17920" spans="1:5">
      <c r="A17920" s="410" t="s">
        <v>557</v>
      </c>
      <c r="B17920" s="62" t="s">
        <v>558</v>
      </c>
      <c r="C17920" s="62" t="s">
        <v>559</v>
      </c>
      <c r="D17920" s="62" t="s">
        <v>560</v>
      </c>
      <c r="E17920" s="173" t="s">
        <v>561</v>
      </c>
    </row>
    <row r="17921" spans="1:5">
      <c r="A17921" s="410" t="s">
        <v>3124</v>
      </c>
      <c r="B17921" s="62" t="s">
        <v>122</v>
      </c>
      <c r="C17921" s="62">
        <v>0.13020464000000001</v>
      </c>
      <c r="D17921" s="62">
        <v>9.34</v>
      </c>
      <c r="E17921" s="173">
        <f>TRUNC((C17921*D17921),2)</f>
        <v>1.21</v>
      </c>
    </row>
    <row r="17922" spans="1:5">
      <c r="A17922" s="410" t="s">
        <v>3125</v>
      </c>
      <c r="B17922" s="62" t="s">
        <v>122</v>
      </c>
      <c r="C17922" s="62">
        <v>0.13020464000000001</v>
      </c>
      <c r="D17922" s="62">
        <v>13.3</v>
      </c>
      <c r="E17922" s="173">
        <f>TRUNC((C17922*D17922),2)</f>
        <v>1.73</v>
      </c>
    </row>
    <row r="17923" spans="1:5">
      <c r="A17923" s="410" t="s">
        <v>562</v>
      </c>
      <c r="B17923" s="62" t="s">
        <v>563</v>
      </c>
      <c r="C17923" s="62" t="s">
        <v>563</v>
      </c>
      <c r="D17923" s="62" t="s">
        <v>563</v>
      </c>
      <c r="E17923" s="173">
        <f>SUM(E17921:E17922)</f>
        <v>2.94</v>
      </c>
    </row>
    <row r="17924" spans="1:5">
      <c r="A17924" s="410"/>
      <c r="B17924" s="62"/>
      <c r="C17924" s="62"/>
      <c r="D17924" s="62"/>
      <c r="E17924" s="173"/>
    </row>
    <row r="17925" spans="1:5">
      <c r="A17925" s="410" t="s">
        <v>564</v>
      </c>
      <c r="B17925" s="62" t="s">
        <v>558</v>
      </c>
      <c r="C17925" s="62" t="s">
        <v>559</v>
      </c>
      <c r="D17925" s="62" t="s">
        <v>560</v>
      </c>
      <c r="E17925" s="173" t="s">
        <v>561</v>
      </c>
    </row>
    <row r="17926" spans="1:5">
      <c r="A17926" s="410" t="s">
        <v>3066</v>
      </c>
      <c r="B17926" s="62" t="s">
        <v>123</v>
      </c>
      <c r="C17926" s="62">
        <v>2.02674E-3</v>
      </c>
      <c r="D17926" s="62">
        <v>6.92</v>
      </c>
      <c r="E17926" s="173">
        <f t="shared" ref="E17926:E17949" si="396">TRUNC((C17926*D17926),2)</f>
        <v>0.01</v>
      </c>
    </row>
    <row r="17927" spans="1:5">
      <c r="A17927" s="410" t="s">
        <v>3046</v>
      </c>
      <c r="B17927" s="62" t="s">
        <v>131</v>
      </c>
      <c r="C17927" s="62">
        <v>4.0474E-4</v>
      </c>
      <c r="D17927" s="62">
        <v>50.4</v>
      </c>
      <c r="E17927" s="173">
        <f t="shared" si="396"/>
        <v>0.02</v>
      </c>
    </row>
    <row r="17928" spans="1:5" ht="30">
      <c r="A17928" s="410" t="s">
        <v>3487</v>
      </c>
      <c r="B17928" s="62" t="s">
        <v>123</v>
      </c>
      <c r="C17928" s="62">
        <v>1.0011197000000001</v>
      </c>
      <c r="D17928" s="62">
        <v>89.31</v>
      </c>
      <c r="E17928" s="173">
        <f t="shared" si="396"/>
        <v>89.41</v>
      </c>
    </row>
    <row r="17929" spans="1:5">
      <c r="A17929" s="410" t="s">
        <v>3067</v>
      </c>
      <c r="B17929" s="62" t="s">
        <v>123</v>
      </c>
      <c r="C17929" s="62">
        <v>1.6802000000000001E-4</v>
      </c>
      <c r="D17929" s="62">
        <v>108.95</v>
      </c>
      <c r="E17929" s="173">
        <f t="shared" si="396"/>
        <v>0.01</v>
      </c>
    </row>
    <row r="17930" spans="1:5">
      <c r="A17930" s="410" t="s">
        <v>3069</v>
      </c>
      <c r="B17930" s="62" t="s">
        <v>123</v>
      </c>
      <c r="C17930" s="62">
        <v>2.2926600000000002E-3</v>
      </c>
      <c r="D17930" s="62">
        <v>6.21</v>
      </c>
      <c r="E17930" s="173">
        <f t="shared" si="396"/>
        <v>0.01</v>
      </c>
    </row>
    <row r="17931" spans="1:5">
      <c r="A17931" s="410" t="s">
        <v>3047</v>
      </c>
      <c r="B17931" s="62" t="s">
        <v>131</v>
      </c>
      <c r="C17931" s="62">
        <v>3.4721000000000001E-3</v>
      </c>
      <c r="D17931" s="62">
        <v>9.4499999999999993</v>
      </c>
      <c r="E17931" s="173">
        <f t="shared" si="396"/>
        <v>0.03</v>
      </c>
    </row>
    <row r="17932" spans="1:5">
      <c r="A17932" s="410" t="s">
        <v>3075</v>
      </c>
      <c r="B17932" s="62" t="s">
        <v>128</v>
      </c>
      <c r="C17932" s="62">
        <v>3.8210000000000002E-4</v>
      </c>
      <c r="D17932" s="62">
        <v>15.32</v>
      </c>
      <c r="E17932" s="173">
        <f t="shared" si="396"/>
        <v>0</v>
      </c>
    </row>
    <row r="17933" spans="1:5">
      <c r="A17933" s="410" t="s">
        <v>3076</v>
      </c>
      <c r="B17933" s="62" t="s">
        <v>122</v>
      </c>
      <c r="C17933" s="62">
        <v>0.25280000000000002</v>
      </c>
      <c r="D17933" s="62">
        <v>1.87</v>
      </c>
      <c r="E17933" s="173">
        <f t="shared" si="396"/>
        <v>0.47</v>
      </c>
    </row>
    <row r="17934" spans="1:5">
      <c r="A17934" s="410" t="s">
        <v>3077</v>
      </c>
      <c r="B17934" s="62" t="s">
        <v>122</v>
      </c>
      <c r="C17934" s="62">
        <v>0.25280000000000002</v>
      </c>
      <c r="D17934" s="62">
        <v>0.71</v>
      </c>
      <c r="E17934" s="173">
        <f t="shared" si="396"/>
        <v>0.17</v>
      </c>
    </row>
    <row r="17935" spans="1:5">
      <c r="A17935" s="410" t="s">
        <v>3078</v>
      </c>
      <c r="B17935" s="62" t="s">
        <v>122</v>
      </c>
      <c r="C17935" s="62">
        <v>0.25280000000000002</v>
      </c>
      <c r="D17935" s="62">
        <v>0.34</v>
      </c>
      <c r="E17935" s="173">
        <f t="shared" si="396"/>
        <v>0.08</v>
      </c>
    </row>
    <row r="17936" spans="1:5">
      <c r="A17936" s="410" t="s">
        <v>3079</v>
      </c>
      <c r="B17936" s="62" t="s">
        <v>122</v>
      </c>
      <c r="C17936" s="62">
        <v>0.25280000000000002</v>
      </c>
      <c r="D17936" s="62">
        <v>0.05</v>
      </c>
      <c r="E17936" s="173">
        <f t="shared" si="396"/>
        <v>0.01</v>
      </c>
    </row>
    <row r="17937" spans="1:5">
      <c r="A17937" s="410" t="s">
        <v>3048</v>
      </c>
      <c r="B17937" s="62" t="s">
        <v>123</v>
      </c>
      <c r="C17937" s="62">
        <v>6.6898000000000001E-4</v>
      </c>
      <c r="D17937" s="62">
        <v>31.18</v>
      </c>
      <c r="E17937" s="173">
        <f t="shared" si="396"/>
        <v>0.02</v>
      </c>
    </row>
    <row r="17938" spans="1:5">
      <c r="A17938" s="410" t="s">
        <v>3049</v>
      </c>
      <c r="B17938" s="62" t="s">
        <v>123</v>
      </c>
      <c r="C17938" s="62">
        <v>3.1354000000000001E-4</v>
      </c>
      <c r="D17938" s="62">
        <v>178.5</v>
      </c>
      <c r="E17938" s="173">
        <f t="shared" si="396"/>
        <v>0.05</v>
      </c>
    </row>
    <row r="17939" spans="1:5">
      <c r="A17939" s="410" t="s">
        <v>3050</v>
      </c>
      <c r="B17939" s="62" t="s">
        <v>123</v>
      </c>
      <c r="C17939" s="62">
        <v>2.8183960000000001E-2</v>
      </c>
      <c r="D17939" s="62">
        <v>1.17</v>
      </c>
      <c r="E17939" s="173">
        <f t="shared" si="396"/>
        <v>0.03</v>
      </c>
    </row>
    <row r="17940" spans="1:5" ht="30">
      <c r="A17940" s="410" t="s">
        <v>3051</v>
      </c>
      <c r="B17940" s="62" t="s">
        <v>123</v>
      </c>
      <c r="C17940" s="62">
        <v>2.7176000000000001E-4</v>
      </c>
      <c r="D17940" s="62">
        <v>140.43</v>
      </c>
      <c r="E17940" s="173">
        <f t="shared" si="396"/>
        <v>0.03</v>
      </c>
    </row>
    <row r="17941" spans="1:5" ht="30">
      <c r="A17941" s="410" t="s">
        <v>3052</v>
      </c>
      <c r="B17941" s="62" t="s">
        <v>123</v>
      </c>
      <c r="C17941" s="62">
        <v>1.8202E-4</v>
      </c>
      <c r="D17941" s="62">
        <v>123.37</v>
      </c>
      <c r="E17941" s="173">
        <f t="shared" si="396"/>
        <v>0.02</v>
      </c>
    </row>
    <row r="17942" spans="1:5" ht="30">
      <c r="A17942" s="410" t="s">
        <v>3080</v>
      </c>
      <c r="B17942" s="62" t="s">
        <v>123</v>
      </c>
      <c r="C17942" s="62">
        <v>1.114E-5</v>
      </c>
      <c r="D17942" s="62">
        <v>593.85</v>
      </c>
      <c r="E17942" s="173">
        <f t="shared" si="396"/>
        <v>0</v>
      </c>
    </row>
    <row r="17943" spans="1:5">
      <c r="A17943" s="410" t="s">
        <v>3081</v>
      </c>
      <c r="B17943" s="62" t="s">
        <v>123</v>
      </c>
      <c r="C17943" s="62">
        <v>6.8460000000000005E-5</v>
      </c>
      <c r="D17943" s="62">
        <v>134.63</v>
      </c>
      <c r="E17943" s="173">
        <f t="shared" si="396"/>
        <v>0</v>
      </c>
    </row>
    <row r="17944" spans="1:5">
      <c r="A17944" s="410" t="s">
        <v>3082</v>
      </c>
      <c r="B17944" s="62" t="s">
        <v>123</v>
      </c>
      <c r="C17944" s="62">
        <v>5.1999999999999997E-5</v>
      </c>
      <c r="D17944" s="62">
        <v>202.84</v>
      </c>
      <c r="E17944" s="173">
        <f t="shared" si="396"/>
        <v>0.01</v>
      </c>
    </row>
    <row r="17945" spans="1:5">
      <c r="A17945" s="410" t="s">
        <v>3083</v>
      </c>
      <c r="B17945" s="62" t="s">
        <v>123</v>
      </c>
      <c r="C17945" s="62">
        <v>1.114E-5</v>
      </c>
      <c r="D17945" s="62">
        <v>574.46</v>
      </c>
      <c r="E17945" s="173">
        <f t="shared" si="396"/>
        <v>0</v>
      </c>
    </row>
    <row r="17946" spans="1:5">
      <c r="A17946" s="410" t="s">
        <v>3084</v>
      </c>
      <c r="B17946" s="62" t="s">
        <v>123</v>
      </c>
      <c r="C17946" s="62">
        <v>1.3699999999999999E-5</v>
      </c>
      <c r="D17946" s="62">
        <v>276.64</v>
      </c>
      <c r="E17946" s="173">
        <f t="shared" si="396"/>
        <v>0</v>
      </c>
    </row>
    <row r="17947" spans="1:5">
      <c r="A17947" s="410" t="s">
        <v>3085</v>
      </c>
      <c r="B17947" s="62" t="s">
        <v>123</v>
      </c>
      <c r="C17947" s="62">
        <v>6.9014E-4</v>
      </c>
      <c r="D17947" s="62">
        <v>8.1</v>
      </c>
      <c r="E17947" s="173">
        <f t="shared" si="396"/>
        <v>0</v>
      </c>
    </row>
    <row r="17948" spans="1:5">
      <c r="A17948" s="410" t="s">
        <v>3086</v>
      </c>
      <c r="B17948" s="62" t="s">
        <v>123</v>
      </c>
      <c r="C17948" s="62">
        <v>3.8210000000000002E-4</v>
      </c>
      <c r="D17948" s="62">
        <v>11.01</v>
      </c>
      <c r="E17948" s="173">
        <f t="shared" si="396"/>
        <v>0</v>
      </c>
    </row>
    <row r="17949" spans="1:5">
      <c r="A17949" s="410" t="s">
        <v>3087</v>
      </c>
      <c r="B17949" s="62" t="s">
        <v>123</v>
      </c>
      <c r="C17949" s="62">
        <v>3.8210000000000002E-4</v>
      </c>
      <c r="D17949" s="62">
        <v>24.42</v>
      </c>
      <c r="E17949" s="173">
        <f t="shared" si="396"/>
        <v>0</v>
      </c>
    </row>
    <row r="17950" spans="1:5">
      <c r="A17950" s="410" t="s">
        <v>562</v>
      </c>
      <c r="B17950" s="62" t="s">
        <v>563</v>
      </c>
      <c r="C17950" s="62" t="s">
        <v>563</v>
      </c>
      <c r="D17950" s="62" t="s">
        <v>563</v>
      </c>
      <c r="E17950" s="173">
        <f>SUM(E17926:E17949)</f>
        <v>90.38000000000001</v>
      </c>
    </row>
    <row r="17951" spans="1:5">
      <c r="A17951" s="410"/>
      <c r="B17951" s="62"/>
      <c r="C17951" s="62"/>
      <c r="D17951" s="62"/>
      <c r="E17951" s="173"/>
    </row>
    <row r="17952" spans="1:5">
      <c r="A17952" s="410" t="s">
        <v>565</v>
      </c>
      <c r="B17952" s="62" t="s">
        <v>563</v>
      </c>
      <c r="C17952" s="62" t="s">
        <v>563</v>
      </c>
      <c r="D17952" s="62" t="s">
        <v>563</v>
      </c>
      <c r="E17952" s="173">
        <f>E17918+E17923+E17950</f>
        <v>93.320000000000007</v>
      </c>
    </row>
    <row r="17953" spans="1:5">
      <c r="A17953" s="410"/>
      <c r="B17953" s="62"/>
      <c r="C17953" s="62"/>
      <c r="D17953" s="413"/>
      <c r="E17953" s="173"/>
    </row>
    <row r="17954" spans="1:5">
      <c r="A17954" s="410"/>
      <c r="B17954" s="62"/>
      <c r="C17954" s="62"/>
      <c r="D17954" s="62"/>
      <c r="E17954" s="173"/>
    </row>
    <row r="17955" spans="1:5">
      <c r="A17955" s="410"/>
      <c r="B17955" s="62"/>
      <c r="C17955" s="62"/>
      <c r="D17955" s="62"/>
      <c r="E17955" s="173"/>
    </row>
    <row r="17956" spans="1:5">
      <c r="A17956" s="410" t="s">
        <v>1630</v>
      </c>
      <c r="B17956" s="62" t="s">
        <v>3749</v>
      </c>
      <c r="C17956" s="62"/>
      <c r="D17956" s="62"/>
      <c r="E17956" s="173"/>
    </row>
    <row r="17957" spans="1:5">
      <c r="A17957" s="410" t="s">
        <v>1344</v>
      </c>
      <c r="B17957" s="62"/>
      <c r="C17957" s="62"/>
      <c r="D17957" s="62"/>
      <c r="E17957" s="173"/>
    </row>
    <row r="17958" spans="1:5">
      <c r="A17958" s="410" t="s">
        <v>570</v>
      </c>
      <c r="B17958" s="62"/>
      <c r="C17958" s="62"/>
      <c r="D17958" s="62"/>
      <c r="E17958" s="173"/>
    </row>
    <row r="17959" spans="1:5">
      <c r="A17959" s="410"/>
      <c r="B17959" s="62"/>
      <c r="C17959" s="62"/>
      <c r="D17959" s="62"/>
      <c r="E17959" s="173"/>
    </row>
    <row r="17960" spans="1:5">
      <c r="A17960" s="410" t="s">
        <v>576</v>
      </c>
      <c r="B17960" s="62" t="s">
        <v>558</v>
      </c>
      <c r="C17960" s="62" t="s">
        <v>559</v>
      </c>
      <c r="D17960" s="62" t="s">
        <v>560</v>
      </c>
      <c r="E17960" s="173" t="s">
        <v>561</v>
      </c>
    </row>
    <row r="17961" spans="1:5" ht="30">
      <c r="A17961" s="410" t="s">
        <v>3061</v>
      </c>
      <c r="B17961" s="62" t="s">
        <v>123</v>
      </c>
      <c r="C17961" s="62">
        <v>2.1420000000000002E-5</v>
      </c>
      <c r="D17961" s="62">
        <v>576</v>
      </c>
      <c r="E17961" s="173">
        <f>TRUNC((C17961*D17961),2)</f>
        <v>0.01</v>
      </c>
    </row>
    <row r="17962" spans="1:5">
      <c r="A17962" s="410" t="s">
        <v>562</v>
      </c>
      <c r="B17962" s="62" t="s">
        <v>563</v>
      </c>
      <c r="C17962" s="62" t="s">
        <v>563</v>
      </c>
      <c r="D17962" s="62" t="s">
        <v>563</v>
      </c>
      <c r="E17962" s="173">
        <f>SUM(E17961:E17961)</f>
        <v>0.01</v>
      </c>
    </row>
    <row r="17963" spans="1:5">
      <c r="A17963" s="410"/>
      <c r="B17963" s="62"/>
      <c r="C17963" s="62"/>
      <c r="D17963" s="62"/>
      <c r="E17963" s="173"/>
    </row>
    <row r="17964" spans="1:5">
      <c r="A17964" s="410" t="s">
        <v>557</v>
      </c>
      <c r="B17964" s="62" t="s">
        <v>558</v>
      </c>
      <c r="C17964" s="62" t="s">
        <v>559</v>
      </c>
      <c r="D17964" s="62" t="s">
        <v>560</v>
      </c>
      <c r="E17964" s="173" t="s">
        <v>561</v>
      </c>
    </row>
    <row r="17965" spans="1:5">
      <c r="A17965" s="410" t="s">
        <v>3124</v>
      </c>
      <c r="B17965" s="62" t="s">
        <v>122</v>
      </c>
      <c r="C17965" s="62">
        <v>0.16296182000000001</v>
      </c>
      <c r="D17965" s="62">
        <v>9.34</v>
      </c>
      <c r="E17965" s="173">
        <f>TRUNC((C17965*D17965),2)</f>
        <v>1.52</v>
      </c>
    </row>
    <row r="17966" spans="1:5">
      <c r="A17966" s="410" t="s">
        <v>3125</v>
      </c>
      <c r="B17966" s="62" t="s">
        <v>122</v>
      </c>
      <c r="C17966" s="62">
        <v>0.16296182000000001</v>
      </c>
      <c r="D17966" s="62">
        <v>13.3</v>
      </c>
      <c r="E17966" s="173">
        <f>TRUNC((C17966*D17966),2)</f>
        <v>2.16</v>
      </c>
    </row>
    <row r="17967" spans="1:5">
      <c r="A17967" s="410" t="s">
        <v>562</v>
      </c>
      <c r="B17967" s="62" t="s">
        <v>563</v>
      </c>
      <c r="C17967" s="62" t="s">
        <v>563</v>
      </c>
      <c r="D17967" s="62" t="s">
        <v>563</v>
      </c>
      <c r="E17967" s="173">
        <f>SUM(E17965:E17966)</f>
        <v>3.68</v>
      </c>
    </row>
    <row r="17968" spans="1:5">
      <c r="A17968" s="410"/>
      <c r="B17968" s="62"/>
      <c r="C17968" s="62"/>
      <c r="D17968" s="62"/>
      <c r="E17968" s="173"/>
    </row>
    <row r="17969" spans="1:5">
      <c r="A17969" s="410" t="s">
        <v>564</v>
      </c>
      <c r="B17969" s="62" t="s">
        <v>558</v>
      </c>
      <c r="C17969" s="62" t="s">
        <v>559</v>
      </c>
      <c r="D17969" s="62" t="s">
        <v>560</v>
      </c>
      <c r="E17969" s="173" t="s">
        <v>561</v>
      </c>
    </row>
    <row r="17970" spans="1:5">
      <c r="A17970" s="410" t="s">
        <v>3066</v>
      </c>
      <c r="B17970" s="62" t="s">
        <v>123</v>
      </c>
      <c r="C17970" s="62">
        <v>2.5366400000000002E-3</v>
      </c>
      <c r="D17970" s="62">
        <v>6.92</v>
      </c>
      <c r="E17970" s="173">
        <f t="shared" ref="E17970:E17993" si="397">TRUNC((C17970*D17970),2)</f>
        <v>0.01</v>
      </c>
    </row>
    <row r="17971" spans="1:5">
      <c r="A17971" s="410" t="s">
        <v>3046</v>
      </c>
      <c r="B17971" s="62" t="s">
        <v>131</v>
      </c>
      <c r="C17971" s="62">
        <v>5.0655999999999997E-4</v>
      </c>
      <c r="D17971" s="62">
        <v>50.4</v>
      </c>
      <c r="E17971" s="173">
        <f t="shared" si="397"/>
        <v>0.02</v>
      </c>
    </row>
    <row r="17972" spans="1:5">
      <c r="A17972" s="410" t="s">
        <v>3067</v>
      </c>
      <c r="B17972" s="62" t="s">
        <v>123</v>
      </c>
      <c r="C17972" s="62">
        <v>2.1028E-4</v>
      </c>
      <c r="D17972" s="62">
        <v>108.95</v>
      </c>
      <c r="E17972" s="173">
        <f t="shared" si="397"/>
        <v>0.02</v>
      </c>
    </row>
    <row r="17973" spans="1:5">
      <c r="A17973" s="410" t="s">
        <v>3069</v>
      </c>
      <c r="B17973" s="62" t="s">
        <v>123</v>
      </c>
      <c r="C17973" s="62">
        <v>2.8694599999999999E-3</v>
      </c>
      <c r="D17973" s="62">
        <v>6.21</v>
      </c>
      <c r="E17973" s="173">
        <f t="shared" si="397"/>
        <v>0.01</v>
      </c>
    </row>
    <row r="17974" spans="1:5">
      <c r="A17974" s="410" t="s">
        <v>3047</v>
      </c>
      <c r="B17974" s="62" t="s">
        <v>131</v>
      </c>
      <c r="C17974" s="62">
        <v>4.3456199999999997E-3</v>
      </c>
      <c r="D17974" s="62">
        <v>9.4499999999999993</v>
      </c>
      <c r="E17974" s="173">
        <f t="shared" si="397"/>
        <v>0.04</v>
      </c>
    </row>
    <row r="17975" spans="1:5">
      <c r="A17975" s="410" t="s">
        <v>3488</v>
      </c>
      <c r="B17975" s="62" t="s">
        <v>123</v>
      </c>
      <c r="C17975" s="62">
        <v>1.0006577999999999</v>
      </c>
      <c r="D17975" s="62">
        <v>136.82</v>
      </c>
      <c r="E17975" s="173">
        <f t="shared" si="397"/>
        <v>136.91</v>
      </c>
    </row>
    <row r="17976" spans="1:5">
      <c r="A17976" s="410" t="s">
        <v>3075</v>
      </c>
      <c r="B17976" s="62" t="s">
        <v>128</v>
      </c>
      <c r="C17976" s="62">
        <v>4.7824E-4</v>
      </c>
      <c r="D17976" s="62">
        <v>15.32</v>
      </c>
      <c r="E17976" s="173">
        <f t="shared" si="397"/>
        <v>0</v>
      </c>
    </row>
    <row r="17977" spans="1:5">
      <c r="A17977" s="410" t="s">
        <v>3076</v>
      </c>
      <c r="B17977" s="62" t="s">
        <v>122</v>
      </c>
      <c r="C17977" s="62">
        <v>0.31640000000000001</v>
      </c>
      <c r="D17977" s="62">
        <v>1.87</v>
      </c>
      <c r="E17977" s="173">
        <f t="shared" si="397"/>
        <v>0.59</v>
      </c>
    </row>
    <row r="17978" spans="1:5">
      <c r="A17978" s="410" t="s">
        <v>3077</v>
      </c>
      <c r="B17978" s="62" t="s">
        <v>122</v>
      </c>
      <c r="C17978" s="62">
        <v>0.31640000000000001</v>
      </c>
      <c r="D17978" s="62">
        <v>0.71</v>
      </c>
      <c r="E17978" s="173">
        <f t="shared" si="397"/>
        <v>0.22</v>
      </c>
    </row>
    <row r="17979" spans="1:5">
      <c r="A17979" s="410" t="s">
        <v>3078</v>
      </c>
      <c r="B17979" s="62" t="s">
        <v>122</v>
      </c>
      <c r="C17979" s="62">
        <v>0.31640000000000001</v>
      </c>
      <c r="D17979" s="62">
        <v>0.34</v>
      </c>
      <c r="E17979" s="173">
        <f t="shared" si="397"/>
        <v>0.1</v>
      </c>
    </row>
    <row r="17980" spans="1:5">
      <c r="A17980" s="410" t="s">
        <v>3079</v>
      </c>
      <c r="B17980" s="62" t="s">
        <v>122</v>
      </c>
      <c r="C17980" s="62">
        <v>0.31640000000000001</v>
      </c>
      <c r="D17980" s="62">
        <v>0.05</v>
      </c>
      <c r="E17980" s="173">
        <f t="shared" si="397"/>
        <v>0.01</v>
      </c>
    </row>
    <row r="17981" spans="1:5">
      <c r="A17981" s="410" t="s">
        <v>3048</v>
      </c>
      <c r="B17981" s="62" t="s">
        <v>123</v>
      </c>
      <c r="C17981" s="62">
        <v>8.3728000000000003E-4</v>
      </c>
      <c r="D17981" s="62">
        <v>31.18</v>
      </c>
      <c r="E17981" s="173">
        <f t="shared" si="397"/>
        <v>0.02</v>
      </c>
    </row>
    <row r="17982" spans="1:5">
      <c r="A17982" s="410" t="s">
        <v>3049</v>
      </c>
      <c r="B17982" s="62" t="s">
        <v>123</v>
      </c>
      <c r="C17982" s="62">
        <v>3.9243999999999998E-4</v>
      </c>
      <c r="D17982" s="62">
        <v>178.5</v>
      </c>
      <c r="E17982" s="173">
        <f t="shared" si="397"/>
        <v>7.0000000000000007E-2</v>
      </c>
    </row>
    <row r="17983" spans="1:5">
      <c r="A17983" s="410" t="s">
        <v>3050</v>
      </c>
      <c r="B17983" s="62" t="s">
        <v>123</v>
      </c>
      <c r="C17983" s="62">
        <v>3.5274560000000003E-2</v>
      </c>
      <c r="D17983" s="62">
        <v>1.17</v>
      </c>
      <c r="E17983" s="173">
        <f t="shared" si="397"/>
        <v>0.04</v>
      </c>
    </row>
    <row r="17984" spans="1:5" ht="30">
      <c r="A17984" s="410" t="s">
        <v>3051</v>
      </c>
      <c r="B17984" s="62" t="s">
        <v>123</v>
      </c>
      <c r="C17984" s="62">
        <v>3.4014000000000001E-4</v>
      </c>
      <c r="D17984" s="62">
        <v>140.43</v>
      </c>
      <c r="E17984" s="173">
        <f t="shared" si="397"/>
        <v>0.04</v>
      </c>
    </row>
    <row r="17985" spans="1:5" ht="30">
      <c r="A17985" s="410" t="s">
        <v>3052</v>
      </c>
      <c r="B17985" s="62" t="s">
        <v>123</v>
      </c>
      <c r="C17985" s="62">
        <v>2.2780000000000001E-4</v>
      </c>
      <c r="D17985" s="62">
        <v>123.37</v>
      </c>
      <c r="E17985" s="173">
        <f t="shared" si="397"/>
        <v>0.02</v>
      </c>
    </row>
    <row r="17986" spans="1:5" ht="30">
      <c r="A17986" s="410" t="s">
        <v>3080</v>
      </c>
      <c r="B17986" s="62" t="s">
        <v>123</v>
      </c>
      <c r="C17986" s="62">
        <v>1.396E-5</v>
      </c>
      <c r="D17986" s="62">
        <v>593.85</v>
      </c>
      <c r="E17986" s="173">
        <f t="shared" si="397"/>
        <v>0</v>
      </c>
    </row>
    <row r="17987" spans="1:5">
      <c r="A17987" s="410" t="s">
        <v>3081</v>
      </c>
      <c r="B17987" s="62" t="s">
        <v>123</v>
      </c>
      <c r="C17987" s="62">
        <v>8.5680000000000006E-5</v>
      </c>
      <c r="D17987" s="62">
        <v>134.63</v>
      </c>
      <c r="E17987" s="173">
        <f t="shared" si="397"/>
        <v>0.01</v>
      </c>
    </row>
    <row r="17988" spans="1:5">
      <c r="A17988" s="410" t="s">
        <v>3082</v>
      </c>
      <c r="B17988" s="62" t="s">
        <v>123</v>
      </c>
      <c r="C17988" s="62">
        <v>6.5079999999999994E-5</v>
      </c>
      <c r="D17988" s="62">
        <v>202.84</v>
      </c>
      <c r="E17988" s="173">
        <f t="shared" si="397"/>
        <v>0.01</v>
      </c>
    </row>
    <row r="17989" spans="1:5">
      <c r="A17989" s="410" t="s">
        <v>3083</v>
      </c>
      <c r="B17989" s="62" t="s">
        <v>123</v>
      </c>
      <c r="C17989" s="62">
        <v>1.396E-5</v>
      </c>
      <c r="D17989" s="62">
        <v>574.46</v>
      </c>
      <c r="E17989" s="173">
        <f t="shared" si="397"/>
        <v>0</v>
      </c>
    </row>
    <row r="17990" spans="1:5">
      <c r="A17990" s="410" t="s">
        <v>3084</v>
      </c>
      <c r="B17990" s="62" t="s">
        <v>123</v>
      </c>
      <c r="C17990" s="62">
        <v>1.7139999999999999E-5</v>
      </c>
      <c r="D17990" s="62">
        <v>276.64</v>
      </c>
      <c r="E17990" s="173">
        <f t="shared" si="397"/>
        <v>0</v>
      </c>
    </row>
    <row r="17991" spans="1:5">
      <c r="A17991" s="410" t="s">
        <v>3085</v>
      </c>
      <c r="B17991" s="62" t="s">
        <v>123</v>
      </c>
      <c r="C17991" s="62">
        <v>8.6377999999999997E-4</v>
      </c>
      <c r="D17991" s="62">
        <v>8.1</v>
      </c>
      <c r="E17991" s="173">
        <f t="shared" si="397"/>
        <v>0</v>
      </c>
    </row>
    <row r="17992" spans="1:5">
      <c r="A17992" s="410" t="s">
        <v>3086</v>
      </c>
      <c r="B17992" s="62" t="s">
        <v>123</v>
      </c>
      <c r="C17992" s="62">
        <v>4.7824E-4</v>
      </c>
      <c r="D17992" s="62">
        <v>11.01</v>
      </c>
      <c r="E17992" s="173">
        <f t="shared" si="397"/>
        <v>0</v>
      </c>
    </row>
    <row r="17993" spans="1:5">
      <c r="A17993" s="410" t="s">
        <v>3087</v>
      </c>
      <c r="B17993" s="62" t="s">
        <v>123</v>
      </c>
      <c r="C17993" s="62">
        <v>4.7824E-4</v>
      </c>
      <c r="D17993" s="62">
        <v>24.42</v>
      </c>
      <c r="E17993" s="173">
        <f t="shared" si="397"/>
        <v>0.01</v>
      </c>
    </row>
    <row r="17994" spans="1:5">
      <c r="A17994" s="410" t="s">
        <v>562</v>
      </c>
      <c r="B17994" s="62" t="s">
        <v>563</v>
      </c>
      <c r="C17994" s="62" t="s">
        <v>563</v>
      </c>
      <c r="D17994" s="62" t="s">
        <v>563</v>
      </c>
      <c r="E17994" s="173">
        <f>SUM(E17970:E17993)</f>
        <v>138.14999999999995</v>
      </c>
    </row>
    <row r="17995" spans="1:5">
      <c r="A17995" s="410"/>
      <c r="B17995" s="62"/>
      <c r="C17995" s="62"/>
      <c r="D17995" s="62"/>
      <c r="E17995" s="173"/>
    </row>
    <row r="17996" spans="1:5">
      <c r="A17996" s="410" t="s">
        <v>565</v>
      </c>
      <c r="B17996" s="62" t="s">
        <v>563</v>
      </c>
      <c r="C17996" s="62" t="s">
        <v>563</v>
      </c>
      <c r="D17996" s="62" t="s">
        <v>563</v>
      </c>
      <c r="E17996" s="173">
        <f>E17962+E17967+E17994</f>
        <v>141.83999999999995</v>
      </c>
    </row>
    <row r="17997" spans="1:5">
      <c r="A17997" s="410"/>
      <c r="B17997" s="62"/>
      <c r="C17997" s="62"/>
      <c r="D17997" s="413"/>
      <c r="E17997" s="173"/>
    </row>
    <row r="17998" spans="1:5">
      <c r="A17998" s="410"/>
      <c r="B17998" s="62"/>
      <c r="C17998" s="62"/>
      <c r="D17998" s="62"/>
      <c r="E17998" s="173"/>
    </row>
    <row r="17999" spans="1:5">
      <c r="A17999" s="410"/>
      <c r="B17999" s="62"/>
      <c r="C17999" s="62"/>
      <c r="D17999" s="62"/>
      <c r="E17999" s="173"/>
    </row>
    <row r="18000" spans="1:5">
      <c r="A18000" s="410" t="s">
        <v>1631</v>
      </c>
      <c r="B18000" s="62" t="s">
        <v>3547</v>
      </c>
      <c r="C18000" s="62"/>
      <c r="D18000" s="62"/>
      <c r="E18000" s="173"/>
    </row>
    <row r="18001" spans="1:5">
      <c r="A18001" s="410" t="s">
        <v>1345</v>
      </c>
      <c r="B18001" s="62"/>
      <c r="C18001" s="62"/>
      <c r="D18001" s="62"/>
      <c r="E18001" s="173"/>
    </row>
    <row r="18002" spans="1:5">
      <c r="A18002" s="410" t="s">
        <v>570</v>
      </c>
      <c r="B18002" s="62"/>
      <c r="C18002" s="62"/>
      <c r="D18002" s="62"/>
      <c r="E18002" s="173"/>
    </row>
    <row r="18003" spans="1:5">
      <c r="A18003" s="410"/>
      <c r="B18003" s="62"/>
      <c r="C18003" s="62"/>
      <c r="D18003" s="62"/>
      <c r="E18003" s="173"/>
    </row>
    <row r="18004" spans="1:5">
      <c r="A18004" s="410" t="s">
        <v>576</v>
      </c>
      <c r="B18004" s="62" t="s">
        <v>558</v>
      </c>
      <c r="C18004" s="62" t="s">
        <v>559</v>
      </c>
      <c r="D18004" s="62" t="s">
        <v>560</v>
      </c>
      <c r="E18004" s="173" t="s">
        <v>561</v>
      </c>
    </row>
    <row r="18005" spans="1:5" ht="30">
      <c r="A18005" s="410" t="s">
        <v>3061</v>
      </c>
      <c r="B18005" s="62" t="s">
        <v>123</v>
      </c>
      <c r="C18005" s="62">
        <v>2.7080000000000002E-5</v>
      </c>
      <c r="D18005" s="62">
        <v>576</v>
      </c>
      <c r="E18005" s="173">
        <f>TRUNC((C18005*D18005),2)</f>
        <v>0.01</v>
      </c>
    </row>
    <row r="18006" spans="1:5">
      <c r="A18006" s="410" t="s">
        <v>562</v>
      </c>
      <c r="B18006" s="62" t="s">
        <v>563</v>
      </c>
      <c r="C18006" s="62" t="s">
        <v>563</v>
      </c>
      <c r="D18006" s="62" t="s">
        <v>563</v>
      </c>
      <c r="E18006" s="173">
        <f>SUM(E18005:E18005)</f>
        <v>0.01</v>
      </c>
    </row>
    <row r="18007" spans="1:5">
      <c r="A18007" s="410"/>
      <c r="B18007" s="62"/>
      <c r="C18007" s="62"/>
      <c r="D18007" s="62"/>
      <c r="E18007" s="173"/>
    </row>
    <row r="18008" spans="1:5">
      <c r="A18008" s="410" t="s">
        <v>557</v>
      </c>
      <c r="B18008" s="62" t="s">
        <v>558</v>
      </c>
      <c r="C18008" s="62" t="s">
        <v>559</v>
      </c>
      <c r="D18008" s="62" t="s">
        <v>560</v>
      </c>
      <c r="E18008" s="173" t="s">
        <v>561</v>
      </c>
    </row>
    <row r="18009" spans="1:5">
      <c r="A18009" s="410" t="s">
        <v>3124</v>
      </c>
      <c r="B18009" s="62" t="s">
        <v>122</v>
      </c>
      <c r="C18009" s="62">
        <v>0.20602000000000001</v>
      </c>
      <c r="D18009" s="62">
        <v>9.34</v>
      </c>
      <c r="E18009" s="173">
        <f>TRUNC((C18009*D18009),2)</f>
        <v>1.92</v>
      </c>
    </row>
    <row r="18010" spans="1:5">
      <c r="A18010" s="410" t="s">
        <v>3125</v>
      </c>
      <c r="B18010" s="62" t="s">
        <v>122</v>
      </c>
      <c r="C18010" s="62">
        <v>0.20602000000000001</v>
      </c>
      <c r="D18010" s="62">
        <v>13.3</v>
      </c>
      <c r="E18010" s="173">
        <f>TRUNC((C18010*D18010),2)</f>
        <v>2.74</v>
      </c>
    </row>
    <row r="18011" spans="1:5">
      <c r="A18011" s="410" t="s">
        <v>562</v>
      </c>
      <c r="B18011" s="62" t="s">
        <v>563</v>
      </c>
      <c r="C18011" s="62" t="s">
        <v>563</v>
      </c>
      <c r="D18011" s="62" t="s">
        <v>563</v>
      </c>
      <c r="E18011" s="173">
        <f>SUM(E18009:E18010)</f>
        <v>4.66</v>
      </c>
    </row>
    <row r="18012" spans="1:5">
      <c r="A18012" s="410"/>
      <c r="B18012" s="62"/>
      <c r="C18012" s="62"/>
      <c r="D18012" s="62"/>
      <c r="E18012" s="173"/>
    </row>
    <row r="18013" spans="1:5">
      <c r="A18013" s="410" t="s">
        <v>564</v>
      </c>
      <c r="B18013" s="62" t="s">
        <v>558</v>
      </c>
      <c r="C18013" s="62" t="s">
        <v>559</v>
      </c>
      <c r="D18013" s="62" t="s">
        <v>560</v>
      </c>
      <c r="E18013" s="173" t="s">
        <v>561</v>
      </c>
    </row>
    <row r="18014" spans="1:5">
      <c r="A18014" s="410" t="s">
        <v>3066</v>
      </c>
      <c r="B18014" s="62" t="s">
        <v>123</v>
      </c>
      <c r="C18014" s="62">
        <v>3.2068800000000001E-3</v>
      </c>
      <c r="D18014" s="62">
        <v>6.92</v>
      </c>
      <c r="E18014" s="173">
        <f t="shared" ref="E18014:E18037" si="398">TRUNC((C18014*D18014),2)</f>
        <v>0.02</v>
      </c>
    </row>
    <row r="18015" spans="1:5">
      <c r="A18015" s="410" t="s">
        <v>3046</v>
      </c>
      <c r="B18015" s="62" t="s">
        <v>131</v>
      </c>
      <c r="C18015" s="62">
        <v>6.4039999999999995E-4</v>
      </c>
      <c r="D18015" s="62">
        <v>50.4</v>
      </c>
      <c r="E18015" s="173">
        <f t="shared" si="398"/>
        <v>0.03</v>
      </c>
    </row>
    <row r="18016" spans="1:5">
      <c r="A18016" s="410" t="s">
        <v>3067</v>
      </c>
      <c r="B18016" s="62" t="s">
        <v>123</v>
      </c>
      <c r="C18016" s="62">
        <v>2.6583999999999999E-4</v>
      </c>
      <c r="D18016" s="62">
        <v>108.95</v>
      </c>
      <c r="E18016" s="173">
        <f t="shared" si="398"/>
        <v>0.02</v>
      </c>
    </row>
    <row r="18017" spans="1:5">
      <c r="A18017" s="410" t="s">
        <v>3069</v>
      </c>
      <c r="B18017" s="62" t="s">
        <v>123</v>
      </c>
      <c r="C18017" s="62">
        <v>3.6276400000000001E-3</v>
      </c>
      <c r="D18017" s="62">
        <v>6.21</v>
      </c>
      <c r="E18017" s="173">
        <f t="shared" si="398"/>
        <v>0.02</v>
      </c>
    </row>
    <row r="18018" spans="1:5">
      <c r="A18018" s="410" t="s">
        <v>3047</v>
      </c>
      <c r="B18018" s="62" t="s">
        <v>131</v>
      </c>
      <c r="C18018" s="62">
        <v>5.4938399999999998E-3</v>
      </c>
      <c r="D18018" s="62">
        <v>9.4499999999999993</v>
      </c>
      <c r="E18018" s="173">
        <f t="shared" si="398"/>
        <v>0.05</v>
      </c>
    </row>
    <row r="18019" spans="1:5">
      <c r="A18019" s="410" t="s">
        <v>3075</v>
      </c>
      <c r="B18019" s="62" t="s">
        <v>128</v>
      </c>
      <c r="C18019" s="62">
        <v>6.0459999999999995E-4</v>
      </c>
      <c r="D18019" s="62">
        <v>15.32</v>
      </c>
      <c r="E18019" s="173">
        <f t="shared" si="398"/>
        <v>0</v>
      </c>
    </row>
    <row r="18020" spans="1:5">
      <c r="A18020" s="410" t="s">
        <v>3076</v>
      </c>
      <c r="B18020" s="62" t="s">
        <v>122</v>
      </c>
      <c r="C18020" s="62">
        <v>0.4</v>
      </c>
      <c r="D18020" s="62">
        <v>1.87</v>
      </c>
      <c r="E18020" s="173">
        <f t="shared" si="398"/>
        <v>0.74</v>
      </c>
    </row>
    <row r="18021" spans="1:5">
      <c r="A18021" s="410" t="s">
        <v>3077</v>
      </c>
      <c r="B18021" s="62" t="s">
        <v>122</v>
      </c>
      <c r="C18021" s="62">
        <v>0.4</v>
      </c>
      <c r="D18021" s="62">
        <v>0.71</v>
      </c>
      <c r="E18021" s="173">
        <f t="shared" si="398"/>
        <v>0.28000000000000003</v>
      </c>
    </row>
    <row r="18022" spans="1:5">
      <c r="A18022" s="410" t="s">
        <v>3078</v>
      </c>
      <c r="B18022" s="62" t="s">
        <v>122</v>
      </c>
      <c r="C18022" s="62">
        <v>0.4</v>
      </c>
      <c r="D18022" s="62">
        <v>0.34</v>
      </c>
      <c r="E18022" s="173">
        <f t="shared" si="398"/>
        <v>0.13</v>
      </c>
    </row>
    <row r="18023" spans="1:5">
      <c r="A18023" s="410" t="s">
        <v>3079</v>
      </c>
      <c r="B18023" s="62" t="s">
        <v>122</v>
      </c>
      <c r="C18023" s="62">
        <v>0.4</v>
      </c>
      <c r="D18023" s="62">
        <v>0.05</v>
      </c>
      <c r="E18023" s="173">
        <f t="shared" si="398"/>
        <v>0.02</v>
      </c>
    </row>
    <row r="18024" spans="1:5">
      <c r="A18024" s="410" t="s">
        <v>3048</v>
      </c>
      <c r="B18024" s="62" t="s">
        <v>123</v>
      </c>
      <c r="C18024" s="62">
        <v>1.0585200000000001E-3</v>
      </c>
      <c r="D18024" s="62">
        <v>31.18</v>
      </c>
      <c r="E18024" s="173">
        <f t="shared" si="398"/>
        <v>0.03</v>
      </c>
    </row>
    <row r="18025" spans="1:5">
      <c r="A18025" s="410" t="s">
        <v>3049</v>
      </c>
      <c r="B18025" s="62" t="s">
        <v>123</v>
      </c>
      <c r="C18025" s="62">
        <v>4.9611999999999996E-4</v>
      </c>
      <c r="D18025" s="62">
        <v>178.5</v>
      </c>
      <c r="E18025" s="173">
        <f t="shared" si="398"/>
        <v>0.08</v>
      </c>
    </row>
    <row r="18026" spans="1:5">
      <c r="A18026" s="410" t="s">
        <v>3050</v>
      </c>
      <c r="B18026" s="62" t="s">
        <v>123</v>
      </c>
      <c r="C18026" s="62">
        <v>4.4594880000000003E-2</v>
      </c>
      <c r="D18026" s="62">
        <v>1.17</v>
      </c>
      <c r="E18026" s="173">
        <f t="shared" si="398"/>
        <v>0.05</v>
      </c>
    </row>
    <row r="18027" spans="1:5" ht="30">
      <c r="A18027" s="410" t="s">
        <v>3051</v>
      </c>
      <c r="B18027" s="62" t="s">
        <v>123</v>
      </c>
      <c r="C18027" s="62">
        <v>4.2999999999999999E-4</v>
      </c>
      <c r="D18027" s="62">
        <v>140.43</v>
      </c>
      <c r="E18027" s="173">
        <f t="shared" si="398"/>
        <v>0.06</v>
      </c>
    </row>
    <row r="18028" spans="1:5" ht="30">
      <c r="A18028" s="410" t="s">
        <v>3052</v>
      </c>
      <c r="B18028" s="62" t="s">
        <v>123</v>
      </c>
      <c r="C18028" s="62">
        <v>2.8800000000000001E-4</v>
      </c>
      <c r="D18028" s="62">
        <v>123.37</v>
      </c>
      <c r="E18028" s="173">
        <f t="shared" si="398"/>
        <v>0.03</v>
      </c>
    </row>
    <row r="18029" spans="1:5" ht="30">
      <c r="A18029" s="410" t="s">
        <v>3080</v>
      </c>
      <c r="B18029" s="62" t="s">
        <v>123</v>
      </c>
      <c r="C18029" s="62">
        <v>1.7640000000000001E-5</v>
      </c>
      <c r="D18029" s="62">
        <v>593.85</v>
      </c>
      <c r="E18029" s="173">
        <f t="shared" si="398"/>
        <v>0.01</v>
      </c>
    </row>
    <row r="18030" spans="1:5">
      <c r="A18030" s="410" t="s">
        <v>3081</v>
      </c>
      <c r="B18030" s="62" t="s">
        <v>123</v>
      </c>
      <c r="C18030" s="62">
        <v>1.0832000000000001E-4</v>
      </c>
      <c r="D18030" s="62">
        <v>134.63</v>
      </c>
      <c r="E18030" s="173">
        <f t="shared" si="398"/>
        <v>0.01</v>
      </c>
    </row>
    <row r="18031" spans="1:5">
      <c r="A18031" s="410" t="s">
        <v>3082</v>
      </c>
      <c r="B18031" s="62" t="s">
        <v>123</v>
      </c>
      <c r="C18031" s="62">
        <v>8.2280000000000005E-5</v>
      </c>
      <c r="D18031" s="62">
        <v>202.84</v>
      </c>
      <c r="E18031" s="173">
        <f t="shared" si="398"/>
        <v>0.01</v>
      </c>
    </row>
    <row r="18032" spans="1:5">
      <c r="A18032" s="410" t="s">
        <v>3083</v>
      </c>
      <c r="B18032" s="62" t="s">
        <v>123</v>
      </c>
      <c r="C18032" s="62">
        <v>1.7640000000000001E-5</v>
      </c>
      <c r="D18032" s="62">
        <v>574.46</v>
      </c>
      <c r="E18032" s="173">
        <f t="shared" si="398"/>
        <v>0.01</v>
      </c>
    </row>
    <row r="18033" spans="1:5">
      <c r="A18033" s="410" t="s">
        <v>3084</v>
      </c>
      <c r="B18033" s="62" t="s">
        <v>123</v>
      </c>
      <c r="C18033" s="62">
        <v>2.1679999999999999E-5</v>
      </c>
      <c r="D18033" s="62">
        <v>276.64</v>
      </c>
      <c r="E18033" s="173">
        <f t="shared" si="398"/>
        <v>0</v>
      </c>
    </row>
    <row r="18034" spans="1:5">
      <c r="A18034" s="410" t="s">
        <v>3085</v>
      </c>
      <c r="B18034" s="62" t="s">
        <v>123</v>
      </c>
      <c r="C18034" s="62">
        <v>1.0920000000000001E-3</v>
      </c>
      <c r="D18034" s="62">
        <v>8.1</v>
      </c>
      <c r="E18034" s="173">
        <f t="shared" si="398"/>
        <v>0</v>
      </c>
    </row>
    <row r="18035" spans="1:5">
      <c r="A18035" s="410" t="s">
        <v>3086</v>
      </c>
      <c r="B18035" s="62" t="s">
        <v>123</v>
      </c>
      <c r="C18035" s="62">
        <v>6.0459999999999995E-4</v>
      </c>
      <c r="D18035" s="62">
        <v>11.01</v>
      </c>
      <c r="E18035" s="173">
        <f t="shared" si="398"/>
        <v>0</v>
      </c>
    </row>
    <row r="18036" spans="1:5">
      <c r="A18036" s="410" t="s">
        <v>3087</v>
      </c>
      <c r="B18036" s="62" t="s">
        <v>123</v>
      </c>
      <c r="C18036" s="62">
        <v>6.0459999999999995E-4</v>
      </c>
      <c r="D18036" s="62">
        <v>24.42</v>
      </c>
      <c r="E18036" s="173">
        <f t="shared" si="398"/>
        <v>0.01</v>
      </c>
    </row>
    <row r="18037" spans="1:5">
      <c r="A18037" s="410" t="s">
        <v>3489</v>
      </c>
      <c r="B18037" s="62" t="s">
        <v>123</v>
      </c>
      <c r="C18037" s="62">
        <v>1.00038443</v>
      </c>
      <c r="D18037" s="62">
        <v>182.09</v>
      </c>
      <c r="E18037" s="173">
        <f t="shared" si="398"/>
        <v>182.16</v>
      </c>
    </row>
    <row r="18038" spans="1:5">
      <c r="A18038" s="410" t="s">
        <v>562</v>
      </c>
      <c r="B18038" s="62" t="s">
        <v>563</v>
      </c>
      <c r="C18038" s="62" t="s">
        <v>563</v>
      </c>
      <c r="D18038" s="62" t="s">
        <v>563</v>
      </c>
      <c r="E18038" s="173">
        <f>SUM(E18014:E18037)</f>
        <v>183.77</v>
      </c>
    </row>
    <row r="18039" spans="1:5">
      <c r="A18039" s="410"/>
      <c r="B18039" s="62"/>
      <c r="C18039" s="62"/>
      <c r="D18039" s="62"/>
      <c r="E18039" s="173"/>
    </row>
    <row r="18040" spans="1:5">
      <c r="A18040" s="410" t="s">
        <v>565</v>
      </c>
      <c r="B18040" s="62" t="s">
        <v>563</v>
      </c>
      <c r="C18040" s="62" t="s">
        <v>563</v>
      </c>
      <c r="D18040" s="62" t="s">
        <v>563</v>
      </c>
      <c r="E18040" s="173">
        <f>E18006+E18011+E18038</f>
        <v>188.44</v>
      </c>
    </row>
    <row r="18041" spans="1:5">
      <c r="A18041" s="410"/>
      <c r="B18041" s="62"/>
      <c r="C18041" s="62"/>
      <c r="D18041" s="413"/>
      <c r="E18041" s="173"/>
    </row>
    <row r="18042" spans="1:5">
      <c r="A18042" s="410"/>
      <c r="B18042" s="62"/>
      <c r="C18042" s="62"/>
      <c r="D18042" s="62"/>
      <c r="E18042" s="173"/>
    </row>
    <row r="18043" spans="1:5">
      <c r="A18043" s="410"/>
      <c r="B18043" s="62"/>
      <c r="C18043" s="62"/>
      <c r="D18043" s="62"/>
      <c r="E18043" s="173"/>
    </row>
    <row r="18044" spans="1:5">
      <c r="A18044" s="410" t="s">
        <v>1632</v>
      </c>
      <c r="B18044" s="62" t="s">
        <v>3547</v>
      </c>
      <c r="C18044" s="62"/>
      <c r="D18044" s="62"/>
      <c r="E18044" s="173"/>
    </row>
    <row r="18045" spans="1:5">
      <c r="A18045" s="410" t="s">
        <v>1346</v>
      </c>
      <c r="B18045" s="62"/>
      <c r="C18045" s="62"/>
      <c r="D18045" s="62"/>
      <c r="E18045" s="173"/>
    </row>
    <row r="18046" spans="1:5">
      <c r="A18046" s="410" t="s">
        <v>570</v>
      </c>
      <c r="B18046" s="62"/>
      <c r="C18046" s="62"/>
      <c r="D18046" s="62"/>
      <c r="E18046" s="173"/>
    </row>
    <row r="18047" spans="1:5">
      <c r="A18047" s="410"/>
      <c r="B18047" s="62"/>
      <c r="C18047" s="62"/>
      <c r="D18047" s="62"/>
      <c r="E18047" s="173"/>
    </row>
    <row r="18048" spans="1:5">
      <c r="A18048" s="410" t="s">
        <v>576</v>
      </c>
      <c r="B18048" s="62" t="s">
        <v>558</v>
      </c>
      <c r="C18048" s="62" t="s">
        <v>559</v>
      </c>
      <c r="D18048" s="62" t="s">
        <v>560</v>
      </c>
      <c r="E18048" s="173" t="s">
        <v>561</v>
      </c>
    </row>
    <row r="18049" spans="1:5" ht="30">
      <c r="A18049" s="410" t="s">
        <v>3061</v>
      </c>
      <c r="B18049" s="62" t="s">
        <v>123</v>
      </c>
      <c r="C18049" s="62">
        <v>2.7080000000000002E-4</v>
      </c>
      <c r="D18049" s="62">
        <v>576</v>
      </c>
      <c r="E18049" s="173">
        <f>TRUNC((C18049*D18049),2)</f>
        <v>0.15</v>
      </c>
    </row>
    <row r="18050" spans="1:5">
      <c r="A18050" s="410" t="s">
        <v>562</v>
      </c>
      <c r="B18050" s="62" t="s">
        <v>563</v>
      </c>
      <c r="C18050" s="62" t="s">
        <v>563</v>
      </c>
      <c r="D18050" s="62" t="s">
        <v>563</v>
      </c>
      <c r="E18050" s="173">
        <f>SUM(E18049:E18049)</f>
        <v>0.15</v>
      </c>
    </row>
    <row r="18051" spans="1:5">
      <c r="A18051" s="410"/>
      <c r="B18051" s="62"/>
      <c r="C18051" s="62"/>
      <c r="D18051" s="62"/>
      <c r="E18051" s="173"/>
    </row>
    <row r="18052" spans="1:5">
      <c r="A18052" s="410" t="s">
        <v>557</v>
      </c>
      <c r="B18052" s="62" t="s">
        <v>558</v>
      </c>
      <c r="C18052" s="62" t="s">
        <v>559</v>
      </c>
      <c r="D18052" s="62" t="s">
        <v>560</v>
      </c>
      <c r="E18052" s="173" t="s">
        <v>561</v>
      </c>
    </row>
    <row r="18053" spans="1:5">
      <c r="A18053" s="410" t="s">
        <v>3124</v>
      </c>
      <c r="B18053" s="62" t="s">
        <v>122</v>
      </c>
      <c r="C18053" s="62">
        <v>2.0602</v>
      </c>
      <c r="D18053" s="62">
        <v>9.34</v>
      </c>
      <c r="E18053" s="173">
        <f>TRUNC((C18053*D18053),2)</f>
        <v>19.239999999999998</v>
      </c>
    </row>
    <row r="18054" spans="1:5">
      <c r="A18054" s="410" t="s">
        <v>3125</v>
      </c>
      <c r="B18054" s="62" t="s">
        <v>122</v>
      </c>
      <c r="C18054" s="62">
        <v>2.0602</v>
      </c>
      <c r="D18054" s="62">
        <v>13.3</v>
      </c>
      <c r="E18054" s="173">
        <f>TRUNC((C18054*D18054),2)</f>
        <v>27.4</v>
      </c>
    </row>
    <row r="18055" spans="1:5">
      <c r="A18055" s="410" t="s">
        <v>562</v>
      </c>
      <c r="B18055" s="62" t="s">
        <v>563</v>
      </c>
      <c r="C18055" s="62" t="s">
        <v>563</v>
      </c>
      <c r="D18055" s="62" t="s">
        <v>563</v>
      </c>
      <c r="E18055" s="173">
        <f>SUM(E18053:E18054)</f>
        <v>46.64</v>
      </c>
    </row>
    <row r="18056" spans="1:5">
      <c r="A18056" s="410"/>
      <c r="B18056" s="62"/>
      <c r="C18056" s="62"/>
      <c r="D18056" s="62"/>
      <c r="E18056" s="173"/>
    </row>
    <row r="18057" spans="1:5">
      <c r="A18057" s="410" t="s">
        <v>564</v>
      </c>
      <c r="B18057" s="62" t="s">
        <v>558</v>
      </c>
      <c r="C18057" s="62" t="s">
        <v>559</v>
      </c>
      <c r="D18057" s="62" t="s">
        <v>560</v>
      </c>
      <c r="E18057" s="173" t="s">
        <v>561</v>
      </c>
    </row>
    <row r="18058" spans="1:5">
      <c r="A18058" s="410" t="s">
        <v>3066</v>
      </c>
      <c r="B18058" s="62" t="s">
        <v>123</v>
      </c>
      <c r="C18058" s="62">
        <v>3.2068800000000001E-2</v>
      </c>
      <c r="D18058" s="62">
        <v>6.92</v>
      </c>
      <c r="E18058" s="173">
        <f t="shared" ref="E18058:E18081" si="399">TRUNC((C18058*D18058),2)</f>
        <v>0.22</v>
      </c>
    </row>
    <row r="18059" spans="1:5">
      <c r="A18059" s="410" t="s">
        <v>3046</v>
      </c>
      <c r="B18059" s="62" t="s">
        <v>131</v>
      </c>
      <c r="C18059" s="62">
        <v>6.404E-3</v>
      </c>
      <c r="D18059" s="62">
        <v>50.4</v>
      </c>
      <c r="E18059" s="173">
        <f t="shared" si="399"/>
        <v>0.32</v>
      </c>
    </row>
    <row r="18060" spans="1:5">
      <c r="A18060" s="410" t="s">
        <v>3067</v>
      </c>
      <c r="B18060" s="62" t="s">
        <v>123</v>
      </c>
      <c r="C18060" s="62">
        <v>2.6584E-3</v>
      </c>
      <c r="D18060" s="62">
        <v>108.95</v>
      </c>
      <c r="E18060" s="173">
        <f t="shared" si="399"/>
        <v>0.28000000000000003</v>
      </c>
    </row>
    <row r="18061" spans="1:5">
      <c r="A18061" s="410" t="s">
        <v>3069</v>
      </c>
      <c r="B18061" s="62" t="s">
        <v>123</v>
      </c>
      <c r="C18061" s="62">
        <v>3.62764E-2</v>
      </c>
      <c r="D18061" s="62">
        <v>6.21</v>
      </c>
      <c r="E18061" s="173">
        <f t="shared" si="399"/>
        <v>0.22</v>
      </c>
    </row>
    <row r="18062" spans="1:5">
      <c r="A18062" s="410" t="s">
        <v>3047</v>
      </c>
      <c r="B18062" s="62" t="s">
        <v>131</v>
      </c>
      <c r="C18062" s="62">
        <v>5.4938399999999998E-2</v>
      </c>
      <c r="D18062" s="62">
        <v>9.4499999999999993</v>
      </c>
      <c r="E18062" s="173">
        <f t="shared" si="399"/>
        <v>0.51</v>
      </c>
    </row>
    <row r="18063" spans="1:5">
      <c r="A18063" s="410" t="s">
        <v>3075</v>
      </c>
      <c r="B18063" s="62" t="s">
        <v>128</v>
      </c>
      <c r="C18063" s="62">
        <v>6.0460000000000002E-3</v>
      </c>
      <c r="D18063" s="62">
        <v>15.32</v>
      </c>
      <c r="E18063" s="173">
        <f t="shared" si="399"/>
        <v>0.09</v>
      </c>
    </row>
    <row r="18064" spans="1:5">
      <c r="A18064" s="410" t="s">
        <v>3076</v>
      </c>
      <c r="B18064" s="62" t="s">
        <v>122</v>
      </c>
      <c r="C18064" s="62">
        <v>3.8609625699999999</v>
      </c>
      <c r="D18064" s="62">
        <v>1.87</v>
      </c>
      <c r="E18064" s="173">
        <f t="shared" si="399"/>
        <v>7.22</v>
      </c>
    </row>
    <row r="18065" spans="1:5">
      <c r="A18065" s="410" t="s">
        <v>3077</v>
      </c>
      <c r="B18065" s="62" t="s">
        <v>122</v>
      </c>
      <c r="C18065" s="62">
        <v>4</v>
      </c>
      <c r="D18065" s="62">
        <v>0.71</v>
      </c>
      <c r="E18065" s="173">
        <f t="shared" si="399"/>
        <v>2.84</v>
      </c>
    </row>
    <row r="18066" spans="1:5">
      <c r="A18066" s="410" t="s">
        <v>3078</v>
      </c>
      <c r="B18066" s="62" t="s">
        <v>122</v>
      </c>
      <c r="C18066" s="62">
        <v>4</v>
      </c>
      <c r="D18066" s="62">
        <v>0.34</v>
      </c>
      <c r="E18066" s="173">
        <f t="shared" si="399"/>
        <v>1.36</v>
      </c>
    </row>
    <row r="18067" spans="1:5">
      <c r="A18067" s="410" t="s">
        <v>3079</v>
      </c>
      <c r="B18067" s="62" t="s">
        <v>122</v>
      </c>
      <c r="C18067" s="62">
        <v>4</v>
      </c>
      <c r="D18067" s="62">
        <v>0.05</v>
      </c>
      <c r="E18067" s="173">
        <f t="shared" si="399"/>
        <v>0.2</v>
      </c>
    </row>
    <row r="18068" spans="1:5">
      <c r="A18068" s="410" t="s">
        <v>3048</v>
      </c>
      <c r="B18068" s="62" t="s">
        <v>123</v>
      </c>
      <c r="C18068" s="62">
        <v>1.0585199999999999E-2</v>
      </c>
      <c r="D18068" s="62">
        <v>31.18</v>
      </c>
      <c r="E18068" s="173">
        <f t="shared" si="399"/>
        <v>0.33</v>
      </c>
    </row>
    <row r="18069" spans="1:5">
      <c r="A18069" s="410" t="s">
        <v>3049</v>
      </c>
      <c r="B18069" s="62" t="s">
        <v>123</v>
      </c>
      <c r="C18069" s="62">
        <v>4.9611999999999998E-3</v>
      </c>
      <c r="D18069" s="62">
        <v>178.5</v>
      </c>
      <c r="E18069" s="173">
        <f t="shared" si="399"/>
        <v>0.88</v>
      </c>
    </row>
    <row r="18070" spans="1:5">
      <c r="A18070" s="410" t="s">
        <v>3050</v>
      </c>
      <c r="B18070" s="62" t="s">
        <v>123</v>
      </c>
      <c r="C18070" s="62">
        <v>0.44594879999999998</v>
      </c>
      <c r="D18070" s="62">
        <v>1.17</v>
      </c>
      <c r="E18070" s="173">
        <f t="shared" si="399"/>
        <v>0.52</v>
      </c>
    </row>
    <row r="18071" spans="1:5" ht="30">
      <c r="A18071" s="410" t="s">
        <v>3051</v>
      </c>
      <c r="B18071" s="62" t="s">
        <v>123</v>
      </c>
      <c r="C18071" s="62">
        <v>4.3E-3</v>
      </c>
      <c r="D18071" s="62">
        <v>140.43</v>
      </c>
      <c r="E18071" s="173">
        <f t="shared" si="399"/>
        <v>0.6</v>
      </c>
    </row>
    <row r="18072" spans="1:5" ht="30">
      <c r="A18072" s="410" t="s">
        <v>3052</v>
      </c>
      <c r="B18072" s="62" t="s">
        <v>123</v>
      </c>
      <c r="C18072" s="62">
        <v>2.8800000000000002E-3</v>
      </c>
      <c r="D18072" s="62">
        <v>123.37</v>
      </c>
      <c r="E18072" s="173">
        <f t="shared" si="399"/>
        <v>0.35</v>
      </c>
    </row>
    <row r="18073" spans="1:5" ht="30">
      <c r="A18073" s="410" t="s">
        <v>3080</v>
      </c>
      <c r="B18073" s="62" t="s">
        <v>123</v>
      </c>
      <c r="C18073" s="62">
        <v>1.7640000000000001E-4</v>
      </c>
      <c r="D18073" s="62">
        <v>593.85</v>
      </c>
      <c r="E18073" s="173">
        <f t="shared" si="399"/>
        <v>0.1</v>
      </c>
    </row>
    <row r="18074" spans="1:5">
      <c r="A18074" s="410" t="s">
        <v>3081</v>
      </c>
      <c r="B18074" s="62" t="s">
        <v>123</v>
      </c>
      <c r="C18074" s="62">
        <v>1.0832000000000001E-3</v>
      </c>
      <c r="D18074" s="62">
        <v>134.63</v>
      </c>
      <c r="E18074" s="173">
        <f t="shared" si="399"/>
        <v>0.14000000000000001</v>
      </c>
    </row>
    <row r="18075" spans="1:5">
      <c r="A18075" s="410" t="s">
        <v>3082</v>
      </c>
      <c r="B18075" s="62" t="s">
        <v>123</v>
      </c>
      <c r="C18075" s="62">
        <v>8.2280000000000005E-4</v>
      </c>
      <c r="D18075" s="62">
        <v>202.84</v>
      </c>
      <c r="E18075" s="173">
        <f t="shared" si="399"/>
        <v>0.16</v>
      </c>
    </row>
    <row r="18076" spans="1:5">
      <c r="A18076" s="410" t="s">
        <v>3083</v>
      </c>
      <c r="B18076" s="62" t="s">
        <v>123</v>
      </c>
      <c r="C18076" s="62">
        <v>1.7640000000000001E-4</v>
      </c>
      <c r="D18076" s="62">
        <v>574.46</v>
      </c>
      <c r="E18076" s="173">
        <f t="shared" si="399"/>
        <v>0.1</v>
      </c>
    </row>
    <row r="18077" spans="1:5">
      <c r="A18077" s="410" t="s">
        <v>3084</v>
      </c>
      <c r="B18077" s="62" t="s">
        <v>123</v>
      </c>
      <c r="C18077" s="62">
        <v>2.1680000000000001E-4</v>
      </c>
      <c r="D18077" s="62">
        <v>276.64</v>
      </c>
      <c r="E18077" s="173">
        <f t="shared" si="399"/>
        <v>0.05</v>
      </c>
    </row>
    <row r="18078" spans="1:5">
      <c r="A18078" s="410" t="s">
        <v>3085</v>
      </c>
      <c r="B18078" s="62" t="s">
        <v>123</v>
      </c>
      <c r="C18078" s="62">
        <v>1.0919999999999999E-2</v>
      </c>
      <c r="D18078" s="62">
        <v>8.1</v>
      </c>
      <c r="E18078" s="173">
        <f t="shared" si="399"/>
        <v>0.08</v>
      </c>
    </row>
    <row r="18079" spans="1:5">
      <c r="A18079" s="410" t="s">
        <v>3086</v>
      </c>
      <c r="B18079" s="62" t="s">
        <v>123</v>
      </c>
      <c r="C18079" s="62">
        <v>6.0460000000000002E-3</v>
      </c>
      <c r="D18079" s="62">
        <v>11.01</v>
      </c>
      <c r="E18079" s="173">
        <f t="shared" si="399"/>
        <v>0.06</v>
      </c>
    </row>
    <row r="18080" spans="1:5">
      <c r="A18080" s="410" t="s">
        <v>3087</v>
      </c>
      <c r="B18080" s="62" t="s">
        <v>123</v>
      </c>
      <c r="C18080" s="62">
        <v>6.0460000000000002E-3</v>
      </c>
      <c r="D18080" s="62">
        <v>24.42</v>
      </c>
      <c r="E18080" s="173">
        <f t="shared" si="399"/>
        <v>0.14000000000000001</v>
      </c>
    </row>
    <row r="18081" spans="1:5" ht="30">
      <c r="A18081" s="410" t="s">
        <v>3490</v>
      </c>
      <c r="B18081" s="62" t="s">
        <v>123</v>
      </c>
      <c r="C18081" s="62">
        <v>1</v>
      </c>
      <c r="D18081" s="62">
        <v>71.400000000000006</v>
      </c>
      <c r="E18081" s="173">
        <f t="shared" si="399"/>
        <v>71.400000000000006</v>
      </c>
    </row>
    <row r="18082" spans="1:5">
      <c r="A18082" s="410" t="s">
        <v>562</v>
      </c>
      <c r="B18082" s="62" t="s">
        <v>563</v>
      </c>
      <c r="C18082" s="62" t="s">
        <v>563</v>
      </c>
      <c r="D18082" s="62" t="s">
        <v>563</v>
      </c>
      <c r="E18082" s="173">
        <f>SUM(E18058:E18081)</f>
        <v>88.17</v>
      </c>
    </row>
    <row r="18083" spans="1:5">
      <c r="A18083" s="410"/>
      <c r="B18083" s="62"/>
      <c r="C18083" s="62"/>
      <c r="D18083" s="62"/>
      <c r="E18083" s="173"/>
    </row>
    <row r="18084" spans="1:5">
      <c r="A18084" s="410" t="s">
        <v>565</v>
      </c>
      <c r="B18084" s="62" t="s">
        <v>563</v>
      </c>
      <c r="C18084" s="62" t="s">
        <v>563</v>
      </c>
      <c r="D18084" s="62" t="s">
        <v>563</v>
      </c>
      <c r="E18084" s="173">
        <f>E18050+E18055+E18082</f>
        <v>134.96</v>
      </c>
    </row>
    <row r="18085" spans="1:5">
      <c r="A18085" s="410"/>
      <c r="B18085" s="62"/>
      <c r="C18085" s="62"/>
      <c r="D18085" s="413"/>
      <c r="E18085" s="173"/>
    </row>
    <row r="18086" spans="1:5">
      <c r="A18086" s="410"/>
      <c r="B18086" s="62"/>
      <c r="C18086" s="62"/>
      <c r="D18086" s="62"/>
      <c r="E18086" s="173"/>
    </row>
    <row r="18087" spans="1:5">
      <c r="A18087" s="410"/>
      <c r="B18087" s="62"/>
      <c r="C18087" s="62"/>
      <c r="D18087" s="62"/>
      <c r="E18087" s="173"/>
    </row>
    <row r="18088" spans="1:5">
      <c r="A18088" s="410" t="s">
        <v>1633</v>
      </c>
      <c r="B18088" s="62" t="s">
        <v>3547</v>
      </c>
      <c r="C18088" s="62"/>
      <c r="D18088" s="62"/>
      <c r="E18088" s="173"/>
    </row>
    <row r="18089" spans="1:5">
      <c r="A18089" s="410" t="s">
        <v>1347</v>
      </c>
      <c r="B18089" s="62"/>
      <c r="C18089" s="62"/>
      <c r="D18089" s="62"/>
      <c r="E18089" s="173"/>
    </row>
    <row r="18090" spans="1:5">
      <c r="A18090" s="410" t="s">
        <v>570</v>
      </c>
      <c r="B18090" s="62"/>
      <c r="C18090" s="62"/>
      <c r="D18090" s="62"/>
      <c r="E18090" s="173"/>
    </row>
    <row r="18091" spans="1:5">
      <c r="A18091" s="410"/>
      <c r="B18091" s="62"/>
      <c r="C18091" s="62"/>
      <c r="D18091" s="62"/>
      <c r="E18091" s="173"/>
    </row>
    <row r="18092" spans="1:5">
      <c r="A18092" s="410" t="s">
        <v>576</v>
      </c>
      <c r="B18092" s="62" t="s">
        <v>558</v>
      </c>
      <c r="C18092" s="62" t="s">
        <v>559</v>
      </c>
      <c r="D18092" s="62" t="s">
        <v>560</v>
      </c>
      <c r="E18092" s="173" t="s">
        <v>561</v>
      </c>
    </row>
    <row r="18093" spans="1:5" ht="30">
      <c r="A18093" s="410" t="s">
        <v>3061</v>
      </c>
      <c r="B18093" s="62" t="s">
        <v>123</v>
      </c>
      <c r="C18093" s="62">
        <v>6.7700000000000004E-6</v>
      </c>
      <c r="D18093" s="62">
        <v>576</v>
      </c>
      <c r="E18093" s="173">
        <f>TRUNC((C18093*D18093),2)</f>
        <v>0</v>
      </c>
    </row>
    <row r="18094" spans="1:5">
      <c r="A18094" s="410" t="s">
        <v>562</v>
      </c>
      <c r="B18094" s="62" t="s">
        <v>563</v>
      </c>
      <c r="C18094" s="62" t="s">
        <v>563</v>
      </c>
      <c r="D18094" s="62" t="s">
        <v>563</v>
      </c>
      <c r="E18094" s="173">
        <f>SUM(E18093:E18093)</f>
        <v>0</v>
      </c>
    </row>
    <row r="18095" spans="1:5">
      <c r="A18095" s="410"/>
      <c r="B18095" s="62"/>
      <c r="C18095" s="62"/>
      <c r="D18095" s="62"/>
      <c r="E18095" s="173"/>
    </row>
    <row r="18096" spans="1:5">
      <c r="A18096" s="410" t="s">
        <v>557</v>
      </c>
      <c r="B18096" s="62" t="s">
        <v>558</v>
      </c>
      <c r="C18096" s="62" t="s">
        <v>559</v>
      </c>
      <c r="D18096" s="62" t="s">
        <v>560</v>
      </c>
      <c r="E18096" s="173" t="s">
        <v>561</v>
      </c>
    </row>
    <row r="18097" spans="1:5">
      <c r="A18097" s="410" t="s">
        <v>3124</v>
      </c>
      <c r="B18097" s="62" t="s">
        <v>122</v>
      </c>
      <c r="C18097" s="62">
        <v>0.10193934</v>
      </c>
      <c r="D18097" s="62">
        <v>9.34</v>
      </c>
      <c r="E18097" s="173">
        <f>TRUNC((C18097*D18097),2)</f>
        <v>0.95</v>
      </c>
    </row>
    <row r="18098" spans="1:5">
      <c r="A18098" s="410" t="s">
        <v>562</v>
      </c>
      <c r="B18098" s="62" t="s">
        <v>563</v>
      </c>
      <c r="C18098" s="62" t="s">
        <v>563</v>
      </c>
      <c r="D18098" s="62" t="s">
        <v>563</v>
      </c>
      <c r="E18098" s="173">
        <f>SUM(E18097:E18097)</f>
        <v>0.95</v>
      </c>
    </row>
    <row r="18099" spans="1:5">
      <c r="A18099" s="410"/>
      <c r="B18099" s="62"/>
      <c r="C18099" s="62"/>
      <c r="D18099" s="62"/>
      <c r="E18099" s="173"/>
    </row>
    <row r="18100" spans="1:5">
      <c r="A18100" s="410" t="s">
        <v>564</v>
      </c>
      <c r="B18100" s="62" t="s">
        <v>558</v>
      </c>
      <c r="C18100" s="62" t="s">
        <v>559</v>
      </c>
      <c r="D18100" s="62" t="s">
        <v>560</v>
      </c>
      <c r="E18100" s="173" t="s">
        <v>561</v>
      </c>
    </row>
    <row r="18101" spans="1:5">
      <c r="A18101" s="410" t="s">
        <v>3066</v>
      </c>
      <c r="B18101" s="62" t="s">
        <v>123</v>
      </c>
      <c r="C18101" s="62">
        <v>8.0172000000000002E-4</v>
      </c>
      <c r="D18101" s="62">
        <v>6.92</v>
      </c>
      <c r="E18101" s="173">
        <f t="shared" ref="E18101:E18124" si="400">TRUNC((C18101*D18101),2)</f>
        <v>0</v>
      </c>
    </row>
    <row r="18102" spans="1:5">
      <c r="A18102" s="410" t="s">
        <v>3046</v>
      </c>
      <c r="B18102" s="62" t="s">
        <v>131</v>
      </c>
      <c r="C18102" s="62">
        <v>1.6009999999999999E-4</v>
      </c>
      <c r="D18102" s="62">
        <v>50.4</v>
      </c>
      <c r="E18102" s="173">
        <f t="shared" si="400"/>
        <v>0</v>
      </c>
    </row>
    <row r="18103" spans="1:5">
      <c r="A18103" s="410" t="s">
        <v>3067</v>
      </c>
      <c r="B18103" s="62" t="s">
        <v>123</v>
      </c>
      <c r="C18103" s="62">
        <v>6.6459999999999997E-5</v>
      </c>
      <c r="D18103" s="62">
        <v>108.95</v>
      </c>
      <c r="E18103" s="173">
        <f t="shared" si="400"/>
        <v>0</v>
      </c>
    </row>
    <row r="18104" spans="1:5">
      <c r="A18104" s="410" t="s">
        <v>3069</v>
      </c>
      <c r="B18104" s="62" t="s">
        <v>123</v>
      </c>
      <c r="C18104" s="62">
        <v>9.0691000000000003E-4</v>
      </c>
      <c r="D18104" s="62">
        <v>6.21</v>
      </c>
      <c r="E18104" s="173">
        <f t="shared" si="400"/>
        <v>0</v>
      </c>
    </row>
    <row r="18105" spans="1:5">
      <c r="A18105" s="410" t="s">
        <v>3047</v>
      </c>
      <c r="B18105" s="62" t="s">
        <v>131</v>
      </c>
      <c r="C18105" s="62">
        <v>1.37346E-3</v>
      </c>
      <c r="D18105" s="62">
        <v>9.4499999999999993</v>
      </c>
      <c r="E18105" s="173">
        <f t="shared" si="400"/>
        <v>0.01</v>
      </c>
    </row>
    <row r="18106" spans="1:5">
      <c r="A18106" s="410" t="s">
        <v>3075</v>
      </c>
      <c r="B18106" s="62" t="s">
        <v>128</v>
      </c>
      <c r="C18106" s="62">
        <v>1.5114999999999999E-4</v>
      </c>
      <c r="D18106" s="62">
        <v>15.32</v>
      </c>
      <c r="E18106" s="173">
        <f t="shared" si="400"/>
        <v>0</v>
      </c>
    </row>
    <row r="18107" spans="1:5" ht="30">
      <c r="A18107" s="410" t="s">
        <v>3491</v>
      </c>
      <c r="B18107" s="62" t="s">
        <v>123</v>
      </c>
      <c r="C18107" s="62">
        <v>1.0571428599999999</v>
      </c>
      <c r="D18107" s="62">
        <v>1.75</v>
      </c>
      <c r="E18107" s="173">
        <f t="shared" si="400"/>
        <v>1.85</v>
      </c>
    </row>
    <row r="18108" spans="1:5">
      <c r="A18108" s="410" t="s">
        <v>3076</v>
      </c>
      <c r="B18108" s="62" t="s">
        <v>122</v>
      </c>
      <c r="C18108" s="62">
        <v>0.1</v>
      </c>
      <c r="D18108" s="62">
        <v>1.87</v>
      </c>
      <c r="E18108" s="173">
        <f t="shared" si="400"/>
        <v>0.18</v>
      </c>
    </row>
    <row r="18109" spans="1:5">
      <c r="A18109" s="410" t="s">
        <v>3077</v>
      </c>
      <c r="B18109" s="62" t="s">
        <v>122</v>
      </c>
      <c r="C18109" s="62">
        <v>0.1</v>
      </c>
      <c r="D18109" s="62">
        <v>0.71</v>
      </c>
      <c r="E18109" s="173">
        <f t="shared" si="400"/>
        <v>7.0000000000000007E-2</v>
      </c>
    </row>
    <row r="18110" spans="1:5">
      <c r="A18110" s="410" t="s">
        <v>3078</v>
      </c>
      <c r="B18110" s="62" t="s">
        <v>122</v>
      </c>
      <c r="C18110" s="62">
        <v>0.1</v>
      </c>
      <c r="D18110" s="62">
        <v>0.34</v>
      </c>
      <c r="E18110" s="173">
        <f t="shared" si="400"/>
        <v>0.03</v>
      </c>
    </row>
    <row r="18111" spans="1:5">
      <c r="A18111" s="410" t="s">
        <v>3079</v>
      </c>
      <c r="B18111" s="62" t="s">
        <v>122</v>
      </c>
      <c r="C18111" s="62">
        <v>0.1</v>
      </c>
      <c r="D18111" s="62">
        <v>0.05</v>
      </c>
      <c r="E18111" s="173">
        <f t="shared" si="400"/>
        <v>0</v>
      </c>
    </row>
    <row r="18112" spans="1:5">
      <c r="A18112" s="410" t="s">
        <v>3048</v>
      </c>
      <c r="B18112" s="62" t="s">
        <v>123</v>
      </c>
      <c r="C18112" s="62">
        <v>2.6463000000000002E-4</v>
      </c>
      <c r="D18112" s="62">
        <v>31.18</v>
      </c>
      <c r="E18112" s="173">
        <f t="shared" si="400"/>
        <v>0</v>
      </c>
    </row>
    <row r="18113" spans="1:5">
      <c r="A18113" s="410" t="s">
        <v>3049</v>
      </c>
      <c r="B18113" s="62" t="s">
        <v>123</v>
      </c>
      <c r="C18113" s="62">
        <v>1.2402999999999999E-4</v>
      </c>
      <c r="D18113" s="62">
        <v>178.5</v>
      </c>
      <c r="E18113" s="173">
        <f t="shared" si="400"/>
        <v>0.02</v>
      </c>
    </row>
    <row r="18114" spans="1:5">
      <c r="A18114" s="410" t="s">
        <v>3050</v>
      </c>
      <c r="B18114" s="62" t="s">
        <v>123</v>
      </c>
      <c r="C18114" s="62">
        <v>1.1148720000000001E-2</v>
      </c>
      <c r="D18114" s="62">
        <v>1.17</v>
      </c>
      <c r="E18114" s="173">
        <f t="shared" si="400"/>
        <v>0.01</v>
      </c>
    </row>
    <row r="18115" spans="1:5" ht="30">
      <c r="A18115" s="410" t="s">
        <v>3051</v>
      </c>
      <c r="B18115" s="62" t="s">
        <v>123</v>
      </c>
      <c r="C18115" s="62">
        <v>1.075E-4</v>
      </c>
      <c r="D18115" s="62">
        <v>140.43</v>
      </c>
      <c r="E18115" s="173">
        <f t="shared" si="400"/>
        <v>0.01</v>
      </c>
    </row>
    <row r="18116" spans="1:5" ht="30">
      <c r="A18116" s="410" t="s">
        <v>3052</v>
      </c>
      <c r="B18116" s="62" t="s">
        <v>123</v>
      </c>
      <c r="C18116" s="62">
        <v>7.2000000000000002E-5</v>
      </c>
      <c r="D18116" s="62">
        <v>123.37</v>
      </c>
      <c r="E18116" s="173">
        <f t="shared" si="400"/>
        <v>0</v>
      </c>
    </row>
    <row r="18117" spans="1:5" ht="30">
      <c r="A18117" s="410" t="s">
        <v>3080</v>
      </c>
      <c r="B18117" s="62" t="s">
        <v>123</v>
      </c>
      <c r="C18117" s="62">
        <v>4.4100000000000001E-6</v>
      </c>
      <c r="D18117" s="62">
        <v>593.85</v>
      </c>
      <c r="E18117" s="173">
        <f t="shared" si="400"/>
        <v>0</v>
      </c>
    </row>
    <row r="18118" spans="1:5">
      <c r="A18118" s="410" t="s">
        <v>3081</v>
      </c>
      <c r="B18118" s="62" t="s">
        <v>123</v>
      </c>
      <c r="C18118" s="62">
        <v>2.7080000000000002E-5</v>
      </c>
      <c r="D18118" s="62">
        <v>134.63</v>
      </c>
      <c r="E18118" s="173">
        <f t="shared" si="400"/>
        <v>0</v>
      </c>
    </row>
    <row r="18119" spans="1:5">
      <c r="A18119" s="410" t="s">
        <v>3082</v>
      </c>
      <c r="B18119" s="62" t="s">
        <v>123</v>
      </c>
      <c r="C18119" s="62">
        <v>2.0570000000000001E-5</v>
      </c>
      <c r="D18119" s="62">
        <v>202.84</v>
      </c>
      <c r="E18119" s="173">
        <f t="shared" si="400"/>
        <v>0</v>
      </c>
    </row>
    <row r="18120" spans="1:5">
      <c r="A18120" s="410" t="s">
        <v>3083</v>
      </c>
      <c r="B18120" s="62" t="s">
        <v>123</v>
      </c>
      <c r="C18120" s="62">
        <v>4.4100000000000001E-6</v>
      </c>
      <c r="D18120" s="62">
        <v>574.46</v>
      </c>
      <c r="E18120" s="173">
        <f t="shared" si="400"/>
        <v>0</v>
      </c>
    </row>
    <row r="18121" spans="1:5">
      <c r="A18121" s="410" t="s">
        <v>3084</v>
      </c>
      <c r="B18121" s="62" t="s">
        <v>123</v>
      </c>
      <c r="C18121" s="62">
        <v>5.4199999999999998E-6</v>
      </c>
      <c r="D18121" s="62">
        <v>276.64</v>
      </c>
      <c r="E18121" s="173">
        <f t="shared" si="400"/>
        <v>0</v>
      </c>
    </row>
    <row r="18122" spans="1:5">
      <c r="A18122" s="410" t="s">
        <v>3085</v>
      </c>
      <c r="B18122" s="62" t="s">
        <v>123</v>
      </c>
      <c r="C18122" s="62">
        <v>2.7300000000000002E-4</v>
      </c>
      <c r="D18122" s="62">
        <v>8.1</v>
      </c>
      <c r="E18122" s="173">
        <f t="shared" si="400"/>
        <v>0</v>
      </c>
    </row>
    <row r="18123" spans="1:5">
      <c r="A18123" s="410" t="s">
        <v>3086</v>
      </c>
      <c r="B18123" s="62" t="s">
        <v>123</v>
      </c>
      <c r="C18123" s="62">
        <v>1.5114999999999999E-4</v>
      </c>
      <c r="D18123" s="62">
        <v>11.01</v>
      </c>
      <c r="E18123" s="173">
        <f t="shared" si="400"/>
        <v>0</v>
      </c>
    </row>
    <row r="18124" spans="1:5">
      <c r="A18124" s="410" t="s">
        <v>3087</v>
      </c>
      <c r="B18124" s="62" t="s">
        <v>123</v>
      </c>
      <c r="C18124" s="62">
        <v>1.5114999999999999E-4</v>
      </c>
      <c r="D18124" s="62">
        <v>24.42</v>
      </c>
      <c r="E18124" s="173">
        <f t="shared" si="400"/>
        <v>0</v>
      </c>
    </row>
    <row r="18125" spans="1:5">
      <c r="A18125" s="410" t="s">
        <v>562</v>
      </c>
      <c r="B18125" s="62" t="s">
        <v>563</v>
      </c>
      <c r="C18125" s="62" t="s">
        <v>563</v>
      </c>
      <c r="D18125" s="62" t="s">
        <v>563</v>
      </c>
      <c r="E18125" s="173">
        <f>SUM(E18101:E18124)</f>
        <v>2.1799999999999993</v>
      </c>
    </row>
    <row r="18126" spans="1:5">
      <c r="A18126" s="410"/>
      <c r="B18126" s="62"/>
      <c r="C18126" s="62"/>
      <c r="D18126" s="62"/>
      <c r="E18126" s="173"/>
    </row>
    <row r="18127" spans="1:5">
      <c r="A18127" s="410" t="s">
        <v>565</v>
      </c>
      <c r="B18127" s="62" t="s">
        <v>563</v>
      </c>
      <c r="C18127" s="62" t="s">
        <v>563</v>
      </c>
      <c r="D18127" s="62" t="s">
        <v>563</v>
      </c>
      <c r="E18127" s="173">
        <f>E18094+E18098+E18125</f>
        <v>3.129999999999999</v>
      </c>
    </row>
    <row r="18128" spans="1:5">
      <c r="A18128" s="410"/>
      <c r="B18128" s="62"/>
      <c r="C18128" s="62"/>
      <c r="D18128" s="413"/>
      <c r="E18128" s="173"/>
    </row>
    <row r="18129" spans="1:5">
      <c r="A18129" s="410"/>
      <c r="B18129" s="62"/>
      <c r="C18129" s="62"/>
      <c r="D18129" s="62"/>
      <c r="E18129" s="173"/>
    </row>
    <row r="18130" spans="1:5">
      <c r="A18130" s="410"/>
      <c r="B18130" s="62"/>
      <c r="C18130" s="62"/>
      <c r="D18130" s="62"/>
      <c r="E18130" s="173"/>
    </row>
    <row r="18131" spans="1:5">
      <c r="A18131" s="410" t="s">
        <v>1634</v>
      </c>
      <c r="B18131" s="62" t="s">
        <v>3750</v>
      </c>
      <c r="C18131" s="62"/>
      <c r="D18131" s="62"/>
      <c r="E18131" s="173"/>
    </row>
    <row r="18132" spans="1:5">
      <c r="A18132" s="410" t="s">
        <v>1348</v>
      </c>
      <c r="B18132" s="62"/>
      <c r="C18132" s="62"/>
      <c r="D18132" s="62"/>
      <c r="E18132" s="173"/>
    </row>
    <row r="18133" spans="1:5">
      <c r="A18133" s="410" t="s">
        <v>570</v>
      </c>
      <c r="B18133" s="62"/>
      <c r="C18133" s="62"/>
      <c r="D18133" s="62"/>
      <c r="E18133" s="173"/>
    </row>
    <row r="18134" spans="1:5">
      <c r="A18134" s="410"/>
      <c r="B18134" s="62"/>
      <c r="C18134" s="62"/>
      <c r="D18134" s="62"/>
      <c r="E18134" s="173"/>
    </row>
    <row r="18135" spans="1:5">
      <c r="A18135" s="410" t="s">
        <v>576</v>
      </c>
      <c r="B18135" s="62" t="s">
        <v>558</v>
      </c>
      <c r="C18135" s="62" t="s">
        <v>559</v>
      </c>
      <c r="D18135" s="62" t="s">
        <v>560</v>
      </c>
      <c r="E18135" s="173" t="s">
        <v>561</v>
      </c>
    </row>
    <row r="18136" spans="1:5" ht="30">
      <c r="A18136" s="410" t="s">
        <v>3061</v>
      </c>
      <c r="B18136" s="62" t="s">
        <v>123</v>
      </c>
      <c r="C18136" s="62">
        <v>1.5338E-4</v>
      </c>
      <c r="D18136" s="62">
        <v>576</v>
      </c>
      <c r="E18136" s="173">
        <f>TRUNC((C18136*D18136),2)</f>
        <v>0.08</v>
      </c>
    </row>
    <row r="18137" spans="1:5">
      <c r="A18137" s="410" t="s">
        <v>562</v>
      </c>
      <c r="B18137" s="62" t="s">
        <v>563</v>
      </c>
      <c r="C18137" s="62" t="s">
        <v>563</v>
      </c>
      <c r="D18137" s="62" t="s">
        <v>563</v>
      </c>
      <c r="E18137" s="173">
        <f>SUM(E18136:E18136)</f>
        <v>0.08</v>
      </c>
    </row>
    <row r="18138" spans="1:5">
      <c r="A18138" s="410"/>
      <c r="B18138" s="62"/>
      <c r="C18138" s="62"/>
      <c r="D18138" s="62"/>
      <c r="E18138" s="173"/>
    </row>
    <row r="18139" spans="1:5">
      <c r="A18139" s="410" t="s">
        <v>557</v>
      </c>
      <c r="B18139" s="62" t="s">
        <v>558</v>
      </c>
      <c r="C18139" s="62" t="s">
        <v>559</v>
      </c>
      <c r="D18139" s="62" t="s">
        <v>560</v>
      </c>
      <c r="E18139" s="173" t="s">
        <v>561</v>
      </c>
    </row>
    <row r="18140" spans="1:5">
      <c r="A18140" s="410" t="s">
        <v>3124</v>
      </c>
      <c r="B18140" s="62" t="s">
        <v>122</v>
      </c>
      <c r="C18140" s="62">
        <v>1.1668972799999999</v>
      </c>
      <c r="D18140" s="62">
        <v>9.34</v>
      </c>
      <c r="E18140" s="173">
        <f>TRUNC((C18140*D18140),2)</f>
        <v>10.89</v>
      </c>
    </row>
    <row r="18141" spans="1:5">
      <c r="A18141" s="410" t="s">
        <v>3125</v>
      </c>
      <c r="B18141" s="62" t="s">
        <v>122</v>
      </c>
      <c r="C18141" s="62">
        <v>1.1668972799999999</v>
      </c>
      <c r="D18141" s="62">
        <v>13.3</v>
      </c>
      <c r="E18141" s="173">
        <f>TRUNC((C18141*D18141),2)</f>
        <v>15.51</v>
      </c>
    </row>
    <row r="18142" spans="1:5">
      <c r="A18142" s="410" t="s">
        <v>562</v>
      </c>
      <c r="B18142" s="62" t="s">
        <v>563</v>
      </c>
      <c r="C18142" s="62" t="s">
        <v>563</v>
      </c>
      <c r="D18142" s="62" t="s">
        <v>563</v>
      </c>
      <c r="E18142" s="173">
        <f>SUM(E18140:E18141)</f>
        <v>26.4</v>
      </c>
    </row>
    <row r="18143" spans="1:5">
      <c r="A18143" s="410"/>
      <c r="B18143" s="62"/>
      <c r="C18143" s="62"/>
      <c r="D18143" s="62"/>
      <c r="E18143" s="173"/>
    </row>
    <row r="18144" spans="1:5">
      <c r="A18144" s="410" t="s">
        <v>564</v>
      </c>
      <c r="B18144" s="62" t="s">
        <v>558</v>
      </c>
      <c r="C18144" s="62" t="s">
        <v>559</v>
      </c>
      <c r="D18144" s="62" t="s">
        <v>560</v>
      </c>
      <c r="E18144" s="173" t="s">
        <v>561</v>
      </c>
    </row>
    <row r="18145" spans="1:5">
      <c r="A18145" s="410" t="s">
        <v>3066</v>
      </c>
      <c r="B18145" s="62" t="s">
        <v>123</v>
      </c>
      <c r="C18145" s="62">
        <v>1.8163760000000001E-2</v>
      </c>
      <c r="D18145" s="62">
        <v>6.92</v>
      </c>
      <c r="E18145" s="173">
        <f t="shared" ref="E18145:E18168" si="401">TRUNC((C18145*D18145),2)</f>
        <v>0.12</v>
      </c>
    </row>
    <row r="18146" spans="1:5">
      <c r="A18146" s="410" t="s">
        <v>3046</v>
      </c>
      <c r="B18146" s="62" t="s">
        <v>131</v>
      </c>
      <c r="C18146" s="62">
        <v>3.62722E-3</v>
      </c>
      <c r="D18146" s="62">
        <v>50.4</v>
      </c>
      <c r="E18146" s="173">
        <f t="shared" si="401"/>
        <v>0.18</v>
      </c>
    </row>
    <row r="18147" spans="1:5">
      <c r="A18147" s="410" t="s">
        <v>3067</v>
      </c>
      <c r="B18147" s="62" t="s">
        <v>123</v>
      </c>
      <c r="C18147" s="62">
        <v>1.5057200000000001E-3</v>
      </c>
      <c r="D18147" s="62">
        <v>108.95</v>
      </c>
      <c r="E18147" s="173">
        <f t="shared" si="401"/>
        <v>0.16</v>
      </c>
    </row>
    <row r="18148" spans="1:5">
      <c r="A18148" s="410" t="s">
        <v>3069</v>
      </c>
      <c r="B18148" s="62" t="s">
        <v>123</v>
      </c>
      <c r="C18148" s="62">
        <v>2.054696E-2</v>
      </c>
      <c r="D18148" s="62">
        <v>6.21</v>
      </c>
      <c r="E18148" s="173">
        <f t="shared" si="401"/>
        <v>0.12</v>
      </c>
    </row>
    <row r="18149" spans="1:5">
      <c r="A18149" s="410" t="s">
        <v>3047</v>
      </c>
      <c r="B18149" s="62" t="s">
        <v>131</v>
      </c>
      <c r="C18149" s="62">
        <v>3.1117100000000002E-2</v>
      </c>
      <c r="D18149" s="62">
        <v>9.4499999999999993</v>
      </c>
      <c r="E18149" s="173">
        <f t="shared" si="401"/>
        <v>0.28999999999999998</v>
      </c>
    </row>
    <row r="18150" spans="1:5">
      <c r="A18150" s="410" t="s">
        <v>3075</v>
      </c>
      <c r="B18150" s="62" t="s">
        <v>128</v>
      </c>
      <c r="C18150" s="62">
        <v>3.4244599999999998E-3</v>
      </c>
      <c r="D18150" s="62">
        <v>15.32</v>
      </c>
      <c r="E18150" s="173">
        <f t="shared" si="401"/>
        <v>0.05</v>
      </c>
    </row>
    <row r="18151" spans="1:5">
      <c r="A18151" s="410" t="s">
        <v>3076</v>
      </c>
      <c r="B18151" s="62" t="s">
        <v>122</v>
      </c>
      <c r="C18151" s="62">
        <v>2.2174716600000002</v>
      </c>
      <c r="D18151" s="62">
        <v>1.87</v>
      </c>
      <c r="E18151" s="173">
        <f t="shared" si="401"/>
        <v>4.1399999999999997</v>
      </c>
    </row>
    <row r="18152" spans="1:5">
      <c r="A18152" s="410" t="s">
        <v>3077</v>
      </c>
      <c r="B18152" s="62" t="s">
        <v>122</v>
      </c>
      <c r="C18152" s="62">
        <v>2.2656000000000001</v>
      </c>
      <c r="D18152" s="62">
        <v>0.71</v>
      </c>
      <c r="E18152" s="173">
        <f t="shared" si="401"/>
        <v>1.6</v>
      </c>
    </row>
    <row r="18153" spans="1:5">
      <c r="A18153" s="410" t="s">
        <v>3078</v>
      </c>
      <c r="B18153" s="62" t="s">
        <v>122</v>
      </c>
      <c r="C18153" s="62">
        <v>2.2656000000000001</v>
      </c>
      <c r="D18153" s="62">
        <v>0.34</v>
      </c>
      <c r="E18153" s="173">
        <f t="shared" si="401"/>
        <v>0.77</v>
      </c>
    </row>
    <row r="18154" spans="1:5">
      <c r="A18154" s="410" t="s">
        <v>3079</v>
      </c>
      <c r="B18154" s="62" t="s">
        <v>122</v>
      </c>
      <c r="C18154" s="62">
        <v>2.2656000000000001</v>
      </c>
      <c r="D18154" s="62">
        <v>0.05</v>
      </c>
      <c r="E18154" s="173">
        <f t="shared" si="401"/>
        <v>0.11</v>
      </c>
    </row>
    <row r="18155" spans="1:5">
      <c r="A18155" s="410" t="s">
        <v>3048</v>
      </c>
      <c r="B18155" s="62" t="s">
        <v>123</v>
      </c>
      <c r="C18155" s="62">
        <v>5.9954600000000002E-3</v>
      </c>
      <c r="D18155" s="62">
        <v>31.18</v>
      </c>
      <c r="E18155" s="173">
        <f t="shared" si="401"/>
        <v>0.18</v>
      </c>
    </row>
    <row r="18156" spans="1:5">
      <c r="A18156" s="410" t="s">
        <v>3049</v>
      </c>
      <c r="B18156" s="62" t="s">
        <v>123</v>
      </c>
      <c r="C18156" s="62">
        <v>2.8100199999999999E-3</v>
      </c>
      <c r="D18156" s="62">
        <v>178.5</v>
      </c>
      <c r="E18156" s="173">
        <f t="shared" si="401"/>
        <v>0.5</v>
      </c>
    </row>
    <row r="18157" spans="1:5">
      <c r="A18157" s="410" t="s">
        <v>3050</v>
      </c>
      <c r="B18157" s="62" t="s">
        <v>123</v>
      </c>
      <c r="C18157" s="62">
        <v>0.25258540000000002</v>
      </c>
      <c r="D18157" s="62">
        <v>1.17</v>
      </c>
      <c r="E18157" s="173">
        <f t="shared" si="401"/>
        <v>0.28999999999999998</v>
      </c>
    </row>
    <row r="18158" spans="1:5" ht="30">
      <c r="A18158" s="410" t="s">
        <v>3051</v>
      </c>
      <c r="B18158" s="62" t="s">
        <v>123</v>
      </c>
      <c r="C18158" s="62">
        <v>2.43552E-3</v>
      </c>
      <c r="D18158" s="62">
        <v>140.43</v>
      </c>
      <c r="E18158" s="173">
        <f t="shared" si="401"/>
        <v>0.34</v>
      </c>
    </row>
    <row r="18159" spans="1:5" ht="30">
      <c r="A18159" s="410" t="s">
        <v>3052</v>
      </c>
      <c r="B18159" s="62" t="s">
        <v>123</v>
      </c>
      <c r="C18159" s="62">
        <v>1.6312399999999999E-3</v>
      </c>
      <c r="D18159" s="62">
        <v>123.37</v>
      </c>
      <c r="E18159" s="173">
        <f t="shared" si="401"/>
        <v>0.2</v>
      </c>
    </row>
    <row r="18160" spans="1:5" ht="30">
      <c r="A18160" s="410" t="s">
        <v>3080</v>
      </c>
      <c r="B18160" s="62" t="s">
        <v>123</v>
      </c>
      <c r="C18160" s="62">
        <v>9.9920000000000006E-5</v>
      </c>
      <c r="D18160" s="62">
        <v>593.85</v>
      </c>
      <c r="E18160" s="173">
        <f t="shared" si="401"/>
        <v>0.05</v>
      </c>
    </row>
    <row r="18161" spans="1:5">
      <c r="A18161" s="410" t="s">
        <v>3492</v>
      </c>
      <c r="B18161" s="62" t="s">
        <v>123</v>
      </c>
      <c r="C18161" s="62">
        <v>1</v>
      </c>
      <c r="D18161" s="62">
        <v>59.7</v>
      </c>
      <c r="E18161" s="173">
        <f t="shared" si="401"/>
        <v>59.7</v>
      </c>
    </row>
    <row r="18162" spans="1:5">
      <c r="A18162" s="410" t="s">
        <v>3081</v>
      </c>
      <c r="B18162" s="62" t="s">
        <v>123</v>
      </c>
      <c r="C18162" s="62">
        <v>6.1351999999999999E-4</v>
      </c>
      <c r="D18162" s="62">
        <v>134.63</v>
      </c>
      <c r="E18162" s="173">
        <f t="shared" si="401"/>
        <v>0.08</v>
      </c>
    </row>
    <row r="18163" spans="1:5">
      <c r="A18163" s="410" t="s">
        <v>3082</v>
      </c>
      <c r="B18163" s="62" t="s">
        <v>123</v>
      </c>
      <c r="C18163" s="62">
        <v>4.6603999999999998E-4</v>
      </c>
      <c r="D18163" s="62">
        <v>202.84</v>
      </c>
      <c r="E18163" s="173">
        <f t="shared" si="401"/>
        <v>0.09</v>
      </c>
    </row>
    <row r="18164" spans="1:5">
      <c r="A18164" s="410" t="s">
        <v>3083</v>
      </c>
      <c r="B18164" s="62" t="s">
        <v>123</v>
      </c>
      <c r="C18164" s="62">
        <v>9.9920000000000006E-5</v>
      </c>
      <c r="D18164" s="62">
        <v>574.46</v>
      </c>
      <c r="E18164" s="173">
        <f t="shared" si="401"/>
        <v>0.05</v>
      </c>
    </row>
    <row r="18165" spans="1:5">
      <c r="A18165" s="410" t="s">
        <v>3084</v>
      </c>
      <c r="B18165" s="62" t="s">
        <v>123</v>
      </c>
      <c r="C18165" s="62">
        <v>1.228E-4</v>
      </c>
      <c r="D18165" s="62">
        <v>276.64</v>
      </c>
      <c r="E18165" s="173">
        <f t="shared" si="401"/>
        <v>0.03</v>
      </c>
    </row>
    <row r="18166" spans="1:5">
      <c r="A18166" s="410" t="s">
        <v>3085</v>
      </c>
      <c r="B18166" s="62" t="s">
        <v>123</v>
      </c>
      <c r="C18166" s="62">
        <v>6.1850799999999999E-3</v>
      </c>
      <c r="D18166" s="62">
        <v>8.1</v>
      </c>
      <c r="E18166" s="173">
        <f t="shared" si="401"/>
        <v>0.05</v>
      </c>
    </row>
    <row r="18167" spans="1:5">
      <c r="A18167" s="410" t="s">
        <v>3086</v>
      </c>
      <c r="B18167" s="62" t="s">
        <v>123</v>
      </c>
      <c r="C18167" s="62">
        <v>3.4244599999999998E-3</v>
      </c>
      <c r="D18167" s="62">
        <v>11.01</v>
      </c>
      <c r="E18167" s="173">
        <f t="shared" si="401"/>
        <v>0.03</v>
      </c>
    </row>
    <row r="18168" spans="1:5">
      <c r="A18168" s="410" t="s">
        <v>3087</v>
      </c>
      <c r="B18168" s="62" t="s">
        <v>123</v>
      </c>
      <c r="C18168" s="62">
        <v>3.4244599999999998E-3</v>
      </c>
      <c r="D18168" s="62">
        <v>24.42</v>
      </c>
      <c r="E18168" s="173">
        <f t="shared" si="401"/>
        <v>0.08</v>
      </c>
    </row>
    <row r="18169" spans="1:5">
      <c r="A18169" s="410" t="s">
        <v>562</v>
      </c>
      <c r="B18169" s="62" t="s">
        <v>563</v>
      </c>
      <c r="C18169" s="62" t="s">
        <v>563</v>
      </c>
      <c r="D18169" s="62" t="s">
        <v>563</v>
      </c>
      <c r="E18169" s="173">
        <f>SUM(E18145:E18168)</f>
        <v>69.209999999999994</v>
      </c>
    </row>
    <row r="18170" spans="1:5">
      <c r="A18170" s="410"/>
      <c r="B18170" s="62"/>
      <c r="C18170" s="62"/>
      <c r="D18170" s="62"/>
      <c r="E18170" s="173"/>
    </row>
    <row r="18171" spans="1:5">
      <c r="A18171" s="410" t="s">
        <v>565</v>
      </c>
      <c r="B18171" s="62" t="s">
        <v>563</v>
      </c>
      <c r="C18171" s="62" t="s">
        <v>563</v>
      </c>
      <c r="D18171" s="62" t="s">
        <v>563</v>
      </c>
      <c r="E18171" s="173">
        <f>E18137+E18142+E18169</f>
        <v>95.69</v>
      </c>
    </row>
    <row r="18172" spans="1:5">
      <c r="A18172" s="410"/>
      <c r="B18172" s="62"/>
      <c r="C18172" s="62"/>
      <c r="D18172" s="413"/>
      <c r="E18172" s="173"/>
    </row>
    <row r="18173" spans="1:5">
      <c r="A18173" s="410"/>
      <c r="B18173" s="62"/>
      <c r="C18173" s="62"/>
      <c r="D18173" s="62"/>
      <c r="E18173" s="173"/>
    </row>
    <row r="18174" spans="1:5">
      <c r="A18174" s="410"/>
      <c r="B18174" s="62"/>
      <c r="C18174" s="62"/>
      <c r="D18174" s="62"/>
      <c r="E18174" s="173"/>
    </row>
    <row r="18175" spans="1:5">
      <c r="A18175" s="410" t="s">
        <v>1635</v>
      </c>
      <c r="B18175" s="62" t="s">
        <v>3547</v>
      </c>
      <c r="C18175" s="62"/>
      <c r="D18175" s="62"/>
      <c r="E18175" s="173"/>
    </row>
    <row r="18176" spans="1:5">
      <c r="A18176" s="410" t="s">
        <v>1349</v>
      </c>
      <c r="B18176" s="62"/>
      <c r="C18176" s="62"/>
      <c r="D18176" s="62"/>
      <c r="E18176" s="173"/>
    </row>
    <row r="18177" spans="1:5">
      <c r="A18177" s="410" t="s">
        <v>570</v>
      </c>
      <c r="B18177" s="62"/>
      <c r="C18177" s="62"/>
      <c r="D18177" s="62"/>
      <c r="E18177" s="173"/>
    </row>
    <row r="18178" spans="1:5">
      <c r="A18178" s="410"/>
      <c r="B18178" s="62"/>
      <c r="C18178" s="62"/>
      <c r="D18178" s="62"/>
      <c r="E18178" s="173"/>
    </row>
    <row r="18179" spans="1:5">
      <c r="A18179" s="410" t="s">
        <v>576</v>
      </c>
      <c r="B18179" s="62" t="s">
        <v>558</v>
      </c>
      <c r="C18179" s="62" t="s">
        <v>559</v>
      </c>
      <c r="D18179" s="62" t="s">
        <v>560</v>
      </c>
      <c r="E18179" s="173" t="s">
        <v>561</v>
      </c>
    </row>
    <row r="18180" spans="1:5" ht="30">
      <c r="A18180" s="410" t="s">
        <v>3061</v>
      </c>
      <c r="B18180" s="62" t="s">
        <v>123</v>
      </c>
      <c r="C18180" s="62">
        <v>6.7999999999999995E-7</v>
      </c>
      <c r="D18180" s="62">
        <v>576</v>
      </c>
      <c r="E18180" s="173">
        <f>TRUNC((C18180*D18180),2)</f>
        <v>0</v>
      </c>
    </row>
    <row r="18181" spans="1:5">
      <c r="A18181" s="410" t="s">
        <v>562</v>
      </c>
      <c r="B18181" s="62" t="s">
        <v>563</v>
      </c>
      <c r="C18181" s="62" t="s">
        <v>563</v>
      </c>
      <c r="D18181" s="62" t="s">
        <v>563</v>
      </c>
      <c r="E18181" s="173">
        <f>SUM(E18180:E18180)</f>
        <v>0</v>
      </c>
    </row>
    <row r="18182" spans="1:5">
      <c r="A18182" s="410"/>
      <c r="B18182" s="62"/>
      <c r="C18182" s="62"/>
      <c r="D18182" s="62"/>
      <c r="E18182" s="173"/>
    </row>
    <row r="18183" spans="1:5">
      <c r="A18183" s="410" t="s">
        <v>557</v>
      </c>
      <c r="B18183" s="62" t="s">
        <v>558</v>
      </c>
      <c r="C18183" s="62" t="s">
        <v>559</v>
      </c>
      <c r="D18183" s="62" t="s">
        <v>560</v>
      </c>
      <c r="E18183" s="173" t="s">
        <v>561</v>
      </c>
    </row>
    <row r="18184" spans="1:5">
      <c r="A18184" s="410" t="s">
        <v>3124</v>
      </c>
      <c r="B18184" s="62" t="s">
        <v>122</v>
      </c>
      <c r="C18184" s="62">
        <v>1.0300999999999999E-2</v>
      </c>
      <c r="D18184" s="62">
        <v>9.34</v>
      </c>
      <c r="E18184" s="173">
        <f>TRUNC((C18184*D18184),2)</f>
        <v>0.09</v>
      </c>
    </row>
    <row r="18185" spans="1:5">
      <c r="A18185" s="410" t="s">
        <v>562</v>
      </c>
      <c r="B18185" s="62" t="s">
        <v>563</v>
      </c>
      <c r="C18185" s="62" t="s">
        <v>563</v>
      </c>
      <c r="D18185" s="62" t="s">
        <v>563</v>
      </c>
      <c r="E18185" s="173">
        <f>SUM(E18184:E18184)</f>
        <v>0.09</v>
      </c>
    </row>
    <row r="18186" spans="1:5">
      <c r="A18186" s="410"/>
      <c r="B18186" s="62"/>
      <c r="C18186" s="62"/>
      <c r="D18186" s="62"/>
      <c r="E18186" s="173"/>
    </row>
    <row r="18187" spans="1:5">
      <c r="A18187" s="410" t="s">
        <v>564</v>
      </c>
      <c r="B18187" s="62" t="s">
        <v>558</v>
      </c>
      <c r="C18187" s="62" t="s">
        <v>559</v>
      </c>
      <c r="D18187" s="62" t="s">
        <v>560</v>
      </c>
      <c r="E18187" s="173" t="s">
        <v>561</v>
      </c>
    </row>
    <row r="18188" spans="1:5">
      <c r="A18188" s="410" t="s">
        <v>3066</v>
      </c>
      <c r="B18188" s="62" t="s">
        <v>123</v>
      </c>
      <c r="C18188" s="62">
        <v>8.017E-5</v>
      </c>
      <c r="D18188" s="62">
        <v>6.92</v>
      </c>
      <c r="E18188" s="173">
        <f t="shared" ref="E18188:E18211" si="402">TRUNC((C18188*D18188),2)</f>
        <v>0</v>
      </c>
    </row>
    <row r="18189" spans="1:5">
      <c r="A18189" s="410" t="s">
        <v>3046</v>
      </c>
      <c r="B18189" s="62" t="s">
        <v>131</v>
      </c>
      <c r="C18189" s="62">
        <v>1.6010000000000001E-5</v>
      </c>
      <c r="D18189" s="62">
        <v>50.4</v>
      </c>
      <c r="E18189" s="173">
        <f t="shared" si="402"/>
        <v>0</v>
      </c>
    </row>
    <row r="18190" spans="1:5" ht="30">
      <c r="A18190" s="410" t="s">
        <v>3435</v>
      </c>
      <c r="B18190" s="62" t="s">
        <v>123</v>
      </c>
      <c r="C18190" s="62">
        <v>1.08695652</v>
      </c>
      <c r="D18190" s="62">
        <v>0.46</v>
      </c>
      <c r="E18190" s="173">
        <f t="shared" si="402"/>
        <v>0.49</v>
      </c>
    </row>
    <row r="18191" spans="1:5">
      <c r="A18191" s="410" t="s">
        <v>3067</v>
      </c>
      <c r="B18191" s="62" t="s">
        <v>123</v>
      </c>
      <c r="C18191" s="62">
        <v>6.6499999999999999E-6</v>
      </c>
      <c r="D18191" s="62">
        <v>108.95</v>
      </c>
      <c r="E18191" s="173">
        <f t="shared" si="402"/>
        <v>0</v>
      </c>
    </row>
    <row r="18192" spans="1:5">
      <c r="A18192" s="410" t="s">
        <v>3069</v>
      </c>
      <c r="B18192" s="62" t="s">
        <v>123</v>
      </c>
      <c r="C18192" s="62">
        <v>9.0690000000000001E-5</v>
      </c>
      <c r="D18192" s="62">
        <v>6.21</v>
      </c>
      <c r="E18192" s="173">
        <f t="shared" si="402"/>
        <v>0</v>
      </c>
    </row>
    <row r="18193" spans="1:5">
      <c r="A18193" s="410" t="s">
        <v>3047</v>
      </c>
      <c r="B18193" s="62" t="s">
        <v>131</v>
      </c>
      <c r="C18193" s="62">
        <v>1.3735E-4</v>
      </c>
      <c r="D18193" s="62">
        <v>9.4499999999999993</v>
      </c>
      <c r="E18193" s="173">
        <f t="shared" si="402"/>
        <v>0</v>
      </c>
    </row>
    <row r="18194" spans="1:5">
      <c r="A18194" s="410" t="s">
        <v>3075</v>
      </c>
      <c r="B18194" s="62" t="s">
        <v>128</v>
      </c>
      <c r="C18194" s="62">
        <v>1.5119999999999999E-5</v>
      </c>
      <c r="D18194" s="62">
        <v>15.32</v>
      </c>
      <c r="E18194" s="173">
        <f t="shared" si="402"/>
        <v>0</v>
      </c>
    </row>
    <row r="18195" spans="1:5">
      <c r="A18195" s="410" t="s">
        <v>3076</v>
      </c>
      <c r="B18195" s="62" t="s">
        <v>122</v>
      </c>
      <c r="C18195" s="62">
        <v>0.01</v>
      </c>
      <c r="D18195" s="62">
        <v>1.87</v>
      </c>
      <c r="E18195" s="173">
        <f t="shared" si="402"/>
        <v>0.01</v>
      </c>
    </row>
    <row r="18196" spans="1:5">
      <c r="A18196" s="410" t="s">
        <v>3077</v>
      </c>
      <c r="B18196" s="62" t="s">
        <v>122</v>
      </c>
      <c r="C18196" s="62">
        <v>0.01</v>
      </c>
      <c r="D18196" s="62">
        <v>0.71</v>
      </c>
      <c r="E18196" s="173">
        <f t="shared" si="402"/>
        <v>0</v>
      </c>
    </row>
    <row r="18197" spans="1:5">
      <c r="A18197" s="410" t="s">
        <v>3078</v>
      </c>
      <c r="B18197" s="62" t="s">
        <v>122</v>
      </c>
      <c r="C18197" s="62">
        <v>0.01</v>
      </c>
      <c r="D18197" s="62">
        <v>0.34</v>
      </c>
      <c r="E18197" s="173">
        <f t="shared" si="402"/>
        <v>0</v>
      </c>
    </row>
    <row r="18198" spans="1:5">
      <c r="A18198" s="410" t="s">
        <v>3079</v>
      </c>
      <c r="B18198" s="62" t="s">
        <v>122</v>
      </c>
      <c r="C18198" s="62">
        <v>0.01</v>
      </c>
      <c r="D18198" s="62">
        <v>0.05</v>
      </c>
      <c r="E18198" s="173">
        <f t="shared" si="402"/>
        <v>0</v>
      </c>
    </row>
    <row r="18199" spans="1:5">
      <c r="A18199" s="410" t="s">
        <v>3048</v>
      </c>
      <c r="B18199" s="62" t="s">
        <v>123</v>
      </c>
      <c r="C18199" s="62">
        <v>2.6460000000000001E-5</v>
      </c>
      <c r="D18199" s="62">
        <v>31.18</v>
      </c>
      <c r="E18199" s="173">
        <f t="shared" si="402"/>
        <v>0</v>
      </c>
    </row>
    <row r="18200" spans="1:5">
      <c r="A18200" s="410" t="s">
        <v>3049</v>
      </c>
      <c r="B18200" s="62" t="s">
        <v>123</v>
      </c>
      <c r="C18200" s="62">
        <v>1.24E-5</v>
      </c>
      <c r="D18200" s="62">
        <v>178.5</v>
      </c>
      <c r="E18200" s="173">
        <f t="shared" si="402"/>
        <v>0</v>
      </c>
    </row>
    <row r="18201" spans="1:5">
      <c r="A18201" s="410" t="s">
        <v>3050</v>
      </c>
      <c r="B18201" s="62" t="s">
        <v>123</v>
      </c>
      <c r="C18201" s="62">
        <v>1.11487E-3</v>
      </c>
      <c r="D18201" s="62">
        <v>1.17</v>
      </c>
      <c r="E18201" s="173">
        <f t="shared" si="402"/>
        <v>0</v>
      </c>
    </row>
    <row r="18202" spans="1:5" ht="30">
      <c r="A18202" s="410" t="s">
        <v>3051</v>
      </c>
      <c r="B18202" s="62" t="s">
        <v>123</v>
      </c>
      <c r="C18202" s="62">
        <v>1.075E-5</v>
      </c>
      <c r="D18202" s="62">
        <v>140.43</v>
      </c>
      <c r="E18202" s="173">
        <f t="shared" si="402"/>
        <v>0</v>
      </c>
    </row>
    <row r="18203" spans="1:5" ht="30">
      <c r="A18203" s="410" t="s">
        <v>3052</v>
      </c>
      <c r="B18203" s="62" t="s">
        <v>123</v>
      </c>
      <c r="C18203" s="62">
        <v>7.1999999999999997E-6</v>
      </c>
      <c r="D18203" s="62">
        <v>123.37</v>
      </c>
      <c r="E18203" s="173">
        <f t="shared" si="402"/>
        <v>0</v>
      </c>
    </row>
    <row r="18204" spans="1:5" ht="30">
      <c r="A18204" s="410" t="s">
        <v>3080</v>
      </c>
      <c r="B18204" s="62" t="s">
        <v>123</v>
      </c>
      <c r="C18204" s="62">
        <v>4.4000000000000002E-7</v>
      </c>
      <c r="D18204" s="62">
        <v>593.85</v>
      </c>
      <c r="E18204" s="173">
        <f t="shared" si="402"/>
        <v>0</v>
      </c>
    </row>
    <row r="18205" spans="1:5">
      <c r="A18205" s="410" t="s">
        <v>3081</v>
      </c>
      <c r="B18205" s="62" t="s">
        <v>123</v>
      </c>
      <c r="C18205" s="62">
        <v>2.7099999999999999E-6</v>
      </c>
      <c r="D18205" s="62">
        <v>134.63</v>
      </c>
      <c r="E18205" s="173">
        <f t="shared" si="402"/>
        <v>0</v>
      </c>
    </row>
    <row r="18206" spans="1:5">
      <c r="A18206" s="410" t="s">
        <v>3082</v>
      </c>
      <c r="B18206" s="62" t="s">
        <v>123</v>
      </c>
      <c r="C18206" s="62">
        <v>2.0600000000000002E-6</v>
      </c>
      <c r="D18206" s="62">
        <v>202.84</v>
      </c>
      <c r="E18206" s="173">
        <f t="shared" si="402"/>
        <v>0</v>
      </c>
    </row>
    <row r="18207" spans="1:5">
      <c r="A18207" s="410" t="s">
        <v>3083</v>
      </c>
      <c r="B18207" s="62" t="s">
        <v>123</v>
      </c>
      <c r="C18207" s="62">
        <v>4.4000000000000002E-7</v>
      </c>
      <c r="D18207" s="62">
        <v>574.46</v>
      </c>
      <c r="E18207" s="173">
        <f t="shared" si="402"/>
        <v>0</v>
      </c>
    </row>
    <row r="18208" spans="1:5">
      <c r="A18208" s="410" t="s">
        <v>3084</v>
      </c>
      <c r="B18208" s="62" t="s">
        <v>123</v>
      </c>
      <c r="C18208" s="62">
        <v>5.4000000000000002E-7</v>
      </c>
      <c r="D18208" s="62">
        <v>276.64</v>
      </c>
      <c r="E18208" s="173">
        <f t="shared" si="402"/>
        <v>0</v>
      </c>
    </row>
    <row r="18209" spans="1:5">
      <c r="A18209" s="410" t="s">
        <v>3085</v>
      </c>
      <c r="B18209" s="62" t="s">
        <v>123</v>
      </c>
      <c r="C18209" s="62">
        <v>2.73E-5</v>
      </c>
      <c r="D18209" s="62">
        <v>8.1</v>
      </c>
      <c r="E18209" s="173">
        <f t="shared" si="402"/>
        <v>0</v>
      </c>
    </row>
    <row r="18210" spans="1:5">
      <c r="A18210" s="410" t="s">
        <v>3086</v>
      </c>
      <c r="B18210" s="62" t="s">
        <v>123</v>
      </c>
      <c r="C18210" s="62">
        <v>1.5119999999999999E-5</v>
      </c>
      <c r="D18210" s="62">
        <v>11.01</v>
      </c>
      <c r="E18210" s="173">
        <f t="shared" si="402"/>
        <v>0</v>
      </c>
    </row>
    <row r="18211" spans="1:5">
      <c r="A18211" s="410" t="s">
        <v>3087</v>
      </c>
      <c r="B18211" s="62" t="s">
        <v>123</v>
      </c>
      <c r="C18211" s="62">
        <v>1.5119999999999999E-5</v>
      </c>
      <c r="D18211" s="62">
        <v>24.42</v>
      </c>
      <c r="E18211" s="173">
        <f t="shared" si="402"/>
        <v>0</v>
      </c>
    </row>
    <row r="18212" spans="1:5">
      <c r="A18212" s="410" t="s">
        <v>562</v>
      </c>
      <c r="B18212" s="62" t="s">
        <v>563</v>
      </c>
      <c r="C18212" s="62" t="s">
        <v>563</v>
      </c>
      <c r="D18212" s="62" t="s">
        <v>563</v>
      </c>
      <c r="E18212" s="173">
        <f>SUM(E18188:E18211)</f>
        <v>0.5</v>
      </c>
    </row>
    <row r="18213" spans="1:5">
      <c r="A18213" s="410"/>
      <c r="B18213" s="62"/>
      <c r="C18213" s="62"/>
      <c r="D18213" s="62"/>
      <c r="E18213" s="173"/>
    </row>
    <row r="18214" spans="1:5">
      <c r="A18214" s="410" t="s">
        <v>565</v>
      </c>
      <c r="B18214" s="62" t="s">
        <v>563</v>
      </c>
      <c r="C18214" s="62" t="s">
        <v>563</v>
      </c>
      <c r="D18214" s="62" t="s">
        <v>563</v>
      </c>
      <c r="E18214" s="173">
        <f>E18181+E18185+E18212</f>
        <v>0.59</v>
      </c>
    </row>
    <row r="18215" spans="1:5">
      <c r="A18215" s="410"/>
      <c r="B18215" s="62"/>
      <c r="C18215" s="62"/>
      <c r="D18215" s="413"/>
      <c r="E18215" s="173"/>
    </row>
    <row r="18216" spans="1:5">
      <c r="A18216" s="410"/>
      <c r="B18216" s="62"/>
      <c r="C18216" s="62"/>
      <c r="D18216" s="62"/>
      <c r="E18216" s="173"/>
    </row>
    <row r="18217" spans="1:5">
      <c r="A18217" s="410"/>
      <c r="B18217" s="62"/>
      <c r="C18217" s="62"/>
      <c r="D18217" s="62"/>
      <c r="E18217" s="173"/>
    </row>
    <row r="18218" spans="1:5">
      <c r="A18218" s="410" t="s">
        <v>2912</v>
      </c>
      <c r="B18218" s="62" t="s">
        <v>3751</v>
      </c>
      <c r="C18218" s="62"/>
      <c r="D18218" s="62"/>
      <c r="E18218" s="173"/>
    </row>
    <row r="18219" spans="1:5">
      <c r="A18219" s="410" t="s">
        <v>2913</v>
      </c>
      <c r="B18219" s="62"/>
      <c r="C18219" s="62"/>
      <c r="D18219" s="62"/>
      <c r="E18219" s="173"/>
    </row>
    <row r="18220" spans="1:5">
      <c r="A18220" s="410" t="s">
        <v>590</v>
      </c>
      <c r="B18220" s="62"/>
      <c r="C18220" s="62"/>
      <c r="D18220" s="62"/>
      <c r="E18220" s="173"/>
    </row>
    <row r="18221" spans="1:5">
      <c r="A18221" s="410"/>
      <c r="B18221" s="62"/>
      <c r="C18221" s="62"/>
      <c r="D18221" s="62"/>
      <c r="E18221" s="173"/>
    </row>
    <row r="18222" spans="1:5">
      <c r="A18222" s="410" t="s">
        <v>576</v>
      </c>
      <c r="B18222" s="62" t="s">
        <v>558</v>
      </c>
      <c r="C18222" s="62" t="s">
        <v>559</v>
      </c>
      <c r="D18222" s="62" t="s">
        <v>560</v>
      </c>
      <c r="E18222" s="173" t="s">
        <v>561</v>
      </c>
    </row>
    <row r="18223" spans="1:5" ht="30">
      <c r="A18223" s="410" t="s">
        <v>3061</v>
      </c>
      <c r="B18223" s="62" t="s">
        <v>123</v>
      </c>
      <c r="C18223" s="62">
        <v>1.7600000000000001E-5</v>
      </c>
      <c r="D18223" s="62">
        <v>576</v>
      </c>
      <c r="E18223" s="173">
        <f>TRUNC((C18223*D18223),2)</f>
        <v>0.01</v>
      </c>
    </row>
    <row r="18224" spans="1:5">
      <c r="A18224" s="410" t="s">
        <v>562</v>
      </c>
      <c r="B18224" s="62" t="s">
        <v>563</v>
      </c>
      <c r="C18224" s="62" t="s">
        <v>563</v>
      </c>
      <c r="D18224" s="62" t="s">
        <v>563</v>
      </c>
      <c r="E18224" s="173">
        <f>SUM(E18223:E18223)</f>
        <v>0.01</v>
      </c>
    </row>
    <row r="18225" spans="1:5">
      <c r="A18225" s="410"/>
      <c r="B18225" s="62"/>
      <c r="C18225" s="62"/>
      <c r="D18225" s="62"/>
      <c r="E18225" s="173"/>
    </row>
    <row r="18226" spans="1:5">
      <c r="A18226" s="410" t="s">
        <v>557</v>
      </c>
      <c r="B18226" s="62" t="s">
        <v>558</v>
      </c>
      <c r="C18226" s="62" t="s">
        <v>559</v>
      </c>
      <c r="D18226" s="62" t="s">
        <v>560</v>
      </c>
      <c r="E18226" s="173" t="s">
        <v>561</v>
      </c>
    </row>
    <row r="18227" spans="1:5">
      <c r="A18227" s="410" t="s">
        <v>3124</v>
      </c>
      <c r="B18227" s="62" t="s">
        <v>122</v>
      </c>
      <c r="C18227" s="62">
        <v>0.133913</v>
      </c>
      <c r="D18227" s="62">
        <v>9.34</v>
      </c>
      <c r="E18227" s="173">
        <f>TRUNC((C18227*D18227),2)</f>
        <v>1.25</v>
      </c>
    </row>
    <row r="18228" spans="1:5">
      <c r="A18228" s="410" t="s">
        <v>3125</v>
      </c>
      <c r="B18228" s="62" t="s">
        <v>122</v>
      </c>
      <c r="C18228" s="62">
        <v>0.133913</v>
      </c>
      <c r="D18228" s="62">
        <v>13.3</v>
      </c>
      <c r="E18228" s="173">
        <f>TRUNC((C18228*D18228),2)</f>
        <v>1.78</v>
      </c>
    </row>
    <row r="18229" spans="1:5">
      <c r="A18229" s="410" t="s">
        <v>562</v>
      </c>
      <c r="B18229" s="62" t="s">
        <v>563</v>
      </c>
      <c r="C18229" s="62" t="s">
        <v>563</v>
      </c>
      <c r="D18229" s="62" t="s">
        <v>563</v>
      </c>
      <c r="E18229" s="173">
        <f>SUM(E18227:E18228)</f>
        <v>3.0300000000000002</v>
      </c>
    </row>
    <row r="18230" spans="1:5">
      <c r="A18230" s="410"/>
      <c r="B18230" s="62"/>
      <c r="C18230" s="62"/>
      <c r="D18230" s="62"/>
      <c r="E18230" s="173"/>
    </row>
    <row r="18231" spans="1:5">
      <c r="A18231" s="410" t="s">
        <v>564</v>
      </c>
      <c r="B18231" s="62" t="s">
        <v>558</v>
      </c>
      <c r="C18231" s="62" t="s">
        <v>559</v>
      </c>
      <c r="D18231" s="62" t="s">
        <v>560</v>
      </c>
      <c r="E18231" s="173" t="s">
        <v>561</v>
      </c>
    </row>
    <row r="18232" spans="1:5">
      <c r="A18232" s="410" t="s">
        <v>3066</v>
      </c>
      <c r="B18232" s="62" t="s">
        <v>123</v>
      </c>
      <c r="C18232" s="62">
        <v>2.0844800000000001E-3</v>
      </c>
      <c r="D18232" s="62">
        <v>6.92</v>
      </c>
      <c r="E18232" s="173">
        <f t="shared" ref="E18232:E18255" si="403">TRUNC((C18232*D18232),2)</f>
        <v>0.01</v>
      </c>
    </row>
    <row r="18233" spans="1:5">
      <c r="A18233" s="410" t="s">
        <v>3046</v>
      </c>
      <c r="B18233" s="62" t="s">
        <v>131</v>
      </c>
      <c r="C18233" s="62">
        <v>4.1626E-4</v>
      </c>
      <c r="D18233" s="62">
        <v>50.4</v>
      </c>
      <c r="E18233" s="173">
        <f t="shared" si="403"/>
        <v>0.02</v>
      </c>
    </row>
    <row r="18234" spans="1:5">
      <c r="A18234" s="410" t="s">
        <v>3493</v>
      </c>
      <c r="B18234" s="62" t="s">
        <v>126</v>
      </c>
      <c r="C18234" s="62">
        <v>1.0346198799999999</v>
      </c>
      <c r="D18234" s="62">
        <v>6.84</v>
      </c>
      <c r="E18234" s="173">
        <f t="shared" si="403"/>
        <v>7.07</v>
      </c>
    </row>
    <row r="18235" spans="1:5">
      <c r="A18235" s="410" t="s">
        <v>3067</v>
      </c>
      <c r="B18235" s="62" t="s">
        <v>123</v>
      </c>
      <c r="C18235" s="62">
        <v>1.728E-4</v>
      </c>
      <c r="D18235" s="62">
        <v>108.95</v>
      </c>
      <c r="E18235" s="173">
        <f t="shared" si="403"/>
        <v>0.01</v>
      </c>
    </row>
    <row r="18236" spans="1:5">
      <c r="A18236" s="410" t="s">
        <v>3069</v>
      </c>
      <c r="B18236" s="62" t="s">
        <v>123</v>
      </c>
      <c r="C18236" s="62">
        <v>2.3579600000000001E-3</v>
      </c>
      <c r="D18236" s="62">
        <v>6.21</v>
      </c>
      <c r="E18236" s="173">
        <f t="shared" si="403"/>
        <v>0.01</v>
      </c>
    </row>
    <row r="18237" spans="1:5">
      <c r="A18237" s="410" t="s">
        <v>3047</v>
      </c>
      <c r="B18237" s="62" t="s">
        <v>131</v>
      </c>
      <c r="C18237" s="62">
        <v>3.571E-3</v>
      </c>
      <c r="D18237" s="62">
        <v>9.4499999999999993</v>
      </c>
      <c r="E18237" s="173">
        <f t="shared" si="403"/>
        <v>0.03</v>
      </c>
    </row>
    <row r="18238" spans="1:5">
      <c r="A18238" s="410" t="s">
        <v>3075</v>
      </c>
      <c r="B18238" s="62" t="s">
        <v>128</v>
      </c>
      <c r="C18238" s="62">
        <v>3.9300000000000001E-4</v>
      </c>
      <c r="D18238" s="62">
        <v>15.32</v>
      </c>
      <c r="E18238" s="173">
        <f t="shared" si="403"/>
        <v>0</v>
      </c>
    </row>
    <row r="18239" spans="1:5">
      <c r="A18239" s="410" t="s">
        <v>3076</v>
      </c>
      <c r="B18239" s="62" t="s">
        <v>122</v>
      </c>
      <c r="C18239" s="62">
        <v>0.26</v>
      </c>
      <c r="D18239" s="62">
        <v>1.87</v>
      </c>
      <c r="E18239" s="173">
        <f t="shared" si="403"/>
        <v>0.48</v>
      </c>
    </row>
    <row r="18240" spans="1:5">
      <c r="A18240" s="410" t="s">
        <v>3077</v>
      </c>
      <c r="B18240" s="62" t="s">
        <v>122</v>
      </c>
      <c r="C18240" s="62">
        <v>0.26</v>
      </c>
      <c r="D18240" s="62">
        <v>0.71</v>
      </c>
      <c r="E18240" s="173">
        <f t="shared" si="403"/>
        <v>0.18</v>
      </c>
    </row>
    <row r="18241" spans="1:5">
      <c r="A18241" s="410" t="s">
        <v>3078</v>
      </c>
      <c r="B18241" s="62" t="s">
        <v>122</v>
      </c>
      <c r="C18241" s="62">
        <v>0.26</v>
      </c>
      <c r="D18241" s="62">
        <v>0.34</v>
      </c>
      <c r="E18241" s="173">
        <f t="shared" si="403"/>
        <v>0.08</v>
      </c>
    </row>
    <row r="18242" spans="1:5">
      <c r="A18242" s="410" t="s">
        <v>3079</v>
      </c>
      <c r="B18242" s="62" t="s">
        <v>122</v>
      </c>
      <c r="C18242" s="62">
        <v>0.26</v>
      </c>
      <c r="D18242" s="62">
        <v>0.05</v>
      </c>
      <c r="E18242" s="173">
        <f t="shared" si="403"/>
        <v>0.01</v>
      </c>
    </row>
    <row r="18243" spans="1:5">
      <c r="A18243" s="410" t="s">
        <v>3048</v>
      </c>
      <c r="B18243" s="62" t="s">
        <v>123</v>
      </c>
      <c r="C18243" s="62">
        <v>6.8804000000000001E-4</v>
      </c>
      <c r="D18243" s="62">
        <v>31.18</v>
      </c>
      <c r="E18243" s="173">
        <f t="shared" si="403"/>
        <v>0.02</v>
      </c>
    </row>
    <row r="18244" spans="1:5">
      <c r="A18244" s="410" t="s">
        <v>3049</v>
      </c>
      <c r="B18244" s="62" t="s">
        <v>123</v>
      </c>
      <c r="C18244" s="62">
        <v>3.2247999999999999E-4</v>
      </c>
      <c r="D18244" s="62">
        <v>178.5</v>
      </c>
      <c r="E18244" s="173">
        <f t="shared" si="403"/>
        <v>0.05</v>
      </c>
    </row>
    <row r="18245" spans="1:5">
      <c r="A18245" s="410" t="s">
        <v>3050</v>
      </c>
      <c r="B18245" s="62" t="s">
        <v>123</v>
      </c>
      <c r="C18245" s="62">
        <v>2.8986680000000001E-2</v>
      </c>
      <c r="D18245" s="62">
        <v>1.17</v>
      </c>
      <c r="E18245" s="173">
        <f t="shared" si="403"/>
        <v>0.03</v>
      </c>
    </row>
    <row r="18246" spans="1:5" ht="30">
      <c r="A18246" s="410" t="s">
        <v>3051</v>
      </c>
      <c r="B18246" s="62" t="s">
        <v>123</v>
      </c>
      <c r="C18246" s="62">
        <v>2.7950000000000002E-4</v>
      </c>
      <c r="D18246" s="62">
        <v>140.43</v>
      </c>
      <c r="E18246" s="173">
        <f t="shared" si="403"/>
        <v>0.03</v>
      </c>
    </row>
    <row r="18247" spans="1:5" ht="30">
      <c r="A18247" s="410" t="s">
        <v>3052</v>
      </c>
      <c r="B18247" s="62" t="s">
        <v>123</v>
      </c>
      <c r="C18247" s="62">
        <v>1.872E-4</v>
      </c>
      <c r="D18247" s="62">
        <v>123.37</v>
      </c>
      <c r="E18247" s="173">
        <f t="shared" si="403"/>
        <v>0.02</v>
      </c>
    </row>
    <row r="18248" spans="1:5" ht="30">
      <c r="A18248" s="410" t="s">
        <v>3080</v>
      </c>
      <c r="B18248" s="62" t="s">
        <v>123</v>
      </c>
      <c r="C18248" s="62">
        <v>1.146E-5</v>
      </c>
      <c r="D18248" s="62">
        <v>593.85</v>
      </c>
      <c r="E18248" s="173">
        <f t="shared" si="403"/>
        <v>0</v>
      </c>
    </row>
    <row r="18249" spans="1:5">
      <c r="A18249" s="410" t="s">
        <v>3081</v>
      </c>
      <c r="B18249" s="62" t="s">
        <v>123</v>
      </c>
      <c r="C18249" s="62">
        <v>7.0400000000000004E-5</v>
      </c>
      <c r="D18249" s="62">
        <v>134.63</v>
      </c>
      <c r="E18249" s="173">
        <f t="shared" si="403"/>
        <v>0</v>
      </c>
    </row>
    <row r="18250" spans="1:5">
      <c r="A18250" s="410" t="s">
        <v>3082</v>
      </c>
      <c r="B18250" s="62" t="s">
        <v>123</v>
      </c>
      <c r="C18250" s="62">
        <v>5.3480000000000003E-5</v>
      </c>
      <c r="D18250" s="62">
        <v>202.84</v>
      </c>
      <c r="E18250" s="173">
        <f t="shared" si="403"/>
        <v>0.01</v>
      </c>
    </row>
    <row r="18251" spans="1:5">
      <c r="A18251" s="410" t="s">
        <v>3083</v>
      </c>
      <c r="B18251" s="62" t="s">
        <v>123</v>
      </c>
      <c r="C18251" s="62">
        <v>1.146E-5</v>
      </c>
      <c r="D18251" s="62">
        <v>574.46</v>
      </c>
      <c r="E18251" s="173">
        <f t="shared" si="403"/>
        <v>0</v>
      </c>
    </row>
    <row r="18252" spans="1:5">
      <c r="A18252" s="410" t="s">
        <v>3084</v>
      </c>
      <c r="B18252" s="62" t="s">
        <v>123</v>
      </c>
      <c r="C18252" s="62">
        <v>1.4100000000000001E-5</v>
      </c>
      <c r="D18252" s="62">
        <v>276.64</v>
      </c>
      <c r="E18252" s="173">
        <f t="shared" si="403"/>
        <v>0</v>
      </c>
    </row>
    <row r="18253" spans="1:5">
      <c r="A18253" s="410" t="s">
        <v>3085</v>
      </c>
      <c r="B18253" s="62" t="s">
        <v>123</v>
      </c>
      <c r="C18253" s="62">
        <v>7.0980000000000001E-4</v>
      </c>
      <c r="D18253" s="62">
        <v>8.1</v>
      </c>
      <c r="E18253" s="173">
        <f t="shared" si="403"/>
        <v>0</v>
      </c>
    </row>
    <row r="18254" spans="1:5">
      <c r="A18254" s="410" t="s">
        <v>3086</v>
      </c>
      <c r="B18254" s="62" t="s">
        <v>123</v>
      </c>
      <c r="C18254" s="62">
        <v>3.9300000000000001E-4</v>
      </c>
      <c r="D18254" s="62">
        <v>11.01</v>
      </c>
      <c r="E18254" s="173">
        <f t="shared" si="403"/>
        <v>0</v>
      </c>
    </row>
    <row r="18255" spans="1:5">
      <c r="A18255" s="410" t="s">
        <v>3087</v>
      </c>
      <c r="B18255" s="62" t="s">
        <v>123</v>
      </c>
      <c r="C18255" s="62">
        <v>3.9300000000000001E-4</v>
      </c>
      <c r="D18255" s="62">
        <v>24.42</v>
      </c>
      <c r="E18255" s="173">
        <f t="shared" si="403"/>
        <v>0</v>
      </c>
    </row>
    <row r="18256" spans="1:5">
      <c r="A18256" s="410" t="s">
        <v>562</v>
      </c>
      <c r="B18256" s="62" t="s">
        <v>563</v>
      </c>
      <c r="C18256" s="62" t="s">
        <v>563</v>
      </c>
      <c r="D18256" s="62" t="s">
        <v>563</v>
      </c>
      <c r="E18256" s="173">
        <f>SUM(E18232:E18255)</f>
        <v>8.0599999999999987</v>
      </c>
    </row>
    <row r="18257" spans="1:5">
      <c r="A18257" s="410"/>
      <c r="B18257" s="62"/>
      <c r="C18257" s="62"/>
      <c r="D18257" s="62"/>
      <c r="E18257" s="173"/>
    </row>
    <row r="18258" spans="1:5">
      <c r="A18258" s="410" t="s">
        <v>565</v>
      </c>
      <c r="B18258" s="62" t="s">
        <v>563</v>
      </c>
      <c r="C18258" s="62" t="s">
        <v>563</v>
      </c>
      <c r="D18258" s="62" t="s">
        <v>563</v>
      </c>
      <c r="E18258" s="173">
        <f>E18224+E18229+E18256</f>
        <v>11.099999999999998</v>
      </c>
    </row>
    <row r="18259" spans="1:5">
      <c r="A18259" s="410"/>
      <c r="B18259" s="62"/>
      <c r="C18259" s="62"/>
      <c r="D18259" s="413"/>
      <c r="E18259" s="173"/>
    </row>
    <row r="18260" spans="1:5">
      <c r="A18260" s="410"/>
      <c r="B18260" s="62"/>
      <c r="C18260" s="62"/>
      <c r="D18260" s="62"/>
      <c r="E18260" s="173"/>
    </row>
    <row r="18261" spans="1:5">
      <c r="A18261" s="410"/>
      <c r="B18261" s="62"/>
      <c r="C18261" s="62"/>
      <c r="D18261" s="62"/>
      <c r="E18261" s="173"/>
    </row>
    <row r="18262" spans="1:5">
      <c r="A18262" s="410" t="s">
        <v>2914</v>
      </c>
      <c r="B18262" s="62" t="s">
        <v>3752</v>
      </c>
      <c r="C18262" s="62"/>
      <c r="D18262" s="62"/>
      <c r="E18262" s="173"/>
    </row>
    <row r="18263" spans="1:5">
      <c r="A18263" s="410" t="s">
        <v>2915</v>
      </c>
      <c r="B18263" s="62"/>
      <c r="C18263" s="62"/>
      <c r="D18263" s="62"/>
      <c r="E18263" s="173"/>
    </row>
    <row r="18264" spans="1:5">
      <c r="A18264" s="410" t="s">
        <v>570</v>
      </c>
      <c r="B18264" s="62"/>
      <c r="C18264" s="62"/>
      <c r="D18264" s="62"/>
      <c r="E18264" s="173"/>
    </row>
    <row r="18265" spans="1:5">
      <c r="A18265" s="410"/>
      <c r="B18265" s="62"/>
      <c r="C18265" s="62"/>
      <c r="D18265" s="62"/>
      <c r="E18265" s="173"/>
    </row>
    <row r="18266" spans="1:5">
      <c r="A18266" s="410" t="s">
        <v>576</v>
      </c>
      <c r="B18266" s="62" t="s">
        <v>558</v>
      </c>
      <c r="C18266" s="62" t="s">
        <v>559</v>
      </c>
      <c r="D18266" s="62" t="s">
        <v>560</v>
      </c>
      <c r="E18266" s="173" t="s">
        <v>561</v>
      </c>
    </row>
    <row r="18267" spans="1:5" ht="30">
      <c r="A18267" s="410" t="s">
        <v>3061</v>
      </c>
      <c r="B18267" s="62" t="s">
        <v>123</v>
      </c>
      <c r="C18267" s="62">
        <v>3.4260000000000001E-5</v>
      </c>
      <c r="D18267" s="62">
        <v>576</v>
      </c>
      <c r="E18267" s="173">
        <f>TRUNC((C18267*D18267),2)</f>
        <v>0.01</v>
      </c>
    </row>
    <row r="18268" spans="1:5">
      <c r="A18268" s="410" t="s">
        <v>562</v>
      </c>
      <c r="B18268" s="62" t="s">
        <v>563</v>
      </c>
      <c r="C18268" s="62" t="s">
        <v>563</v>
      </c>
      <c r="D18268" s="62" t="s">
        <v>563</v>
      </c>
      <c r="E18268" s="173">
        <f>SUM(E18267:E18267)</f>
        <v>0.01</v>
      </c>
    </row>
    <row r="18269" spans="1:5">
      <c r="A18269" s="410"/>
      <c r="B18269" s="62"/>
      <c r="C18269" s="62"/>
      <c r="D18269" s="62"/>
      <c r="E18269" s="173"/>
    </row>
    <row r="18270" spans="1:5">
      <c r="A18270" s="410" t="s">
        <v>557</v>
      </c>
      <c r="B18270" s="62" t="s">
        <v>558</v>
      </c>
      <c r="C18270" s="62" t="s">
        <v>559</v>
      </c>
      <c r="D18270" s="62" t="s">
        <v>560</v>
      </c>
      <c r="E18270" s="173" t="s">
        <v>561</v>
      </c>
    </row>
    <row r="18271" spans="1:5">
      <c r="A18271" s="410" t="s">
        <v>3124</v>
      </c>
      <c r="B18271" s="62" t="s">
        <v>122</v>
      </c>
      <c r="C18271" s="62">
        <v>0.26071831000000001</v>
      </c>
      <c r="D18271" s="62">
        <v>9.34</v>
      </c>
      <c r="E18271" s="173">
        <f>TRUNC((C18271*D18271),2)</f>
        <v>2.4300000000000002</v>
      </c>
    </row>
    <row r="18272" spans="1:5">
      <c r="A18272" s="410" t="s">
        <v>3125</v>
      </c>
      <c r="B18272" s="62" t="s">
        <v>122</v>
      </c>
      <c r="C18272" s="62">
        <v>0.26071831000000001</v>
      </c>
      <c r="D18272" s="62">
        <v>13.3</v>
      </c>
      <c r="E18272" s="173">
        <f>TRUNC((C18272*D18272),2)</f>
        <v>3.46</v>
      </c>
    </row>
    <row r="18273" spans="1:5">
      <c r="A18273" s="410" t="s">
        <v>562</v>
      </c>
      <c r="B18273" s="62" t="s">
        <v>563</v>
      </c>
      <c r="C18273" s="62" t="s">
        <v>563</v>
      </c>
      <c r="D18273" s="62" t="s">
        <v>563</v>
      </c>
      <c r="E18273" s="173">
        <f>SUM(E18271:E18272)</f>
        <v>5.8900000000000006</v>
      </c>
    </row>
    <row r="18274" spans="1:5">
      <c r="A18274" s="410"/>
      <c r="B18274" s="62"/>
      <c r="C18274" s="62"/>
      <c r="D18274" s="62"/>
      <c r="E18274" s="173"/>
    </row>
    <row r="18275" spans="1:5">
      <c r="A18275" s="410" t="s">
        <v>564</v>
      </c>
      <c r="B18275" s="62" t="s">
        <v>558</v>
      </c>
      <c r="C18275" s="62" t="s">
        <v>559</v>
      </c>
      <c r="D18275" s="62" t="s">
        <v>560</v>
      </c>
      <c r="E18275" s="173" t="s">
        <v>561</v>
      </c>
    </row>
    <row r="18276" spans="1:5">
      <c r="A18276" s="410" t="s">
        <v>3066</v>
      </c>
      <c r="B18276" s="62" t="s">
        <v>123</v>
      </c>
      <c r="C18276" s="62">
        <v>4.0582999999999999E-3</v>
      </c>
      <c r="D18276" s="62">
        <v>6.92</v>
      </c>
      <c r="E18276" s="173">
        <f t="shared" ref="E18276:E18299" si="404">TRUNC((C18276*D18276),2)</f>
        <v>0.02</v>
      </c>
    </row>
    <row r="18277" spans="1:5">
      <c r="A18277" s="410" t="s">
        <v>3046</v>
      </c>
      <c r="B18277" s="62" t="s">
        <v>131</v>
      </c>
      <c r="C18277" s="62">
        <v>8.1041999999999996E-4</v>
      </c>
      <c r="D18277" s="62">
        <v>50.4</v>
      </c>
      <c r="E18277" s="173">
        <f t="shared" si="404"/>
        <v>0.04</v>
      </c>
    </row>
    <row r="18278" spans="1:5">
      <c r="A18278" s="410" t="s">
        <v>3067</v>
      </c>
      <c r="B18278" s="62" t="s">
        <v>123</v>
      </c>
      <c r="C18278" s="62">
        <v>3.3641999999999998E-4</v>
      </c>
      <c r="D18278" s="62">
        <v>108.95</v>
      </c>
      <c r="E18278" s="173">
        <f t="shared" si="404"/>
        <v>0.03</v>
      </c>
    </row>
    <row r="18279" spans="1:5">
      <c r="A18279" s="410" t="s">
        <v>3069</v>
      </c>
      <c r="B18279" s="62" t="s">
        <v>123</v>
      </c>
      <c r="C18279" s="62">
        <v>4.59078E-3</v>
      </c>
      <c r="D18279" s="62">
        <v>6.21</v>
      </c>
      <c r="E18279" s="173">
        <f t="shared" si="404"/>
        <v>0.02</v>
      </c>
    </row>
    <row r="18280" spans="1:5">
      <c r="A18280" s="410" t="s">
        <v>3047</v>
      </c>
      <c r="B18280" s="62" t="s">
        <v>131</v>
      </c>
      <c r="C18280" s="62">
        <v>6.9524599999999997E-3</v>
      </c>
      <c r="D18280" s="62">
        <v>9.4499999999999993</v>
      </c>
      <c r="E18280" s="173">
        <f t="shared" si="404"/>
        <v>0.06</v>
      </c>
    </row>
    <row r="18281" spans="1:5">
      <c r="A18281" s="410" t="s">
        <v>3075</v>
      </c>
      <c r="B18281" s="62" t="s">
        <v>128</v>
      </c>
      <c r="C18281" s="62">
        <v>7.6511999999999999E-4</v>
      </c>
      <c r="D18281" s="62">
        <v>15.32</v>
      </c>
      <c r="E18281" s="173">
        <f t="shared" si="404"/>
        <v>0.01</v>
      </c>
    </row>
    <row r="18282" spans="1:5">
      <c r="A18282" s="410" t="s">
        <v>3076</v>
      </c>
      <c r="B18282" s="62" t="s">
        <v>122</v>
      </c>
      <c r="C18282" s="62">
        <v>0.50619999999999998</v>
      </c>
      <c r="D18282" s="62">
        <v>1.87</v>
      </c>
      <c r="E18282" s="173">
        <f t="shared" si="404"/>
        <v>0.94</v>
      </c>
    </row>
    <row r="18283" spans="1:5">
      <c r="A18283" s="410" t="s">
        <v>3077</v>
      </c>
      <c r="B18283" s="62" t="s">
        <v>122</v>
      </c>
      <c r="C18283" s="62">
        <v>0.50619999999999998</v>
      </c>
      <c r="D18283" s="62">
        <v>0.71</v>
      </c>
      <c r="E18283" s="173">
        <f t="shared" si="404"/>
        <v>0.35</v>
      </c>
    </row>
    <row r="18284" spans="1:5">
      <c r="A18284" s="410" t="s">
        <v>3078</v>
      </c>
      <c r="B18284" s="62" t="s">
        <v>122</v>
      </c>
      <c r="C18284" s="62">
        <v>0.50619999999999998</v>
      </c>
      <c r="D18284" s="62">
        <v>0.34</v>
      </c>
      <c r="E18284" s="173">
        <f t="shared" si="404"/>
        <v>0.17</v>
      </c>
    </row>
    <row r="18285" spans="1:5">
      <c r="A18285" s="410" t="s">
        <v>3079</v>
      </c>
      <c r="B18285" s="62" t="s">
        <v>122</v>
      </c>
      <c r="C18285" s="62">
        <v>0.50619999999999998</v>
      </c>
      <c r="D18285" s="62">
        <v>0.05</v>
      </c>
      <c r="E18285" s="173">
        <f t="shared" si="404"/>
        <v>0.02</v>
      </c>
    </row>
    <row r="18286" spans="1:5">
      <c r="A18286" s="410" t="s">
        <v>3048</v>
      </c>
      <c r="B18286" s="62" t="s">
        <v>123</v>
      </c>
      <c r="C18286" s="62">
        <v>1.3395600000000001E-3</v>
      </c>
      <c r="D18286" s="62">
        <v>31.18</v>
      </c>
      <c r="E18286" s="173">
        <f t="shared" si="404"/>
        <v>0.04</v>
      </c>
    </row>
    <row r="18287" spans="1:5">
      <c r="A18287" s="410" t="s">
        <v>3049</v>
      </c>
      <c r="B18287" s="62" t="s">
        <v>123</v>
      </c>
      <c r="C18287" s="62">
        <v>6.2783999999999995E-4</v>
      </c>
      <c r="D18287" s="62">
        <v>178.5</v>
      </c>
      <c r="E18287" s="173">
        <f t="shared" si="404"/>
        <v>0.11</v>
      </c>
    </row>
    <row r="18288" spans="1:5">
      <c r="A18288" s="410" t="s">
        <v>3050</v>
      </c>
      <c r="B18288" s="62" t="s">
        <v>123</v>
      </c>
      <c r="C18288" s="62">
        <v>5.6434819999999997E-2</v>
      </c>
      <c r="D18288" s="62">
        <v>1.17</v>
      </c>
      <c r="E18288" s="173">
        <f t="shared" si="404"/>
        <v>0.06</v>
      </c>
    </row>
    <row r="18289" spans="1:5" ht="30">
      <c r="A18289" s="410" t="s">
        <v>3051</v>
      </c>
      <c r="B18289" s="62" t="s">
        <v>123</v>
      </c>
      <c r="C18289" s="62">
        <v>5.4416000000000002E-4</v>
      </c>
      <c r="D18289" s="62">
        <v>140.43</v>
      </c>
      <c r="E18289" s="173">
        <f t="shared" si="404"/>
        <v>7.0000000000000007E-2</v>
      </c>
    </row>
    <row r="18290" spans="1:5" ht="30">
      <c r="A18290" s="410" t="s">
        <v>3052</v>
      </c>
      <c r="B18290" s="62" t="s">
        <v>123</v>
      </c>
      <c r="C18290" s="62">
        <v>3.6445999999999999E-4</v>
      </c>
      <c r="D18290" s="62">
        <v>123.37</v>
      </c>
      <c r="E18290" s="173">
        <f t="shared" si="404"/>
        <v>0.04</v>
      </c>
    </row>
    <row r="18291" spans="1:5" ht="30">
      <c r="A18291" s="410" t="s">
        <v>3080</v>
      </c>
      <c r="B18291" s="62" t="s">
        <v>123</v>
      </c>
      <c r="C18291" s="62">
        <v>2.232E-5</v>
      </c>
      <c r="D18291" s="62">
        <v>593.85</v>
      </c>
      <c r="E18291" s="173">
        <f t="shared" si="404"/>
        <v>0.01</v>
      </c>
    </row>
    <row r="18292" spans="1:5">
      <c r="A18292" s="410" t="s">
        <v>3081</v>
      </c>
      <c r="B18292" s="62" t="s">
        <v>123</v>
      </c>
      <c r="C18292" s="62">
        <v>1.3708000000000001E-4</v>
      </c>
      <c r="D18292" s="62">
        <v>134.63</v>
      </c>
      <c r="E18292" s="173">
        <f t="shared" si="404"/>
        <v>0.01</v>
      </c>
    </row>
    <row r="18293" spans="1:5">
      <c r="A18293" s="410" t="s">
        <v>3082</v>
      </c>
      <c r="B18293" s="62" t="s">
        <v>123</v>
      </c>
      <c r="C18293" s="62">
        <v>1.0412E-4</v>
      </c>
      <c r="D18293" s="62">
        <v>202.84</v>
      </c>
      <c r="E18293" s="173">
        <f t="shared" si="404"/>
        <v>0.02</v>
      </c>
    </row>
    <row r="18294" spans="1:5">
      <c r="A18294" s="410" t="s">
        <v>3083</v>
      </c>
      <c r="B18294" s="62" t="s">
        <v>123</v>
      </c>
      <c r="C18294" s="62">
        <v>2.232E-5</v>
      </c>
      <c r="D18294" s="62">
        <v>574.46</v>
      </c>
      <c r="E18294" s="173">
        <f t="shared" si="404"/>
        <v>0.01</v>
      </c>
    </row>
    <row r="18295" spans="1:5">
      <c r="A18295" s="410" t="s">
        <v>3084</v>
      </c>
      <c r="B18295" s="62" t="s">
        <v>123</v>
      </c>
      <c r="C18295" s="62">
        <v>2.7440000000000002E-5</v>
      </c>
      <c r="D18295" s="62">
        <v>276.64</v>
      </c>
      <c r="E18295" s="173">
        <f t="shared" si="404"/>
        <v>0</v>
      </c>
    </row>
    <row r="18296" spans="1:5">
      <c r="A18296" s="410" t="s">
        <v>3085</v>
      </c>
      <c r="B18296" s="62" t="s">
        <v>123</v>
      </c>
      <c r="C18296" s="62">
        <v>1.38192E-3</v>
      </c>
      <c r="D18296" s="62">
        <v>8.1</v>
      </c>
      <c r="E18296" s="173">
        <f t="shared" si="404"/>
        <v>0.01</v>
      </c>
    </row>
    <row r="18297" spans="1:5">
      <c r="A18297" s="410" t="s">
        <v>3086</v>
      </c>
      <c r="B18297" s="62" t="s">
        <v>123</v>
      </c>
      <c r="C18297" s="62">
        <v>7.6511999999999999E-4</v>
      </c>
      <c r="D18297" s="62">
        <v>11.01</v>
      </c>
      <c r="E18297" s="173">
        <f t="shared" si="404"/>
        <v>0</v>
      </c>
    </row>
    <row r="18298" spans="1:5">
      <c r="A18298" s="410" t="s">
        <v>3087</v>
      </c>
      <c r="B18298" s="62" t="s">
        <v>123</v>
      </c>
      <c r="C18298" s="62">
        <v>7.6511999999999999E-4</v>
      </c>
      <c r="D18298" s="62">
        <v>24.42</v>
      </c>
      <c r="E18298" s="173">
        <f t="shared" si="404"/>
        <v>0.01</v>
      </c>
    </row>
    <row r="18299" spans="1:5">
      <c r="A18299" s="410" t="s">
        <v>3484</v>
      </c>
      <c r="B18299" s="62" t="s">
        <v>123</v>
      </c>
      <c r="C18299" s="62">
        <v>1.0029101499999999</v>
      </c>
      <c r="D18299" s="62">
        <v>27.49</v>
      </c>
      <c r="E18299" s="173">
        <f t="shared" si="404"/>
        <v>27.57</v>
      </c>
    </row>
    <row r="18300" spans="1:5">
      <c r="A18300" s="410" t="s">
        <v>562</v>
      </c>
      <c r="B18300" s="62" t="s">
        <v>563</v>
      </c>
      <c r="C18300" s="62" t="s">
        <v>563</v>
      </c>
      <c r="D18300" s="62" t="s">
        <v>563</v>
      </c>
      <c r="E18300" s="173">
        <f>SUM(E18276:E18299)</f>
        <v>29.62</v>
      </c>
    </row>
    <row r="18301" spans="1:5">
      <c r="A18301" s="410"/>
      <c r="B18301" s="62"/>
      <c r="C18301" s="62"/>
      <c r="D18301" s="62"/>
      <c r="E18301" s="173"/>
    </row>
    <row r="18302" spans="1:5">
      <c r="A18302" s="410" t="s">
        <v>565</v>
      </c>
      <c r="B18302" s="62" t="s">
        <v>563</v>
      </c>
      <c r="C18302" s="62" t="s">
        <v>563</v>
      </c>
      <c r="D18302" s="62" t="s">
        <v>563</v>
      </c>
      <c r="E18302" s="173">
        <f>E18268+E18273+E18300</f>
        <v>35.520000000000003</v>
      </c>
    </row>
    <row r="18303" spans="1:5">
      <c r="A18303" s="410"/>
      <c r="B18303" s="62"/>
      <c r="C18303" s="62"/>
      <c r="D18303" s="413"/>
      <c r="E18303" s="173"/>
    </row>
    <row r="18304" spans="1:5">
      <c r="A18304" s="410"/>
      <c r="B18304" s="62"/>
      <c r="C18304" s="62"/>
      <c r="D18304" s="62"/>
      <c r="E18304" s="173"/>
    </row>
    <row r="18305" spans="1:5">
      <c r="A18305" s="410"/>
      <c r="B18305" s="62"/>
      <c r="C18305" s="62"/>
      <c r="D18305" s="62"/>
      <c r="E18305" s="173"/>
    </row>
    <row r="18306" spans="1:5">
      <c r="A18306" s="410" t="s">
        <v>2916</v>
      </c>
      <c r="B18306" s="62" t="s">
        <v>3753</v>
      </c>
      <c r="C18306" s="62"/>
      <c r="D18306" s="62"/>
      <c r="E18306" s="173"/>
    </row>
    <row r="18307" spans="1:5">
      <c r="A18307" s="410" t="s">
        <v>2611</v>
      </c>
      <c r="B18307" s="62"/>
      <c r="C18307" s="62"/>
      <c r="D18307" s="62"/>
      <c r="E18307" s="173"/>
    </row>
    <row r="18308" spans="1:5">
      <c r="A18308" s="410" t="s">
        <v>590</v>
      </c>
      <c r="B18308" s="62"/>
      <c r="C18308" s="62"/>
      <c r="D18308" s="62"/>
      <c r="E18308" s="173"/>
    </row>
    <row r="18309" spans="1:5">
      <c r="A18309" s="410"/>
      <c r="B18309" s="62"/>
      <c r="C18309" s="62"/>
      <c r="D18309" s="62"/>
      <c r="E18309" s="173"/>
    </row>
    <row r="18310" spans="1:5">
      <c r="A18310" s="410" t="s">
        <v>576</v>
      </c>
      <c r="B18310" s="62" t="s">
        <v>558</v>
      </c>
      <c r="C18310" s="62" t="s">
        <v>559</v>
      </c>
      <c r="D18310" s="62" t="s">
        <v>560</v>
      </c>
      <c r="E18310" s="173" t="s">
        <v>561</v>
      </c>
    </row>
    <row r="18311" spans="1:5" ht="30">
      <c r="A18311" s="410" t="s">
        <v>3061</v>
      </c>
      <c r="B18311" s="62" t="s">
        <v>123</v>
      </c>
      <c r="C18311" s="62">
        <v>1.0159999999999999E-5</v>
      </c>
      <c r="D18311" s="62">
        <v>576</v>
      </c>
      <c r="E18311" s="173">
        <f>TRUNC((C18311*D18311),2)</f>
        <v>0</v>
      </c>
    </row>
    <row r="18312" spans="1:5">
      <c r="A18312" s="410" t="s">
        <v>562</v>
      </c>
      <c r="B18312" s="62" t="s">
        <v>563</v>
      </c>
      <c r="C18312" s="62" t="s">
        <v>563</v>
      </c>
      <c r="D18312" s="62" t="s">
        <v>563</v>
      </c>
      <c r="E18312" s="173">
        <f>SUM(E18311:E18311)</f>
        <v>0</v>
      </c>
    </row>
    <row r="18313" spans="1:5">
      <c r="A18313" s="410"/>
      <c r="B18313" s="62"/>
      <c r="C18313" s="62"/>
      <c r="D18313" s="62"/>
      <c r="E18313" s="173"/>
    </row>
    <row r="18314" spans="1:5">
      <c r="A18314" s="410" t="s">
        <v>557</v>
      </c>
      <c r="B18314" s="62" t="s">
        <v>558</v>
      </c>
      <c r="C18314" s="62" t="s">
        <v>559</v>
      </c>
      <c r="D18314" s="62" t="s">
        <v>560</v>
      </c>
      <c r="E18314" s="173" t="s">
        <v>561</v>
      </c>
    </row>
    <row r="18315" spans="1:5">
      <c r="A18315" s="410" t="s">
        <v>3104</v>
      </c>
      <c r="B18315" s="62" t="s">
        <v>122</v>
      </c>
      <c r="C18315" s="62">
        <v>7.6087500000000002E-2</v>
      </c>
      <c r="D18315" s="62">
        <v>9.41</v>
      </c>
      <c r="E18315" s="173">
        <f>TRUNC((C18315*D18315),2)</f>
        <v>0.71</v>
      </c>
    </row>
    <row r="18316" spans="1:5">
      <c r="A18316" s="410" t="s">
        <v>3105</v>
      </c>
      <c r="B18316" s="62" t="s">
        <v>122</v>
      </c>
      <c r="C18316" s="62">
        <v>7.6087500000000002E-2</v>
      </c>
      <c r="D18316" s="62">
        <v>13.3</v>
      </c>
      <c r="E18316" s="173">
        <f>TRUNC((C18316*D18316),2)</f>
        <v>1.01</v>
      </c>
    </row>
    <row r="18317" spans="1:5">
      <c r="A18317" s="410" t="s">
        <v>562</v>
      </c>
      <c r="B18317" s="62" t="s">
        <v>563</v>
      </c>
      <c r="C18317" s="62" t="s">
        <v>563</v>
      </c>
      <c r="D18317" s="62" t="s">
        <v>563</v>
      </c>
      <c r="E18317" s="173">
        <f>SUM(E18315:E18316)</f>
        <v>1.72</v>
      </c>
    </row>
    <row r="18318" spans="1:5">
      <c r="A18318" s="410"/>
      <c r="B18318" s="62"/>
      <c r="C18318" s="62"/>
      <c r="D18318" s="62"/>
      <c r="E18318" s="173"/>
    </row>
    <row r="18319" spans="1:5">
      <c r="A18319" s="410" t="s">
        <v>564</v>
      </c>
      <c r="B18319" s="62" t="s">
        <v>558</v>
      </c>
      <c r="C18319" s="62" t="s">
        <v>559</v>
      </c>
      <c r="D18319" s="62" t="s">
        <v>560</v>
      </c>
      <c r="E18319" s="173" t="s">
        <v>561</v>
      </c>
    </row>
    <row r="18320" spans="1:5">
      <c r="A18320" s="410" t="s">
        <v>3066</v>
      </c>
      <c r="B18320" s="62" t="s">
        <v>123</v>
      </c>
      <c r="C18320" s="62">
        <v>1.20258E-3</v>
      </c>
      <c r="D18320" s="62">
        <v>6.92</v>
      </c>
      <c r="E18320" s="173">
        <f t="shared" ref="E18320:E18344" si="405">TRUNC((C18320*D18320),2)</f>
        <v>0</v>
      </c>
    </row>
    <row r="18321" spans="1:5">
      <c r="A18321" s="410" t="s">
        <v>3046</v>
      </c>
      <c r="B18321" s="62" t="s">
        <v>131</v>
      </c>
      <c r="C18321" s="62">
        <v>2.4016E-4</v>
      </c>
      <c r="D18321" s="62">
        <v>50.4</v>
      </c>
      <c r="E18321" s="173">
        <f t="shared" si="405"/>
        <v>0.01</v>
      </c>
    </row>
    <row r="18322" spans="1:5">
      <c r="A18322" s="410" t="s">
        <v>3067</v>
      </c>
      <c r="B18322" s="62" t="s">
        <v>123</v>
      </c>
      <c r="C18322" s="62">
        <v>9.9699999999999998E-5</v>
      </c>
      <c r="D18322" s="62">
        <v>108.95</v>
      </c>
      <c r="E18322" s="173">
        <f t="shared" si="405"/>
        <v>0.01</v>
      </c>
    </row>
    <row r="18323" spans="1:5">
      <c r="A18323" s="410" t="s">
        <v>3069</v>
      </c>
      <c r="B18323" s="62" t="s">
        <v>123</v>
      </c>
      <c r="C18323" s="62">
        <v>1.3603599999999999E-3</v>
      </c>
      <c r="D18323" s="62">
        <v>6.21</v>
      </c>
      <c r="E18323" s="173">
        <f t="shared" si="405"/>
        <v>0</v>
      </c>
    </row>
    <row r="18324" spans="1:5">
      <c r="A18324" s="410" t="s">
        <v>3047</v>
      </c>
      <c r="B18324" s="62" t="s">
        <v>131</v>
      </c>
      <c r="C18324" s="62">
        <v>2.0601999999999999E-3</v>
      </c>
      <c r="D18324" s="62">
        <v>9.4499999999999993</v>
      </c>
      <c r="E18324" s="173">
        <f t="shared" si="405"/>
        <v>0.01</v>
      </c>
    </row>
    <row r="18325" spans="1:5">
      <c r="A18325" s="410" t="s">
        <v>3075</v>
      </c>
      <c r="B18325" s="62" t="s">
        <v>128</v>
      </c>
      <c r="C18325" s="62">
        <v>2.2672E-4</v>
      </c>
      <c r="D18325" s="62">
        <v>15.32</v>
      </c>
      <c r="E18325" s="173">
        <f t="shared" si="405"/>
        <v>0</v>
      </c>
    </row>
    <row r="18326" spans="1:5">
      <c r="A18326" s="410" t="s">
        <v>3076</v>
      </c>
      <c r="B18326" s="62" t="s">
        <v>122</v>
      </c>
      <c r="C18326" s="62">
        <v>0.15</v>
      </c>
      <c r="D18326" s="62">
        <v>1.87</v>
      </c>
      <c r="E18326" s="173">
        <f t="shared" si="405"/>
        <v>0.28000000000000003</v>
      </c>
    </row>
    <row r="18327" spans="1:5">
      <c r="A18327" s="410" t="s">
        <v>3077</v>
      </c>
      <c r="B18327" s="62" t="s">
        <v>122</v>
      </c>
      <c r="C18327" s="62">
        <v>0.15</v>
      </c>
      <c r="D18327" s="62">
        <v>0.71</v>
      </c>
      <c r="E18327" s="173">
        <f t="shared" si="405"/>
        <v>0.1</v>
      </c>
    </row>
    <row r="18328" spans="1:5">
      <c r="A18328" s="410" t="s">
        <v>3078</v>
      </c>
      <c r="B18328" s="62" t="s">
        <v>122</v>
      </c>
      <c r="C18328" s="62">
        <v>0.15</v>
      </c>
      <c r="D18328" s="62">
        <v>0.34</v>
      </c>
      <c r="E18328" s="173">
        <f t="shared" si="405"/>
        <v>0.05</v>
      </c>
    </row>
    <row r="18329" spans="1:5">
      <c r="A18329" s="410" t="s">
        <v>3079</v>
      </c>
      <c r="B18329" s="62" t="s">
        <v>122</v>
      </c>
      <c r="C18329" s="62">
        <v>0.15</v>
      </c>
      <c r="D18329" s="62">
        <v>0.05</v>
      </c>
      <c r="E18329" s="173">
        <f t="shared" si="405"/>
        <v>0</v>
      </c>
    </row>
    <row r="18330" spans="1:5">
      <c r="A18330" s="410" t="s">
        <v>3048</v>
      </c>
      <c r="B18330" s="62" t="s">
        <v>123</v>
      </c>
      <c r="C18330" s="62">
        <v>3.9693999999999998E-4</v>
      </c>
      <c r="D18330" s="62">
        <v>31.18</v>
      </c>
      <c r="E18330" s="173">
        <f t="shared" si="405"/>
        <v>0.01</v>
      </c>
    </row>
    <row r="18331" spans="1:5">
      <c r="A18331" s="410" t="s">
        <v>3049</v>
      </c>
      <c r="B18331" s="62" t="s">
        <v>123</v>
      </c>
      <c r="C18331" s="62">
        <v>1.8604E-4</v>
      </c>
      <c r="D18331" s="62">
        <v>178.5</v>
      </c>
      <c r="E18331" s="173">
        <f t="shared" si="405"/>
        <v>0.03</v>
      </c>
    </row>
    <row r="18332" spans="1:5">
      <c r="A18332" s="410" t="s">
        <v>3050</v>
      </c>
      <c r="B18332" s="62" t="s">
        <v>123</v>
      </c>
      <c r="C18332" s="62">
        <v>1.6723080000000001E-2</v>
      </c>
      <c r="D18332" s="62">
        <v>1.17</v>
      </c>
      <c r="E18332" s="173">
        <f t="shared" si="405"/>
        <v>0.01</v>
      </c>
    </row>
    <row r="18333" spans="1:5" ht="30">
      <c r="A18333" s="410" t="s">
        <v>3051</v>
      </c>
      <c r="B18333" s="62" t="s">
        <v>123</v>
      </c>
      <c r="C18333" s="62">
        <v>1.6126000000000001E-4</v>
      </c>
      <c r="D18333" s="62">
        <v>140.43</v>
      </c>
      <c r="E18333" s="173">
        <f t="shared" si="405"/>
        <v>0.02</v>
      </c>
    </row>
    <row r="18334" spans="1:5" ht="30">
      <c r="A18334" s="410" t="s">
        <v>3052</v>
      </c>
      <c r="B18334" s="62" t="s">
        <v>123</v>
      </c>
      <c r="C18334" s="62">
        <v>1.08E-4</v>
      </c>
      <c r="D18334" s="62">
        <v>123.37</v>
      </c>
      <c r="E18334" s="173">
        <f t="shared" si="405"/>
        <v>0.01</v>
      </c>
    </row>
    <row r="18335" spans="1:5" ht="30">
      <c r="A18335" s="410" t="s">
        <v>3080</v>
      </c>
      <c r="B18335" s="62" t="s">
        <v>123</v>
      </c>
      <c r="C18335" s="62">
        <v>6.6200000000000001E-6</v>
      </c>
      <c r="D18335" s="62">
        <v>593.85</v>
      </c>
      <c r="E18335" s="173">
        <f t="shared" si="405"/>
        <v>0</v>
      </c>
    </row>
    <row r="18336" spans="1:5">
      <c r="A18336" s="410" t="s">
        <v>3081</v>
      </c>
      <c r="B18336" s="62" t="s">
        <v>123</v>
      </c>
      <c r="C18336" s="62">
        <v>4.0620000000000001E-5</v>
      </c>
      <c r="D18336" s="62">
        <v>134.63</v>
      </c>
      <c r="E18336" s="173">
        <f t="shared" si="405"/>
        <v>0</v>
      </c>
    </row>
    <row r="18337" spans="1:5">
      <c r="A18337" s="410" t="s">
        <v>3082</v>
      </c>
      <c r="B18337" s="62" t="s">
        <v>123</v>
      </c>
      <c r="C18337" s="62">
        <v>3.0859999999999999E-5</v>
      </c>
      <c r="D18337" s="62">
        <v>202.84</v>
      </c>
      <c r="E18337" s="173">
        <f t="shared" si="405"/>
        <v>0</v>
      </c>
    </row>
    <row r="18338" spans="1:5">
      <c r="A18338" s="410" t="s">
        <v>3083</v>
      </c>
      <c r="B18338" s="62" t="s">
        <v>123</v>
      </c>
      <c r="C18338" s="62">
        <v>6.6200000000000001E-6</v>
      </c>
      <c r="D18338" s="62">
        <v>574.46</v>
      </c>
      <c r="E18338" s="173">
        <f t="shared" si="405"/>
        <v>0</v>
      </c>
    </row>
    <row r="18339" spans="1:5">
      <c r="A18339" s="410" t="s">
        <v>3084</v>
      </c>
      <c r="B18339" s="62" t="s">
        <v>123</v>
      </c>
      <c r="C18339" s="62">
        <v>8.14E-6</v>
      </c>
      <c r="D18339" s="62">
        <v>276.64</v>
      </c>
      <c r="E18339" s="173">
        <f t="shared" si="405"/>
        <v>0</v>
      </c>
    </row>
    <row r="18340" spans="1:5">
      <c r="A18340" s="410" t="s">
        <v>3085</v>
      </c>
      <c r="B18340" s="62" t="s">
        <v>123</v>
      </c>
      <c r="C18340" s="62">
        <v>4.0949999999999998E-4</v>
      </c>
      <c r="D18340" s="62">
        <v>8.1</v>
      </c>
      <c r="E18340" s="173">
        <f t="shared" si="405"/>
        <v>0</v>
      </c>
    </row>
    <row r="18341" spans="1:5">
      <c r="A18341" s="410" t="s">
        <v>3086</v>
      </c>
      <c r="B18341" s="62" t="s">
        <v>123</v>
      </c>
      <c r="C18341" s="62">
        <v>2.2672E-4</v>
      </c>
      <c r="D18341" s="62">
        <v>11.01</v>
      </c>
      <c r="E18341" s="173">
        <f t="shared" si="405"/>
        <v>0</v>
      </c>
    </row>
    <row r="18342" spans="1:5">
      <c r="A18342" s="410" t="s">
        <v>3087</v>
      </c>
      <c r="B18342" s="62" t="s">
        <v>123</v>
      </c>
      <c r="C18342" s="62">
        <v>2.2672E-4</v>
      </c>
      <c r="D18342" s="62">
        <v>24.42</v>
      </c>
      <c r="E18342" s="173">
        <f t="shared" si="405"/>
        <v>0</v>
      </c>
    </row>
    <row r="18343" spans="1:5" ht="30">
      <c r="A18343" s="410" t="s">
        <v>3494</v>
      </c>
      <c r="B18343" s="62" t="s">
        <v>126</v>
      </c>
      <c r="C18343" s="62">
        <v>1.02440639</v>
      </c>
      <c r="D18343" s="62">
        <v>27.22</v>
      </c>
      <c r="E18343" s="173">
        <f t="shared" si="405"/>
        <v>27.88</v>
      </c>
    </row>
    <row r="18344" spans="1:5" ht="45">
      <c r="A18344" s="410" t="s">
        <v>3495</v>
      </c>
      <c r="B18344" s="62" t="s">
        <v>126</v>
      </c>
      <c r="C18344" s="62">
        <v>1.0210999999999999</v>
      </c>
      <c r="D18344" s="62">
        <v>14.04</v>
      </c>
      <c r="E18344" s="173">
        <f t="shared" si="405"/>
        <v>14.33</v>
      </c>
    </row>
    <row r="18345" spans="1:5">
      <c r="A18345" s="410" t="s">
        <v>562</v>
      </c>
      <c r="B18345" s="62" t="s">
        <v>563</v>
      </c>
      <c r="C18345" s="62" t="s">
        <v>563</v>
      </c>
      <c r="D18345" s="62" t="s">
        <v>563</v>
      </c>
      <c r="E18345" s="173">
        <f>SUM(E18320:E18344)</f>
        <v>42.75</v>
      </c>
    </row>
    <row r="18346" spans="1:5">
      <c r="A18346" s="410"/>
      <c r="B18346" s="62"/>
      <c r="C18346" s="62"/>
      <c r="D18346" s="62"/>
      <c r="E18346" s="173"/>
    </row>
    <row r="18347" spans="1:5">
      <c r="A18347" s="410" t="s">
        <v>565</v>
      </c>
      <c r="B18347" s="62" t="s">
        <v>563</v>
      </c>
      <c r="C18347" s="62" t="s">
        <v>563</v>
      </c>
      <c r="D18347" s="62" t="s">
        <v>563</v>
      </c>
      <c r="E18347" s="173">
        <f>E18312+E18317+E18345</f>
        <v>44.47</v>
      </c>
    </row>
    <row r="18348" spans="1:5">
      <c r="A18348" s="410"/>
      <c r="B18348" s="62"/>
      <c r="C18348" s="62"/>
      <c r="D18348" s="413"/>
      <c r="E18348" s="173"/>
    </row>
    <row r="18349" spans="1:5">
      <c r="A18349" s="410"/>
      <c r="B18349" s="62"/>
      <c r="C18349" s="62"/>
      <c r="D18349" s="62"/>
      <c r="E18349" s="173"/>
    </row>
    <row r="18350" spans="1:5">
      <c r="A18350" s="410"/>
      <c r="B18350" s="62"/>
      <c r="C18350" s="62"/>
      <c r="D18350" s="62"/>
      <c r="E18350" s="173"/>
    </row>
    <row r="18351" spans="1:5">
      <c r="A18351" s="410" t="s">
        <v>2917</v>
      </c>
      <c r="B18351" s="62" t="s">
        <v>3547</v>
      </c>
      <c r="C18351" s="62"/>
      <c r="D18351" s="62"/>
      <c r="E18351" s="173"/>
    </row>
    <row r="18352" spans="1:5">
      <c r="A18352" s="410" t="s">
        <v>2612</v>
      </c>
      <c r="B18352" s="62"/>
      <c r="C18352" s="62"/>
      <c r="D18352" s="62"/>
      <c r="E18352" s="173"/>
    </row>
    <row r="18353" spans="1:5">
      <c r="A18353" s="410" t="s">
        <v>590</v>
      </c>
      <c r="B18353" s="62"/>
      <c r="C18353" s="62"/>
      <c r="D18353" s="62"/>
      <c r="E18353" s="173"/>
    </row>
    <row r="18354" spans="1:5">
      <c r="A18354" s="410"/>
      <c r="B18354" s="62"/>
      <c r="C18354" s="62"/>
      <c r="D18354" s="62"/>
      <c r="E18354" s="173"/>
    </row>
    <row r="18355" spans="1:5">
      <c r="A18355" s="410" t="s">
        <v>576</v>
      </c>
      <c r="B18355" s="62" t="s">
        <v>558</v>
      </c>
      <c r="C18355" s="62" t="s">
        <v>559</v>
      </c>
      <c r="D18355" s="62" t="s">
        <v>560</v>
      </c>
      <c r="E18355" s="173" t="s">
        <v>561</v>
      </c>
    </row>
    <row r="18356" spans="1:5" ht="30">
      <c r="A18356" s="410" t="s">
        <v>3061</v>
      </c>
      <c r="B18356" s="62" t="s">
        <v>123</v>
      </c>
      <c r="C18356" s="62">
        <v>1.0159999999999999E-5</v>
      </c>
      <c r="D18356" s="62">
        <v>576</v>
      </c>
      <c r="E18356" s="173">
        <f>TRUNC((C18356*D18356),2)</f>
        <v>0</v>
      </c>
    </row>
    <row r="18357" spans="1:5">
      <c r="A18357" s="410" t="s">
        <v>562</v>
      </c>
      <c r="B18357" s="62" t="s">
        <v>563</v>
      </c>
      <c r="C18357" s="62" t="s">
        <v>563</v>
      </c>
      <c r="D18357" s="62" t="s">
        <v>563</v>
      </c>
      <c r="E18357" s="173">
        <f>SUM(E18356:E18356)</f>
        <v>0</v>
      </c>
    </row>
    <row r="18358" spans="1:5">
      <c r="A18358" s="410"/>
      <c r="B18358" s="62"/>
      <c r="C18358" s="62"/>
      <c r="D18358" s="62"/>
      <c r="E18358" s="173"/>
    </row>
    <row r="18359" spans="1:5">
      <c r="A18359" s="410" t="s">
        <v>557</v>
      </c>
      <c r="B18359" s="62" t="s">
        <v>558</v>
      </c>
      <c r="C18359" s="62" t="s">
        <v>559</v>
      </c>
      <c r="D18359" s="62" t="s">
        <v>560</v>
      </c>
      <c r="E18359" s="173" t="s">
        <v>561</v>
      </c>
    </row>
    <row r="18360" spans="1:5">
      <c r="A18360" s="410" t="s">
        <v>3104</v>
      </c>
      <c r="B18360" s="62" t="s">
        <v>122</v>
      </c>
      <c r="C18360" s="62">
        <v>7.6087500000000002E-2</v>
      </c>
      <c r="D18360" s="62">
        <v>9.41</v>
      </c>
      <c r="E18360" s="173">
        <f>TRUNC((C18360*D18360),2)</f>
        <v>0.71</v>
      </c>
    </row>
    <row r="18361" spans="1:5">
      <c r="A18361" s="410" t="s">
        <v>3105</v>
      </c>
      <c r="B18361" s="62" t="s">
        <v>122</v>
      </c>
      <c r="C18361" s="62">
        <v>7.6087500000000002E-2</v>
      </c>
      <c r="D18361" s="62">
        <v>13.3</v>
      </c>
      <c r="E18361" s="173">
        <f>TRUNC((C18361*D18361),2)</f>
        <v>1.01</v>
      </c>
    </row>
    <row r="18362" spans="1:5">
      <c r="A18362" s="410" t="s">
        <v>562</v>
      </c>
      <c r="B18362" s="62" t="s">
        <v>563</v>
      </c>
      <c r="C18362" s="62" t="s">
        <v>563</v>
      </c>
      <c r="D18362" s="62" t="s">
        <v>563</v>
      </c>
      <c r="E18362" s="173">
        <f>SUM(E18360:E18361)</f>
        <v>1.72</v>
      </c>
    </row>
    <row r="18363" spans="1:5">
      <c r="A18363" s="410"/>
      <c r="B18363" s="62"/>
      <c r="C18363" s="62"/>
      <c r="D18363" s="62"/>
      <c r="E18363" s="173"/>
    </row>
    <row r="18364" spans="1:5">
      <c r="A18364" s="410" t="s">
        <v>564</v>
      </c>
      <c r="B18364" s="62" t="s">
        <v>558</v>
      </c>
      <c r="C18364" s="62" t="s">
        <v>559</v>
      </c>
      <c r="D18364" s="62" t="s">
        <v>560</v>
      </c>
      <c r="E18364" s="173" t="s">
        <v>561</v>
      </c>
    </row>
    <row r="18365" spans="1:5">
      <c r="A18365" s="410" t="s">
        <v>3066</v>
      </c>
      <c r="B18365" s="62" t="s">
        <v>123</v>
      </c>
      <c r="C18365" s="62">
        <v>1.20258E-3</v>
      </c>
      <c r="D18365" s="62">
        <v>6.92</v>
      </c>
      <c r="E18365" s="173">
        <f t="shared" ref="E18365:E18389" si="406">TRUNC((C18365*D18365),2)</f>
        <v>0</v>
      </c>
    </row>
    <row r="18366" spans="1:5">
      <c r="A18366" s="410" t="s">
        <v>3046</v>
      </c>
      <c r="B18366" s="62" t="s">
        <v>131</v>
      </c>
      <c r="C18366" s="62">
        <v>2.4016E-4</v>
      </c>
      <c r="D18366" s="62">
        <v>50.4</v>
      </c>
      <c r="E18366" s="173">
        <f t="shared" si="406"/>
        <v>0.01</v>
      </c>
    </row>
    <row r="18367" spans="1:5">
      <c r="A18367" s="410" t="s">
        <v>3067</v>
      </c>
      <c r="B18367" s="62" t="s">
        <v>123</v>
      </c>
      <c r="C18367" s="62">
        <v>9.9699999999999998E-5</v>
      </c>
      <c r="D18367" s="62">
        <v>108.95</v>
      </c>
      <c r="E18367" s="173">
        <f t="shared" si="406"/>
        <v>0.01</v>
      </c>
    </row>
    <row r="18368" spans="1:5">
      <c r="A18368" s="410" t="s">
        <v>3069</v>
      </c>
      <c r="B18368" s="62" t="s">
        <v>123</v>
      </c>
      <c r="C18368" s="62">
        <v>1.3603599999999999E-3</v>
      </c>
      <c r="D18368" s="62">
        <v>6.21</v>
      </c>
      <c r="E18368" s="173">
        <f t="shared" si="406"/>
        <v>0</v>
      </c>
    </row>
    <row r="18369" spans="1:5">
      <c r="A18369" s="410" t="s">
        <v>3047</v>
      </c>
      <c r="B18369" s="62" t="s">
        <v>131</v>
      </c>
      <c r="C18369" s="62">
        <v>2.0601999999999999E-3</v>
      </c>
      <c r="D18369" s="62">
        <v>9.4499999999999993</v>
      </c>
      <c r="E18369" s="173">
        <f t="shared" si="406"/>
        <v>0.01</v>
      </c>
    </row>
    <row r="18370" spans="1:5">
      <c r="A18370" s="410" t="s">
        <v>3075</v>
      </c>
      <c r="B18370" s="62" t="s">
        <v>128</v>
      </c>
      <c r="C18370" s="62">
        <v>2.2672E-4</v>
      </c>
      <c r="D18370" s="62">
        <v>15.32</v>
      </c>
      <c r="E18370" s="173">
        <f t="shared" si="406"/>
        <v>0</v>
      </c>
    </row>
    <row r="18371" spans="1:5">
      <c r="A18371" s="410" t="s">
        <v>3496</v>
      </c>
      <c r="B18371" s="62" t="s">
        <v>126</v>
      </c>
      <c r="C18371" s="62">
        <v>1.02358207</v>
      </c>
      <c r="D18371" s="62">
        <v>36.26</v>
      </c>
      <c r="E18371" s="173">
        <f t="shared" si="406"/>
        <v>37.11</v>
      </c>
    </row>
    <row r="18372" spans="1:5">
      <c r="A18372" s="410" t="s">
        <v>3076</v>
      </c>
      <c r="B18372" s="62" t="s">
        <v>122</v>
      </c>
      <c r="C18372" s="62">
        <v>0.15</v>
      </c>
      <c r="D18372" s="62">
        <v>1.87</v>
      </c>
      <c r="E18372" s="173">
        <f t="shared" si="406"/>
        <v>0.28000000000000003</v>
      </c>
    </row>
    <row r="18373" spans="1:5">
      <c r="A18373" s="410" t="s">
        <v>3077</v>
      </c>
      <c r="B18373" s="62" t="s">
        <v>122</v>
      </c>
      <c r="C18373" s="62">
        <v>0.15</v>
      </c>
      <c r="D18373" s="62">
        <v>0.71</v>
      </c>
      <c r="E18373" s="173">
        <f t="shared" si="406"/>
        <v>0.1</v>
      </c>
    </row>
    <row r="18374" spans="1:5">
      <c r="A18374" s="410" t="s">
        <v>3078</v>
      </c>
      <c r="B18374" s="62" t="s">
        <v>122</v>
      </c>
      <c r="C18374" s="62">
        <v>0.15</v>
      </c>
      <c r="D18374" s="62">
        <v>0.34</v>
      </c>
      <c r="E18374" s="173">
        <f t="shared" si="406"/>
        <v>0.05</v>
      </c>
    </row>
    <row r="18375" spans="1:5">
      <c r="A18375" s="410" t="s">
        <v>3079</v>
      </c>
      <c r="B18375" s="62" t="s">
        <v>122</v>
      </c>
      <c r="C18375" s="62">
        <v>0.15</v>
      </c>
      <c r="D18375" s="62">
        <v>0.05</v>
      </c>
      <c r="E18375" s="173">
        <f t="shared" si="406"/>
        <v>0</v>
      </c>
    </row>
    <row r="18376" spans="1:5">
      <c r="A18376" s="410" t="s">
        <v>3048</v>
      </c>
      <c r="B18376" s="62" t="s">
        <v>123</v>
      </c>
      <c r="C18376" s="62">
        <v>3.9693999999999998E-4</v>
      </c>
      <c r="D18376" s="62">
        <v>31.18</v>
      </c>
      <c r="E18376" s="173">
        <f t="shared" si="406"/>
        <v>0.01</v>
      </c>
    </row>
    <row r="18377" spans="1:5">
      <c r="A18377" s="410" t="s">
        <v>3049</v>
      </c>
      <c r="B18377" s="62" t="s">
        <v>123</v>
      </c>
      <c r="C18377" s="62">
        <v>1.8604E-4</v>
      </c>
      <c r="D18377" s="62">
        <v>178.5</v>
      </c>
      <c r="E18377" s="173">
        <f t="shared" si="406"/>
        <v>0.03</v>
      </c>
    </row>
    <row r="18378" spans="1:5">
      <c r="A18378" s="410" t="s">
        <v>3050</v>
      </c>
      <c r="B18378" s="62" t="s">
        <v>123</v>
      </c>
      <c r="C18378" s="62">
        <v>1.6723080000000001E-2</v>
      </c>
      <c r="D18378" s="62">
        <v>1.17</v>
      </c>
      <c r="E18378" s="173">
        <f t="shared" si="406"/>
        <v>0.01</v>
      </c>
    </row>
    <row r="18379" spans="1:5" ht="30">
      <c r="A18379" s="410" t="s">
        <v>3051</v>
      </c>
      <c r="B18379" s="62" t="s">
        <v>123</v>
      </c>
      <c r="C18379" s="62">
        <v>1.6126000000000001E-4</v>
      </c>
      <c r="D18379" s="62">
        <v>140.43</v>
      </c>
      <c r="E18379" s="173">
        <f t="shared" si="406"/>
        <v>0.02</v>
      </c>
    </row>
    <row r="18380" spans="1:5" ht="30">
      <c r="A18380" s="410" t="s">
        <v>3052</v>
      </c>
      <c r="B18380" s="62" t="s">
        <v>123</v>
      </c>
      <c r="C18380" s="62">
        <v>1.08E-4</v>
      </c>
      <c r="D18380" s="62">
        <v>123.37</v>
      </c>
      <c r="E18380" s="173">
        <f t="shared" si="406"/>
        <v>0.01</v>
      </c>
    </row>
    <row r="18381" spans="1:5" ht="30">
      <c r="A18381" s="410" t="s">
        <v>3080</v>
      </c>
      <c r="B18381" s="62" t="s">
        <v>123</v>
      </c>
      <c r="C18381" s="62">
        <v>6.6200000000000001E-6</v>
      </c>
      <c r="D18381" s="62">
        <v>593.85</v>
      </c>
      <c r="E18381" s="173">
        <f t="shared" si="406"/>
        <v>0</v>
      </c>
    </row>
    <row r="18382" spans="1:5">
      <c r="A18382" s="410" t="s">
        <v>3081</v>
      </c>
      <c r="B18382" s="62" t="s">
        <v>123</v>
      </c>
      <c r="C18382" s="62">
        <v>4.0620000000000001E-5</v>
      </c>
      <c r="D18382" s="62">
        <v>134.63</v>
      </c>
      <c r="E18382" s="173">
        <f t="shared" si="406"/>
        <v>0</v>
      </c>
    </row>
    <row r="18383" spans="1:5">
      <c r="A18383" s="410" t="s">
        <v>3082</v>
      </c>
      <c r="B18383" s="62" t="s">
        <v>123</v>
      </c>
      <c r="C18383" s="62">
        <v>3.0859999999999999E-5</v>
      </c>
      <c r="D18383" s="62">
        <v>202.84</v>
      </c>
      <c r="E18383" s="173">
        <f t="shared" si="406"/>
        <v>0</v>
      </c>
    </row>
    <row r="18384" spans="1:5">
      <c r="A18384" s="410" t="s">
        <v>3083</v>
      </c>
      <c r="B18384" s="62" t="s">
        <v>123</v>
      </c>
      <c r="C18384" s="62">
        <v>6.6200000000000001E-6</v>
      </c>
      <c r="D18384" s="62">
        <v>574.46</v>
      </c>
      <c r="E18384" s="173">
        <f t="shared" si="406"/>
        <v>0</v>
      </c>
    </row>
    <row r="18385" spans="1:5">
      <c r="A18385" s="410" t="s">
        <v>3084</v>
      </c>
      <c r="B18385" s="62" t="s">
        <v>123</v>
      </c>
      <c r="C18385" s="62">
        <v>8.14E-6</v>
      </c>
      <c r="D18385" s="62">
        <v>276.64</v>
      </c>
      <c r="E18385" s="173">
        <f t="shared" si="406"/>
        <v>0</v>
      </c>
    </row>
    <row r="18386" spans="1:5">
      <c r="A18386" s="410" t="s">
        <v>3085</v>
      </c>
      <c r="B18386" s="62" t="s">
        <v>123</v>
      </c>
      <c r="C18386" s="62">
        <v>4.0949999999999998E-4</v>
      </c>
      <c r="D18386" s="62">
        <v>8.1</v>
      </c>
      <c r="E18386" s="173">
        <f t="shared" si="406"/>
        <v>0</v>
      </c>
    </row>
    <row r="18387" spans="1:5">
      <c r="A18387" s="410" t="s">
        <v>3086</v>
      </c>
      <c r="B18387" s="62" t="s">
        <v>123</v>
      </c>
      <c r="C18387" s="62">
        <v>2.2672E-4</v>
      </c>
      <c r="D18387" s="62">
        <v>11.01</v>
      </c>
      <c r="E18387" s="173">
        <f t="shared" si="406"/>
        <v>0</v>
      </c>
    </row>
    <row r="18388" spans="1:5">
      <c r="A18388" s="410" t="s">
        <v>3087</v>
      </c>
      <c r="B18388" s="62" t="s">
        <v>123</v>
      </c>
      <c r="C18388" s="62">
        <v>2.2672E-4</v>
      </c>
      <c r="D18388" s="62">
        <v>24.42</v>
      </c>
      <c r="E18388" s="173">
        <f t="shared" si="406"/>
        <v>0</v>
      </c>
    </row>
    <row r="18389" spans="1:5" ht="45">
      <c r="A18389" s="410" t="s">
        <v>3497</v>
      </c>
      <c r="B18389" s="62" t="s">
        <v>126</v>
      </c>
      <c r="C18389" s="62">
        <v>1.0210999999999999</v>
      </c>
      <c r="D18389" s="62">
        <v>46.62</v>
      </c>
      <c r="E18389" s="173">
        <f t="shared" si="406"/>
        <v>47.6</v>
      </c>
    </row>
    <row r="18390" spans="1:5">
      <c r="A18390" s="410" t="s">
        <v>562</v>
      </c>
      <c r="B18390" s="62" t="s">
        <v>563</v>
      </c>
      <c r="C18390" s="62" t="s">
        <v>563</v>
      </c>
      <c r="D18390" s="62" t="s">
        <v>563</v>
      </c>
      <c r="E18390" s="173">
        <f>SUM(E18365:E18389)</f>
        <v>85.25</v>
      </c>
    </row>
    <row r="18391" spans="1:5">
      <c r="A18391" s="410"/>
      <c r="B18391" s="62"/>
      <c r="C18391" s="62"/>
      <c r="D18391" s="62"/>
      <c r="E18391" s="173"/>
    </row>
    <row r="18392" spans="1:5">
      <c r="A18392" s="410" t="s">
        <v>565</v>
      </c>
      <c r="B18392" s="62" t="s">
        <v>563</v>
      </c>
      <c r="C18392" s="62" t="s">
        <v>563</v>
      </c>
      <c r="D18392" s="62" t="s">
        <v>563</v>
      </c>
      <c r="E18392" s="173">
        <f>E18357+E18362+E18390</f>
        <v>86.97</v>
      </c>
    </row>
    <row r="18393" spans="1:5">
      <c r="A18393" s="410"/>
      <c r="B18393" s="62"/>
      <c r="C18393" s="62"/>
      <c r="D18393" s="413"/>
      <c r="E18393" s="173"/>
    </row>
    <row r="18394" spans="1:5">
      <c r="A18394" s="410"/>
      <c r="B18394" s="62"/>
      <c r="C18394" s="62"/>
      <c r="D18394" s="62"/>
      <c r="E18394" s="173"/>
    </row>
    <row r="18395" spans="1:5">
      <c r="A18395" s="410"/>
      <c r="B18395" s="62"/>
      <c r="C18395" s="62"/>
      <c r="D18395" s="62"/>
      <c r="E18395" s="173"/>
    </row>
    <row r="18396" spans="1:5">
      <c r="A18396" s="410" t="s">
        <v>2918</v>
      </c>
      <c r="B18396" s="62" t="s">
        <v>3754</v>
      </c>
      <c r="C18396" s="62"/>
      <c r="D18396" s="62"/>
      <c r="E18396" s="173"/>
    </row>
    <row r="18397" spans="1:5">
      <c r="A18397" s="410" t="s">
        <v>2613</v>
      </c>
      <c r="B18397" s="62"/>
      <c r="C18397" s="62"/>
      <c r="D18397" s="62"/>
      <c r="E18397" s="173"/>
    </row>
    <row r="18398" spans="1:5">
      <c r="A18398" s="410" t="s">
        <v>590</v>
      </c>
      <c r="B18398" s="62"/>
      <c r="C18398" s="62"/>
      <c r="D18398" s="62"/>
      <c r="E18398" s="173"/>
    </row>
    <row r="18399" spans="1:5">
      <c r="A18399" s="410"/>
      <c r="B18399" s="62"/>
      <c r="C18399" s="62"/>
      <c r="D18399" s="62"/>
      <c r="E18399" s="173"/>
    </row>
    <row r="18400" spans="1:5">
      <c r="A18400" s="410" t="s">
        <v>576</v>
      </c>
      <c r="B18400" s="62" t="s">
        <v>558</v>
      </c>
      <c r="C18400" s="62" t="s">
        <v>559</v>
      </c>
      <c r="D18400" s="62" t="s">
        <v>560</v>
      </c>
      <c r="E18400" s="173" t="s">
        <v>561</v>
      </c>
    </row>
    <row r="18401" spans="1:5" ht="30">
      <c r="A18401" s="410" t="s">
        <v>3061</v>
      </c>
      <c r="B18401" s="62" t="s">
        <v>123</v>
      </c>
      <c r="C18401" s="62">
        <v>7.7200000000000006E-6</v>
      </c>
      <c r="D18401" s="62">
        <v>576</v>
      </c>
      <c r="E18401" s="173">
        <f>TRUNC((C18401*D18401),2)</f>
        <v>0</v>
      </c>
    </row>
    <row r="18402" spans="1:5">
      <c r="A18402" s="410" t="s">
        <v>562</v>
      </c>
      <c r="B18402" s="62" t="s">
        <v>563</v>
      </c>
      <c r="C18402" s="62" t="s">
        <v>563</v>
      </c>
      <c r="D18402" s="62" t="s">
        <v>563</v>
      </c>
      <c r="E18402" s="173">
        <f>SUM(E18401:E18401)</f>
        <v>0</v>
      </c>
    </row>
    <row r="18403" spans="1:5">
      <c r="A18403" s="410"/>
      <c r="B18403" s="62"/>
      <c r="C18403" s="62"/>
      <c r="D18403" s="62"/>
      <c r="E18403" s="173"/>
    </row>
    <row r="18404" spans="1:5">
      <c r="A18404" s="410" t="s">
        <v>557</v>
      </c>
      <c r="B18404" s="62" t="s">
        <v>558</v>
      </c>
      <c r="C18404" s="62" t="s">
        <v>559</v>
      </c>
      <c r="D18404" s="62" t="s">
        <v>560</v>
      </c>
      <c r="E18404" s="173" t="s">
        <v>561</v>
      </c>
    </row>
    <row r="18405" spans="1:5">
      <c r="A18405" s="410" t="s">
        <v>3104</v>
      </c>
      <c r="B18405" s="62" t="s">
        <v>122</v>
      </c>
      <c r="C18405" s="62">
        <v>5.7826500000000003E-2</v>
      </c>
      <c r="D18405" s="62">
        <v>9.41</v>
      </c>
      <c r="E18405" s="173">
        <f>TRUNC((C18405*D18405),2)</f>
        <v>0.54</v>
      </c>
    </row>
    <row r="18406" spans="1:5">
      <c r="A18406" s="410" t="s">
        <v>3105</v>
      </c>
      <c r="B18406" s="62" t="s">
        <v>122</v>
      </c>
      <c r="C18406" s="62">
        <v>5.7826500000000003E-2</v>
      </c>
      <c r="D18406" s="62">
        <v>13.3</v>
      </c>
      <c r="E18406" s="173">
        <f>TRUNC((C18406*D18406),2)</f>
        <v>0.76</v>
      </c>
    </row>
    <row r="18407" spans="1:5">
      <c r="A18407" s="410" t="s">
        <v>562</v>
      </c>
      <c r="B18407" s="62" t="s">
        <v>563</v>
      </c>
      <c r="C18407" s="62" t="s">
        <v>563</v>
      </c>
      <c r="D18407" s="62" t="s">
        <v>563</v>
      </c>
      <c r="E18407" s="173">
        <f>SUM(E18405:E18406)</f>
        <v>1.3</v>
      </c>
    </row>
    <row r="18408" spans="1:5">
      <c r="A18408" s="410"/>
      <c r="B18408" s="62"/>
      <c r="C18408" s="62"/>
      <c r="D18408" s="62"/>
      <c r="E18408" s="173"/>
    </row>
    <row r="18409" spans="1:5">
      <c r="A18409" s="410" t="s">
        <v>564</v>
      </c>
      <c r="B18409" s="62" t="s">
        <v>558</v>
      </c>
      <c r="C18409" s="62" t="s">
        <v>559</v>
      </c>
      <c r="D18409" s="62" t="s">
        <v>560</v>
      </c>
      <c r="E18409" s="173" t="s">
        <v>561</v>
      </c>
    </row>
    <row r="18410" spans="1:5">
      <c r="A18410" s="410" t="s">
        <v>3066</v>
      </c>
      <c r="B18410" s="62" t="s">
        <v>123</v>
      </c>
      <c r="C18410" s="62">
        <v>9.1396000000000001E-4</v>
      </c>
      <c r="D18410" s="62">
        <v>6.92</v>
      </c>
      <c r="E18410" s="173">
        <f t="shared" ref="E18410:E18434" si="407">TRUNC((C18410*D18410),2)</f>
        <v>0</v>
      </c>
    </row>
    <row r="18411" spans="1:5">
      <c r="A18411" s="410" t="s">
        <v>3046</v>
      </c>
      <c r="B18411" s="62" t="s">
        <v>131</v>
      </c>
      <c r="C18411" s="62">
        <v>1.8252000000000001E-4</v>
      </c>
      <c r="D18411" s="62">
        <v>50.4</v>
      </c>
      <c r="E18411" s="173">
        <f t="shared" si="407"/>
        <v>0</v>
      </c>
    </row>
    <row r="18412" spans="1:5">
      <c r="A18412" s="410" t="s">
        <v>3067</v>
      </c>
      <c r="B18412" s="62" t="s">
        <v>123</v>
      </c>
      <c r="C18412" s="62">
        <v>7.5760000000000006E-5</v>
      </c>
      <c r="D18412" s="62">
        <v>108.95</v>
      </c>
      <c r="E18412" s="173">
        <f t="shared" si="407"/>
        <v>0</v>
      </c>
    </row>
    <row r="18413" spans="1:5">
      <c r="A18413" s="410" t="s">
        <v>3069</v>
      </c>
      <c r="B18413" s="62" t="s">
        <v>123</v>
      </c>
      <c r="C18413" s="62">
        <v>1.03388E-3</v>
      </c>
      <c r="D18413" s="62">
        <v>6.21</v>
      </c>
      <c r="E18413" s="173">
        <f t="shared" si="407"/>
        <v>0</v>
      </c>
    </row>
    <row r="18414" spans="1:5">
      <c r="A18414" s="410" t="s">
        <v>3047</v>
      </c>
      <c r="B18414" s="62" t="s">
        <v>131</v>
      </c>
      <c r="C18414" s="62">
        <v>1.5657399999999999E-3</v>
      </c>
      <c r="D18414" s="62">
        <v>9.4499999999999993</v>
      </c>
      <c r="E18414" s="173">
        <f t="shared" si="407"/>
        <v>0.01</v>
      </c>
    </row>
    <row r="18415" spans="1:5">
      <c r="A18415" s="410" t="s">
        <v>3075</v>
      </c>
      <c r="B18415" s="62" t="s">
        <v>128</v>
      </c>
      <c r="C18415" s="62">
        <v>1.7232E-4</v>
      </c>
      <c r="D18415" s="62">
        <v>15.32</v>
      </c>
      <c r="E18415" s="173">
        <f t="shared" si="407"/>
        <v>0</v>
      </c>
    </row>
    <row r="18416" spans="1:5">
      <c r="A18416" s="410" t="s">
        <v>3076</v>
      </c>
      <c r="B18416" s="62" t="s">
        <v>122</v>
      </c>
      <c r="C18416" s="62">
        <v>0.114</v>
      </c>
      <c r="D18416" s="62">
        <v>1.87</v>
      </c>
      <c r="E18416" s="173">
        <f t="shared" si="407"/>
        <v>0.21</v>
      </c>
    </row>
    <row r="18417" spans="1:5">
      <c r="A18417" s="410" t="s">
        <v>3077</v>
      </c>
      <c r="B18417" s="62" t="s">
        <v>122</v>
      </c>
      <c r="C18417" s="62">
        <v>0.114</v>
      </c>
      <c r="D18417" s="62">
        <v>0.71</v>
      </c>
      <c r="E18417" s="173">
        <f t="shared" si="407"/>
        <v>0.08</v>
      </c>
    </row>
    <row r="18418" spans="1:5">
      <c r="A18418" s="410" t="s">
        <v>3078</v>
      </c>
      <c r="B18418" s="62" t="s">
        <v>122</v>
      </c>
      <c r="C18418" s="62">
        <v>0.114</v>
      </c>
      <c r="D18418" s="62">
        <v>0.34</v>
      </c>
      <c r="E18418" s="173">
        <f t="shared" si="407"/>
        <v>0.03</v>
      </c>
    </row>
    <row r="18419" spans="1:5">
      <c r="A18419" s="410" t="s">
        <v>3079</v>
      </c>
      <c r="B18419" s="62" t="s">
        <v>122</v>
      </c>
      <c r="C18419" s="62">
        <v>0.114</v>
      </c>
      <c r="D18419" s="62">
        <v>0.05</v>
      </c>
      <c r="E18419" s="173">
        <f t="shared" si="407"/>
        <v>0</v>
      </c>
    </row>
    <row r="18420" spans="1:5">
      <c r="A18420" s="410" t="s">
        <v>3048</v>
      </c>
      <c r="B18420" s="62" t="s">
        <v>123</v>
      </c>
      <c r="C18420" s="62">
        <v>3.0168000000000003E-4</v>
      </c>
      <c r="D18420" s="62">
        <v>31.18</v>
      </c>
      <c r="E18420" s="173">
        <f t="shared" si="407"/>
        <v>0</v>
      </c>
    </row>
    <row r="18421" spans="1:5">
      <c r="A18421" s="410" t="s">
        <v>3049</v>
      </c>
      <c r="B18421" s="62" t="s">
        <v>123</v>
      </c>
      <c r="C18421" s="62">
        <v>1.4139999999999999E-4</v>
      </c>
      <c r="D18421" s="62">
        <v>178.5</v>
      </c>
      <c r="E18421" s="173">
        <f t="shared" si="407"/>
        <v>0.02</v>
      </c>
    </row>
    <row r="18422" spans="1:5">
      <c r="A18422" s="410" t="s">
        <v>3050</v>
      </c>
      <c r="B18422" s="62" t="s">
        <v>123</v>
      </c>
      <c r="C18422" s="62">
        <v>1.270954E-2</v>
      </c>
      <c r="D18422" s="62">
        <v>1.17</v>
      </c>
      <c r="E18422" s="173">
        <f t="shared" si="407"/>
        <v>0.01</v>
      </c>
    </row>
    <row r="18423" spans="1:5" ht="30">
      <c r="A18423" s="410" t="s">
        <v>3051</v>
      </c>
      <c r="B18423" s="62" t="s">
        <v>123</v>
      </c>
      <c r="C18423" s="62">
        <v>1.2255999999999999E-4</v>
      </c>
      <c r="D18423" s="62">
        <v>140.43</v>
      </c>
      <c r="E18423" s="173">
        <f t="shared" si="407"/>
        <v>0.01</v>
      </c>
    </row>
    <row r="18424" spans="1:5" ht="30">
      <c r="A18424" s="410" t="s">
        <v>3052</v>
      </c>
      <c r="B18424" s="62" t="s">
        <v>123</v>
      </c>
      <c r="C18424" s="62">
        <v>8.208E-5</v>
      </c>
      <c r="D18424" s="62">
        <v>123.37</v>
      </c>
      <c r="E18424" s="173">
        <f t="shared" si="407"/>
        <v>0.01</v>
      </c>
    </row>
    <row r="18425" spans="1:5" ht="30">
      <c r="A18425" s="410" t="s">
        <v>3080</v>
      </c>
      <c r="B18425" s="62" t="s">
        <v>123</v>
      </c>
      <c r="C18425" s="62">
        <v>5.0200000000000002E-6</v>
      </c>
      <c r="D18425" s="62">
        <v>593.85</v>
      </c>
      <c r="E18425" s="173">
        <f t="shared" si="407"/>
        <v>0</v>
      </c>
    </row>
    <row r="18426" spans="1:5" ht="30">
      <c r="A18426" s="410" t="s">
        <v>3498</v>
      </c>
      <c r="B18426" s="62" t="s">
        <v>126</v>
      </c>
      <c r="C18426" s="62">
        <v>1.02791959</v>
      </c>
      <c r="D18426" s="62">
        <v>16.13</v>
      </c>
      <c r="E18426" s="173">
        <f t="shared" si="407"/>
        <v>16.579999999999998</v>
      </c>
    </row>
    <row r="18427" spans="1:5">
      <c r="A18427" s="410" t="s">
        <v>3081</v>
      </c>
      <c r="B18427" s="62" t="s">
        <v>123</v>
      </c>
      <c r="C18427" s="62">
        <v>3.0880000000000002E-5</v>
      </c>
      <c r="D18427" s="62">
        <v>134.63</v>
      </c>
      <c r="E18427" s="173">
        <f t="shared" si="407"/>
        <v>0</v>
      </c>
    </row>
    <row r="18428" spans="1:5">
      <c r="A18428" s="410" t="s">
        <v>3082</v>
      </c>
      <c r="B18428" s="62" t="s">
        <v>123</v>
      </c>
      <c r="C18428" s="62">
        <v>2.3439999999999999E-5</v>
      </c>
      <c r="D18428" s="62">
        <v>202.84</v>
      </c>
      <c r="E18428" s="173">
        <f t="shared" si="407"/>
        <v>0</v>
      </c>
    </row>
    <row r="18429" spans="1:5">
      <c r="A18429" s="410" t="s">
        <v>3083</v>
      </c>
      <c r="B18429" s="62" t="s">
        <v>123</v>
      </c>
      <c r="C18429" s="62">
        <v>5.0200000000000002E-6</v>
      </c>
      <c r="D18429" s="62">
        <v>574.46</v>
      </c>
      <c r="E18429" s="173">
        <f t="shared" si="407"/>
        <v>0</v>
      </c>
    </row>
    <row r="18430" spans="1:5">
      <c r="A18430" s="410" t="s">
        <v>3084</v>
      </c>
      <c r="B18430" s="62" t="s">
        <v>123</v>
      </c>
      <c r="C18430" s="62">
        <v>6.1800000000000001E-6</v>
      </c>
      <c r="D18430" s="62">
        <v>276.64</v>
      </c>
      <c r="E18430" s="173">
        <f t="shared" si="407"/>
        <v>0</v>
      </c>
    </row>
    <row r="18431" spans="1:5">
      <c r="A18431" s="410" t="s">
        <v>3085</v>
      </c>
      <c r="B18431" s="62" t="s">
        <v>123</v>
      </c>
      <c r="C18431" s="62">
        <v>3.1122000000000002E-4</v>
      </c>
      <c r="D18431" s="62">
        <v>8.1</v>
      </c>
      <c r="E18431" s="173">
        <f t="shared" si="407"/>
        <v>0</v>
      </c>
    </row>
    <row r="18432" spans="1:5">
      <c r="A18432" s="410" t="s">
        <v>3086</v>
      </c>
      <c r="B18432" s="62" t="s">
        <v>123</v>
      </c>
      <c r="C18432" s="62">
        <v>1.7232E-4</v>
      </c>
      <c r="D18432" s="62">
        <v>11.01</v>
      </c>
      <c r="E18432" s="173">
        <f t="shared" si="407"/>
        <v>0</v>
      </c>
    </row>
    <row r="18433" spans="1:5">
      <c r="A18433" s="410" t="s">
        <v>3087</v>
      </c>
      <c r="B18433" s="62" t="s">
        <v>123</v>
      </c>
      <c r="C18433" s="62">
        <v>1.7232E-4</v>
      </c>
      <c r="D18433" s="62">
        <v>24.42</v>
      </c>
      <c r="E18433" s="173">
        <f t="shared" si="407"/>
        <v>0</v>
      </c>
    </row>
    <row r="18434" spans="1:5" ht="45">
      <c r="A18434" s="410" t="s">
        <v>3499</v>
      </c>
      <c r="B18434" s="62" t="s">
        <v>126</v>
      </c>
      <c r="C18434" s="62">
        <v>1.0210999999999999</v>
      </c>
      <c r="D18434" s="62">
        <v>10.96</v>
      </c>
      <c r="E18434" s="173">
        <f t="shared" si="407"/>
        <v>11.19</v>
      </c>
    </row>
    <row r="18435" spans="1:5">
      <c r="A18435" s="410" t="s">
        <v>562</v>
      </c>
      <c r="B18435" s="62" t="s">
        <v>563</v>
      </c>
      <c r="C18435" s="62" t="s">
        <v>563</v>
      </c>
      <c r="D18435" s="62" t="s">
        <v>563</v>
      </c>
      <c r="E18435" s="173">
        <f>SUM(E18410:E18434)</f>
        <v>28.15</v>
      </c>
    </row>
    <row r="18436" spans="1:5">
      <c r="A18436" s="410"/>
      <c r="B18436" s="62"/>
      <c r="C18436" s="62"/>
      <c r="D18436" s="62"/>
      <c r="E18436" s="173"/>
    </row>
    <row r="18437" spans="1:5">
      <c r="A18437" s="410" t="s">
        <v>565</v>
      </c>
      <c r="B18437" s="62" t="s">
        <v>563</v>
      </c>
      <c r="C18437" s="62" t="s">
        <v>563</v>
      </c>
      <c r="D18437" s="62" t="s">
        <v>563</v>
      </c>
      <c r="E18437" s="173">
        <f>E18402+E18407+E18435</f>
        <v>29.45</v>
      </c>
    </row>
    <row r="18438" spans="1:5">
      <c r="A18438" s="410"/>
      <c r="B18438" s="62"/>
      <c r="C18438" s="62"/>
      <c r="D18438" s="413"/>
      <c r="E18438" s="173"/>
    </row>
    <row r="18439" spans="1:5">
      <c r="A18439" s="410"/>
      <c r="B18439" s="62"/>
      <c r="C18439" s="62"/>
      <c r="D18439" s="62"/>
      <c r="E18439" s="173"/>
    </row>
    <row r="18440" spans="1:5">
      <c r="A18440" s="410"/>
      <c r="B18440" s="62"/>
      <c r="C18440" s="62"/>
      <c r="D18440" s="62"/>
      <c r="E18440" s="173"/>
    </row>
    <row r="18441" spans="1:5">
      <c r="A18441" s="410" t="s">
        <v>2610</v>
      </c>
      <c r="B18441" s="62" t="s">
        <v>3547</v>
      </c>
      <c r="C18441" s="62"/>
      <c r="D18441" s="62"/>
      <c r="E18441" s="173"/>
    </row>
    <row r="18442" spans="1:5">
      <c r="A18442" s="410" t="s">
        <v>2919</v>
      </c>
      <c r="B18442" s="62"/>
      <c r="C18442" s="62"/>
      <c r="D18442" s="62"/>
      <c r="E18442" s="173"/>
    </row>
    <row r="18443" spans="1:5">
      <c r="A18443" s="410" t="s">
        <v>570</v>
      </c>
      <c r="B18443" s="62"/>
      <c r="C18443" s="62"/>
      <c r="D18443" s="62"/>
      <c r="E18443" s="173"/>
    </row>
    <row r="18444" spans="1:5">
      <c r="A18444" s="410"/>
      <c r="B18444" s="62"/>
      <c r="C18444" s="62"/>
      <c r="D18444" s="62"/>
      <c r="E18444" s="173"/>
    </row>
    <row r="18445" spans="1:5">
      <c r="A18445" s="410" t="s">
        <v>576</v>
      </c>
      <c r="B18445" s="62" t="s">
        <v>558</v>
      </c>
      <c r="C18445" s="62" t="s">
        <v>559</v>
      </c>
      <c r="D18445" s="62" t="s">
        <v>560</v>
      </c>
      <c r="E18445" s="173" t="s">
        <v>561</v>
      </c>
    </row>
    <row r="18446" spans="1:5" ht="30">
      <c r="A18446" s="410" t="s">
        <v>3061</v>
      </c>
      <c r="B18446" s="62" t="s">
        <v>123</v>
      </c>
      <c r="C18446" s="62">
        <v>4.0620000000000001E-5</v>
      </c>
      <c r="D18446" s="62">
        <v>576</v>
      </c>
      <c r="E18446" s="173">
        <f>TRUNC((C18446*D18446),2)</f>
        <v>0.02</v>
      </c>
    </row>
    <row r="18447" spans="1:5">
      <c r="A18447" s="410" t="s">
        <v>562</v>
      </c>
      <c r="B18447" s="62" t="s">
        <v>563</v>
      </c>
      <c r="C18447" s="62" t="s">
        <v>563</v>
      </c>
      <c r="D18447" s="62" t="s">
        <v>563</v>
      </c>
      <c r="E18447" s="173">
        <f>SUM(E18446:E18446)</f>
        <v>0.02</v>
      </c>
    </row>
    <row r="18448" spans="1:5">
      <c r="A18448" s="410"/>
      <c r="B18448" s="62"/>
      <c r="C18448" s="62"/>
      <c r="D18448" s="62"/>
      <c r="E18448" s="173"/>
    </row>
    <row r="18449" spans="1:5">
      <c r="A18449" s="410" t="s">
        <v>557</v>
      </c>
      <c r="B18449" s="62" t="s">
        <v>558</v>
      </c>
      <c r="C18449" s="62" t="s">
        <v>559</v>
      </c>
      <c r="D18449" s="62" t="s">
        <v>560</v>
      </c>
      <c r="E18449" s="173" t="s">
        <v>561</v>
      </c>
    </row>
    <row r="18450" spans="1:5">
      <c r="A18450" s="410" t="s">
        <v>3124</v>
      </c>
      <c r="B18450" s="62" t="s">
        <v>122</v>
      </c>
      <c r="C18450" s="62">
        <v>0.30903000000000003</v>
      </c>
      <c r="D18450" s="62">
        <v>9.34</v>
      </c>
      <c r="E18450" s="173">
        <f>TRUNC((C18450*D18450),2)</f>
        <v>2.88</v>
      </c>
    </row>
    <row r="18451" spans="1:5">
      <c r="A18451" s="410" t="s">
        <v>3125</v>
      </c>
      <c r="B18451" s="62" t="s">
        <v>122</v>
      </c>
      <c r="C18451" s="62">
        <v>0.30903000000000003</v>
      </c>
      <c r="D18451" s="62">
        <v>13.3</v>
      </c>
      <c r="E18451" s="173">
        <f>TRUNC((C18451*D18451),2)</f>
        <v>4.1100000000000003</v>
      </c>
    </row>
    <row r="18452" spans="1:5">
      <c r="A18452" s="410" t="s">
        <v>562</v>
      </c>
      <c r="B18452" s="62" t="s">
        <v>563</v>
      </c>
      <c r="C18452" s="62" t="s">
        <v>563</v>
      </c>
      <c r="D18452" s="62" t="s">
        <v>563</v>
      </c>
      <c r="E18452" s="173">
        <f>SUM(E18450:E18451)</f>
        <v>6.99</v>
      </c>
    </row>
    <row r="18453" spans="1:5">
      <c r="A18453" s="410"/>
      <c r="B18453" s="62"/>
      <c r="C18453" s="62"/>
      <c r="D18453" s="62"/>
      <c r="E18453" s="173"/>
    </row>
    <row r="18454" spans="1:5">
      <c r="A18454" s="410" t="s">
        <v>564</v>
      </c>
      <c r="B18454" s="62" t="s">
        <v>558</v>
      </c>
      <c r="C18454" s="62" t="s">
        <v>559</v>
      </c>
      <c r="D18454" s="62" t="s">
        <v>560</v>
      </c>
      <c r="E18454" s="173" t="s">
        <v>561</v>
      </c>
    </row>
    <row r="18455" spans="1:5">
      <c r="A18455" s="410" t="s">
        <v>3066</v>
      </c>
      <c r="B18455" s="62" t="s">
        <v>123</v>
      </c>
      <c r="C18455" s="62">
        <v>4.8103199999999999E-3</v>
      </c>
      <c r="D18455" s="62">
        <v>6.92</v>
      </c>
      <c r="E18455" s="173">
        <f t="shared" ref="E18455:E18478" si="408">TRUNC((C18455*D18455),2)</f>
        <v>0.03</v>
      </c>
    </row>
    <row r="18456" spans="1:5">
      <c r="A18456" s="410" t="s">
        <v>3046</v>
      </c>
      <c r="B18456" s="62" t="s">
        <v>131</v>
      </c>
      <c r="C18456" s="62">
        <v>9.6060000000000004E-4</v>
      </c>
      <c r="D18456" s="62">
        <v>50.4</v>
      </c>
      <c r="E18456" s="173">
        <f t="shared" si="408"/>
        <v>0.04</v>
      </c>
    </row>
    <row r="18457" spans="1:5">
      <c r="A18457" s="410" t="s">
        <v>3067</v>
      </c>
      <c r="B18457" s="62" t="s">
        <v>123</v>
      </c>
      <c r="C18457" s="62">
        <v>3.9876000000000001E-4</v>
      </c>
      <c r="D18457" s="62">
        <v>108.95</v>
      </c>
      <c r="E18457" s="173">
        <f t="shared" si="408"/>
        <v>0.04</v>
      </c>
    </row>
    <row r="18458" spans="1:5">
      <c r="A18458" s="410" t="s">
        <v>3069</v>
      </c>
      <c r="B18458" s="62" t="s">
        <v>123</v>
      </c>
      <c r="C18458" s="62">
        <v>5.4414600000000004E-3</v>
      </c>
      <c r="D18458" s="62">
        <v>6.21</v>
      </c>
      <c r="E18458" s="173">
        <f t="shared" si="408"/>
        <v>0.03</v>
      </c>
    </row>
    <row r="18459" spans="1:5">
      <c r="A18459" s="410" t="s">
        <v>3047</v>
      </c>
      <c r="B18459" s="62" t="s">
        <v>131</v>
      </c>
      <c r="C18459" s="62">
        <v>8.2407599999999998E-3</v>
      </c>
      <c r="D18459" s="62">
        <v>9.4499999999999993</v>
      </c>
      <c r="E18459" s="173">
        <f t="shared" si="408"/>
        <v>7.0000000000000007E-2</v>
      </c>
    </row>
    <row r="18460" spans="1:5">
      <c r="A18460" s="410" t="s">
        <v>3075</v>
      </c>
      <c r="B18460" s="62" t="s">
        <v>128</v>
      </c>
      <c r="C18460" s="62">
        <v>9.0689999999999998E-4</v>
      </c>
      <c r="D18460" s="62">
        <v>15.32</v>
      </c>
      <c r="E18460" s="173">
        <f t="shared" si="408"/>
        <v>0.01</v>
      </c>
    </row>
    <row r="18461" spans="1:5">
      <c r="A18461" s="410" t="s">
        <v>3076</v>
      </c>
      <c r="B18461" s="62" t="s">
        <v>122</v>
      </c>
      <c r="C18461" s="62">
        <v>0.6</v>
      </c>
      <c r="D18461" s="62">
        <v>1.87</v>
      </c>
      <c r="E18461" s="173">
        <f t="shared" si="408"/>
        <v>1.1200000000000001</v>
      </c>
    </row>
    <row r="18462" spans="1:5">
      <c r="A18462" s="410" t="s">
        <v>3077</v>
      </c>
      <c r="B18462" s="62" t="s">
        <v>122</v>
      </c>
      <c r="C18462" s="62">
        <v>0.6</v>
      </c>
      <c r="D18462" s="62">
        <v>0.71</v>
      </c>
      <c r="E18462" s="173">
        <f t="shared" si="408"/>
        <v>0.42</v>
      </c>
    </row>
    <row r="18463" spans="1:5">
      <c r="A18463" s="410" t="s">
        <v>3078</v>
      </c>
      <c r="B18463" s="62" t="s">
        <v>122</v>
      </c>
      <c r="C18463" s="62">
        <v>0.6</v>
      </c>
      <c r="D18463" s="62">
        <v>0.34</v>
      </c>
      <c r="E18463" s="173">
        <f t="shared" si="408"/>
        <v>0.2</v>
      </c>
    </row>
    <row r="18464" spans="1:5">
      <c r="A18464" s="410" t="s">
        <v>3079</v>
      </c>
      <c r="B18464" s="62" t="s">
        <v>122</v>
      </c>
      <c r="C18464" s="62">
        <v>0.6</v>
      </c>
      <c r="D18464" s="62">
        <v>0.05</v>
      </c>
      <c r="E18464" s="173">
        <f t="shared" si="408"/>
        <v>0.03</v>
      </c>
    </row>
    <row r="18465" spans="1:5">
      <c r="A18465" s="410" t="s">
        <v>3048</v>
      </c>
      <c r="B18465" s="62" t="s">
        <v>123</v>
      </c>
      <c r="C18465" s="62">
        <v>1.58778E-3</v>
      </c>
      <c r="D18465" s="62">
        <v>31.18</v>
      </c>
      <c r="E18465" s="173">
        <f t="shared" si="408"/>
        <v>0.04</v>
      </c>
    </row>
    <row r="18466" spans="1:5">
      <c r="A18466" s="410" t="s">
        <v>3049</v>
      </c>
      <c r="B18466" s="62" t="s">
        <v>123</v>
      </c>
      <c r="C18466" s="62">
        <v>7.4417999999999999E-4</v>
      </c>
      <c r="D18466" s="62">
        <v>178.5</v>
      </c>
      <c r="E18466" s="173">
        <f t="shared" si="408"/>
        <v>0.13</v>
      </c>
    </row>
    <row r="18467" spans="1:5">
      <c r="A18467" s="410" t="s">
        <v>3050</v>
      </c>
      <c r="B18467" s="62" t="s">
        <v>123</v>
      </c>
      <c r="C18467" s="62">
        <v>6.6892320000000005E-2</v>
      </c>
      <c r="D18467" s="62">
        <v>1.17</v>
      </c>
      <c r="E18467" s="173">
        <f t="shared" si="408"/>
        <v>7.0000000000000007E-2</v>
      </c>
    </row>
    <row r="18468" spans="1:5" ht="30">
      <c r="A18468" s="410" t="s">
        <v>3051</v>
      </c>
      <c r="B18468" s="62" t="s">
        <v>123</v>
      </c>
      <c r="C18468" s="62">
        <v>6.4499999999999996E-4</v>
      </c>
      <c r="D18468" s="62">
        <v>140.43</v>
      </c>
      <c r="E18468" s="173">
        <f t="shared" si="408"/>
        <v>0.09</v>
      </c>
    </row>
    <row r="18469" spans="1:5" ht="30">
      <c r="A18469" s="410" t="s">
        <v>3052</v>
      </c>
      <c r="B18469" s="62" t="s">
        <v>123</v>
      </c>
      <c r="C18469" s="62">
        <v>4.3199999999999998E-4</v>
      </c>
      <c r="D18469" s="62">
        <v>123.37</v>
      </c>
      <c r="E18469" s="173">
        <f t="shared" si="408"/>
        <v>0.05</v>
      </c>
    </row>
    <row r="18470" spans="1:5" ht="30">
      <c r="A18470" s="410" t="s">
        <v>3080</v>
      </c>
      <c r="B18470" s="62" t="s">
        <v>123</v>
      </c>
      <c r="C18470" s="62">
        <v>2.6460000000000001E-5</v>
      </c>
      <c r="D18470" s="62">
        <v>593.85</v>
      </c>
      <c r="E18470" s="173">
        <f t="shared" si="408"/>
        <v>0.01</v>
      </c>
    </row>
    <row r="18471" spans="1:5">
      <c r="A18471" s="410" t="s">
        <v>3081</v>
      </c>
      <c r="B18471" s="62" t="s">
        <v>123</v>
      </c>
      <c r="C18471" s="62">
        <v>1.6248E-4</v>
      </c>
      <c r="D18471" s="62">
        <v>134.63</v>
      </c>
      <c r="E18471" s="173">
        <f t="shared" si="408"/>
        <v>0.02</v>
      </c>
    </row>
    <row r="18472" spans="1:5">
      <c r="A18472" s="410" t="s">
        <v>3082</v>
      </c>
      <c r="B18472" s="62" t="s">
        <v>123</v>
      </c>
      <c r="C18472" s="62">
        <v>1.2342000000000001E-4</v>
      </c>
      <c r="D18472" s="62">
        <v>202.84</v>
      </c>
      <c r="E18472" s="173">
        <f t="shared" si="408"/>
        <v>0.02</v>
      </c>
    </row>
    <row r="18473" spans="1:5">
      <c r="A18473" s="410" t="s">
        <v>3083</v>
      </c>
      <c r="B18473" s="62" t="s">
        <v>123</v>
      </c>
      <c r="C18473" s="62">
        <v>2.6460000000000001E-5</v>
      </c>
      <c r="D18473" s="62">
        <v>574.46</v>
      </c>
      <c r="E18473" s="173">
        <f t="shared" si="408"/>
        <v>0.01</v>
      </c>
    </row>
    <row r="18474" spans="1:5">
      <c r="A18474" s="410" t="s">
        <v>3084</v>
      </c>
      <c r="B18474" s="62" t="s">
        <v>123</v>
      </c>
      <c r="C18474" s="62">
        <v>3.252E-5</v>
      </c>
      <c r="D18474" s="62">
        <v>276.64</v>
      </c>
      <c r="E18474" s="173">
        <f t="shared" si="408"/>
        <v>0</v>
      </c>
    </row>
    <row r="18475" spans="1:5">
      <c r="A18475" s="410" t="s">
        <v>3085</v>
      </c>
      <c r="B18475" s="62" t="s">
        <v>123</v>
      </c>
      <c r="C18475" s="62">
        <v>1.6379999999999999E-3</v>
      </c>
      <c r="D18475" s="62">
        <v>8.1</v>
      </c>
      <c r="E18475" s="173">
        <f t="shared" si="408"/>
        <v>0.01</v>
      </c>
    </row>
    <row r="18476" spans="1:5">
      <c r="A18476" s="410" t="s">
        <v>3086</v>
      </c>
      <c r="B18476" s="62" t="s">
        <v>123</v>
      </c>
      <c r="C18476" s="62">
        <v>9.0689999999999998E-4</v>
      </c>
      <c r="D18476" s="62">
        <v>11.01</v>
      </c>
      <c r="E18476" s="173">
        <f t="shared" si="408"/>
        <v>0</v>
      </c>
    </row>
    <row r="18477" spans="1:5">
      <c r="A18477" s="410" t="s">
        <v>3087</v>
      </c>
      <c r="B18477" s="62" t="s">
        <v>123</v>
      </c>
      <c r="C18477" s="62">
        <v>9.0689999999999998E-4</v>
      </c>
      <c r="D18477" s="62">
        <v>24.42</v>
      </c>
      <c r="E18477" s="173">
        <f t="shared" si="408"/>
        <v>0.02</v>
      </c>
    </row>
    <row r="18478" spans="1:5">
      <c r="A18478" s="410" t="s">
        <v>3500</v>
      </c>
      <c r="B18478" s="62" t="s">
        <v>123</v>
      </c>
      <c r="C18478" s="62">
        <v>1.0014560299999999</v>
      </c>
      <c r="D18478" s="62">
        <v>34.340000000000003</v>
      </c>
      <c r="E18478" s="173">
        <f t="shared" si="408"/>
        <v>34.39</v>
      </c>
    </row>
    <row r="18479" spans="1:5">
      <c r="A18479" s="410" t="s">
        <v>562</v>
      </c>
      <c r="B18479" s="62" t="s">
        <v>563</v>
      </c>
      <c r="C18479" s="62" t="s">
        <v>563</v>
      </c>
      <c r="D18479" s="62" t="s">
        <v>563</v>
      </c>
      <c r="E18479" s="173">
        <f>SUM(E18455:E18478)</f>
        <v>36.85</v>
      </c>
    </row>
    <row r="18480" spans="1:5">
      <c r="A18480" s="410"/>
      <c r="B18480" s="62"/>
      <c r="C18480" s="62"/>
      <c r="D18480" s="62"/>
      <c r="E18480" s="173"/>
    </row>
    <row r="18481" spans="1:5">
      <c r="A18481" s="410" t="s">
        <v>565</v>
      </c>
      <c r="B18481" s="62" t="s">
        <v>563</v>
      </c>
      <c r="C18481" s="62" t="s">
        <v>563</v>
      </c>
      <c r="D18481" s="62" t="s">
        <v>563</v>
      </c>
      <c r="E18481" s="173">
        <f>E18447+E18452+E18479</f>
        <v>43.86</v>
      </c>
    </row>
    <row r="18482" spans="1:5">
      <c r="A18482" s="410"/>
      <c r="B18482" s="62"/>
      <c r="C18482" s="62"/>
      <c r="D18482" s="413"/>
      <c r="E18482" s="173"/>
    </row>
    <row r="18483" spans="1:5">
      <c r="A18483" s="410"/>
      <c r="B18483" s="62"/>
      <c r="C18483" s="62"/>
      <c r="D18483" s="62"/>
      <c r="E18483" s="173"/>
    </row>
    <row r="18484" spans="1:5">
      <c r="A18484" s="410"/>
      <c r="B18484" s="62"/>
      <c r="C18484" s="62"/>
      <c r="D18484" s="62"/>
      <c r="E18484" s="173"/>
    </row>
    <row r="18485" spans="1:5">
      <c r="A18485" s="410" t="s">
        <v>1636</v>
      </c>
      <c r="B18485" s="62" t="s">
        <v>3547</v>
      </c>
      <c r="C18485" s="62"/>
      <c r="D18485" s="62"/>
      <c r="E18485" s="173"/>
    </row>
    <row r="18486" spans="1:5" ht="30">
      <c r="A18486" s="410" t="s">
        <v>2614</v>
      </c>
      <c r="B18486" s="62"/>
      <c r="C18486" s="62"/>
      <c r="D18486" s="62"/>
      <c r="E18486" s="173"/>
    </row>
    <row r="18487" spans="1:5">
      <c r="A18487" s="410" t="s">
        <v>570</v>
      </c>
      <c r="B18487" s="62"/>
      <c r="C18487" s="62"/>
      <c r="D18487" s="62"/>
      <c r="E18487" s="173"/>
    </row>
    <row r="18488" spans="1:5">
      <c r="A18488" s="410"/>
      <c r="B18488" s="62"/>
      <c r="C18488" s="62"/>
      <c r="D18488" s="62"/>
      <c r="E18488" s="173"/>
    </row>
    <row r="18489" spans="1:5">
      <c r="A18489" s="410" t="s">
        <v>576</v>
      </c>
      <c r="B18489" s="62" t="s">
        <v>558</v>
      </c>
      <c r="C18489" s="62" t="s">
        <v>559</v>
      </c>
      <c r="D18489" s="62" t="s">
        <v>560</v>
      </c>
      <c r="E18489" s="173" t="s">
        <v>561</v>
      </c>
    </row>
    <row r="18490" spans="1:5" ht="30">
      <c r="A18490" s="410" t="s">
        <v>3061</v>
      </c>
      <c r="B18490" s="62" t="s">
        <v>123</v>
      </c>
      <c r="C18490" s="62">
        <v>4.0620000000000001E-5</v>
      </c>
      <c r="D18490" s="62">
        <v>576</v>
      </c>
      <c r="E18490" s="173">
        <f>TRUNC((C18490*D18490),2)</f>
        <v>0.02</v>
      </c>
    </row>
    <row r="18491" spans="1:5">
      <c r="A18491" s="410" t="s">
        <v>562</v>
      </c>
      <c r="B18491" s="62" t="s">
        <v>563</v>
      </c>
      <c r="C18491" s="62" t="s">
        <v>563</v>
      </c>
      <c r="D18491" s="62" t="s">
        <v>563</v>
      </c>
      <c r="E18491" s="173">
        <f>SUM(E18490:E18490)</f>
        <v>0.02</v>
      </c>
    </row>
    <row r="18492" spans="1:5">
      <c r="A18492" s="410"/>
      <c r="B18492" s="62"/>
      <c r="C18492" s="62"/>
      <c r="D18492" s="62"/>
      <c r="E18492" s="173"/>
    </row>
    <row r="18493" spans="1:5">
      <c r="A18493" s="410" t="s">
        <v>557</v>
      </c>
      <c r="B18493" s="62" t="s">
        <v>558</v>
      </c>
      <c r="C18493" s="62" t="s">
        <v>559</v>
      </c>
      <c r="D18493" s="62" t="s">
        <v>560</v>
      </c>
      <c r="E18493" s="173" t="s">
        <v>561</v>
      </c>
    </row>
    <row r="18494" spans="1:5">
      <c r="A18494" s="410" t="s">
        <v>3105</v>
      </c>
      <c r="B18494" s="62" t="s">
        <v>122</v>
      </c>
      <c r="C18494" s="62">
        <v>0.30435000000000001</v>
      </c>
      <c r="D18494" s="62">
        <v>13.3</v>
      </c>
      <c r="E18494" s="173">
        <f>TRUNC((C18494*D18494),2)</f>
        <v>4.04</v>
      </c>
    </row>
    <row r="18495" spans="1:5">
      <c r="A18495" s="410" t="s">
        <v>3063</v>
      </c>
      <c r="B18495" s="62" t="s">
        <v>122</v>
      </c>
      <c r="C18495" s="62">
        <v>0.30513000000000001</v>
      </c>
      <c r="D18495" s="62">
        <v>8.51</v>
      </c>
      <c r="E18495" s="173">
        <f>TRUNC((C18495*D18495),2)</f>
        <v>2.59</v>
      </c>
    </row>
    <row r="18496" spans="1:5">
      <c r="A18496" s="410" t="s">
        <v>562</v>
      </c>
      <c r="B18496" s="62" t="s">
        <v>563</v>
      </c>
      <c r="C18496" s="62" t="s">
        <v>563</v>
      </c>
      <c r="D18496" s="62" t="s">
        <v>563</v>
      </c>
      <c r="E18496" s="173">
        <f>SUM(E18494:E18495)</f>
        <v>6.63</v>
      </c>
    </row>
    <row r="18497" spans="1:5">
      <c r="A18497" s="410"/>
      <c r="B18497" s="62"/>
      <c r="C18497" s="62"/>
      <c r="D18497" s="62"/>
      <c r="E18497" s="173"/>
    </row>
    <row r="18498" spans="1:5">
      <c r="A18498" s="410" t="s">
        <v>564</v>
      </c>
      <c r="B18498" s="62" t="s">
        <v>558</v>
      </c>
      <c r="C18498" s="62" t="s">
        <v>559</v>
      </c>
      <c r="D18498" s="62" t="s">
        <v>560</v>
      </c>
      <c r="E18498" s="173" t="s">
        <v>561</v>
      </c>
    </row>
    <row r="18499" spans="1:5">
      <c r="A18499" s="410" t="s">
        <v>3066</v>
      </c>
      <c r="B18499" s="62" t="s">
        <v>123</v>
      </c>
      <c r="C18499" s="62">
        <v>4.8103199999999999E-3</v>
      </c>
      <c r="D18499" s="62">
        <v>6.92</v>
      </c>
      <c r="E18499" s="173">
        <f t="shared" ref="E18499:E18523" si="409">TRUNC((C18499*D18499),2)</f>
        <v>0.03</v>
      </c>
    </row>
    <row r="18500" spans="1:5">
      <c r="A18500" s="410" t="s">
        <v>3046</v>
      </c>
      <c r="B18500" s="62" t="s">
        <v>131</v>
      </c>
      <c r="C18500" s="62">
        <v>9.6060000000000004E-4</v>
      </c>
      <c r="D18500" s="62">
        <v>50.4</v>
      </c>
      <c r="E18500" s="173">
        <f t="shared" si="409"/>
        <v>0.04</v>
      </c>
    </row>
    <row r="18501" spans="1:5" ht="30">
      <c r="A18501" s="410" t="s">
        <v>3435</v>
      </c>
      <c r="B18501" s="62" t="s">
        <v>123</v>
      </c>
      <c r="C18501" s="62">
        <v>1.1521739099999999</v>
      </c>
      <c r="D18501" s="62">
        <v>0.46</v>
      </c>
      <c r="E18501" s="173">
        <f t="shared" si="409"/>
        <v>0.52</v>
      </c>
    </row>
    <row r="18502" spans="1:5">
      <c r="A18502" s="410" t="s">
        <v>3067</v>
      </c>
      <c r="B18502" s="62" t="s">
        <v>123</v>
      </c>
      <c r="C18502" s="62">
        <v>3.9876000000000001E-4</v>
      </c>
      <c r="D18502" s="62">
        <v>108.95</v>
      </c>
      <c r="E18502" s="173">
        <f t="shared" si="409"/>
        <v>0.04</v>
      </c>
    </row>
    <row r="18503" spans="1:5" ht="30">
      <c r="A18503" s="410" t="s">
        <v>3501</v>
      </c>
      <c r="B18503" s="62" t="s">
        <v>123</v>
      </c>
      <c r="C18503" s="62">
        <v>1</v>
      </c>
      <c r="D18503" s="62">
        <v>221.53</v>
      </c>
      <c r="E18503" s="173">
        <f t="shared" si="409"/>
        <v>221.53</v>
      </c>
    </row>
    <row r="18504" spans="1:5">
      <c r="A18504" s="410" t="s">
        <v>3069</v>
      </c>
      <c r="B18504" s="62" t="s">
        <v>123</v>
      </c>
      <c r="C18504" s="62">
        <v>5.4414600000000004E-3</v>
      </c>
      <c r="D18504" s="62">
        <v>6.21</v>
      </c>
      <c r="E18504" s="173">
        <f t="shared" si="409"/>
        <v>0.03</v>
      </c>
    </row>
    <row r="18505" spans="1:5">
      <c r="A18505" s="410" t="s">
        <v>3047</v>
      </c>
      <c r="B18505" s="62" t="s">
        <v>131</v>
      </c>
      <c r="C18505" s="62">
        <v>8.2407599999999998E-3</v>
      </c>
      <c r="D18505" s="62">
        <v>9.4499999999999993</v>
      </c>
      <c r="E18505" s="173">
        <f t="shared" si="409"/>
        <v>7.0000000000000007E-2</v>
      </c>
    </row>
    <row r="18506" spans="1:5">
      <c r="A18506" s="410" t="s">
        <v>3075</v>
      </c>
      <c r="B18506" s="62" t="s">
        <v>128</v>
      </c>
      <c r="C18506" s="62">
        <v>9.0689999999999998E-4</v>
      </c>
      <c r="D18506" s="62">
        <v>15.32</v>
      </c>
      <c r="E18506" s="173">
        <f t="shared" si="409"/>
        <v>0.01</v>
      </c>
    </row>
    <row r="18507" spans="1:5">
      <c r="A18507" s="410" t="s">
        <v>3076</v>
      </c>
      <c r="B18507" s="62" t="s">
        <v>122</v>
      </c>
      <c r="C18507" s="62">
        <v>0.6</v>
      </c>
      <c r="D18507" s="62">
        <v>1.87</v>
      </c>
      <c r="E18507" s="173">
        <f t="shared" si="409"/>
        <v>1.1200000000000001</v>
      </c>
    </row>
    <row r="18508" spans="1:5">
      <c r="A18508" s="410" t="s">
        <v>3077</v>
      </c>
      <c r="B18508" s="62" t="s">
        <v>122</v>
      </c>
      <c r="C18508" s="62">
        <v>0.6</v>
      </c>
      <c r="D18508" s="62">
        <v>0.71</v>
      </c>
      <c r="E18508" s="173">
        <f t="shared" si="409"/>
        <v>0.42</v>
      </c>
    </row>
    <row r="18509" spans="1:5">
      <c r="A18509" s="410" t="s">
        <v>3078</v>
      </c>
      <c r="B18509" s="62" t="s">
        <v>122</v>
      </c>
      <c r="C18509" s="62">
        <v>0.6</v>
      </c>
      <c r="D18509" s="62">
        <v>0.34</v>
      </c>
      <c r="E18509" s="173">
        <f t="shared" si="409"/>
        <v>0.2</v>
      </c>
    </row>
    <row r="18510" spans="1:5">
      <c r="A18510" s="410" t="s">
        <v>3079</v>
      </c>
      <c r="B18510" s="62" t="s">
        <v>122</v>
      </c>
      <c r="C18510" s="62">
        <v>0.6</v>
      </c>
      <c r="D18510" s="62">
        <v>0.05</v>
      </c>
      <c r="E18510" s="173">
        <f t="shared" si="409"/>
        <v>0.03</v>
      </c>
    </row>
    <row r="18511" spans="1:5">
      <c r="A18511" s="410" t="s">
        <v>3048</v>
      </c>
      <c r="B18511" s="62" t="s">
        <v>123</v>
      </c>
      <c r="C18511" s="62">
        <v>1.58778E-3</v>
      </c>
      <c r="D18511" s="62">
        <v>31.18</v>
      </c>
      <c r="E18511" s="173">
        <f t="shared" si="409"/>
        <v>0.04</v>
      </c>
    </row>
    <row r="18512" spans="1:5">
      <c r="A18512" s="410" t="s">
        <v>3049</v>
      </c>
      <c r="B18512" s="62" t="s">
        <v>123</v>
      </c>
      <c r="C18512" s="62">
        <v>7.4417999999999999E-4</v>
      </c>
      <c r="D18512" s="62">
        <v>178.5</v>
      </c>
      <c r="E18512" s="173">
        <f t="shared" si="409"/>
        <v>0.13</v>
      </c>
    </row>
    <row r="18513" spans="1:5">
      <c r="A18513" s="410" t="s">
        <v>3050</v>
      </c>
      <c r="B18513" s="62" t="s">
        <v>123</v>
      </c>
      <c r="C18513" s="62">
        <v>6.6892320000000005E-2</v>
      </c>
      <c r="D18513" s="62">
        <v>1.17</v>
      </c>
      <c r="E18513" s="173">
        <f t="shared" si="409"/>
        <v>7.0000000000000007E-2</v>
      </c>
    </row>
    <row r="18514" spans="1:5" ht="30">
      <c r="A18514" s="410" t="s">
        <v>3051</v>
      </c>
      <c r="B18514" s="62" t="s">
        <v>123</v>
      </c>
      <c r="C18514" s="62">
        <v>6.4499999999999996E-4</v>
      </c>
      <c r="D18514" s="62">
        <v>140.43</v>
      </c>
      <c r="E18514" s="173">
        <f t="shared" si="409"/>
        <v>0.09</v>
      </c>
    </row>
    <row r="18515" spans="1:5" ht="30">
      <c r="A18515" s="410" t="s">
        <v>3052</v>
      </c>
      <c r="B18515" s="62" t="s">
        <v>123</v>
      </c>
      <c r="C18515" s="62">
        <v>4.3199999999999998E-4</v>
      </c>
      <c r="D18515" s="62">
        <v>123.37</v>
      </c>
      <c r="E18515" s="173">
        <f t="shared" si="409"/>
        <v>0.05</v>
      </c>
    </row>
    <row r="18516" spans="1:5" ht="30">
      <c r="A18516" s="410" t="s">
        <v>3080</v>
      </c>
      <c r="B18516" s="62" t="s">
        <v>123</v>
      </c>
      <c r="C18516" s="62">
        <v>2.6460000000000001E-5</v>
      </c>
      <c r="D18516" s="62">
        <v>593.85</v>
      </c>
      <c r="E18516" s="173">
        <f t="shared" si="409"/>
        <v>0.01</v>
      </c>
    </row>
    <row r="18517" spans="1:5">
      <c r="A18517" s="410" t="s">
        <v>3081</v>
      </c>
      <c r="B18517" s="62" t="s">
        <v>123</v>
      </c>
      <c r="C18517" s="62">
        <v>1.6248E-4</v>
      </c>
      <c r="D18517" s="62">
        <v>134.63</v>
      </c>
      <c r="E18517" s="173">
        <f t="shared" si="409"/>
        <v>0.02</v>
      </c>
    </row>
    <row r="18518" spans="1:5">
      <c r="A18518" s="410" t="s">
        <v>3082</v>
      </c>
      <c r="B18518" s="62" t="s">
        <v>123</v>
      </c>
      <c r="C18518" s="62">
        <v>1.2342000000000001E-4</v>
      </c>
      <c r="D18518" s="62">
        <v>202.84</v>
      </c>
      <c r="E18518" s="173">
        <f t="shared" si="409"/>
        <v>0.02</v>
      </c>
    </row>
    <row r="18519" spans="1:5">
      <c r="A18519" s="410" t="s">
        <v>3083</v>
      </c>
      <c r="B18519" s="62" t="s">
        <v>123</v>
      </c>
      <c r="C18519" s="62">
        <v>2.6460000000000001E-5</v>
      </c>
      <c r="D18519" s="62">
        <v>574.46</v>
      </c>
      <c r="E18519" s="173">
        <f t="shared" si="409"/>
        <v>0.01</v>
      </c>
    </row>
    <row r="18520" spans="1:5">
      <c r="A18520" s="410" t="s">
        <v>3084</v>
      </c>
      <c r="B18520" s="62" t="s">
        <v>123</v>
      </c>
      <c r="C18520" s="62">
        <v>3.252E-5</v>
      </c>
      <c r="D18520" s="62">
        <v>276.64</v>
      </c>
      <c r="E18520" s="173">
        <f t="shared" si="409"/>
        <v>0</v>
      </c>
    </row>
    <row r="18521" spans="1:5">
      <c r="A18521" s="410" t="s">
        <v>3085</v>
      </c>
      <c r="B18521" s="62" t="s">
        <v>123</v>
      </c>
      <c r="C18521" s="62">
        <v>1.6379999999999999E-3</v>
      </c>
      <c r="D18521" s="62">
        <v>8.1</v>
      </c>
      <c r="E18521" s="173">
        <f t="shared" si="409"/>
        <v>0.01</v>
      </c>
    </row>
    <row r="18522" spans="1:5">
      <c r="A18522" s="410" t="s">
        <v>3086</v>
      </c>
      <c r="B18522" s="62" t="s">
        <v>123</v>
      </c>
      <c r="C18522" s="62">
        <v>9.0689999999999998E-4</v>
      </c>
      <c r="D18522" s="62">
        <v>11.01</v>
      </c>
      <c r="E18522" s="173">
        <f t="shared" si="409"/>
        <v>0</v>
      </c>
    </row>
    <row r="18523" spans="1:5">
      <c r="A18523" s="410" t="s">
        <v>3087</v>
      </c>
      <c r="B18523" s="62" t="s">
        <v>123</v>
      </c>
      <c r="C18523" s="62">
        <v>9.0689999999999998E-4</v>
      </c>
      <c r="D18523" s="62">
        <v>24.42</v>
      </c>
      <c r="E18523" s="173">
        <f t="shared" si="409"/>
        <v>0.02</v>
      </c>
    </row>
    <row r="18524" spans="1:5">
      <c r="A18524" s="410" t="s">
        <v>562</v>
      </c>
      <c r="B18524" s="62" t="s">
        <v>563</v>
      </c>
      <c r="C18524" s="62" t="s">
        <v>563</v>
      </c>
      <c r="D18524" s="62" t="s">
        <v>563</v>
      </c>
      <c r="E18524" s="173">
        <f>SUM(E18499:E18523)</f>
        <v>224.50999999999996</v>
      </c>
    </row>
    <row r="18525" spans="1:5">
      <c r="A18525" s="410"/>
      <c r="B18525" s="62"/>
      <c r="C18525" s="62"/>
      <c r="D18525" s="62"/>
      <c r="E18525" s="173"/>
    </row>
    <row r="18526" spans="1:5">
      <c r="A18526" s="410" t="s">
        <v>565</v>
      </c>
      <c r="B18526" s="62" t="s">
        <v>563</v>
      </c>
      <c r="C18526" s="62" t="s">
        <v>563</v>
      </c>
      <c r="D18526" s="62" t="s">
        <v>563</v>
      </c>
      <c r="E18526" s="173">
        <f>E18491+E18496+E18524</f>
        <v>231.15999999999997</v>
      </c>
    </row>
    <row r="18527" spans="1:5">
      <c r="A18527" s="410"/>
      <c r="B18527" s="62"/>
      <c r="C18527" s="62"/>
      <c r="D18527" s="413"/>
      <c r="E18527" s="173"/>
    </row>
    <row r="18528" spans="1:5">
      <c r="A18528" s="410"/>
      <c r="B18528" s="62"/>
      <c r="C18528" s="62"/>
      <c r="D18528" s="62"/>
      <c r="E18528" s="173"/>
    </row>
    <row r="18529" spans="1:5">
      <c r="A18529" s="410"/>
      <c r="B18529" s="62"/>
      <c r="C18529" s="62"/>
      <c r="D18529" s="62"/>
      <c r="E18529" s="173"/>
    </row>
    <row r="18530" spans="1:5">
      <c r="A18530" s="410" t="s">
        <v>1637</v>
      </c>
      <c r="B18530" s="62" t="s">
        <v>3755</v>
      </c>
      <c r="C18530" s="62"/>
      <c r="D18530" s="62"/>
      <c r="E18530" s="173"/>
    </row>
    <row r="18531" spans="1:5" ht="30">
      <c r="A18531" s="410" t="s">
        <v>2615</v>
      </c>
      <c r="B18531" s="62"/>
      <c r="C18531" s="62"/>
      <c r="D18531" s="62"/>
      <c r="E18531" s="173"/>
    </row>
    <row r="18532" spans="1:5">
      <c r="A18532" s="410" t="s">
        <v>570</v>
      </c>
      <c r="B18532" s="62"/>
      <c r="C18532" s="62"/>
      <c r="D18532" s="62"/>
      <c r="E18532" s="173"/>
    </row>
    <row r="18533" spans="1:5">
      <c r="A18533" s="410"/>
      <c r="B18533" s="62"/>
      <c r="C18533" s="62"/>
      <c r="D18533" s="62"/>
      <c r="E18533" s="173"/>
    </row>
    <row r="18534" spans="1:5">
      <c r="A18534" s="410" t="s">
        <v>576</v>
      </c>
      <c r="B18534" s="62" t="s">
        <v>558</v>
      </c>
      <c r="C18534" s="62" t="s">
        <v>559</v>
      </c>
      <c r="D18534" s="62" t="s">
        <v>560</v>
      </c>
      <c r="E18534" s="173" t="s">
        <v>561</v>
      </c>
    </row>
    <row r="18535" spans="1:5" ht="30">
      <c r="A18535" s="410" t="s">
        <v>3061</v>
      </c>
      <c r="B18535" s="62" t="s">
        <v>123</v>
      </c>
      <c r="C18535" s="62">
        <v>6.7700000000000006E-5</v>
      </c>
      <c r="D18535" s="62">
        <v>576</v>
      </c>
      <c r="E18535" s="173">
        <f>TRUNC((C18535*D18535),2)</f>
        <v>0.03</v>
      </c>
    </row>
    <row r="18536" spans="1:5">
      <c r="A18536" s="410" t="s">
        <v>562</v>
      </c>
      <c r="B18536" s="62" t="s">
        <v>563</v>
      </c>
      <c r="C18536" s="62" t="s">
        <v>563</v>
      </c>
      <c r="D18536" s="62" t="s">
        <v>563</v>
      </c>
      <c r="E18536" s="173">
        <f>SUM(E18535:E18535)</f>
        <v>0.03</v>
      </c>
    </row>
    <row r="18537" spans="1:5">
      <c r="A18537" s="410"/>
      <c r="B18537" s="62"/>
      <c r="C18537" s="62"/>
      <c r="D18537" s="62"/>
      <c r="E18537" s="173"/>
    </row>
    <row r="18538" spans="1:5">
      <c r="A18538" s="410" t="s">
        <v>557</v>
      </c>
      <c r="B18538" s="62" t="s">
        <v>558</v>
      </c>
      <c r="C18538" s="62" t="s">
        <v>559</v>
      </c>
      <c r="D18538" s="62" t="s">
        <v>560</v>
      </c>
      <c r="E18538" s="173" t="s">
        <v>561</v>
      </c>
    </row>
    <row r="18539" spans="1:5">
      <c r="A18539" s="410" t="s">
        <v>3090</v>
      </c>
      <c r="B18539" s="62" t="s">
        <v>122</v>
      </c>
      <c r="C18539" s="62">
        <v>0.50854999999999995</v>
      </c>
      <c r="D18539" s="62">
        <v>13.3</v>
      </c>
      <c r="E18539" s="173">
        <f>TRUNC((C18539*D18539),2)</f>
        <v>6.76</v>
      </c>
    </row>
    <row r="18540" spans="1:5">
      <c r="A18540" s="410" t="s">
        <v>3063</v>
      </c>
      <c r="B18540" s="62" t="s">
        <v>122</v>
      </c>
      <c r="C18540" s="62">
        <v>0.50854999999999995</v>
      </c>
      <c r="D18540" s="62">
        <v>8.51</v>
      </c>
      <c r="E18540" s="173">
        <f>TRUNC((C18540*D18540),2)</f>
        <v>4.32</v>
      </c>
    </row>
    <row r="18541" spans="1:5">
      <c r="A18541" s="410" t="s">
        <v>562</v>
      </c>
      <c r="B18541" s="62" t="s">
        <v>563</v>
      </c>
      <c r="C18541" s="62" t="s">
        <v>563</v>
      </c>
      <c r="D18541" s="62" t="s">
        <v>563</v>
      </c>
      <c r="E18541" s="173">
        <f>SUM(E18539:E18540)</f>
        <v>11.08</v>
      </c>
    </row>
    <row r="18542" spans="1:5">
      <c r="A18542" s="410"/>
      <c r="B18542" s="62"/>
      <c r="C18542" s="62"/>
      <c r="D18542" s="62"/>
      <c r="E18542" s="173"/>
    </row>
    <row r="18543" spans="1:5">
      <c r="A18543" s="410" t="s">
        <v>564</v>
      </c>
      <c r="B18543" s="62" t="s">
        <v>558</v>
      </c>
      <c r="C18543" s="62" t="s">
        <v>559</v>
      </c>
      <c r="D18543" s="62" t="s">
        <v>560</v>
      </c>
      <c r="E18543" s="173" t="s">
        <v>561</v>
      </c>
    </row>
    <row r="18544" spans="1:5">
      <c r="A18544" s="410" t="s">
        <v>3066</v>
      </c>
      <c r="B18544" s="62" t="s">
        <v>123</v>
      </c>
      <c r="C18544" s="62">
        <v>8.0172000000000004E-3</v>
      </c>
      <c r="D18544" s="62">
        <v>6.92</v>
      </c>
      <c r="E18544" s="173">
        <f t="shared" ref="E18544:E18567" si="410">TRUNC((C18544*D18544),2)</f>
        <v>0.05</v>
      </c>
    </row>
    <row r="18545" spans="1:5">
      <c r="A18545" s="410" t="s">
        <v>3046</v>
      </c>
      <c r="B18545" s="62" t="s">
        <v>131</v>
      </c>
      <c r="C18545" s="62">
        <v>1.601E-3</v>
      </c>
      <c r="D18545" s="62">
        <v>50.4</v>
      </c>
      <c r="E18545" s="173">
        <f t="shared" si="410"/>
        <v>0.08</v>
      </c>
    </row>
    <row r="18546" spans="1:5">
      <c r="A18546" s="410" t="s">
        <v>3067</v>
      </c>
      <c r="B18546" s="62" t="s">
        <v>123</v>
      </c>
      <c r="C18546" s="62">
        <v>6.646E-4</v>
      </c>
      <c r="D18546" s="62">
        <v>108.95</v>
      </c>
      <c r="E18546" s="173">
        <f t="shared" si="410"/>
        <v>7.0000000000000007E-2</v>
      </c>
    </row>
    <row r="18547" spans="1:5">
      <c r="A18547" s="410" t="s">
        <v>3502</v>
      </c>
      <c r="B18547" s="62" t="s">
        <v>123</v>
      </c>
      <c r="C18547" s="62">
        <v>1</v>
      </c>
      <c r="D18547" s="62">
        <v>140</v>
      </c>
      <c r="E18547" s="173">
        <f t="shared" si="410"/>
        <v>140</v>
      </c>
    </row>
    <row r="18548" spans="1:5">
      <c r="A18548" s="410" t="s">
        <v>3069</v>
      </c>
      <c r="B18548" s="62" t="s">
        <v>123</v>
      </c>
      <c r="C18548" s="62">
        <v>9.0691000000000001E-3</v>
      </c>
      <c r="D18548" s="62">
        <v>6.21</v>
      </c>
      <c r="E18548" s="173">
        <f t="shared" si="410"/>
        <v>0.05</v>
      </c>
    </row>
    <row r="18549" spans="1:5">
      <c r="A18549" s="410" t="s">
        <v>3047</v>
      </c>
      <c r="B18549" s="62" t="s">
        <v>131</v>
      </c>
      <c r="C18549" s="62">
        <v>1.37346E-2</v>
      </c>
      <c r="D18549" s="62">
        <v>9.4499999999999993</v>
      </c>
      <c r="E18549" s="173">
        <f t="shared" si="410"/>
        <v>0.12</v>
      </c>
    </row>
    <row r="18550" spans="1:5">
      <c r="A18550" s="410" t="s">
        <v>3075</v>
      </c>
      <c r="B18550" s="62" t="s">
        <v>128</v>
      </c>
      <c r="C18550" s="62">
        <v>1.5115E-3</v>
      </c>
      <c r="D18550" s="62">
        <v>15.32</v>
      </c>
      <c r="E18550" s="173">
        <f t="shared" si="410"/>
        <v>0.02</v>
      </c>
    </row>
    <row r="18551" spans="1:5">
      <c r="A18551" s="410" t="s">
        <v>3076</v>
      </c>
      <c r="B18551" s="62" t="s">
        <v>122</v>
      </c>
      <c r="C18551" s="62">
        <v>1</v>
      </c>
      <c r="D18551" s="62">
        <v>1.87</v>
      </c>
      <c r="E18551" s="173">
        <f t="shared" si="410"/>
        <v>1.87</v>
      </c>
    </row>
    <row r="18552" spans="1:5">
      <c r="A18552" s="410" t="s">
        <v>3077</v>
      </c>
      <c r="B18552" s="62" t="s">
        <v>122</v>
      </c>
      <c r="C18552" s="62">
        <v>1</v>
      </c>
      <c r="D18552" s="62">
        <v>0.71</v>
      </c>
      <c r="E18552" s="173">
        <f t="shared" si="410"/>
        <v>0.71</v>
      </c>
    </row>
    <row r="18553" spans="1:5">
      <c r="A18553" s="410" t="s">
        <v>3078</v>
      </c>
      <c r="B18553" s="62" t="s">
        <v>122</v>
      </c>
      <c r="C18553" s="62">
        <v>1</v>
      </c>
      <c r="D18553" s="62">
        <v>0.34</v>
      </c>
      <c r="E18553" s="173">
        <f t="shared" si="410"/>
        <v>0.34</v>
      </c>
    </row>
    <row r="18554" spans="1:5">
      <c r="A18554" s="410" t="s">
        <v>3079</v>
      </c>
      <c r="B18554" s="62" t="s">
        <v>122</v>
      </c>
      <c r="C18554" s="62">
        <v>1</v>
      </c>
      <c r="D18554" s="62">
        <v>0.05</v>
      </c>
      <c r="E18554" s="173">
        <f t="shared" si="410"/>
        <v>0.05</v>
      </c>
    </row>
    <row r="18555" spans="1:5">
      <c r="A18555" s="410" t="s">
        <v>3048</v>
      </c>
      <c r="B18555" s="62" t="s">
        <v>123</v>
      </c>
      <c r="C18555" s="62">
        <v>2.6462999999999999E-3</v>
      </c>
      <c r="D18555" s="62">
        <v>31.18</v>
      </c>
      <c r="E18555" s="173">
        <f t="shared" si="410"/>
        <v>0.08</v>
      </c>
    </row>
    <row r="18556" spans="1:5">
      <c r="A18556" s="410" t="s">
        <v>3049</v>
      </c>
      <c r="B18556" s="62" t="s">
        <v>123</v>
      </c>
      <c r="C18556" s="62">
        <v>1.2403E-3</v>
      </c>
      <c r="D18556" s="62">
        <v>178.5</v>
      </c>
      <c r="E18556" s="173">
        <f t="shared" si="410"/>
        <v>0.22</v>
      </c>
    </row>
    <row r="18557" spans="1:5">
      <c r="A18557" s="410" t="s">
        <v>3050</v>
      </c>
      <c r="B18557" s="62" t="s">
        <v>123</v>
      </c>
      <c r="C18557" s="62">
        <v>0.11148719999999999</v>
      </c>
      <c r="D18557" s="62">
        <v>1.17</v>
      </c>
      <c r="E18557" s="173">
        <f t="shared" si="410"/>
        <v>0.13</v>
      </c>
    </row>
    <row r="18558" spans="1:5" ht="30">
      <c r="A18558" s="410" t="s">
        <v>3051</v>
      </c>
      <c r="B18558" s="62" t="s">
        <v>123</v>
      </c>
      <c r="C18558" s="62">
        <v>1.075E-3</v>
      </c>
      <c r="D18558" s="62">
        <v>140.43</v>
      </c>
      <c r="E18558" s="173">
        <f t="shared" si="410"/>
        <v>0.15</v>
      </c>
    </row>
    <row r="18559" spans="1:5" ht="30">
      <c r="A18559" s="410" t="s">
        <v>3052</v>
      </c>
      <c r="B18559" s="62" t="s">
        <v>123</v>
      </c>
      <c r="C18559" s="62">
        <v>7.2000000000000005E-4</v>
      </c>
      <c r="D18559" s="62">
        <v>123.37</v>
      </c>
      <c r="E18559" s="173">
        <f t="shared" si="410"/>
        <v>0.08</v>
      </c>
    </row>
    <row r="18560" spans="1:5" ht="30">
      <c r="A18560" s="410" t="s">
        <v>3080</v>
      </c>
      <c r="B18560" s="62" t="s">
        <v>123</v>
      </c>
      <c r="C18560" s="62">
        <v>4.4100000000000001E-5</v>
      </c>
      <c r="D18560" s="62">
        <v>593.85</v>
      </c>
      <c r="E18560" s="173">
        <f t="shared" si="410"/>
        <v>0.02</v>
      </c>
    </row>
    <row r="18561" spans="1:5">
      <c r="A18561" s="410" t="s">
        <v>3081</v>
      </c>
      <c r="B18561" s="62" t="s">
        <v>123</v>
      </c>
      <c r="C18561" s="62">
        <v>2.7080000000000002E-4</v>
      </c>
      <c r="D18561" s="62">
        <v>134.63</v>
      </c>
      <c r="E18561" s="173">
        <f t="shared" si="410"/>
        <v>0.03</v>
      </c>
    </row>
    <row r="18562" spans="1:5">
      <c r="A18562" s="410" t="s">
        <v>3082</v>
      </c>
      <c r="B18562" s="62" t="s">
        <v>123</v>
      </c>
      <c r="C18562" s="62">
        <v>2.0570000000000001E-4</v>
      </c>
      <c r="D18562" s="62">
        <v>202.84</v>
      </c>
      <c r="E18562" s="173">
        <f t="shared" si="410"/>
        <v>0.04</v>
      </c>
    </row>
    <row r="18563" spans="1:5">
      <c r="A18563" s="410" t="s">
        <v>3083</v>
      </c>
      <c r="B18563" s="62" t="s">
        <v>123</v>
      </c>
      <c r="C18563" s="62">
        <v>4.4100000000000001E-5</v>
      </c>
      <c r="D18563" s="62">
        <v>574.46</v>
      </c>
      <c r="E18563" s="173">
        <f t="shared" si="410"/>
        <v>0.02</v>
      </c>
    </row>
    <row r="18564" spans="1:5">
      <c r="A18564" s="410" t="s">
        <v>3084</v>
      </c>
      <c r="B18564" s="62" t="s">
        <v>123</v>
      </c>
      <c r="C18564" s="62">
        <v>5.4200000000000003E-5</v>
      </c>
      <c r="D18564" s="62">
        <v>276.64</v>
      </c>
      <c r="E18564" s="173">
        <f t="shared" si="410"/>
        <v>0.01</v>
      </c>
    </row>
    <row r="18565" spans="1:5">
      <c r="A18565" s="410" t="s">
        <v>3085</v>
      </c>
      <c r="B18565" s="62" t="s">
        <v>123</v>
      </c>
      <c r="C18565" s="62">
        <v>2.7299999999999998E-3</v>
      </c>
      <c r="D18565" s="62">
        <v>8.1</v>
      </c>
      <c r="E18565" s="173">
        <f t="shared" si="410"/>
        <v>0.02</v>
      </c>
    </row>
    <row r="18566" spans="1:5">
      <c r="A18566" s="410" t="s">
        <v>3086</v>
      </c>
      <c r="B18566" s="62" t="s">
        <v>123</v>
      </c>
      <c r="C18566" s="62">
        <v>1.5115E-3</v>
      </c>
      <c r="D18566" s="62">
        <v>11.01</v>
      </c>
      <c r="E18566" s="173">
        <f t="shared" si="410"/>
        <v>0.01</v>
      </c>
    </row>
    <row r="18567" spans="1:5">
      <c r="A18567" s="410" t="s">
        <v>3087</v>
      </c>
      <c r="B18567" s="62" t="s">
        <v>123</v>
      </c>
      <c r="C18567" s="62">
        <v>1.5115E-3</v>
      </c>
      <c r="D18567" s="62">
        <v>24.42</v>
      </c>
      <c r="E18567" s="173">
        <f t="shared" si="410"/>
        <v>0.03</v>
      </c>
    </row>
    <row r="18568" spans="1:5">
      <c r="A18568" s="410" t="s">
        <v>562</v>
      </c>
      <c r="B18568" s="62" t="s">
        <v>563</v>
      </c>
      <c r="C18568" s="62" t="s">
        <v>563</v>
      </c>
      <c r="D18568" s="62" t="s">
        <v>563</v>
      </c>
      <c r="E18568" s="173">
        <f>SUM(E18544:E18567)</f>
        <v>144.20000000000007</v>
      </c>
    </row>
    <row r="18569" spans="1:5">
      <c r="A18569" s="410"/>
      <c r="B18569" s="62"/>
      <c r="C18569" s="62"/>
      <c r="D18569" s="62"/>
      <c r="E18569" s="173"/>
    </row>
    <row r="18570" spans="1:5">
      <c r="A18570" s="410" t="s">
        <v>565</v>
      </c>
      <c r="B18570" s="62" t="s">
        <v>563</v>
      </c>
      <c r="C18570" s="62" t="s">
        <v>563</v>
      </c>
      <c r="D18570" s="62" t="s">
        <v>563</v>
      </c>
      <c r="E18570" s="173">
        <f>E18536+E18541+E18568</f>
        <v>155.31000000000006</v>
      </c>
    </row>
    <row r="18571" spans="1:5">
      <c r="A18571" s="410"/>
      <c r="B18571" s="62"/>
      <c r="C18571" s="62"/>
      <c r="D18571" s="413"/>
      <c r="E18571" s="173"/>
    </row>
    <row r="18572" spans="1:5">
      <c r="A18572" s="410"/>
      <c r="B18572" s="62"/>
      <c r="C18572" s="62"/>
      <c r="D18572" s="62"/>
      <c r="E18572" s="173"/>
    </row>
    <row r="18573" spans="1:5">
      <c r="A18573" s="410"/>
      <c r="B18573" s="62"/>
      <c r="C18573" s="62"/>
      <c r="D18573" s="62"/>
      <c r="E18573" s="173"/>
    </row>
    <row r="18574" spans="1:5">
      <c r="A18574" s="410" t="s">
        <v>1638</v>
      </c>
      <c r="B18574" s="62" t="s">
        <v>3756</v>
      </c>
      <c r="C18574" s="62"/>
      <c r="D18574" s="62"/>
      <c r="E18574" s="173"/>
    </row>
    <row r="18575" spans="1:5">
      <c r="A18575" s="410" t="s">
        <v>2616</v>
      </c>
      <c r="B18575" s="62"/>
      <c r="C18575" s="62"/>
      <c r="D18575" s="62"/>
      <c r="E18575" s="173"/>
    </row>
    <row r="18576" spans="1:5">
      <c r="A18576" s="410" t="s">
        <v>570</v>
      </c>
      <c r="B18576" s="62"/>
      <c r="C18576" s="62"/>
      <c r="D18576" s="62"/>
      <c r="E18576" s="173"/>
    </row>
    <row r="18577" spans="1:5">
      <c r="A18577" s="410"/>
      <c r="B18577" s="62"/>
      <c r="C18577" s="62"/>
      <c r="D18577" s="62"/>
      <c r="E18577" s="173"/>
    </row>
    <row r="18578" spans="1:5">
      <c r="A18578" s="410" t="s">
        <v>576</v>
      </c>
      <c r="B18578" s="62" t="s">
        <v>558</v>
      </c>
      <c r="C18578" s="62" t="s">
        <v>559</v>
      </c>
      <c r="D18578" s="62" t="s">
        <v>560</v>
      </c>
      <c r="E18578" s="173" t="s">
        <v>561</v>
      </c>
    </row>
    <row r="18579" spans="1:5" ht="30">
      <c r="A18579" s="410" t="s">
        <v>3061</v>
      </c>
      <c r="B18579" s="62" t="s">
        <v>123</v>
      </c>
      <c r="C18579" s="62">
        <v>4.0620000000000001E-5</v>
      </c>
      <c r="D18579" s="62">
        <v>576</v>
      </c>
      <c r="E18579" s="173">
        <f>TRUNC((C18579*D18579),2)</f>
        <v>0.02</v>
      </c>
    </row>
    <row r="18580" spans="1:5">
      <c r="A18580" s="410" t="s">
        <v>562</v>
      </c>
      <c r="B18580" s="62" t="s">
        <v>563</v>
      </c>
      <c r="C18580" s="62" t="s">
        <v>563</v>
      </c>
      <c r="D18580" s="62" t="s">
        <v>563</v>
      </c>
      <c r="E18580" s="173">
        <f>SUM(E18579:E18579)</f>
        <v>0.02</v>
      </c>
    </row>
    <row r="18581" spans="1:5">
      <c r="A18581" s="410"/>
      <c r="B18581" s="62"/>
      <c r="C18581" s="62"/>
      <c r="D18581" s="62"/>
      <c r="E18581" s="173"/>
    </row>
    <row r="18582" spans="1:5">
      <c r="A18582" s="410" t="s">
        <v>557</v>
      </c>
      <c r="B18582" s="62" t="s">
        <v>558</v>
      </c>
      <c r="C18582" s="62" t="s">
        <v>559</v>
      </c>
      <c r="D18582" s="62" t="s">
        <v>560</v>
      </c>
      <c r="E18582" s="173" t="s">
        <v>561</v>
      </c>
    </row>
    <row r="18583" spans="1:5">
      <c r="A18583" s="410" t="s">
        <v>3105</v>
      </c>
      <c r="B18583" s="62" t="s">
        <v>122</v>
      </c>
      <c r="C18583" s="62">
        <v>0.30435000000000001</v>
      </c>
      <c r="D18583" s="62">
        <v>13.3</v>
      </c>
      <c r="E18583" s="173">
        <f>TRUNC((C18583*D18583),2)</f>
        <v>4.04</v>
      </c>
    </row>
    <row r="18584" spans="1:5">
      <c r="A18584" s="410" t="s">
        <v>3063</v>
      </c>
      <c r="B18584" s="62" t="s">
        <v>122</v>
      </c>
      <c r="C18584" s="62">
        <v>0.30513000000000001</v>
      </c>
      <c r="D18584" s="62">
        <v>8.51</v>
      </c>
      <c r="E18584" s="173">
        <f>TRUNC((C18584*D18584),2)</f>
        <v>2.59</v>
      </c>
    </row>
    <row r="18585" spans="1:5">
      <c r="A18585" s="410" t="s">
        <v>562</v>
      </c>
      <c r="B18585" s="62" t="s">
        <v>563</v>
      </c>
      <c r="C18585" s="62" t="s">
        <v>563</v>
      </c>
      <c r="D18585" s="62" t="s">
        <v>563</v>
      </c>
      <c r="E18585" s="173">
        <f>SUM(E18583:E18584)</f>
        <v>6.63</v>
      </c>
    </row>
    <row r="18586" spans="1:5">
      <c r="A18586" s="410"/>
      <c r="B18586" s="62"/>
      <c r="C18586" s="62"/>
      <c r="D18586" s="62"/>
      <c r="E18586" s="173"/>
    </row>
    <row r="18587" spans="1:5">
      <c r="A18587" s="410" t="s">
        <v>564</v>
      </c>
      <c r="B18587" s="62" t="s">
        <v>558</v>
      </c>
      <c r="C18587" s="62" t="s">
        <v>559</v>
      </c>
      <c r="D18587" s="62" t="s">
        <v>560</v>
      </c>
      <c r="E18587" s="173" t="s">
        <v>561</v>
      </c>
    </row>
    <row r="18588" spans="1:5">
      <c r="A18588" s="410" t="s">
        <v>3066</v>
      </c>
      <c r="B18588" s="62" t="s">
        <v>123</v>
      </c>
      <c r="C18588" s="62">
        <v>4.8103199999999999E-3</v>
      </c>
      <c r="D18588" s="62">
        <v>6.92</v>
      </c>
      <c r="E18588" s="173">
        <f t="shared" ref="E18588:E18612" si="411">TRUNC((C18588*D18588),2)</f>
        <v>0.03</v>
      </c>
    </row>
    <row r="18589" spans="1:5">
      <c r="A18589" s="410" t="s">
        <v>3046</v>
      </c>
      <c r="B18589" s="62" t="s">
        <v>131</v>
      </c>
      <c r="C18589" s="62">
        <v>9.6060000000000004E-4</v>
      </c>
      <c r="D18589" s="62">
        <v>50.4</v>
      </c>
      <c r="E18589" s="173">
        <f t="shared" si="411"/>
        <v>0.04</v>
      </c>
    </row>
    <row r="18590" spans="1:5" ht="30">
      <c r="A18590" s="410" t="s">
        <v>3435</v>
      </c>
      <c r="B18590" s="62" t="s">
        <v>123</v>
      </c>
      <c r="C18590" s="62">
        <v>1.1521739099999999</v>
      </c>
      <c r="D18590" s="62">
        <v>0.46</v>
      </c>
      <c r="E18590" s="173">
        <f t="shared" si="411"/>
        <v>0.52</v>
      </c>
    </row>
    <row r="18591" spans="1:5">
      <c r="A18591" s="410" t="s">
        <v>3067</v>
      </c>
      <c r="B18591" s="62" t="s">
        <v>123</v>
      </c>
      <c r="C18591" s="62">
        <v>3.9876000000000001E-4</v>
      </c>
      <c r="D18591" s="62">
        <v>108.95</v>
      </c>
      <c r="E18591" s="173">
        <f t="shared" si="411"/>
        <v>0.04</v>
      </c>
    </row>
    <row r="18592" spans="1:5">
      <c r="A18592" s="410" t="s">
        <v>3503</v>
      </c>
      <c r="B18592" s="62" t="s">
        <v>123</v>
      </c>
      <c r="C18592" s="62">
        <v>1</v>
      </c>
      <c r="D18592" s="62">
        <v>480</v>
      </c>
      <c r="E18592" s="173">
        <f t="shared" si="411"/>
        <v>480</v>
      </c>
    </row>
    <row r="18593" spans="1:5">
      <c r="A18593" s="410" t="s">
        <v>3069</v>
      </c>
      <c r="B18593" s="62" t="s">
        <v>123</v>
      </c>
      <c r="C18593" s="62">
        <v>5.4414600000000004E-3</v>
      </c>
      <c r="D18593" s="62">
        <v>6.21</v>
      </c>
      <c r="E18593" s="173">
        <f t="shared" si="411"/>
        <v>0.03</v>
      </c>
    </row>
    <row r="18594" spans="1:5">
      <c r="A18594" s="410" t="s">
        <v>3047</v>
      </c>
      <c r="B18594" s="62" t="s">
        <v>131</v>
      </c>
      <c r="C18594" s="62">
        <v>8.2407599999999998E-3</v>
      </c>
      <c r="D18594" s="62">
        <v>9.4499999999999993</v>
      </c>
      <c r="E18594" s="173">
        <f t="shared" si="411"/>
        <v>7.0000000000000007E-2</v>
      </c>
    </row>
    <row r="18595" spans="1:5">
      <c r="A18595" s="410" t="s">
        <v>3075</v>
      </c>
      <c r="B18595" s="62" t="s">
        <v>128</v>
      </c>
      <c r="C18595" s="62">
        <v>9.0689999999999998E-4</v>
      </c>
      <c r="D18595" s="62">
        <v>15.32</v>
      </c>
      <c r="E18595" s="173">
        <f t="shared" si="411"/>
        <v>0.01</v>
      </c>
    </row>
    <row r="18596" spans="1:5">
      <c r="A18596" s="410" t="s">
        <v>3076</v>
      </c>
      <c r="B18596" s="62" t="s">
        <v>122</v>
      </c>
      <c r="C18596" s="62">
        <v>0.6</v>
      </c>
      <c r="D18596" s="62">
        <v>1.87</v>
      </c>
      <c r="E18596" s="173">
        <f t="shared" si="411"/>
        <v>1.1200000000000001</v>
      </c>
    </row>
    <row r="18597" spans="1:5">
      <c r="A18597" s="410" t="s">
        <v>3077</v>
      </c>
      <c r="B18597" s="62" t="s">
        <v>122</v>
      </c>
      <c r="C18597" s="62">
        <v>0.6</v>
      </c>
      <c r="D18597" s="62">
        <v>0.71</v>
      </c>
      <c r="E18597" s="173">
        <f t="shared" si="411"/>
        <v>0.42</v>
      </c>
    </row>
    <row r="18598" spans="1:5">
      <c r="A18598" s="410" t="s">
        <v>3078</v>
      </c>
      <c r="B18598" s="62" t="s">
        <v>122</v>
      </c>
      <c r="C18598" s="62">
        <v>0.6</v>
      </c>
      <c r="D18598" s="62">
        <v>0.34</v>
      </c>
      <c r="E18598" s="173">
        <f t="shared" si="411"/>
        <v>0.2</v>
      </c>
    </row>
    <row r="18599" spans="1:5">
      <c r="A18599" s="410" t="s">
        <v>3079</v>
      </c>
      <c r="B18599" s="62" t="s">
        <v>122</v>
      </c>
      <c r="C18599" s="62">
        <v>0.6</v>
      </c>
      <c r="D18599" s="62">
        <v>0.05</v>
      </c>
      <c r="E18599" s="173">
        <f t="shared" si="411"/>
        <v>0.03</v>
      </c>
    </row>
    <row r="18600" spans="1:5">
      <c r="A18600" s="410" t="s">
        <v>3048</v>
      </c>
      <c r="B18600" s="62" t="s">
        <v>123</v>
      </c>
      <c r="C18600" s="62">
        <v>1.58778E-3</v>
      </c>
      <c r="D18600" s="62">
        <v>31.18</v>
      </c>
      <c r="E18600" s="173">
        <f t="shared" si="411"/>
        <v>0.04</v>
      </c>
    </row>
    <row r="18601" spans="1:5">
      <c r="A18601" s="410" t="s">
        <v>3049</v>
      </c>
      <c r="B18601" s="62" t="s">
        <v>123</v>
      </c>
      <c r="C18601" s="62">
        <v>7.4417999999999999E-4</v>
      </c>
      <c r="D18601" s="62">
        <v>178.5</v>
      </c>
      <c r="E18601" s="173">
        <f t="shared" si="411"/>
        <v>0.13</v>
      </c>
    </row>
    <row r="18602" spans="1:5">
      <c r="A18602" s="410" t="s">
        <v>3050</v>
      </c>
      <c r="B18602" s="62" t="s">
        <v>123</v>
      </c>
      <c r="C18602" s="62">
        <v>6.6892320000000005E-2</v>
      </c>
      <c r="D18602" s="62">
        <v>1.17</v>
      </c>
      <c r="E18602" s="173">
        <f t="shared" si="411"/>
        <v>7.0000000000000007E-2</v>
      </c>
    </row>
    <row r="18603" spans="1:5" ht="30">
      <c r="A18603" s="410" t="s">
        <v>3051</v>
      </c>
      <c r="B18603" s="62" t="s">
        <v>123</v>
      </c>
      <c r="C18603" s="62">
        <v>6.4499999999999996E-4</v>
      </c>
      <c r="D18603" s="62">
        <v>140.43</v>
      </c>
      <c r="E18603" s="173">
        <f t="shared" si="411"/>
        <v>0.09</v>
      </c>
    </row>
    <row r="18604" spans="1:5" ht="30">
      <c r="A18604" s="410" t="s">
        <v>3052</v>
      </c>
      <c r="B18604" s="62" t="s">
        <v>123</v>
      </c>
      <c r="C18604" s="62">
        <v>4.3199999999999998E-4</v>
      </c>
      <c r="D18604" s="62">
        <v>123.37</v>
      </c>
      <c r="E18604" s="173">
        <f t="shared" si="411"/>
        <v>0.05</v>
      </c>
    </row>
    <row r="18605" spans="1:5" ht="30">
      <c r="A18605" s="410" t="s">
        <v>3080</v>
      </c>
      <c r="B18605" s="62" t="s">
        <v>123</v>
      </c>
      <c r="C18605" s="62">
        <v>2.6460000000000001E-5</v>
      </c>
      <c r="D18605" s="62">
        <v>593.85</v>
      </c>
      <c r="E18605" s="173">
        <f t="shared" si="411"/>
        <v>0.01</v>
      </c>
    </row>
    <row r="18606" spans="1:5">
      <c r="A18606" s="410" t="s">
        <v>3081</v>
      </c>
      <c r="B18606" s="62" t="s">
        <v>123</v>
      </c>
      <c r="C18606" s="62">
        <v>1.6248E-4</v>
      </c>
      <c r="D18606" s="62">
        <v>134.63</v>
      </c>
      <c r="E18606" s="173">
        <f t="shared" si="411"/>
        <v>0.02</v>
      </c>
    </row>
    <row r="18607" spans="1:5">
      <c r="A18607" s="410" t="s">
        <v>3082</v>
      </c>
      <c r="B18607" s="62" t="s">
        <v>123</v>
      </c>
      <c r="C18607" s="62">
        <v>1.2342000000000001E-4</v>
      </c>
      <c r="D18607" s="62">
        <v>202.84</v>
      </c>
      <c r="E18607" s="173">
        <f t="shared" si="411"/>
        <v>0.02</v>
      </c>
    </row>
    <row r="18608" spans="1:5">
      <c r="A18608" s="410" t="s">
        <v>3083</v>
      </c>
      <c r="B18608" s="62" t="s">
        <v>123</v>
      </c>
      <c r="C18608" s="62">
        <v>2.6460000000000001E-5</v>
      </c>
      <c r="D18608" s="62">
        <v>574.46</v>
      </c>
      <c r="E18608" s="173">
        <f t="shared" si="411"/>
        <v>0.01</v>
      </c>
    </row>
    <row r="18609" spans="1:5">
      <c r="A18609" s="410" t="s">
        <v>3084</v>
      </c>
      <c r="B18609" s="62" t="s">
        <v>123</v>
      </c>
      <c r="C18609" s="62">
        <v>3.252E-5</v>
      </c>
      <c r="D18609" s="62">
        <v>276.64</v>
      </c>
      <c r="E18609" s="173">
        <f t="shared" si="411"/>
        <v>0</v>
      </c>
    </row>
    <row r="18610" spans="1:5">
      <c r="A18610" s="410" t="s">
        <v>3085</v>
      </c>
      <c r="B18610" s="62" t="s">
        <v>123</v>
      </c>
      <c r="C18610" s="62">
        <v>1.6379999999999999E-3</v>
      </c>
      <c r="D18610" s="62">
        <v>8.1</v>
      </c>
      <c r="E18610" s="173">
        <f t="shared" si="411"/>
        <v>0.01</v>
      </c>
    </row>
    <row r="18611" spans="1:5">
      <c r="A18611" s="410" t="s">
        <v>3086</v>
      </c>
      <c r="B18611" s="62" t="s">
        <v>123</v>
      </c>
      <c r="C18611" s="62">
        <v>9.0689999999999998E-4</v>
      </c>
      <c r="D18611" s="62">
        <v>11.01</v>
      </c>
      <c r="E18611" s="173">
        <f t="shared" si="411"/>
        <v>0</v>
      </c>
    </row>
    <row r="18612" spans="1:5">
      <c r="A18612" s="410" t="s">
        <v>3087</v>
      </c>
      <c r="B18612" s="62" t="s">
        <v>123</v>
      </c>
      <c r="C18612" s="62">
        <v>9.0689999999999998E-4</v>
      </c>
      <c r="D18612" s="62">
        <v>24.42</v>
      </c>
      <c r="E18612" s="173">
        <f t="shared" si="411"/>
        <v>0.02</v>
      </c>
    </row>
    <row r="18613" spans="1:5">
      <c r="A18613" s="410" t="s">
        <v>562</v>
      </c>
      <c r="B18613" s="62" t="s">
        <v>563</v>
      </c>
      <c r="C18613" s="62" t="s">
        <v>563</v>
      </c>
      <c r="D18613" s="62" t="s">
        <v>563</v>
      </c>
      <c r="E18613" s="173">
        <f>SUM(E18588:E18612)</f>
        <v>482.97999999999985</v>
      </c>
    </row>
    <row r="18614" spans="1:5">
      <c r="A18614" s="410"/>
      <c r="B18614" s="62"/>
      <c r="C18614" s="62"/>
      <c r="D18614" s="62"/>
      <c r="E18614" s="173"/>
    </row>
    <row r="18615" spans="1:5">
      <c r="A18615" s="410" t="s">
        <v>565</v>
      </c>
      <c r="B18615" s="62" t="s">
        <v>563</v>
      </c>
      <c r="C18615" s="62" t="s">
        <v>563</v>
      </c>
      <c r="D18615" s="62" t="s">
        <v>563</v>
      </c>
      <c r="E18615" s="173">
        <f>E18580+E18585+E18613</f>
        <v>489.62999999999982</v>
      </c>
    </row>
    <row r="18616" spans="1:5">
      <c r="A18616" s="410"/>
      <c r="B18616" s="62"/>
      <c r="C18616" s="62"/>
      <c r="D18616" s="413"/>
      <c r="E18616" s="173"/>
    </row>
    <row r="18617" spans="1:5">
      <c r="A18617" s="410"/>
      <c r="B18617" s="62"/>
      <c r="C18617" s="62"/>
      <c r="D18617" s="62"/>
      <c r="E18617" s="173"/>
    </row>
    <row r="18618" spans="1:5">
      <c r="A18618" s="410"/>
      <c r="B18618" s="62"/>
      <c r="C18618" s="62"/>
      <c r="D18618" s="62"/>
      <c r="E18618" s="173"/>
    </row>
    <row r="18619" spans="1:5">
      <c r="A18619" s="410" t="s">
        <v>1639</v>
      </c>
      <c r="B18619" s="62" t="s">
        <v>3547</v>
      </c>
      <c r="C18619" s="62"/>
      <c r="D18619" s="62"/>
      <c r="E18619" s="173"/>
    </row>
    <row r="18620" spans="1:5" ht="45">
      <c r="A18620" s="410" t="s">
        <v>2617</v>
      </c>
      <c r="B18620" s="62"/>
      <c r="C18620" s="62"/>
      <c r="D18620" s="62"/>
      <c r="E18620" s="173"/>
    </row>
    <row r="18621" spans="1:5">
      <c r="A18621" s="410" t="s">
        <v>570</v>
      </c>
      <c r="B18621" s="62"/>
      <c r="C18621" s="62"/>
      <c r="D18621" s="62"/>
      <c r="E18621" s="173"/>
    </row>
    <row r="18622" spans="1:5">
      <c r="A18622" s="410"/>
      <c r="B18622" s="62"/>
      <c r="C18622" s="62"/>
      <c r="D18622" s="62"/>
      <c r="E18622" s="173"/>
    </row>
    <row r="18623" spans="1:5">
      <c r="A18623" s="410" t="s">
        <v>576</v>
      </c>
      <c r="B18623" s="62" t="s">
        <v>558</v>
      </c>
      <c r="C18623" s="62" t="s">
        <v>559</v>
      </c>
      <c r="D18623" s="62" t="s">
        <v>560</v>
      </c>
      <c r="E18623" s="173" t="s">
        <v>561</v>
      </c>
    </row>
    <row r="18624" spans="1:5" ht="30">
      <c r="A18624" s="410" t="s">
        <v>3061</v>
      </c>
      <c r="B18624" s="62" t="s">
        <v>123</v>
      </c>
      <c r="C18624" s="62">
        <v>2.7080000000000002E-5</v>
      </c>
      <c r="D18624" s="62">
        <v>576</v>
      </c>
      <c r="E18624" s="173">
        <f>TRUNC((C18624*D18624),2)</f>
        <v>0.01</v>
      </c>
    </row>
    <row r="18625" spans="1:5">
      <c r="A18625" s="410" t="s">
        <v>562</v>
      </c>
      <c r="B18625" s="62" t="s">
        <v>563</v>
      </c>
      <c r="C18625" s="62" t="s">
        <v>563</v>
      </c>
      <c r="D18625" s="62" t="s">
        <v>563</v>
      </c>
      <c r="E18625" s="173">
        <f>SUM(E18624:E18624)</f>
        <v>0.01</v>
      </c>
    </row>
    <row r="18626" spans="1:5">
      <c r="A18626" s="410"/>
      <c r="B18626" s="62"/>
      <c r="C18626" s="62"/>
      <c r="D18626" s="62"/>
      <c r="E18626" s="173"/>
    </row>
    <row r="18627" spans="1:5">
      <c r="A18627" s="410" t="s">
        <v>557</v>
      </c>
      <c r="B18627" s="62" t="s">
        <v>558</v>
      </c>
      <c r="C18627" s="62" t="s">
        <v>559</v>
      </c>
      <c r="D18627" s="62" t="s">
        <v>560</v>
      </c>
      <c r="E18627" s="173" t="s">
        <v>561</v>
      </c>
    </row>
    <row r="18628" spans="1:5">
      <c r="A18628" s="410" t="s">
        <v>3090</v>
      </c>
      <c r="B18628" s="62" t="s">
        <v>122</v>
      </c>
      <c r="C18628" s="62">
        <v>0.20341999999999999</v>
      </c>
      <c r="D18628" s="62">
        <v>13.3</v>
      </c>
      <c r="E18628" s="173">
        <f>TRUNC((C18628*D18628),2)</f>
        <v>2.7</v>
      </c>
    </row>
    <row r="18629" spans="1:5">
      <c r="A18629" s="410" t="s">
        <v>3063</v>
      </c>
      <c r="B18629" s="62" t="s">
        <v>122</v>
      </c>
      <c r="C18629" s="62">
        <v>0.20341999999999999</v>
      </c>
      <c r="D18629" s="62">
        <v>8.51</v>
      </c>
      <c r="E18629" s="173">
        <f>TRUNC((C18629*D18629),2)</f>
        <v>1.73</v>
      </c>
    </row>
    <row r="18630" spans="1:5">
      <c r="A18630" s="410" t="s">
        <v>562</v>
      </c>
      <c r="B18630" s="62" t="s">
        <v>563</v>
      </c>
      <c r="C18630" s="62" t="s">
        <v>563</v>
      </c>
      <c r="D18630" s="62" t="s">
        <v>563</v>
      </c>
      <c r="E18630" s="173">
        <f>SUM(E18628:E18629)</f>
        <v>4.43</v>
      </c>
    </row>
    <row r="18631" spans="1:5">
      <c r="A18631" s="410"/>
      <c r="B18631" s="62"/>
      <c r="C18631" s="62"/>
      <c r="D18631" s="62"/>
      <c r="E18631" s="173"/>
    </row>
    <row r="18632" spans="1:5">
      <c r="A18632" s="410" t="s">
        <v>564</v>
      </c>
      <c r="B18632" s="62" t="s">
        <v>558</v>
      </c>
      <c r="C18632" s="62" t="s">
        <v>559</v>
      </c>
      <c r="D18632" s="62" t="s">
        <v>560</v>
      </c>
      <c r="E18632" s="173" t="s">
        <v>561</v>
      </c>
    </row>
    <row r="18633" spans="1:5">
      <c r="A18633" s="410" t="s">
        <v>3066</v>
      </c>
      <c r="B18633" s="62" t="s">
        <v>123</v>
      </c>
      <c r="C18633" s="62">
        <v>3.2068800000000001E-3</v>
      </c>
      <c r="D18633" s="62">
        <v>6.92</v>
      </c>
      <c r="E18633" s="173">
        <f t="shared" ref="E18633:E18656" si="412">TRUNC((C18633*D18633),2)</f>
        <v>0.02</v>
      </c>
    </row>
    <row r="18634" spans="1:5">
      <c r="A18634" s="410" t="s">
        <v>3046</v>
      </c>
      <c r="B18634" s="62" t="s">
        <v>131</v>
      </c>
      <c r="C18634" s="62">
        <v>6.4039999999999995E-4</v>
      </c>
      <c r="D18634" s="62">
        <v>50.4</v>
      </c>
      <c r="E18634" s="173">
        <f t="shared" si="412"/>
        <v>0.03</v>
      </c>
    </row>
    <row r="18635" spans="1:5">
      <c r="A18635" s="410" t="s">
        <v>3067</v>
      </c>
      <c r="B18635" s="62" t="s">
        <v>123</v>
      </c>
      <c r="C18635" s="62">
        <v>2.6583999999999999E-4</v>
      </c>
      <c r="D18635" s="62">
        <v>108.95</v>
      </c>
      <c r="E18635" s="173">
        <f t="shared" si="412"/>
        <v>0.02</v>
      </c>
    </row>
    <row r="18636" spans="1:5">
      <c r="A18636" s="410" t="s">
        <v>3069</v>
      </c>
      <c r="B18636" s="62" t="s">
        <v>123</v>
      </c>
      <c r="C18636" s="62">
        <v>3.6276400000000001E-3</v>
      </c>
      <c r="D18636" s="62">
        <v>6.21</v>
      </c>
      <c r="E18636" s="173">
        <f t="shared" si="412"/>
        <v>0.02</v>
      </c>
    </row>
    <row r="18637" spans="1:5">
      <c r="A18637" s="410" t="s">
        <v>3047</v>
      </c>
      <c r="B18637" s="62" t="s">
        <v>131</v>
      </c>
      <c r="C18637" s="62">
        <v>5.4938399999999998E-3</v>
      </c>
      <c r="D18637" s="62">
        <v>9.4499999999999993</v>
      </c>
      <c r="E18637" s="173">
        <f t="shared" si="412"/>
        <v>0.05</v>
      </c>
    </row>
    <row r="18638" spans="1:5">
      <c r="A18638" s="410" t="s">
        <v>3075</v>
      </c>
      <c r="B18638" s="62" t="s">
        <v>128</v>
      </c>
      <c r="C18638" s="62">
        <v>6.0459999999999995E-4</v>
      </c>
      <c r="D18638" s="62">
        <v>15.32</v>
      </c>
      <c r="E18638" s="173">
        <f t="shared" si="412"/>
        <v>0</v>
      </c>
    </row>
    <row r="18639" spans="1:5">
      <c r="A18639" s="410" t="s">
        <v>3076</v>
      </c>
      <c r="B18639" s="62" t="s">
        <v>122</v>
      </c>
      <c r="C18639" s="62">
        <v>0.4</v>
      </c>
      <c r="D18639" s="62">
        <v>1.87</v>
      </c>
      <c r="E18639" s="173">
        <f t="shared" si="412"/>
        <v>0.74</v>
      </c>
    </row>
    <row r="18640" spans="1:5">
      <c r="A18640" s="410" t="s">
        <v>3077</v>
      </c>
      <c r="B18640" s="62" t="s">
        <v>122</v>
      </c>
      <c r="C18640" s="62">
        <v>0.4</v>
      </c>
      <c r="D18640" s="62">
        <v>0.71</v>
      </c>
      <c r="E18640" s="173">
        <f t="shared" si="412"/>
        <v>0.28000000000000003</v>
      </c>
    </row>
    <row r="18641" spans="1:5">
      <c r="A18641" s="410" t="s">
        <v>3078</v>
      </c>
      <c r="B18641" s="62" t="s">
        <v>122</v>
      </c>
      <c r="C18641" s="62">
        <v>0.4</v>
      </c>
      <c r="D18641" s="62">
        <v>0.34</v>
      </c>
      <c r="E18641" s="173">
        <f t="shared" si="412"/>
        <v>0.13</v>
      </c>
    </row>
    <row r="18642" spans="1:5">
      <c r="A18642" s="410" t="s">
        <v>3079</v>
      </c>
      <c r="B18642" s="62" t="s">
        <v>122</v>
      </c>
      <c r="C18642" s="62">
        <v>0.4</v>
      </c>
      <c r="D18642" s="62">
        <v>0.05</v>
      </c>
      <c r="E18642" s="173">
        <f t="shared" si="412"/>
        <v>0.02</v>
      </c>
    </row>
    <row r="18643" spans="1:5">
      <c r="A18643" s="410" t="s">
        <v>3048</v>
      </c>
      <c r="B18643" s="62" t="s">
        <v>123</v>
      </c>
      <c r="C18643" s="62">
        <v>1.0585200000000001E-3</v>
      </c>
      <c r="D18643" s="62">
        <v>31.18</v>
      </c>
      <c r="E18643" s="173">
        <f t="shared" si="412"/>
        <v>0.03</v>
      </c>
    </row>
    <row r="18644" spans="1:5">
      <c r="A18644" s="410" t="s">
        <v>3049</v>
      </c>
      <c r="B18644" s="62" t="s">
        <v>123</v>
      </c>
      <c r="C18644" s="62">
        <v>4.9611999999999996E-4</v>
      </c>
      <c r="D18644" s="62">
        <v>178.5</v>
      </c>
      <c r="E18644" s="173">
        <f t="shared" si="412"/>
        <v>0.08</v>
      </c>
    </row>
    <row r="18645" spans="1:5">
      <c r="A18645" s="410" t="s">
        <v>3050</v>
      </c>
      <c r="B18645" s="62" t="s">
        <v>123</v>
      </c>
      <c r="C18645" s="62">
        <v>4.4594880000000003E-2</v>
      </c>
      <c r="D18645" s="62">
        <v>1.17</v>
      </c>
      <c r="E18645" s="173">
        <f t="shared" si="412"/>
        <v>0.05</v>
      </c>
    </row>
    <row r="18646" spans="1:5" ht="30">
      <c r="A18646" s="410" t="s">
        <v>3051</v>
      </c>
      <c r="B18646" s="62" t="s">
        <v>123</v>
      </c>
      <c r="C18646" s="62">
        <v>4.2999999999999999E-4</v>
      </c>
      <c r="D18646" s="62">
        <v>140.43</v>
      </c>
      <c r="E18646" s="173">
        <f t="shared" si="412"/>
        <v>0.06</v>
      </c>
    </row>
    <row r="18647" spans="1:5" ht="30">
      <c r="A18647" s="410" t="s">
        <v>3052</v>
      </c>
      <c r="B18647" s="62" t="s">
        <v>123</v>
      </c>
      <c r="C18647" s="62">
        <v>2.8800000000000001E-4</v>
      </c>
      <c r="D18647" s="62">
        <v>123.37</v>
      </c>
      <c r="E18647" s="173">
        <f t="shared" si="412"/>
        <v>0.03</v>
      </c>
    </row>
    <row r="18648" spans="1:5" ht="30">
      <c r="A18648" s="410" t="s">
        <v>3080</v>
      </c>
      <c r="B18648" s="62" t="s">
        <v>123</v>
      </c>
      <c r="C18648" s="62">
        <v>1.7640000000000001E-5</v>
      </c>
      <c r="D18648" s="62">
        <v>593.85</v>
      </c>
      <c r="E18648" s="173">
        <f t="shared" si="412"/>
        <v>0.01</v>
      </c>
    </row>
    <row r="18649" spans="1:5" ht="45">
      <c r="A18649" s="410" t="s">
        <v>3375</v>
      </c>
      <c r="B18649" s="62" t="s">
        <v>123</v>
      </c>
      <c r="C18649" s="62">
        <v>1.0026854599999999</v>
      </c>
      <c r="D18649" s="62">
        <v>29.79</v>
      </c>
      <c r="E18649" s="173">
        <f t="shared" si="412"/>
        <v>29.86</v>
      </c>
    </row>
    <row r="18650" spans="1:5">
      <c r="A18650" s="410" t="s">
        <v>3081</v>
      </c>
      <c r="B18650" s="62" t="s">
        <v>123</v>
      </c>
      <c r="C18650" s="62">
        <v>1.0832000000000001E-4</v>
      </c>
      <c r="D18650" s="62">
        <v>134.63</v>
      </c>
      <c r="E18650" s="173">
        <f t="shared" si="412"/>
        <v>0.01</v>
      </c>
    </row>
    <row r="18651" spans="1:5">
      <c r="A18651" s="410" t="s">
        <v>3082</v>
      </c>
      <c r="B18651" s="62" t="s">
        <v>123</v>
      </c>
      <c r="C18651" s="62">
        <v>8.2280000000000005E-5</v>
      </c>
      <c r="D18651" s="62">
        <v>202.84</v>
      </c>
      <c r="E18651" s="173">
        <f t="shared" si="412"/>
        <v>0.01</v>
      </c>
    </row>
    <row r="18652" spans="1:5">
      <c r="A18652" s="410" t="s">
        <v>3083</v>
      </c>
      <c r="B18652" s="62" t="s">
        <v>123</v>
      </c>
      <c r="C18652" s="62">
        <v>1.7640000000000001E-5</v>
      </c>
      <c r="D18652" s="62">
        <v>574.46</v>
      </c>
      <c r="E18652" s="173">
        <f t="shared" si="412"/>
        <v>0.01</v>
      </c>
    </row>
    <row r="18653" spans="1:5">
      <c r="A18653" s="410" t="s">
        <v>3084</v>
      </c>
      <c r="B18653" s="62" t="s">
        <v>123</v>
      </c>
      <c r="C18653" s="62">
        <v>2.1679999999999999E-5</v>
      </c>
      <c r="D18653" s="62">
        <v>276.64</v>
      </c>
      <c r="E18653" s="173">
        <f t="shared" si="412"/>
        <v>0</v>
      </c>
    </row>
    <row r="18654" spans="1:5">
      <c r="A18654" s="410" t="s">
        <v>3085</v>
      </c>
      <c r="B18654" s="62" t="s">
        <v>123</v>
      </c>
      <c r="C18654" s="62">
        <v>1.0920000000000001E-3</v>
      </c>
      <c r="D18654" s="62">
        <v>8.1</v>
      </c>
      <c r="E18654" s="173">
        <f t="shared" si="412"/>
        <v>0</v>
      </c>
    </row>
    <row r="18655" spans="1:5">
      <c r="A18655" s="410" t="s">
        <v>3086</v>
      </c>
      <c r="B18655" s="62" t="s">
        <v>123</v>
      </c>
      <c r="C18655" s="62">
        <v>6.0459999999999995E-4</v>
      </c>
      <c r="D18655" s="62">
        <v>11.01</v>
      </c>
      <c r="E18655" s="173">
        <f t="shared" si="412"/>
        <v>0</v>
      </c>
    </row>
    <row r="18656" spans="1:5">
      <c r="A18656" s="410" t="s">
        <v>3087</v>
      </c>
      <c r="B18656" s="62" t="s">
        <v>123</v>
      </c>
      <c r="C18656" s="62">
        <v>6.0459999999999995E-4</v>
      </c>
      <c r="D18656" s="62">
        <v>24.42</v>
      </c>
      <c r="E18656" s="173">
        <f t="shared" si="412"/>
        <v>0.01</v>
      </c>
    </row>
    <row r="18657" spans="1:5">
      <c r="A18657" s="410" t="s">
        <v>562</v>
      </c>
      <c r="B18657" s="62" t="s">
        <v>563</v>
      </c>
      <c r="C18657" s="62" t="s">
        <v>563</v>
      </c>
      <c r="D18657" s="62" t="s">
        <v>563</v>
      </c>
      <c r="E18657" s="173">
        <f>SUM(E18633:E18656)</f>
        <v>31.470000000000006</v>
      </c>
    </row>
    <row r="18658" spans="1:5">
      <c r="A18658" s="410"/>
      <c r="B18658" s="62"/>
      <c r="C18658" s="62"/>
      <c r="D18658" s="62"/>
      <c r="E18658" s="173"/>
    </row>
    <row r="18659" spans="1:5">
      <c r="A18659" s="410" t="s">
        <v>565</v>
      </c>
      <c r="B18659" s="62" t="s">
        <v>563</v>
      </c>
      <c r="C18659" s="62" t="s">
        <v>563</v>
      </c>
      <c r="D18659" s="62" t="s">
        <v>563</v>
      </c>
      <c r="E18659" s="173">
        <f>E18625+E18630+E18657</f>
        <v>35.910000000000004</v>
      </c>
    </row>
    <row r="18660" spans="1:5">
      <c r="A18660" s="410"/>
      <c r="B18660" s="62"/>
      <c r="C18660" s="62"/>
      <c r="D18660" s="413"/>
      <c r="E18660" s="173"/>
    </row>
    <row r="18661" spans="1:5">
      <c r="A18661" s="410"/>
      <c r="B18661" s="62"/>
      <c r="C18661" s="62"/>
      <c r="D18661" s="62"/>
      <c r="E18661" s="173"/>
    </row>
    <row r="18662" spans="1:5">
      <c r="A18662" s="410"/>
      <c r="B18662" s="62"/>
      <c r="C18662" s="62"/>
      <c r="D18662" s="62"/>
      <c r="E18662" s="173"/>
    </row>
    <row r="18663" spans="1:5">
      <c r="A18663" s="410" t="s">
        <v>2920</v>
      </c>
      <c r="B18663" s="62" t="s">
        <v>3757</v>
      </c>
      <c r="C18663" s="62"/>
      <c r="D18663" s="62"/>
      <c r="E18663" s="173"/>
    </row>
    <row r="18664" spans="1:5">
      <c r="A18664" s="410" t="s">
        <v>2921</v>
      </c>
      <c r="B18664" s="62"/>
      <c r="C18664" s="62"/>
      <c r="D18664" s="62"/>
      <c r="E18664" s="173"/>
    </row>
    <row r="18665" spans="1:5">
      <c r="A18665" s="410" t="s">
        <v>570</v>
      </c>
      <c r="B18665" s="62"/>
      <c r="C18665" s="62"/>
      <c r="D18665" s="62"/>
      <c r="E18665" s="173"/>
    </row>
    <row r="18666" spans="1:5">
      <c r="A18666" s="410"/>
      <c r="B18666" s="62"/>
      <c r="C18666" s="62"/>
      <c r="D18666" s="62"/>
      <c r="E18666" s="173"/>
    </row>
    <row r="18667" spans="1:5">
      <c r="A18667" s="410" t="s">
        <v>576</v>
      </c>
      <c r="B18667" s="62" t="s">
        <v>558</v>
      </c>
      <c r="C18667" s="62" t="s">
        <v>559</v>
      </c>
      <c r="D18667" s="62" t="s">
        <v>560</v>
      </c>
      <c r="E18667" s="173" t="s">
        <v>561</v>
      </c>
    </row>
    <row r="18668" spans="1:5" ht="30">
      <c r="A18668" s="410" t="s">
        <v>3061</v>
      </c>
      <c r="B18668" s="62" t="s">
        <v>123</v>
      </c>
      <c r="C18668" s="62">
        <v>1.721E-5</v>
      </c>
      <c r="D18668" s="62">
        <v>576</v>
      </c>
      <c r="E18668" s="173">
        <f>TRUNC((C18668*D18668),2)</f>
        <v>0</v>
      </c>
    </row>
    <row r="18669" spans="1:5">
      <c r="A18669" s="410" t="s">
        <v>562</v>
      </c>
      <c r="B18669" s="62" t="s">
        <v>563</v>
      </c>
      <c r="C18669" s="62" t="s">
        <v>563</v>
      </c>
      <c r="D18669" s="62" t="s">
        <v>563</v>
      </c>
      <c r="E18669" s="173">
        <f>SUM(E18668:E18668)</f>
        <v>0</v>
      </c>
    </row>
    <row r="18670" spans="1:5">
      <c r="A18670" s="410"/>
      <c r="B18670" s="62"/>
      <c r="C18670" s="62"/>
      <c r="D18670" s="62"/>
      <c r="E18670" s="173"/>
    </row>
    <row r="18671" spans="1:5">
      <c r="A18671" s="410" t="s">
        <v>557</v>
      </c>
      <c r="B18671" s="62" t="s">
        <v>558</v>
      </c>
      <c r="C18671" s="62" t="s">
        <v>559</v>
      </c>
      <c r="D18671" s="62" t="s">
        <v>560</v>
      </c>
      <c r="E18671" s="173" t="s">
        <v>561</v>
      </c>
    </row>
    <row r="18672" spans="1:5">
      <c r="A18672" s="410" t="s">
        <v>3124</v>
      </c>
      <c r="B18672" s="62" t="s">
        <v>122</v>
      </c>
      <c r="C18672" s="62">
        <v>7.7051480000000006E-2</v>
      </c>
      <c r="D18672" s="62">
        <v>9.34</v>
      </c>
      <c r="E18672" s="173">
        <f>TRUNC((C18672*D18672),2)</f>
        <v>0.71</v>
      </c>
    </row>
    <row r="18673" spans="1:5">
      <c r="A18673" s="410" t="s">
        <v>3125</v>
      </c>
      <c r="B18673" s="62" t="s">
        <v>122</v>
      </c>
      <c r="C18673" s="62">
        <v>0.18490295000000001</v>
      </c>
      <c r="D18673" s="62">
        <v>13.3</v>
      </c>
      <c r="E18673" s="173">
        <f>TRUNC((C18673*D18673),2)</f>
        <v>2.4500000000000002</v>
      </c>
    </row>
    <row r="18674" spans="1:5">
      <c r="A18674" s="410" t="s">
        <v>562</v>
      </c>
      <c r="B18674" s="62" t="s">
        <v>563</v>
      </c>
      <c r="C18674" s="62" t="s">
        <v>563</v>
      </c>
      <c r="D18674" s="62" t="s">
        <v>563</v>
      </c>
      <c r="E18674" s="173">
        <f>SUM(E18672:E18673)</f>
        <v>3.16</v>
      </c>
    </row>
    <row r="18675" spans="1:5">
      <c r="A18675" s="410"/>
      <c r="B18675" s="62"/>
      <c r="C18675" s="62"/>
      <c r="D18675" s="62"/>
      <c r="E18675" s="173"/>
    </row>
    <row r="18676" spans="1:5">
      <c r="A18676" s="410" t="s">
        <v>564</v>
      </c>
      <c r="B18676" s="62" t="s">
        <v>558</v>
      </c>
      <c r="C18676" s="62" t="s">
        <v>559</v>
      </c>
      <c r="D18676" s="62" t="s">
        <v>560</v>
      </c>
      <c r="E18676" s="173" t="s">
        <v>561</v>
      </c>
    </row>
    <row r="18677" spans="1:5">
      <c r="A18677" s="410" t="s">
        <v>3066</v>
      </c>
      <c r="B18677" s="62" t="s">
        <v>123</v>
      </c>
      <c r="C18677" s="62">
        <v>2.03878E-3</v>
      </c>
      <c r="D18677" s="62">
        <v>6.92</v>
      </c>
      <c r="E18677" s="173">
        <f t="shared" ref="E18677:E18700" si="413">TRUNC((C18677*D18677),2)</f>
        <v>0.01</v>
      </c>
    </row>
    <row r="18678" spans="1:5">
      <c r="A18678" s="410" t="s">
        <v>3046</v>
      </c>
      <c r="B18678" s="62" t="s">
        <v>131</v>
      </c>
      <c r="C18678" s="62">
        <v>4.0713000000000001E-4</v>
      </c>
      <c r="D18678" s="62">
        <v>50.4</v>
      </c>
      <c r="E18678" s="173">
        <f t="shared" si="413"/>
        <v>0.02</v>
      </c>
    </row>
    <row r="18679" spans="1:5">
      <c r="A18679" s="410" t="s">
        <v>3067</v>
      </c>
      <c r="B18679" s="62" t="s">
        <v>123</v>
      </c>
      <c r="C18679" s="62">
        <v>1.6901000000000001E-4</v>
      </c>
      <c r="D18679" s="62">
        <v>108.95</v>
      </c>
      <c r="E18679" s="173">
        <f t="shared" si="413"/>
        <v>0.01</v>
      </c>
    </row>
    <row r="18680" spans="1:5">
      <c r="A18680" s="410" t="s">
        <v>3069</v>
      </c>
      <c r="B18680" s="62" t="s">
        <v>123</v>
      </c>
      <c r="C18680" s="62">
        <v>2.30627E-3</v>
      </c>
      <c r="D18680" s="62">
        <v>6.21</v>
      </c>
      <c r="E18680" s="173">
        <f t="shared" si="413"/>
        <v>0.01</v>
      </c>
    </row>
    <row r="18681" spans="1:5">
      <c r="A18681" s="410" t="s">
        <v>3047</v>
      </c>
      <c r="B18681" s="62" t="s">
        <v>131</v>
      </c>
      <c r="C18681" s="62">
        <v>3.49271E-3</v>
      </c>
      <c r="D18681" s="62">
        <v>9.4499999999999993</v>
      </c>
      <c r="E18681" s="173">
        <f t="shared" si="413"/>
        <v>0.03</v>
      </c>
    </row>
    <row r="18682" spans="1:5">
      <c r="A18682" s="410" t="s">
        <v>3075</v>
      </c>
      <c r="B18682" s="62" t="s">
        <v>128</v>
      </c>
      <c r="C18682" s="62">
        <v>3.8436999999999998E-4</v>
      </c>
      <c r="D18682" s="62">
        <v>15.32</v>
      </c>
      <c r="E18682" s="173">
        <f t="shared" si="413"/>
        <v>0</v>
      </c>
    </row>
    <row r="18683" spans="1:5">
      <c r="A18683" s="410" t="s">
        <v>3076</v>
      </c>
      <c r="B18683" s="62" t="s">
        <v>122</v>
      </c>
      <c r="C18683" s="62">
        <v>0.25430000000000003</v>
      </c>
      <c r="D18683" s="62">
        <v>1.87</v>
      </c>
      <c r="E18683" s="173">
        <f t="shared" si="413"/>
        <v>0.47</v>
      </c>
    </row>
    <row r="18684" spans="1:5">
      <c r="A18684" s="410" t="s">
        <v>3077</v>
      </c>
      <c r="B18684" s="62" t="s">
        <v>122</v>
      </c>
      <c r="C18684" s="62">
        <v>0.25430000000000003</v>
      </c>
      <c r="D18684" s="62">
        <v>0.71</v>
      </c>
      <c r="E18684" s="173">
        <f t="shared" si="413"/>
        <v>0.18</v>
      </c>
    </row>
    <row r="18685" spans="1:5">
      <c r="A18685" s="410" t="s">
        <v>3078</v>
      </c>
      <c r="B18685" s="62" t="s">
        <v>122</v>
      </c>
      <c r="C18685" s="62">
        <v>0.25430000000000003</v>
      </c>
      <c r="D18685" s="62">
        <v>0.34</v>
      </c>
      <c r="E18685" s="173">
        <f t="shared" si="413"/>
        <v>0.08</v>
      </c>
    </row>
    <row r="18686" spans="1:5">
      <c r="A18686" s="410" t="s">
        <v>3079</v>
      </c>
      <c r="B18686" s="62" t="s">
        <v>122</v>
      </c>
      <c r="C18686" s="62">
        <v>0.25430000000000003</v>
      </c>
      <c r="D18686" s="62">
        <v>0.05</v>
      </c>
      <c r="E18686" s="173">
        <f t="shared" si="413"/>
        <v>0.01</v>
      </c>
    </row>
    <row r="18687" spans="1:5">
      <c r="A18687" s="410" t="s">
        <v>3048</v>
      </c>
      <c r="B18687" s="62" t="s">
        <v>123</v>
      </c>
      <c r="C18687" s="62">
        <v>6.7294999999999996E-4</v>
      </c>
      <c r="D18687" s="62">
        <v>31.18</v>
      </c>
      <c r="E18687" s="173">
        <f t="shared" si="413"/>
        <v>0.02</v>
      </c>
    </row>
    <row r="18688" spans="1:5">
      <c r="A18688" s="410" t="s">
        <v>3049</v>
      </c>
      <c r="B18688" s="62" t="s">
        <v>123</v>
      </c>
      <c r="C18688" s="62">
        <v>3.1540000000000002E-4</v>
      </c>
      <c r="D18688" s="62">
        <v>178.5</v>
      </c>
      <c r="E18688" s="173">
        <f t="shared" si="413"/>
        <v>0.05</v>
      </c>
    </row>
    <row r="18689" spans="1:5">
      <c r="A18689" s="410" t="s">
        <v>3050</v>
      </c>
      <c r="B18689" s="62" t="s">
        <v>123</v>
      </c>
      <c r="C18689" s="62">
        <v>2.8351189999999998E-2</v>
      </c>
      <c r="D18689" s="62">
        <v>1.17</v>
      </c>
      <c r="E18689" s="173">
        <f t="shared" si="413"/>
        <v>0.03</v>
      </c>
    </row>
    <row r="18690" spans="1:5" ht="30">
      <c r="A18690" s="410" t="s">
        <v>3051</v>
      </c>
      <c r="B18690" s="62" t="s">
        <v>123</v>
      </c>
      <c r="C18690" s="62">
        <v>2.7336999999999999E-4</v>
      </c>
      <c r="D18690" s="62">
        <v>140.43</v>
      </c>
      <c r="E18690" s="173">
        <f t="shared" si="413"/>
        <v>0.03</v>
      </c>
    </row>
    <row r="18691" spans="1:5" ht="30">
      <c r="A18691" s="410" t="s">
        <v>3052</v>
      </c>
      <c r="B18691" s="62" t="s">
        <v>123</v>
      </c>
      <c r="C18691" s="62">
        <v>1.8310000000000001E-4</v>
      </c>
      <c r="D18691" s="62">
        <v>123.37</v>
      </c>
      <c r="E18691" s="173">
        <f t="shared" si="413"/>
        <v>0.02</v>
      </c>
    </row>
    <row r="18692" spans="1:5" ht="30">
      <c r="A18692" s="410" t="s">
        <v>3080</v>
      </c>
      <c r="B18692" s="62" t="s">
        <v>123</v>
      </c>
      <c r="C18692" s="62">
        <v>1.1219999999999999E-5</v>
      </c>
      <c r="D18692" s="62">
        <v>593.85</v>
      </c>
      <c r="E18692" s="173">
        <f t="shared" si="413"/>
        <v>0</v>
      </c>
    </row>
    <row r="18693" spans="1:5">
      <c r="A18693" s="410" t="s">
        <v>3081</v>
      </c>
      <c r="B18693" s="62" t="s">
        <v>123</v>
      </c>
      <c r="C18693" s="62">
        <v>6.8869999999999996E-5</v>
      </c>
      <c r="D18693" s="62">
        <v>134.63</v>
      </c>
      <c r="E18693" s="173">
        <f t="shared" si="413"/>
        <v>0</v>
      </c>
    </row>
    <row r="18694" spans="1:5">
      <c r="A18694" s="410" t="s">
        <v>3082</v>
      </c>
      <c r="B18694" s="62" t="s">
        <v>123</v>
      </c>
      <c r="C18694" s="62">
        <v>5.2309999999999999E-5</v>
      </c>
      <c r="D18694" s="62">
        <v>202.84</v>
      </c>
      <c r="E18694" s="173">
        <f t="shared" si="413"/>
        <v>0.01</v>
      </c>
    </row>
    <row r="18695" spans="1:5">
      <c r="A18695" s="410" t="s">
        <v>3083</v>
      </c>
      <c r="B18695" s="62" t="s">
        <v>123</v>
      </c>
      <c r="C18695" s="62">
        <v>1.1219999999999999E-5</v>
      </c>
      <c r="D18695" s="62">
        <v>574.46</v>
      </c>
      <c r="E18695" s="173">
        <f t="shared" si="413"/>
        <v>0</v>
      </c>
    </row>
    <row r="18696" spans="1:5">
      <c r="A18696" s="410" t="s">
        <v>3084</v>
      </c>
      <c r="B18696" s="62" t="s">
        <v>123</v>
      </c>
      <c r="C18696" s="62">
        <v>1.378E-5</v>
      </c>
      <c r="D18696" s="62">
        <v>276.64</v>
      </c>
      <c r="E18696" s="173">
        <f t="shared" si="413"/>
        <v>0</v>
      </c>
    </row>
    <row r="18697" spans="1:5">
      <c r="A18697" s="410" t="s">
        <v>3085</v>
      </c>
      <c r="B18697" s="62" t="s">
        <v>123</v>
      </c>
      <c r="C18697" s="62">
        <v>6.9424000000000005E-4</v>
      </c>
      <c r="D18697" s="62">
        <v>8.1</v>
      </c>
      <c r="E18697" s="173">
        <f t="shared" si="413"/>
        <v>0</v>
      </c>
    </row>
    <row r="18698" spans="1:5">
      <c r="A18698" s="410" t="s">
        <v>3086</v>
      </c>
      <c r="B18698" s="62" t="s">
        <v>123</v>
      </c>
      <c r="C18698" s="62">
        <v>3.8436999999999998E-4</v>
      </c>
      <c r="D18698" s="62">
        <v>11.01</v>
      </c>
      <c r="E18698" s="173">
        <f t="shared" si="413"/>
        <v>0</v>
      </c>
    </row>
    <row r="18699" spans="1:5">
      <c r="A18699" s="410" t="s">
        <v>3087</v>
      </c>
      <c r="B18699" s="62" t="s">
        <v>123</v>
      </c>
      <c r="C18699" s="62">
        <v>3.8436999999999998E-4</v>
      </c>
      <c r="D18699" s="62">
        <v>24.42</v>
      </c>
      <c r="E18699" s="173">
        <f t="shared" si="413"/>
        <v>0</v>
      </c>
    </row>
    <row r="18700" spans="1:5" ht="30">
      <c r="A18700" s="410" t="s">
        <v>3504</v>
      </c>
      <c r="B18700" s="62" t="s">
        <v>123</v>
      </c>
      <c r="C18700" s="62">
        <v>1.00339559</v>
      </c>
      <c r="D18700" s="62">
        <v>29.45</v>
      </c>
      <c r="E18700" s="173">
        <f t="shared" si="413"/>
        <v>29.55</v>
      </c>
    </row>
    <row r="18701" spans="1:5">
      <c r="A18701" s="410" t="s">
        <v>562</v>
      </c>
      <c r="B18701" s="62" t="s">
        <v>563</v>
      </c>
      <c r="C18701" s="62" t="s">
        <v>563</v>
      </c>
      <c r="D18701" s="62" t="s">
        <v>563</v>
      </c>
      <c r="E18701" s="173">
        <f>SUM(E18677:E18700)</f>
        <v>30.53</v>
      </c>
    </row>
    <row r="18702" spans="1:5">
      <c r="A18702" s="410"/>
      <c r="B18702" s="62"/>
      <c r="C18702" s="62"/>
      <c r="D18702" s="62"/>
      <c r="E18702" s="173"/>
    </row>
    <row r="18703" spans="1:5">
      <c r="A18703" s="410" t="s">
        <v>565</v>
      </c>
      <c r="B18703" s="62" t="s">
        <v>563</v>
      </c>
      <c r="C18703" s="62" t="s">
        <v>563</v>
      </c>
      <c r="D18703" s="62" t="s">
        <v>563</v>
      </c>
      <c r="E18703" s="173">
        <f>E18669+E18674+E18701</f>
        <v>33.69</v>
      </c>
    </row>
    <row r="18704" spans="1:5">
      <c r="A18704" s="410"/>
      <c r="B18704" s="62"/>
      <c r="C18704" s="62"/>
      <c r="D18704" s="413"/>
      <c r="E18704" s="173"/>
    </row>
    <row r="18705" spans="1:5">
      <c r="A18705" s="410"/>
      <c r="B18705" s="62"/>
      <c r="C18705" s="62"/>
      <c r="D18705" s="62"/>
      <c r="E18705" s="173"/>
    </row>
    <row r="18706" spans="1:5">
      <c r="A18706" s="410"/>
      <c r="B18706" s="62"/>
      <c r="C18706" s="62"/>
      <c r="D18706" s="62"/>
      <c r="E18706" s="173"/>
    </row>
    <row r="18707" spans="1:5">
      <c r="A18707" s="410" t="s">
        <v>1640</v>
      </c>
      <c r="B18707" s="62" t="s">
        <v>3547</v>
      </c>
      <c r="C18707" s="62"/>
      <c r="D18707" s="62"/>
      <c r="E18707" s="173"/>
    </row>
    <row r="18708" spans="1:5" ht="30">
      <c r="A18708" s="410" t="s">
        <v>1350</v>
      </c>
      <c r="B18708" s="62"/>
      <c r="C18708" s="62"/>
      <c r="D18708" s="62"/>
      <c r="E18708" s="173"/>
    </row>
    <row r="18709" spans="1:5">
      <c r="A18709" s="410" t="s">
        <v>570</v>
      </c>
      <c r="B18709" s="62"/>
      <c r="C18709" s="62"/>
      <c r="D18709" s="62"/>
      <c r="E18709" s="173"/>
    </row>
    <row r="18710" spans="1:5">
      <c r="A18710" s="410"/>
      <c r="B18710" s="62"/>
      <c r="C18710" s="62"/>
      <c r="D18710" s="62"/>
      <c r="E18710" s="173"/>
    </row>
    <row r="18711" spans="1:5">
      <c r="A18711" s="410" t="s">
        <v>576</v>
      </c>
      <c r="B18711" s="62" t="s">
        <v>558</v>
      </c>
      <c r="C18711" s="62" t="s">
        <v>559</v>
      </c>
      <c r="D18711" s="62" t="s">
        <v>560</v>
      </c>
      <c r="E18711" s="173" t="s">
        <v>561</v>
      </c>
    </row>
    <row r="18712" spans="1:5" ht="30">
      <c r="A18712" s="410" t="s">
        <v>3061</v>
      </c>
      <c r="B18712" s="62" t="s">
        <v>123</v>
      </c>
      <c r="C18712" s="62">
        <v>2.031E-5</v>
      </c>
      <c r="D18712" s="62">
        <v>576</v>
      </c>
      <c r="E18712" s="173">
        <f>TRUNC((C18712*D18712),2)</f>
        <v>0.01</v>
      </c>
    </row>
    <row r="18713" spans="1:5">
      <c r="A18713" s="410" t="s">
        <v>562</v>
      </c>
      <c r="B18713" s="62" t="s">
        <v>563</v>
      </c>
      <c r="C18713" s="62" t="s">
        <v>563</v>
      </c>
      <c r="D18713" s="62" t="s">
        <v>563</v>
      </c>
      <c r="E18713" s="173">
        <f>SUM(E18712:E18712)</f>
        <v>0.01</v>
      </c>
    </row>
    <row r="18714" spans="1:5">
      <c r="A18714" s="410"/>
      <c r="B18714" s="62"/>
      <c r="C18714" s="62"/>
      <c r="D18714" s="62"/>
      <c r="E18714" s="173"/>
    </row>
    <row r="18715" spans="1:5">
      <c r="A18715" s="410" t="s">
        <v>557</v>
      </c>
      <c r="B18715" s="62" t="s">
        <v>558</v>
      </c>
      <c r="C18715" s="62" t="s">
        <v>559</v>
      </c>
      <c r="D18715" s="62" t="s">
        <v>560</v>
      </c>
      <c r="E18715" s="173" t="s">
        <v>561</v>
      </c>
    </row>
    <row r="18716" spans="1:5">
      <c r="A18716" s="410" t="s">
        <v>3063</v>
      </c>
      <c r="B18716" s="62" t="s">
        <v>122</v>
      </c>
      <c r="C18716" s="62">
        <v>0.30395491000000002</v>
      </c>
      <c r="D18716" s="62">
        <v>8.51</v>
      </c>
      <c r="E18716" s="173">
        <f>TRUNC((C18716*D18716),2)</f>
        <v>2.58</v>
      </c>
    </row>
    <row r="18717" spans="1:5">
      <c r="A18717" s="410" t="s">
        <v>562</v>
      </c>
      <c r="B18717" s="62" t="s">
        <v>563</v>
      </c>
      <c r="C18717" s="62" t="s">
        <v>563</v>
      </c>
      <c r="D18717" s="62" t="s">
        <v>563</v>
      </c>
      <c r="E18717" s="173">
        <f>SUM(E18716:E18716)</f>
        <v>2.58</v>
      </c>
    </row>
    <row r="18718" spans="1:5">
      <c r="A18718" s="410"/>
      <c r="B18718" s="62"/>
      <c r="C18718" s="62"/>
      <c r="D18718" s="62"/>
      <c r="E18718" s="173"/>
    </row>
    <row r="18719" spans="1:5">
      <c r="A18719" s="410" t="s">
        <v>564</v>
      </c>
      <c r="B18719" s="62" t="s">
        <v>558</v>
      </c>
      <c r="C18719" s="62" t="s">
        <v>559</v>
      </c>
      <c r="D18719" s="62" t="s">
        <v>560</v>
      </c>
      <c r="E18719" s="173" t="s">
        <v>561</v>
      </c>
    </row>
    <row r="18720" spans="1:5">
      <c r="A18720" s="410" t="s">
        <v>3066</v>
      </c>
      <c r="B18720" s="62" t="s">
        <v>123</v>
      </c>
      <c r="C18720" s="62">
        <v>2.4051599999999999E-3</v>
      </c>
      <c r="D18720" s="62">
        <v>6.92</v>
      </c>
      <c r="E18720" s="173">
        <f t="shared" ref="E18720:E18743" si="414">TRUNC((C18720*D18720),2)</f>
        <v>0.01</v>
      </c>
    </row>
    <row r="18721" spans="1:5">
      <c r="A18721" s="410" t="s">
        <v>3046</v>
      </c>
      <c r="B18721" s="62" t="s">
        <v>131</v>
      </c>
      <c r="C18721" s="62">
        <v>4.8030000000000002E-4</v>
      </c>
      <c r="D18721" s="62">
        <v>50.4</v>
      </c>
      <c r="E18721" s="173">
        <f t="shared" si="414"/>
        <v>0.02</v>
      </c>
    </row>
    <row r="18722" spans="1:5">
      <c r="A18722" s="410" t="s">
        <v>3067</v>
      </c>
      <c r="B18722" s="62" t="s">
        <v>123</v>
      </c>
      <c r="C18722" s="62">
        <v>1.9938000000000001E-4</v>
      </c>
      <c r="D18722" s="62">
        <v>108.95</v>
      </c>
      <c r="E18722" s="173">
        <f t="shared" si="414"/>
        <v>0.02</v>
      </c>
    </row>
    <row r="18723" spans="1:5">
      <c r="A18723" s="410" t="s">
        <v>3069</v>
      </c>
      <c r="B18723" s="62" t="s">
        <v>123</v>
      </c>
      <c r="C18723" s="62">
        <v>2.7207300000000002E-3</v>
      </c>
      <c r="D18723" s="62">
        <v>6.21</v>
      </c>
      <c r="E18723" s="173">
        <f t="shared" si="414"/>
        <v>0.01</v>
      </c>
    </row>
    <row r="18724" spans="1:5">
      <c r="A18724" s="410" t="s">
        <v>3047</v>
      </c>
      <c r="B18724" s="62" t="s">
        <v>131</v>
      </c>
      <c r="C18724" s="62">
        <v>4.1203799999999999E-3</v>
      </c>
      <c r="D18724" s="62">
        <v>9.4499999999999993</v>
      </c>
      <c r="E18724" s="173">
        <f t="shared" si="414"/>
        <v>0.03</v>
      </c>
    </row>
    <row r="18725" spans="1:5">
      <c r="A18725" s="410" t="s">
        <v>3075</v>
      </c>
      <c r="B18725" s="62" t="s">
        <v>128</v>
      </c>
      <c r="C18725" s="62">
        <v>4.5344999999999999E-4</v>
      </c>
      <c r="D18725" s="62">
        <v>15.32</v>
      </c>
      <c r="E18725" s="173">
        <f t="shared" si="414"/>
        <v>0</v>
      </c>
    </row>
    <row r="18726" spans="1:5">
      <c r="A18726" s="410" t="s">
        <v>3076</v>
      </c>
      <c r="B18726" s="62" t="s">
        <v>122</v>
      </c>
      <c r="C18726" s="62">
        <v>0.3</v>
      </c>
      <c r="D18726" s="62">
        <v>1.87</v>
      </c>
      <c r="E18726" s="173">
        <f t="shared" si="414"/>
        <v>0.56000000000000005</v>
      </c>
    </row>
    <row r="18727" spans="1:5">
      <c r="A18727" s="410" t="s">
        <v>3077</v>
      </c>
      <c r="B18727" s="62" t="s">
        <v>122</v>
      </c>
      <c r="C18727" s="62">
        <v>0.3</v>
      </c>
      <c r="D18727" s="62">
        <v>0.71</v>
      </c>
      <c r="E18727" s="173">
        <f t="shared" si="414"/>
        <v>0.21</v>
      </c>
    </row>
    <row r="18728" spans="1:5">
      <c r="A18728" s="410" t="s">
        <v>3078</v>
      </c>
      <c r="B18728" s="62" t="s">
        <v>122</v>
      </c>
      <c r="C18728" s="62">
        <v>0.3</v>
      </c>
      <c r="D18728" s="62">
        <v>0.34</v>
      </c>
      <c r="E18728" s="173">
        <f t="shared" si="414"/>
        <v>0.1</v>
      </c>
    </row>
    <row r="18729" spans="1:5">
      <c r="A18729" s="410" t="s">
        <v>3079</v>
      </c>
      <c r="B18729" s="62" t="s">
        <v>122</v>
      </c>
      <c r="C18729" s="62">
        <v>0.3</v>
      </c>
      <c r="D18729" s="62">
        <v>0.05</v>
      </c>
      <c r="E18729" s="173">
        <f t="shared" si="414"/>
        <v>0.01</v>
      </c>
    </row>
    <row r="18730" spans="1:5">
      <c r="A18730" s="410" t="s">
        <v>3048</v>
      </c>
      <c r="B18730" s="62" t="s">
        <v>123</v>
      </c>
      <c r="C18730" s="62">
        <v>7.9389E-4</v>
      </c>
      <c r="D18730" s="62">
        <v>31.18</v>
      </c>
      <c r="E18730" s="173">
        <f t="shared" si="414"/>
        <v>0.02</v>
      </c>
    </row>
    <row r="18731" spans="1:5">
      <c r="A18731" s="410" t="s">
        <v>3049</v>
      </c>
      <c r="B18731" s="62" t="s">
        <v>123</v>
      </c>
      <c r="C18731" s="62">
        <v>3.7209E-4</v>
      </c>
      <c r="D18731" s="62">
        <v>178.5</v>
      </c>
      <c r="E18731" s="173">
        <f t="shared" si="414"/>
        <v>0.06</v>
      </c>
    </row>
    <row r="18732" spans="1:5">
      <c r="A18732" s="410" t="s">
        <v>3050</v>
      </c>
      <c r="B18732" s="62" t="s">
        <v>123</v>
      </c>
      <c r="C18732" s="62">
        <v>3.3446160000000003E-2</v>
      </c>
      <c r="D18732" s="62">
        <v>1.17</v>
      </c>
      <c r="E18732" s="173">
        <f t="shared" si="414"/>
        <v>0.03</v>
      </c>
    </row>
    <row r="18733" spans="1:5" ht="30">
      <c r="A18733" s="410" t="s">
        <v>3051</v>
      </c>
      <c r="B18733" s="62" t="s">
        <v>123</v>
      </c>
      <c r="C18733" s="62">
        <v>3.2249999999999998E-4</v>
      </c>
      <c r="D18733" s="62">
        <v>140.43</v>
      </c>
      <c r="E18733" s="173">
        <f t="shared" si="414"/>
        <v>0.04</v>
      </c>
    </row>
    <row r="18734" spans="1:5" ht="30">
      <c r="A18734" s="410" t="s">
        <v>3052</v>
      </c>
      <c r="B18734" s="62" t="s">
        <v>123</v>
      </c>
      <c r="C18734" s="62">
        <v>2.1599999999999999E-4</v>
      </c>
      <c r="D18734" s="62">
        <v>123.37</v>
      </c>
      <c r="E18734" s="173">
        <f t="shared" si="414"/>
        <v>0.02</v>
      </c>
    </row>
    <row r="18735" spans="1:5" ht="30">
      <c r="A18735" s="410" t="s">
        <v>3080</v>
      </c>
      <c r="B18735" s="62" t="s">
        <v>123</v>
      </c>
      <c r="C18735" s="62">
        <v>1.323E-5</v>
      </c>
      <c r="D18735" s="62">
        <v>593.85</v>
      </c>
      <c r="E18735" s="173">
        <f t="shared" si="414"/>
        <v>0</v>
      </c>
    </row>
    <row r="18736" spans="1:5">
      <c r="A18736" s="410" t="s">
        <v>3081</v>
      </c>
      <c r="B18736" s="62" t="s">
        <v>123</v>
      </c>
      <c r="C18736" s="62">
        <v>8.1240000000000001E-5</v>
      </c>
      <c r="D18736" s="62">
        <v>134.63</v>
      </c>
      <c r="E18736" s="173">
        <f t="shared" si="414"/>
        <v>0.01</v>
      </c>
    </row>
    <row r="18737" spans="1:5">
      <c r="A18737" s="410" t="s">
        <v>3082</v>
      </c>
      <c r="B18737" s="62" t="s">
        <v>123</v>
      </c>
      <c r="C18737" s="62">
        <v>6.1710000000000004E-5</v>
      </c>
      <c r="D18737" s="62">
        <v>202.84</v>
      </c>
      <c r="E18737" s="173">
        <f t="shared" si="414"/>
        <v>0.01</v>
      </c>
    </row>
    <row r="18738" spans="1:5">
      <c r="A18738" s="410" t="s">
        <v>3083</v>
      </c>
      <c r="B18738" s="62" t="s">
        <v>123</v>
      </c>
      <c r="C18738" s="62">
        <v>1.323E-5</v>
      </c>
      <c r="D18738" s="62">
        <v>574.46</v>
      </c>
      <c r="E18738" s="173">
        <f t="shared" si="414"/>
        <v>0</v>
      </c>
    </row>
    <row r="18739" spans="1:5">
      <c r="A18739" s="410" t="s">
        <v>3084</v>
      </c>
      <c r="B18739" s="62" t="s">
        <v>123</v>
      </c>
      <c r="C18739" s="62">
        <v>1.626E-5</v>
      </c>
      <c r="D18739" s="62">
        <v>276.64</v>
      </c>
      <c r="E18739" s="173">
        <f t="shared" si="414"/>
        <v>0</v>
      </c>
    </row>
    <row r="18740" spans="1:5">
      <c r="A18740" s="410" t="s">
        <v>3085</v>
      </c>
      <c r="B18740" s="62" t="s">
        <v>123</v>
      </c>
      <c r="C18740" s="62">
        <v>8.1899999999999996E-4</v>
      </c>
      <c r="D18740" s="62">
        <v>8.1</v>
      </c>
      <c r="E18740" s="173">
        <f t="shared" si="414"/>
        <v>0</v>
      </c>
    </row>
    <row r="18741" spans="1:5">
      <c r="A18741" s="410" t="s">
        <v>3086</v>
      </c>
      <c r="B18741" s="62" t="s">
        <v>123</v>
      </c>
      <c r="C18741" s="62">
        <v>4.5344999999999999E-4</v>
      </c>
      <c r="D18741" s="62">
        <v>11.01</v>
      </c>
      <c r="E18741" s="173">
        <f t="shared" si="414"/>
        <v>0</v>
      </c>
    </row>
    <row r="18742" spans="1:5">
      <c r="A18742" s="410" t="s">
        <v>3087</v>
      </c>
      <c r="B18742" s="62" t="s">
        <v>123</v>
      </c>
      <c r="C18742" s="62">
        <v>4.5344999999999999E-4</v>
      </c>
      <c r="D18742" s="62">
        <v>24.42</v>
      </c>
      <c r="E18742" s="173">
        <f t="shared" si="414"/>
        <v>0.01</v>
      </c>
    </row>
    <row r="18743" spans="1:5" ht="30">
      <c r="A18743" s="410" t="s">
        <v>3505</v>
      </c>
      <c r="B18743" s="62" t="s">
        <v>123</v>
      </c>
      <c r="C18743" s="62">
        <v>1.0009478700000001</v>
      </c>
      <c r="D18743" s="62">
        <v>105.5</v>
      </c>
      <c r="E18743" s="173">
        <f t="shared" si="414"/>
        <v>105.6</v>
      </c>
    </row>
    <row r="18744" spans="1:5">
      <c r="A18744" s="410" t="s">
        <v>562</v>
      </c>
      <c r="B18744" s="62" t="s">
        <v>563</v>
      </c>
      <c r="C18744" s="62" t="s">
        <v>563</v>
      </c>
      <c r="D18744" s="62" t="s">
        <v>563</v>
      </c>
      <c r="E18744" s="173">
        <f>SUM(E18720:E18743)</f>
        <v>106.77</v>
      </c>
    </row>
    <row r="18745" spans="1:5">
      <c r="A18745" s="410"/>
      <c r="B18745" s="62"/>
      <c r="C18745" s="62"/>
      <c r="D18745" s="62"/>
      <c r="E18745" s="173"/>
    </row>
    <row r="18746" spans="1:5">
      <c r="A18746" s="410" t="s">
        <v>565</v>
      </c>
      <c r="B18746" s="62" t="s">
        <v>563</v>
      </c>
      <c r="C18746" s="62" t="s">
        <v>563</v>
      </c>
      <c r="D18746" s="62" t="s">
        <v>563</v>
      </c>
      <c r="E18746" s="173">
        <f>E18713+E18717+E18744</f>
        <v>109.36</v>
      </c>
    </row>
    <row r="18747" spans="1:5">
      <c r="A18747" s="410"/>
      <c r="B18747" s="62"/>
      <c r="C18747" s="62"/>
      <c r="D18747" s="413"/>
      <c r="E18747" s="173"/>
    </row>
    <row r="18748" spans="1:5">
      <c r="A18748" s="410"/>
      <c r="B18748" s="62"/>
      <c r="C18748" s="62"/>
      <c r="D18748" s="62"/>
      <c r="E18748" s="173"/>
    </row>
    <row r="18749" spans="1:5">
      <c r="A18749" s="410"/>
      <c r="B18749" s="62"/>
      <c r="C18749" s="62"/>
      <c r="D18749" s="62"/>
      <c r="E18749" s="173"/>
    </row>
    <row r="18750" spans="1:5">
      <c r="A18750" s="410" t="s">
        <v>1641</v>
      </c>
      <c r="B18750" s="62" t="s">
        <v>3547</v>
      </c>
      <c r="C18750" s="62"/>
      <c r="D18750" s="62"/>
      <c r="E18750" s="173"/>
    </row>
    <row r="18751" spans="1:5" ht="30">
      <c r="A18751" s="410" t="s">
        <v>1351</v>
      </c>
      <c r="B18751" s="62"/>
      <c r="C18751" s="62"/>
      <c r="D18751" s="62"/>
      <c r="E18751" s="173"/>
    </row>
    <row r="18752" spans="1:5">
      <c r="A18752" s="410" t="s">
        <v>570</v>
      </c>
      <c r="B18752" s="62"/>
      <c r="C18752" s="62"/>
      <c r="D18752" s="62"/>
      <c r="E18752" s="173"/>
    </row>
    <row r="18753" spans="1:5">
      <c r="A18753" s="410"/>
      <c r="B18753" s="62"/>
      <c r="C18753" s="62"/>
      <c r="D18753" s="62"/>
      <c r="E18753" s="173"/>
    </row>
    <row r="18754" spans="1:5">
      <c r="A18754" s="410" t="s">
        <v>576</v>
      </c>
      <c r="B18754" s="62" t="s">
        <v>558</v>
      </c>
      <c r="C18754" s="62" t="s">
        <v>559</v>
      </c>
      <c r="D18754" s="62" t="s">
        <v>560</v>
      </c>
      <c r="E18754" s="173" t="s">
        <v>561</v>
      </c>
    </row>
    <row r="18755" spans="1:5" ht="30">
      <c r="A18755" s="410" t="s">
        <v>3061</v>
      </c>
      <c r="B18755" s="62" t="s">
        <v>123</v>
      </c>
      <c r="C18755" s="62">
        <v>2.031E-5</v>
      </c>
      <c r="D18755" s="62">
        <v>576</v>
      </c>
      <c r="E18755" s="173">
        <f>TRUNC((C18755*D18755),2)</f>
        <v>0.01</v>
      </c>
    </row>
    <row r="18756" spans="1:5">
      <c r="A18756" s="410" t="s">
        <v>562</v>
      </c>
      <c r="B18756" s="62" t="s">
        <v>563</v>
      </c>
      <c r="C18756" s="62" t="s">
        <v>563</v>
      </c>
      <c r="D18756" s="62" t="s">
        <v>563</v>
      </c>
      <c r="E18756" s="173">
        <f>SUM(E18755:E18755)</f>
        <v>0.01</v>
      </c>
    </row>
    <row r="18757" spans="1:5">
      <c r="A18757" s="410"/>
      <c r="B18757" s="62"/>
      <c r="C18757" s="62"/>
      <c r="D18757" s="62"/>
      <c r="E18757" s="173"/>
    </row>
    <row r="18758" spans="1:5">
      <c r="A18758" s="410" t="s">
        <v>557</v>
      </c>
      <c r="B18758" s="62" t="s">
        <v>558</v>
      </c>
      <c r="C18758" s="62" t="s">
        <v>559</v>
      </c>
      <c r="D18758" s="62" t="s">
        <v>560</v>
      </c>
      <c r="E18758" s="173" t="s">
        <v>561</v>
      </c>
    </row>
    <row r="18759" spans="1:5">
      <c r="A18759" s="410" t="s">
        <v>3063</v>
      </c>
      <c r="B18759" s="62" t="s">
        <v>122</v>
      </c>
      <c r="C18759" s="62">
        <v>0.30513000000000001</v>
      </c>
      <c r="D18759" s="62">
        <v>8.51</v>
      </c>
      <c r="E18759" s="173">
        <f>TRUNC((C18759*D18759),2)</f>
        <v>2.59</v>
      </c>
    </row>
    <row r="18760" spans="1:5">
      <c r="A18760" s="410" t="s">
        <v>562</v>
      </c>
      <c r="B18760" s="62" t="s">
        <v>563</v>
      </c>
      <c r="C18760" s="62" t="s">
        <v>563</v>
      </c>
      <c r="D18760" s="62" t="s">
        <v>563</v>
      </c>
      <c r="E18760" s="173">
        <f>SUM(E18759:E18759)</f>
        <v>2.59</v>
      </c>
    </row>
    <row r="18761" spans="1:5">
      <c r="A18761" s="410"/>
      <c r="B18761" s="62"/>
      <c r="C18761" s="62"/>
      <c r="D18761" s="62"/>
      <c r="E18761" s="173"/>
    </row>
    <row r="18762" spans="1:5">
      <c r="A18762" s="410" t="s">
        <v>564</v>
      </c>
      <c r="B18762" s="62" t="s">
        <v>558</v>
      </c>
      <c r="C18762" s="62" t="s">
        <v>559</v>
      </c>
      <c r="D18762" s="62" t="s">
        <v>560</v>
      </c>
      <c r="E18762" s="173" t="s">
        <v>561</v>
      </c>
    </row>
    <row r="18763" spans="1:5">
      <c r="A18763" s="410" t="s">
        <v>3066</v>
      </c>
      <c r="B18763" s="62" t="s">
        <v>123</v>
      </c>
      <c r="C18763" s="62">
        <v>2.4051599999999999E-3</v>
      </c>
      <c r="D18763" s="62">
        <v>6.92</v>
      </c>
      <c r="E18763" s="173">
        <f t="shared" ref="E18763:E18786" si="415">TRUNC((C18763*D18763),2)</f>
        <v>0.01</v>
      </c>
    </row>
    <row r="18764" spans="1:5">
      <c r="A18764" s="410" t="s">
        <v>3046</v>
      </c>
      <c r="B18764" s="62" t="s">
        <v>131</v>
      </c>
      <c r="C18764" s="62">
        <v>4.8030000000000002E-4</v>
      </c>
      <c r="D18764" s="62">
        <v>50.4</v>
      </c>
      <c r="E18764" s="173">
        <f t="shared" si="415"/>
        <v>0.02</v>
      </c>
    </row>
    <row r="18765" spans="1:5">
      <c r="A18765" s="410" t="s">
        <v>3067</v>
      </c>
      <c r="B18765" s="62" t="s">
        <v>123</v>
      </c>
      <c r="C18765" s="62">
        <v>1.9938000000000001E-4</v>
      </c>
      <c r="D18765" s="62">
        <v>108.95</v>
      </c>
      <c r="E18765" s="173">
        <f t="shared" si="415"/>
        <v>0.02</v>
      </c>
    </row>
    <row r="18766" spans="1:5">
      <c r="A18766" s="410" t="s">
        <v>3069</v>
      </c>
      <c r="B18766" s="62" t="s">
        <v>123</v>
      </c>
      <c r="C18766" s="62">
        <v>2.7207300000000002E-3</v>
      </c>
      <c r="D18766" s="62">
        <v>6.21</v>
      </c>
      <c r="E18766" s="173">
        <f t="shared" si="415"/>
        <v>0.01</v>
      </c>
    </row>
    <row r="18767" spans="1:5">
      <c r="A18767" s="410" t="s">
        <v>3047</v>
      </c>
      <c r="B18767" s="62" t="s">
        <v>131</v>
      </c>
      <c r="C18767" s="62">
        <v>4.1203799999999999E-3</v>
      </c>
      <c r="D18767" s="62">
        <v>9.4499999999999993</v>
      </c>
      <c r="E18767" s="173">
        <f t="shared" si="415"/>
        <v>0.03</v>
      </c>
    </row>
    <row r="18768" spans="1:5">
      <c r="A18768" s="410" t="s">
        <v>3075</v>
      </c>
      <c r="B18768" s="62" t="s">
        <v>128</v>
      </c>
      <c r="C18768" s="62">
        <v>4.5344999999999999E-4</v>
      </c>
      <c r="D18768" s="62">
        <v>15.32</v>
      </c>
      <c r="E18768" s="173">
        <f t="shared" si="415"/>
        <v>0</v>
      </c>
    </row>
    <row r="18769" spans="1:5">
      <c r="A18769" s="410" t="s">
        <v>3076</v>
      </c>
      <c r="B18769" s="62" t="s">
        <v>122</v>
      </c>
      <c r="C18769" s="62">
        <v>0.3</v>
      </c>
      <c r="D18769" s="62">
        <v>1.87</v>
      </c>
      <c r="E18769" s="173">
        <f t="shared" si="415"/>
        <v>0.56000000000000005</v>
      </c>
    </row>
    <row r="18770" spans="1:5">
      <c r="A18770" s="410" t="s">
        <v>3077</v>
      </c>
      <c r="B18770" s="62" t="s">
        <v>122</v>
      </c>
      <c r="C18770" s="62">
        <v>0.3</v>
      </c>
      <c r="D18770" s="62">
        <v>0.71</v>
      </c>
      <c r="E18770" s="173">
        <f t="shared" si="415"/>
        <v>0.21</v>
      </c>
    </row>
    <row r="18771" spans="1:5">
      <c r="A18771" s="410" t="s">
        <v>3078</v>
      </c>
      <c r="B18771" s="62" t="s">
        <v>122</v>
      </c>
      <c r="C18771" s="62">
        <v>0.3</v>
      </c>
      <c r="D18771" s="62">
        <v>0.34</v>
      </c>
      <c r="E18771" s="173">
        <f t="shared" si="415"/>
        <v>0.1</v>
      </c>
    </row>
    <row r="18772" spans="1:5">
      <c r="A18772" s="410" t="s">
        <v>3079</v>
      </c>
      <c r="B18772" s="62" t="s">
        <v>122</v>
      </c>
      <c r="C18772" s="62">
        <v>0.3</v>
      </c>
      <c r="D18772" s="62">
        <v>0.05</v>
      </c>
      <c r="E18772" s="173">
        <f t="shared" si="415"/>
        <v>0.01</v>
      </c>
    </row>
    <row r="18773" spans="1:5">
      <c r="A18773" s="410" t="s">
        <v>3048</v>
      </c>
      <c r="B18773" s="62" t="s">
        <v>123</v>
      </c>
      <c r="C18773" s="62">
        <v>7.9389E-4</v>
      </c>
      <c r="D18773" s="62">
        <v>31.18</v>
      </c>
      <c r="E18773" s="173">
        <f t="shared" si="415"/>
        <v>0.02</v>
      </c>
    </row>
    <row r="18774" spans="1:5">
      <c r="A18774" s="410" t="s">
        <v>3049</v>
      </c>
      <c r="B18774" s="62" t="s">
        <v>123</v>
      </c>
      <c r="C18774" s="62">
        <v>3.7209E-4</v>
      </c>
      <c r="D18774" s="62">
        <v>178.5</v>
      </c>
      <c r="E18774" s="173">
        <f t="shared" si="415"/>
        <v>0.06</v>
      </c>
    </row>
    <row r="18775" spans="1:5">
      <c r="A18775" s="410" t="s">
        <v>3050</v>
      </c>
      <c r="B18775" s="62" t="s">
        <v>123</v>
      </c>
      <c r="C18775" s="62">
        <v>3.3446160000000003E-2</v>
      </c>
      <c r="D18775" s="62">
        <v>1.17</v>
      </c>
      <c r="E18775" s="173">
        <f t="shared" si="415"/>
        <v>0.03</v>
      </c>
    </row>
    <row r="18776" spans="1:5" ht="30">
      <c r="A18776" s="410" t="s">
        <v>3051</v>
      </c>
      <c r="B18776" s="62" t="s">
        <v>123</v>
      </c>
      <c r="C18776" s="62">
        <v>3.2249999999999998E-4</v>
      </c>
      <c r="D18776" s="62">
        <v>140.43</v>
      </c>
      <c r="E18776" s="173">
        <f t="shared" si="415"/>
        <v>0.04</v>
      </c>
    </row>
    <row r="18777" spans="1:5" ht="30">
      <c r="A18777" s="410" t="s">
        <v>3052</v>
      </c>
      <c r="B18777" s="62" t="s">
        <v>123</v>
      </c>
      <c r="C18777" s="62">
        <v>2.1599999999999999E-4</v>
      </c>
      <c r="D18777" s="62">
        <v>123.37</v>
      </c>
      <c r="E18777" s="173">
        <f t="shared" si="415"/>
        <v>0.02</v>
      </c>
    </row>
    <row r="18778" spans="1:5" ht="30">
      <c r="A18778" s="410" t="s">
        <v>3080</v>
      </c>
      <c r="B18778" s="62" t="s">
        <v>123</v>
      </c>
      <c r="C18778" s="62">
        <v>1.323E-5</v>
      </c>
      <c r="D18778" s="62">
        <v>593.85</v>
      </c>
      <c r="E18778" s="173">
        <f t="shared" si="415"/>
        <v>0</v>
      </c>
    </row>
    <row r="18779" spans="1:5">
      <c r="A18779" s="410" t="s">
        <v>3081</v>
      </c>
      <c r="B18779" s="62" t="s">
        <v>123</v>
      </c>
      <c r="C18779" s="62">
        <v>8.1240000000000001E-5</v>
      </c>
      <c r="D18779" s="62">
        <v>134.63</v>
      </c>
      <c r="E18779" s="173">
        <f t="shared" si="415"/>
        <v>0.01</v>
      </c>
    </row>
    <row r="18780" spans="1:5">
      <c r="A18780" s="410" t="s">
        <v>3082</v>
      </c>
      <c r="B18780" s="62" t="s">
        <v>123</v>
      </c>
      <c r="C18780" s="62">
        <v>6.1710000000000004E-5</v>
      </c>
      <c r="D18780" s="62">
        <v>202.84</v>
      </c>
      <c r="E18780" s="173">
        <f t="shared" si="415"/>
        <v>0.01</v>
      </c>
    </row>
    <row r="18781" spans="1:5">
      <c r="A18781" s="410" t="s">
        <v>3083</v>
      </c>
      <c r="B18781" s="62" t="s">
        <v>123</v>
      </c>
      <c r="C18781" s="62">
        <v>1.323E-5</v>
      </c>
      <c r="D18781" s="62">
        <v>574.46</v>
      </c>
      <c r="E18781" s="173">
        <f t="shared" si="415"/>
        <v>0</v>
      </c>
    </row>
    <row r="18782" spans="1:5">
      <c r="A18782" s="410" t="s">
        <v>3084</v>
      </c>
      <c r="B18782" s="62" t="s">
        <v>123</v>
      </c>
      <c r="C18782" s="62">
        <v>1.626E-5</v>
      </c>
      <c r="D18782" s="62">
        <v>276.64</v>
      </c>
      <c r="E18782" s="173">
        <f t="shared" si="415"/>
        <v>0</v>
      </c>
    </row>
    <row r="18783" spans="1:5">
      <c r="A18783" s="410" t="s">
        <v>3085</v>
      </c>
      <c r="B18783" s="62" t="s">
        <v>123</v>
      </c>
      <c r="C18783" s="62">
        <v>8.1899999999999996E-4</v>
      </c>
      <c r="D18783" s="62">
        <v>8.1</v>
      </c>
      <c r="E18783" s="173">
        <f t="shared" si="415"/>
        <v>0</v>
      </c>
    </row>
    <row r="18784" spans="1:5">
      <c r="A18784" s="410" t="s">
        <v>3086</v>
      </c>
      <c r="B18784" s="62" t="s">
        <v>123</v>
      </c>
      <c r="C18784" s="62">
        <v>4.5344999999999999E-4</v>
      </c>
      <c r="D18784" s="62">
        <v>11.01</v>
      </c>
      <c r="E18784" s="173">
        <f t="shared" si="415"/>
        <v>0</v>
      </c>
    </row>
    <row r="18785" spans="1:5">
      <c r="A18785" s="410" t="s">
        <v>3087</v>
      </c>
      <c r="B18785" s="62" t="s">
        <v>123</v>
      </c>
      <c r="C18785" s="62">
        <v>4.5344999999999999E-4</v>
      </c>
      <c r="D18785" s="62">
        <v>24.42</v>
      </c>
      <c r="E18785" s="173">
        <f t="shared" si="415"/>
        <v>0.01</v>
      </c>
    </row>
    <row r="18786" spans="1:5" ht="30">
      <c r="A18786" s="410" t="s">
        <v>3506</v>
      </c>
      <c r="B18786" s="62" t="s">
        <v>123</v>
      </c>
      <c r="C18786" s="62">
        <v>1.00128627</v>
      </c>
      <c r="D18786" s="62">
        <v>69.97</v>
      </c>
      <c r="E18786" s="173">
        <f t="shared" si="415"/>
        <v>70.06</v>
      </c>
    </row>
    <row r="18787" spans="1:5">
      <c r="A18787" s="410" t="s">
        <v>562</v>
      </c>
      <c r="B18787" s="62" t="s">
        <v>563</v>
      </c>
      <c r="C18787" s="62" t="s">
        <v>563</v>
      </c>
      <c r="D18787" s="62" t="s">
        <v>563</v>
      </c>
      <c r="E18787" s="173">
        <f>SUM(E18763:E18786)</f>
        <v>71.23</v>
      </c>
    </row>
    <row r="18788" spans="1:5">
      <c r="A18788" s="410"/>
      <c r="B18788" s="62"/>
      <c r="C18788" s="62"/>
      <c r="D18788" s="62"/>
      <c r="E18788" s="173"/>
    </row>
    <row r="18789" spans="1:5">
      <c r="A18789" s="410" t="s">
        <v>565</v>
      </c>
      <c r="B18789" s="62" t="s">
        <v>563</v>
      </c>
      <c r="C18789" s="62" t="s">
        <v>563</v>
      </c>
      <c r="D18789" s="62" t="s">
        <v>563</v>
      </c>
      <c r="E18789" s="173">
        <f>E18756+E18760+E18787</f>
        <v>73.83</v>
      </c>
    </row>
    <row r="18790" spans="1:5">
      <c r="A18790" s="410"/>
      <c r="B18790" s="62"/>
      <c r="C18790" s="62"/>
      <c r="D18790" s="413"/>
      <c r="E18790" s="173"/>
    </row>
    <row r="18791" spans="1:5">
      <c r="A18791" s="410"/>
      <c r="B18791" s="62"/>
      <c r="C18791" s="62"/>
      <c r="D18791" s="62"/>
      <c r="E18791" s="173"/>
    </row>
    <row r="18792" spans="1:5">
      <c r="A18792" s="410"/>
      <c r="B18792" s="62"/>
      <c r="C18792" s="62"/>
      <c r="D18792" s="62"/>
      <c r="E18792" s="173"/>
    </row>
    <row r="18793" spans="1:5">
      <c r="A18793" s="410" t="s">
        <v>1642</v>
      </c>
      <c r="B18793" s="62" t="s">
        <v>3547</v>
      </c>
      <c r="C18793" s="62"/>
      <c r="D18793" s="62"/>
      <c r="E18793" s="173"/>
    </row>
    <row r="18794" spans="1:5" ht="30">
      <c r="A18794" s="410" t="s">
        <v>1352</v>
      </c>
      <c r="B18794" s="62"/>
      <c r="C18794" s="62"/>
      <c r="D18794" s="62"/>
      <c r="E18794" s="173"/>
    </row>
    <row r="18795" spans="1:5">
      <c r="A18795" s="410" t="s">
        <v>570</v>
      </c>
      <c r="B18795" s="62"/>
      <c r="C18795" s="62"/>
      <c r="D18795" s="62"/>
      <c r="E18795" s="173"/>
    </row>
    <row r="18796" spans="1:5">
      <c r="A18796" s="410"/>
      <c r="B18796" s="62"/>
      <c r="C18796" s="62"/>
      <c r="D18796" s="62"/>
      <c r="E18796" s="173"/>
    </row>
    <row r="18797" spans="1:5">
      <c r="A18797" s="410" t="s">
        <v>576</v>
      </c>
      <c r="B18797" s="62" t="s">
        <v>558</v>
      </c>
      <c r="C18797" s="62" t="s">
        <v>559</v>
      </c>
      <c r="D18797" s="62" t="s">
        <v>560</v>
      </c>
      <c r="E18797" s="173" t="s">
        <v>561</v>
      </c>
    </row>
    <row r="18798" spans="1:5" ht="30">
      <c r="A18798" s="410" t="s">
        <v>3061</v>
      </c>
      <c r="B18798" s="62" t="s">
        <v>123</v>
      </c>
      <c r="C18798" s="62">
        <v>2.031E-5</v>
      </c>
      <c r="D18798" s="62">
        <v>576</v>
      </c>
      <c r="E18798" s="173">
        <f>TRUNC((C18798*D18798),2)</f>
        <v>0.01</v>
      </c>
    </row>
    <row r="18799" spans="1:5">
      <c r="A18799" s="410" t="s">
        <v>562</v>
      </c>
      <c r="B18799" s="62" t="s">
        <v>563</v>
      </c>
      <c r="C18799" s="62" t="s">
        <v>563</v>
      </c>
      <c r="D18799" s="62" t="s">
        <v>563</v>
      </c>
      <c r="E18799" s="173">
        <f>SUM(E18798:E18798)</f>
        <v>0.01</v>
      </c>
    </row>
    <row r="18800" spans="1:5">
      <c r="A18800" s="410"/>
      <c r="B18800" s="62"/>
      <c r="C18800" s="62"/>
      <c r="D18800" s="62"/>
      <c r="E18800" s="173"/>
    </row>
    <row r="18801" spans="1:5">
      <c r="A18801" s="410" t="s">
        <v>557</v>
      </c>
      <c r="B18801" s="62" t="s">
        <v>558</v>
      </c>
      <c r="C18801" s="62" t="s">
        <v>559</v>
      </c>
      <c r="D18801" s="62" t="s">
        <v>560</v>
      </c>
      <c r="E18801" s="173" t="s">
        <v>561</v>
      </c>
    </row>
    <row r="18802" spans="1:5">
      <c r="A18802" s="410" t="s">
        <v>3063</v>
      </c>
      <c r="B18802" s="62" t="s">
        <v>122</v>
      </c>
      <c r="C18802" s="62">
        <v>0.30513000000000001</v>
      </c>
      <c r="D18802" s="62">
        <v>8.51</v>
      </c>
      <c r="E18802" s="173">
        <f>TRUNC((C18802*D18802),2)</f>
        <v>2.59</v>
      </c>
    </row>
    <row r="18803" spans="1:5">
      <c r="A18803" s="410" t="s">
        <v>562</v>
      </c>
      <c r="B18803" s="62" t="s">
        <v>563</v>
      </c>
      <c r="C18803" s="62" t="s">
        <v>563</v>
      </c>
      <c r="D18803" s="62" t="s">
        <v>563</v>
      </c>
      <c r="E18803" s="173">
        <f>SUM(E18802:E18802)</f>
        <v>2.59</v>
      </c>
    </row>
    <row r="18804" spans="1:5">
      <c r="A18804" s="410"/>
      <c r="B18804" s="62"/>
      <c r="C18804" s="62"/>
      <c r="D18804" s="62"/>
      <c r="E18804" s="173"/>
    </row>
    <row r="18805" spans="1:5">
      <c r="A18805" s="410" t="s">
        <v>564</v>
      </c>
      <c r="B18805" s="62" t="s">
        <v>558</v>
      </c>
      <c r="C18805" s="62" t="s">
        <v>559</v>
      </c>
      <c r="D18805" s="62" t="s">
        <v>560</v>
      </c>
      <c r="E18805" s="173" t="s">
        <v>561</v>
      </c>
    </row>
    <row r="18806" spans="1:5">
      <c r="A18806" s="410" t="s">
        <v>3066</v>
      </c>
      <c r="B18806" s="62" t="s">
        <v>123</v>
      </c>
      <c r="C18806" s="62">
        <v>2.4051599999999999E-3</v>
      </c>
      <c r="D18806" s="62">
        <v>6.92</v>
      </c>
      <c r="E18806" s="173">
        <f t="shared" ref="E18806:E18829" si="416">TRUNC((C18806*D18806),2)</f>
        <v>0.01</v>
      </c>
    </row>
    <row r="18807" spans="1:5">
      <c r="A18807" s="410" t="s">
        <v>3046</v>
      </c>
      <c r="B18807" s="62" t="s">
        <v>131</v>
      </c>
      <c r="C18807" s="62">
        <v>4.8030000000000002E-4</v>
      </c>
      <c r="D18807" s="62">
        <v>50.4</v>
      </c>
      <c r="E18807" s="173">
        <f t="shared" si="416"/>
        <v>0.02</v>
      </c>
    </row>
    <row r="18808" spans="1:5">
      <c r="A18808" s="410" t="s">
        <v>3067</v>
      </c>
      <c r="B18808" s="62" t="s">
        <v>123</v>
      </c>
      <c r="C18808" s="62">
        <v>1.9938000000000001E-4</v>
      </c>
      <c r="D18808" s="62">
        <v>108.95</v>
      </c>
      <c r="E18808" s="173">
        <f t="shared" si="416"/>
        <v>0.02</v>
      </c>
    </row>
    <row r="18809" spans="1:5">
      <c r="A18809" s="410" t="s">
        <v>3069</v>
      </c>
      <c r="B18809" s="62" t="s">
        <v>123</v>
      </c>
      <c r="C18809" s="62">
        <v>2.7207300000000002E-3</v>
      </c>
      <c r="D18809" s="62">
        <v>6.21</v>
      </c>
      <c r="E18809" s="173">
        <f t="shared" si="416"/>
        <v>0.01</v>
      </c>
    </row>
    <row r="18810" spans="1:5">
      <c r="A18810" s="410" t="s">
        <v>3047</v>
      </c>
      <c r="B18810" s="62" t="s">
        <v>131</v>
      </c>
      <c r="C18810" s="62">
        <v>4.1203799999999999E-3</v>
      </c>
      <c r="D18810" s="62">
        <v>9.4499999999999993</v>
      </c>
      <c r="E18810" s="173">
        <f t="shared" si="416"/>
        <v>0.03</v>
      </c>
    </row>
    <row r="18811" spans="1:5">
      <c r="A18811" s="410" t="s">
        <v>3075</v>
      </c>
      <c r="B18811" s="62" t="s">
        <v>128</v>
      </c>
      <c r="C18811" s="62">
        <v>4.5344999999999999E-4</v>
      </c>
      <c r="D18811" s="62">
        <v>15.32</v>
      </c>
      <c r="E18811" s="173">
        <f t="shared" si="416"/>
        <v>0</v>
      </c>
    </row>
    <row r="18812" spans="1:5">
      <c r="A18812" s="410" t="s">
        <v>3076</v>
      </c>
      <c r="B18812" s="62" t="s">
        <v>122</v>
      </c>
      <c r="C18812" s="62">
        <v>0.3</v>
      </c>
      <c r="D18812" s="62">
        <v>1.87</v>
      </c>
      <c r="E18812" s="173">
        <f t="shared" si="416"/>
        <v>0.56000000000000005</v>
      </c>
    </row>
    <row r="18813" spans="1:5">
      <c r="A18813" s="410" t="s">
        <v>3077</v>
      </c>
      <c r="B18813" s="62" t="s">
        <v>122</v>
      </c>
      <c r="C18813" s="62">
        <v>0.3</v>
      </c>
      <c r="D18813" s="62">
        <v>0.71</v>
      </c>
      <c r="E18813" s="173">
        <f t="shared" si="416"/>
        <v>0.21</v>
      </c>
    </row>
    <row r="18814" spans="1:5">
      <c r="A18814" s="410" t="s">
        <v>3078</v>
      </c>
      <c r="B18814" s="62" t="s">
        <v>122</v>
      </c>
      <c r="C18814" s="62">
        <v>0.3</v>
      </c>
      <c r="D18814" s="62">
        <v>0.34</v>
      </c>
      <c r="E18814" s="173">
        <f t="shared" si="416"/>
        <v>0.1</v>
      </c>
    </row>
    <row r="18815" spans="1:5">
      <c r="A18815" s="410" t="s">
        <v>3079</v>
      </c>
      <c r="B18815" s="62" t="s">
        <v>122</v>
      </c>
      <c r="C18815" s="62">
        <v>0.3</v>
      </c>
      <c r="D18815" s="62">
        <v>0.05</v>
      </c>
      <c r="E18815" s="173">
        <f t="shared" si="416"/>
        <v>0.01</v>
      </c>
    </row>
    <row r="18816" spans="1:5">
      <c r="A18816" s="410" t="s">
        <v>3048</v>
      </c>
      <c r="B18816" s="62" t="s">
        <v>123</v>
      </c>
      <c r="C18816" s="62">
        <v>7.9389E-4</v>
      </c>
      <c r="D18816" s="62">
        <v>31.18</v>
      </c>
      <c r="E18816" s="173">
        <f t="shared" si="416"/>
        <v>0.02</v>
      </c>
    </row>
    <row r="18817" spans="1:5">
      <c r="A18817" s="410" t="s">
        <v>3049</v>
      </c>
      <c r="B18817" s="62" t="s">
        <v>123</v>
      </c>
      <c r="C18817" s="62">
        <v>3.7209E-4</v>
      </c>
      <c r="D18817" s="62">
        <v>178.5</v>
      </c>
      <c r="E18817" s="173">
        <f t="shared" si="416"/>
        <v>0.06</v>
      </c>
    </row>
    <row r="18818" spans="1:5">
      <c r="A18818" s="410" t="s">
        <v>3050</v>
      </c>
      <c r="B18818" s="62" t="s">
        <v>123</v>
      </c>
      <c r="C18818" s="62">
        <v>3.3446160000000003E-2</v>
      </c>
      <c r="D18818" s="62">
        <v>1.17</v>
      </c>
      <c r="E18818" s="173">
        <f t="shared" si="416"/>
        <v>0.03</v>
      </c>
    </row>
    <row r="18819" spans="1:5" ht="30">
      <c r="A18819" s="410" t="s">
        <v>3051</v>
      </c>
      <c r="B18819" s="62" t="s">
        <v>123</v>
      </c>
      <c r="C18819" s="62">
        <v>3.2249999999999998E-4</v>
      </c>
      <c r="D18819" s="62">
        <v>140.43</v>
      </c>
      <c r="E18819" s="173">
        <f t="shared" si="416"/>
        <v>0.04</v>
      </c>
    </row>
    <row r="18820" spans="1:5" ht="30">
      <c r="A18820" s="410" t="s">
        <v>3052</v>
      </c>
      <c r="B18820" s="62" t="s">
        <v>123</v>
      </c>
      <c r="C18820" s="62">
        <v>2.1599999999999999E-4</v>
      </c>
      <c r="D18820" s="62">
        <v>123.37</v>
      </c>
      <c r="E18820" s="173">
        <f t="shared" si="416"/>
        <v>0.02</v>
      </c>
    </row>
    <row r="18821" spans="1:5" ht="30">
      <c r="A18821" s="410" t="s">
        <v>3080</v>
      </c>
      <c r="B18821" s="62" t="s">
        <v>123</v>
      </c>
      <c r="C18821" s="62">
        <v>1.323E-5</v>
      </c>
      <c r="D18821" s="62">
        <v>593.85</v>
      </c>
      <c r="E18821" s="173">
        <f t="shared" si="416"/>
        <v>0</v>
      </c>
    </row>
    <row r="18822" spans="1:5">
      <c r="A18822" s="410" t="s">
        <v>3081</v>
      </c>
      <c r="B18822" s="62" t="s">
        <v>123</v>
      </c>
      <c r="C18822" s="62">
        <v>8.1240000000000001E-5</v>
      </c>
      <c r="D18822" s="62">
        <v>134.63</v>
      </c>
      <c r="E18822" s="173">
        <f t="shared" si="416"/>
        <v>0.01</v>
      </c>
    </row>
    <row r="18823" spans="1:5">
      <c r="A18823" s="410" t="s">
        <v>3082</v>
      </c>
      <c r="B18823" s="62" t="s">
        <v>123</v>
      </c>
      <c r="C18823" s="62">
        <v>6.1710000000000004E-5</v>
      </c>
      <c r="D18823" s="62">
        <v>202.84</v>
      </c>
      <c r="E18823" s="173">
        <f t="shared" si="416"/>
        <v>0.01</v>
      </c>
    </row>
    <row r="18824" spans="1:5">
      <c r="A18824" s="410" t="s">
        <v>3083</v>
      </c>
      <c r="B18824" s="62" t="s">
        <v>123</v>
      </c>
      <c r="C18824" s="62">
        <v>1.323E-5</v>
      </c>
      <c r="D18824" s="62">
        <v>574.46</v>
      </c>
      <c r="E18824" s="173">
        <f t="shared" si="416"/>
        <v>0</v>
      </c>
    </row>
    <row r="18825" spans="1:5">
      <c r="A18825" s="410" t="s">
        <v>3084</v>
      </c>
      <c r="B18825" s="62" t="s">
        <v>123</v>
      </c>
      <c r="C18825" s="62">
        <v>1.626E-5</v>
      </c>
      <c r="D18825" s="62">
        <v>276.64</v>
      </c>
      <c r="E18825" s="173">
        <f t="shared" si="416"/>
        <v>0</v>
      </c>
    </row>
    <row r="18826" spans="1:5">
      <c r="A18826" s="410" t="s">
        <v>3085</v>
      </c>
      <c r="B18826" s="62" t="s">
        <v>123</v>
      </c>
      <c r="C18826" s="62">
        <v>8.1899999999999996E-4</v>
      </c>
      <c r="D18826" s="62">
        <v>8.1</v>
      </c>
      <c r="E18826" s="173">
        <f t="shared" si="416"/>
        <v>0</v>
      </c>
    </row>
    <row r="18827" spans="1:5">
      <c r="A18827" s="410" t="s">
        <v>3086</v>
      </c>
      <c r="B18827" s="62" t="s">
        <v>123</v>
      </c>
      <c r="C18827" s="62">
        <v>4.5344999999999999E-4</v>
      </c>
      <c r="D18827" s="62">
        <v>11.01</v>
      </c>
      <c r="E18827" s="173">
        <f t="shared" si="416"/>
        <v>0</v>
      </c>
    </row>
    <row r="18828" spans="1:5">
      <c r="A18828" s="410" t="s">
        <v>3087</v>
      </c>
      <c r="B18828" s="62" t="s">
        <v>123</v>
      </c>
      <c r="C18828" s="62">
        <v>4.5344999999999999E-4</v>
      </c>
      <c r="D18828" s="62">
        <v>24.42</v>
      </c>
      <c r="E18828" s="173">
        <f t="shared" si="416"/>
        <v>0.01</v>
      </c>
    </row>
    <row r="18829" spans="1:5" ht="30">
      <c r="A18829" s="410" t="s">
        <v>3507</v>
      </c>
      <c r="B18829" s="62" t="s">
        <v>123</v>
      </c>
      <c r="C18829" s="62">
        <v>1.00248447</v>
      </c>
      <c r="D18829" s="62">
        <v>40.25</v>
      </c>
      <c r="E18829" s="173">
        <f t="shared" si="416"/>
        <v>40.340000000000003</v>
      </c>
    </row>
    <row r="18830" spans="1:5">
      <c r="A18830" s="410" t="s">
        <v>562</v>
      </c>
      <c r="B18830" s="62" t="s">
        <v>563</v>
      </c>
      <c r="C18830" s="62" t="s">
        <v>563</v>
      </c>
      <c r="D18830" s="62" t="s">
        <v>563</v>
      </c>
      <c r="E18830" s="173">
        <f>SUM(E18806:E18829)</f>
        <v>41.510000000000005</v>
      </c>
    </row>
    <row r="18831" spans="1:5">
      <c r="A18831" s="410"/>
      <c r="B18831" s="62"/>
      <c r="C18831" s="62"/>
      <c r="D18831" s="62"/>
      <c r="E18831" s="173"/>
    </row>
    <row r="18832" spans="1:5">
      <c r="A18832" s="410" t="s">
        <v>565</v>
      </c>
      <c r="B18832" s="62" t="s">
        <v>563</v>
      </c>
      <c r="C18832" s="62" t="s">
        <v>563</v>
      </c>
      <c r="D18832" s="62" t="s">
        <v>563</v>
      </c>
      <c r="E18832" s="173">
        <f>E18799+E18803+E18830</f>
        <v>44.110000000000007</v>
      </c>
    </row>
    <row r="18833" spans="1:5">
      <c r="A18833" s="410"/>
      <c r="B18833" s="62"/>
      <c r="C18833" s="62"/>
      <c r="D18833" s="413"/>
      <c r="E18833" s="173"/>
    </row>
    <row r="18834" spans="1:5">
      <c r="A18834" s="410"/>
      <c r="B18834" s="62"/>
      <c r="C18834" s="62"/>
      <c r="D18834" s="62"/>
      <c r="E18834" s="173"/>
    </row>
    <row r="18835" spans="1:5">
      <c r="A18835" s="410"/>
      <c r="B18835" s="62"/>
      <c r="C18835" s="62"/>
      <c r="D18835" s="62"/>
      <c r="E18835" s="173"/>
    </row>
    <row r="18836" spans="1:5">
      <c r="A18836" s="410" t="s">
        <v>1643</v>
      </c>
      <c r="B18836" s="62" t="s">
        <v>3547</v>
      </c>
      <c r="C18836" s="62"/>
      <c r="D18836" s="62"/>
      <c r="E18836" s="173"/>
    </row>
    <row r="18837" spans="1:5" ht="30">
      <c r="A18837" s="410" t="s">
        <v>1353</v>
      </c>
      <c r="B18837" s="62"/>
      <c r="C18837" s="62"/>
      <c r="D18837" s="62"/>
      <c r="E18837" s="173"/>
    </row>
    <row r="18838" spans="1:5">
      <c r="A18838" s="410" t="s">
        <v>570</v>
      </c>
      <c r="B18838" s="62"/>
      <c r="C18838" s="62"/>
      <c r="D18838" s="62"/>
      <c r="E18838" s="173"/>
    </row>
    <row r="18839" spans="1:5">
      <c r="A18839" s="410"/>
      <c r="B18839" s="62"/>
      <c r="C18839" s="62"/>
      <c r="D18839" s="62"/>
      <c r="E18839" s="173"/>
    </row>
    <row r="18840" spans="1:5">
      <c r="A18840" s="410" t="s">
        <v>576</v>
      </c>
      <c r="B18840" s="62" t="s">
        <v>558</v>
      </c>
      <c r="C18840" s="62" t="s">
        <v>559</v>
      </c>
      <c r="D18840" s="62" t="s">
        <v>560</v>
      </c>
      <c r="E18840" s="173" t="s">
        <v>561</v>
      </c>
    </row>
    <row r="18841" spans="1:5" ht="30">
      <c r="A18841" s="410" t="s">
        <v>3061</v>
      </c>
      <c r="B18841" s="62" t="s">
        <v>123</v>
      </c>
      <c r="C18841" s="62">
        <v>2.031E-5</v>
      </c>
      <c r="D18841" s="62">
        <v>576</v>
      </c>
      <c r="E18841" s="173">
        <f>TRUNC((C18841*D18841),2)</f>
        <v>0.01</v>
      </c>
    </row>
    <row r="18842" spans="1:5">
      <c r="A18842" s="410" t="s">
        <v>562</v>
      </c>
      <c r="B18842" s="62" t="s">
        <v>563</v>
      </c>
      <c r="C18842" s="62" t="s">
        <v>563</v>
      </c>
      <c r="D18842" s="62" t="s">
        <v>563</v>
      </c>
      <c r="E18842" s="173">
        <f>SUM(E18841:E18841)</f>
        <v>0.01</v>
      </c>
    </row>
    <row r="18843" spans="1:5">
      <c r="A18843" s="410"/>
      <c r="B18843" s="62"/>
      <c r="C18843" s="62"/>
      <c r="D18843" s="62"/>
      <c r="E18843" s="173"/>
    </row>
    <row r="18844" spans="1:5">
      <c r="A18844" s="410" t="s">
        <v>557</v>
      </c>
      <c r="B18844" s="62" t="s">
        <v>558</v>
      </c>
      <c r="C18844" s="62" t="s">
        <v>559</v>
      </c>
      <c r="D18844" s="62" t="s">
        <v>560</v>
      </c>
      <c r="E18844" s="173" t="s">
        <v>561</v>
      </c>
    </row>
    <row r="18845" spans="1:5">
      <c r="A18845" s="410" t="s">
        <v>3063</v>
      </c>
      <c r="B18845" s="62" t="s">
        <v>122</v>
      </c>
      <c r="C18845" s="62">
        <v>0.30513000000000001</v>
      </c>
      <c r="D18845" s="62">
        <v>8.51</v>
      </c>
      <c r="E18845" s="173">
        <f>TRUNC((C18845*D18845),2)</f>
        <v>2.59</v>
      </c>
    </row>
    <row r="18846" spans="1:5">
      <c r="A18846" s="410" t="s">
        <v>562</v>
      </c>
      <c r="B18846" s="62" t="s">
        <v>563</v>
      </c>
      <c r="C18846" s="62" t="s">
        <v>563</v>
      </c>
      <c r="D18846" s="62" t="s">
        <v>563</v>
      </c>
      <c r="E18846" s="173">
        <f>SUM(E18845:E18845)</f>
        <v>2.59</v>
      </c>
    </row>
    <row r="18847" spans="1:5">
      <c r="A18847" s="410"/>
      <c r="B18847" s="62"/>
      <c r="C18847" s="62"/>
      <c r="D18847" s="62"/>
      <c r="E18847" s="173"/>
    </row>
    <row r="18848" spans="1:5">
      <c r="A18848" s="410" t="s">
        <v>564</v>
      </c>
      <c r="B18848" s="62" t="s">
        <v>558</v>
      </c>
      <c r="C18848" s="62" t="s">
        <v>559</v>
      </c>
      <c r="D18848" s="62" t="s">
        <v>560</v>
      </c>
      <c r="E18848" s="173" t="s">
        <v>561</v>
      </c>
    </row>
    <row r="18849" spans="1:5">
      <c r="A18849" s="410" t="s">
        <v>3066</v>
      </c>
      <c r="B18849" s="62" t="s">
        <v>123</v>
      </c>
      <c r="C18849" s="62">
        <v>2.4051599999999999E-3</v>
      </c>
      <c r="D18849" s="62">
        <v>6.92</v>
      </c>
      <c r="E18849" s="173">
        <f t="shared" ref="E18849:E18872" si="417">TRUNC((C18849*D18849),2)</f>
        <v>0.01</v>
      </c>
    </row>
    <row r="18850" spans="1:5">
      <c r="A18850" s="410" t="s">
        <v>3046</v>
      </c>
      <c r="B18850" s="62" t="s">
        <v>131</v>
      </c>
      <c r="C18850" s="62">
        <v>4.8030000000000002E-4</v>
      </c>
      <c r="D18850" s="62">
        <v>50.4</v>
      </c>
      <c r="E18850" s="173">
        <f t="shared" si="417"/>
        <v>0.02</v>
      </c>
    </row>
    <row r="18851" spans="1:5">
      <c r="A18851" s="410" t="s">
        <v>3067</v>
      </c>
      <c r="B18851" s="62" t="s">
        <v>123</v>
      </c>
      <c r="C18851" s="62">
        <v>1.9938000000000001E-4</v>
      </c>
      <c r="D18851" s="62">
        <v>108.95</v>
      </c>
      <c r="E18851" s="173">
        <f t="shared" si="417"/>
        <v>0.02</v>
      </c>
    </row>
    <row r="18852" spans="1:5">
      <c r="A18852" s="410" t="s">
        <v>3069</v>
      </c>
      <c r="B18852" s="62" t="s">
        <v>123</v>
      </c>
      <c r="C18852" s="62">
        <v>2.7207300000000002E-3</v>
      </c>
      <c r="D18852" s="62">
        <v>6.21</v>
      </c>
      <c r="E18852" s="173">
        <f t="shared" si="417"/>
        <v>0.01</v>
      </c>
    </row>
    <row r="18853" spans="1:5">
      <c r="A18853" s="410" t="s">
        <v>3047</v>
      </c>
      <c r="B18853" s="62" t="s">
        <v>131</v>
      </c>
      <c r="C18853" s="62">
        <v>4.1203799999999999E-3</v>
      </c>
      <c r="D18853" s="62">
        <v>9.4499999999999993</v>
      </c>
      <c r="E18853" s="173">
        <f t="shared" si="417"/>
        <v>0.03</v>
      </c>
    </row>
    <row r="18854" spans="1:5">
      <c r="A18854" s="410" t="s">
        <v>3075</v>
      </c>
      <c r="B18854" s="62" t="s">
        <v>128</v>
      </c>
      <c r="C18854" s="62">
        <v>4.5344999999999999E-4</v>
      </c>
      <c r="D18854" s="62">
        <v>15.32</v>
      </c>
      <c r="E18854" s="173">
        <f t="shared" si="417"/>
        <v>0</v>
      </c>
    </row>
    <row r="18855" spans="1:5">
      <c r="A18855" s="410" t="s">
        <v>3076</v>
      </c>
      <c r="B18855" s="62" t="s">
        <v>122</v>
      </c>
      <c r="C18855" s="62">
        <v>0.3</v>
      </c>
      <c r="D18855" s="62">
        <v>1.87</v>
      </c>
      <c r="E18855" s="173">
        <f t="shared" si="417"/>
        <v>0.56000000000000005</v>
      </c>
    </row>
    <row r="18856" spans="1:5">
      <c r="A18856" s="410" t="s">
        <v>3077</v>
      </c>
      <c r="B18856" s="62" t="s">
        <v>122</v>
      </c>
      <c r="C18856" s="62">
        <v>0.3</v>
      </c>
      <c r="D18856" s="62">
        <v>0.71</v>
      </c>
      <c r="E18856" s="173">
        <f t="shared" si="417"/>
        <v>0.21</v>
      </c>
    </row>
    <row r="18857" spans="1:5">
      <c r="A18857" s="410" t="s">
        <v>3078</v>
      </c>
      <c r="B18857" s="62" t="s">
        <v>122</v>
      </c>
      <c r="C18857" s="62">
        <v>0.3</v>
      </c>
      <c r="D18857" s="62">
        <v>0.34</v>
      </c>
      <c r="E18857" s="173">
        <f t="shared" si="417"/>
        <v>0.1</v>
      </c>
    </row>
    <row r="18858" spans="1:5">
      <c r="A18858" s="410" t="s">
        <v>3079</v>
      </c>
      <c r="B18858" s="62" t="s">
        <v>122</v>
      </c>
      <c r="C18858" s="62">
        <v>0.3</v>
      </c>
      <c r="D18858" s="62">
        <v>0.05</v>
      </c>
      <c r="E18858" s="173">
        <f t="shared" si="417"/>
        <v>0.01</v>
      </c>
    </row>
    <row r="18859" spans="1:5">
      <c r="A18859" s="410" t="s">
        <v>3048</v>
      </c>
      <c r="B18859" s="62" t="s">
        <v>123</v>
      </c>
      <c r="C18859" s="62">
        <v>7.9389E-4</v>
      </c>
      <c r="D18859" s="62">
        <v>31.18</v>
      </c>
      <c r="E18859" s="173">
        <f t="shared" si="417"/>
        <v>0.02</v>
      </c>
    </row>
    <row r="18860" spans="1:5">
      <c r="A18860" s="410" t="s">
        <v>3049</v>
      </c>
      <c r="B18860" s="62" t="s">
        <v>123</v>
      </c>
      <c r="C18860" s="62">
        <v>3.7209E-4</v>
      </c>
      <c r="D18860" s="62">
        <v>178.5</v>
      </c>
      <c r="E18860" s="173">
        <f t="shared" si="417"/>
        <v>0.06</v>
      </c>
    </row>
    <row r="18861" spans="1:5">
      <c r="A18861" s="410" t="s">
        <v>3050</v>
      </c>
      <c r="B18861" s="62" t="s">
        <v>123</v>
      </c>
      <c r="C18861" s="62">
        <v>3.3446160000000003E-2</v>
      </c>
      <c r="D18861" s="62">
        <v>1.17</v>
      </c>
      <c r="E18861" s="173">
        <f t="shared" si="417"/>
        <v>0.03</v>
      </c>
    </row>
    <row r="18862" spans="1:5" ht="30">
      <c r="A18862" s="410" t="s">
        <v>3051</v>
      </c>
      <c r="B18862" s="62" t="s">
        <v>123</v>
      </c>
      <c r="C18862" s="62">
        <v>3.2249999999999998E-4</v>
      </c>
      <c r="D18862" s="62">
        <v>140.43</v>
      </c>
      <c r="E18862" s="173">
        <f t="shared" si="417"/>
        <v>0.04</v>
      </c>
    </row>
    <row r="18863" spans="1:5" ht="30">
      <c r="A18863" s="410" t="s">
        <v>3052</v>
      </c>
      <c r="B18863" s="62" t="s">
        <v>123</v>
      </c>
      <c r="C18863" s="62">
        <v>2.1599999999999999E-4</v>
      </c>
      <c r="D18863" s="62">
        <v>123.37</v>
      </c>
      <c r="E18863" s="173">
        <f t="shared" si="417"/>
        <v>0.02</v>
      </c>
    </row>
    <row r="18864" spans="1:5" ht="30">
      <c r="A18864" s="410" t="s">
        <v>3080</v>
      </c>
      <c r="B18864" s="62" t="s">
        <v>123</v>
      </c>
      <c r="C18864" s="62">
        <v>1.323E-5</v>
      </c>
      <c r="D18864" s="62">
        <v>593.85</v>
      </c>
      <c r="E18864" s="173">
        <f t="shared" si="417"/>
        <v>0</v>
      </c>
    </row>
    <row r="18865" spans="1:5">
      <c r="A18865" s="410" t="s">
        <v>3081</v>
      </c>
      <c r="B18865" s="62" t="s">
        <v>123</v>
      </c>
      <c r="C18865" s="62">
        <v>8.1240000000000001E-5</v>
      </c>
      <c r="D18865" s="62">
        <v>134.63</v>
      </c>
      <c r="E18865" s="173">
        <f t="shared" si="417"/>
        <v>0.01</v>
      </c>
    </row>
    <row r="18866" spans="1:5">
      <c r="A18866" s="410" t="s">
        <v>3082</v>
      </c>
      <c r="B18866" s="62" t="s">
        <v>123</v>
      </c>
      <c r="C18866" s="62">
        <v>6.1710000000000004E-5</v>
      </c>
      <c r="D18866" s="62">
        <v>202.84</v>
      </c>
      <c r="E18866" s="173">
        <f t="shared" si="417"/>
        <v>0.01</v>
      </c>
    </row>
    <row r="18867" spans="1:5">
      <c r="A18867" s="410" t="s">
        <v>3083</v>
      </c>
      <c r="B18867" s="62" t="s">
        <v>123</v>
      </c>
      <c r="C18867" s="62">
        <v>1.323E-5</v>
      </c>
      <c r="D18867" s="62">
        <v>574.46</v>
      </c>
      <c r="E18867" s="173">
        <f t="shared" si="417"/>
        <v>0</v>
      </c>
    </row>
    <row r="18868" spans="1:5">
      <c r="A18868" s="410" t="s">
        <v>3084</v>
      </c>
      <c r="B18868" s="62" t="s">
        <v>123</v>
      </c>
      <c r="C18868" s="62">
        <v>1.626E-5</v>
      </c>
      <c r="D18868" s="62">
        <v>276.64</v>
      </c>
      <c r="E18868" s="173">
        <f t="shared" si="417"/>
        <v>0</v>
      </c>
    </row>
    <row r="18869" spans="1:5">
      <c r="A18869" s="410" t="s">
        <v>3085</v>
      </c>
      <c r="B18869" s="62" t="s">
        <v>123</v>
      </c>
      <c r="C18869" s="62">
        <v>8.1899999999999996E-4</v>
      </c>
      <c r="D18869" s="62">
        <v>8.1</v>
      </c>
      <c r="E18869" s="173">
        <f t="shared" si="417"/>
        <v>0</v>
      </c>
    </row>
    <row r="18870" spans="1:5">
      <c r="A18870" s="410" t="s">
        <v>3086</v>
      </c>
      <c r="B18870" s="62" t="s">
        <v>123</v>
      </c>
      <c r="C18870" s="62">
        <v>4.5344999999999999E-4</v>
      </c>
      <c r="D18870" s="62">
        <v>11.01</v>
      </c>
      <c r="E18870" s="173">
        <f t="shared" si="417"/>
        <v>0</v>
      </c>
    </row>
    <row r="18871" spans="1:5">
      <c r="A18871" s="410" t="s">
        <v>3087</v>
      </c>
      <c r="B18871" s="62" t="s">
        <v>123</v>
      </c>
      <c r="C18871" s="62">
        <v>4.5344999999999999E-4</v>
      </c>
      <c r="D18871" s="62">
        <v>24.42</v>
      </c>
      <c r="E18871" s="173">
        <f t="shared" si="417"/>
        <v>0.01</v>
      </c>
    </row>
    <row r="18872" spans="1:5">
      <c r="A18872" s="410" t="s">
        <v>3508</v>
      </c>
      <c r="B18872" s="62" t="s">
        <v>123</v>
      </c>
      <c r="C18872" s="62">
        <v>1.0016143500000001</v>
      </c>
      <c r="D18872" s="62">
        <v>55.75</v>
      </c>
      <c r="E18872" s="173">
        <f t="shared" si="417"/>
        <v>55.84</v>
      </c>
    </row>
    <row r="18873" spans="1:5">
      <c r="A18873" s="410" t="s">
        <v>562</v>
      </c>
      <c r="B18873" s="62" t="s">
        <v>563</v>
      </c>
      <c r="C18873" s="62" t="s">
        <v>563</v>
      </c>
      <c r="D18873" s="62" t="s">
        <v>563</v>
      </c>
      <c r="E18873" s="173">
        <f>SUM(E18849:E18872)</f>
        <v>57.010000000000005</v>
      </c>
    </row>
    <row r="18874" spans="1:5">
      <c r="A18874" s="410"/>
      <c r="B18874" s="62"/>
      <c r="C18874" s="62"/>
      <c r="D18874" s="62"/>
      <c r="E18874" s="173"/>
    </row>
    <row r="18875" spans="1:5">
      <c r="A18875" s="410" t="s">
        <v>565</v>
      </c>
      <c r="B18875" s="62" t="s">
        <v>563</v>
      </c>
      <c r="C18875" s="62" t="s">
        <v>563</v>
      </c>
      <c r="D18875" s="62" t="s">
        <v>563</v>
      </c>
      <c r="E18875" s="173">
        <f>E18842+E18846+E18873</f>
        <v>59.610000000000007</v>
      </c>
    </row>
    <row r="18876" spans="1:5">
      <c r="A18876" s="410"/>
      <c r="B18876" s="62"/>
      <c r="C18876" s="62"/>
      <c r="D18876" s="413"/>
      <c r="E18876" s="173"/>
    </row>
    <row r="18877" spans="1:5">
      <c r="A18877" s="410"/>
      <c r="B18877" s="62"/>
      <c r="C18877" s="62"/>
      <c r="D18877" s="62"/>
      <c r="E18877" s="173"/>
    </row>
    <row r="18878" spans="1:5">
      <c r="A18878" s="410"/>
      <c r="B18878" s="62"/>
      <c r="C18878" s="62"/>
      <c r="D18878" s="62"/>
      <c r="E18878" s="173"/>
    </row>
    <row r="18879" spans="1:5">
      <c r="A18879" s="410" t="s">
        <v>2618</v>
      </c>
      <c r="B18879" s="62" t="s">
        <v>3547</v>
      </c>
      <c r="C18879" s="62"/>
      <c r="D18879" s="62"/>
      <c r="E18879" s="173"/>
    </row>
    <row r="18880" spans="1:5" ht="30">
      <c r="A18880" s="410" t="s">
        <v>1354</v>
      </c>
      <c r="B18880" s="62"/>
      <c r="C18880" s="62"/>
      <c r="D18880" s="62"/>
      <c r="E18880" s="173"/>
    </row>
    <row r="18881" spans="1:5">
      <c r="A18881" s="410" t="s">
        <v>570</v>
      </c>
      <c r="B18881" s="62"/>
      <c r="C18881" s="62"/>
      <c r="D18881" s="62"/>
      <c r="E18881" s="173"/>
    </row>
    <row r="18882" spans="1:5">
      <c r="A18882" s="410"/>
      <c r="B18882" s="62"/>
      <c r="C18882" s="62"/>
      <c r="D18882" s="62"/>
      <c r="E18882" s="173"/>
    </row>
    <row r="18883" spans="1:5">
      <c r="A18883" s="410" t="s">
        <v>576</v>
      </c>
      <c r="B18883" s="62" t="s">
        <v>558</v>
      </c>
      <c r="C18883" s="62" t="s">
        <v>559</v>
      </c>
      <c r="D18883" s="62" t="s">
        <v>560</v>
      </c>
      <c r="E18883" s="173" t="s">
        <v>561</v>
      </c>
    </row>
    <row r="18884" spans="1:5" ht="30">
      <c r="A18884" s="410" t="s">
        <v>3061</v>
      </c>
      <c r="B18884" s="62" t="s">
        <v>123</v>
      </c>
      <c r="C18884" s="62">
        <v>2.031E-5</v>
      </c>
      <c r="D18884" s="62">
        <v>576</v>
      </c>
      <c r="E18884" s="173">
        <f>TRUNC((C18884*D18884),2)</f>
        <v>0.01</v>
      </c>
    </row>
    <row r="18885" spans="1:5">
      <c r="A18885" s="410" t="s">
        <v>562</v>
      </c>
      <c r="B18885" s="62" t="s">
        <v>563</v>
      </c>
      <c r="C18885" s="62" t="s">
        <v>563</v>
      </c>
      <c r="D18885" s="62" t="s">
        <v>563</v>
      </c>
      <c r="E18885" s="173">
        <f>SUM(E18884:E18884)</f>
        <v>0.01</v>
      </c>
    </row>
    <row r="18886" spans="1:5">
      <c r="A18886" s="410"/>
      <c r="B18886" s="62"/>
      <c r="C18886" s="62"/>
      <c r="D18886" s="62"/>
      <c r="E18886" s="173"/>
    </row>
    <row r="18887" spans="1:5">
      <c r="A18887" s="410" t="s">
        <v>557</v>
      </c>
      <c r="B18887" s="62" t="s">
        <v>558</v>
      </c>
      <c r="C18887" s="62" t="s">
        <v>559</v>
      </c>
      <c r="D18887" s="62" t="s">
        <v>560</v>
      </c>
      <c r="E18887" s="173" t="s">
        <v>561</v>
      </c>
    </row>
    <row r="18888" spans="1:5">
      <c r="A18888" s="410" t="s">
        <v>3063</v>
      </c>
      <c r="B18888" s="62" t="s">
        <v>122</v>
      </c>
      <c r="C18888" s="62">
        <v>0.30513000000000001</v>
      </c>
      <c r="D18888" s="62">
        <v>8.51</v>
      </c>
      <c r="E18888" s="173">
        <f>TRUNC((C18888*D18888),2)</f>
        <v>2.59</v>
      </c>
    </row>
    <row r="18889" spans="1:5">
      <c r="A18889" s="410" t="s">
        <v>562</v>
      </c>
      <c r="B18889" s="62" t="s">
        <v>563</v>
      </c>
      <c r="C18889" s="62" t="s">
        <v>563</v>
      </c>
      <c r="D18889" s="62" t="s">
        <v>563</v>
      </c>
      <c r="E18889" s="173">
        <f>SUM(E18888:E18888)</f>
        <v>2.59</v>
      </c>
    </row>
    <row r="18890" spans="1:5">
      <c r="A18890" s="410"/>
      <c r="B18890" s="62"/>
      <c r="C18890" s="62"/>
      <c r="D18890" s="62"/>
      <c r="E18890" s="173"/>
    </row>
    <row r="18891" spans="1:5">
      <c r="A18891" s="410" t="s">
        <v>564</v>
      </c>
      <c r="B18891" s="62" t="s">
        <v>558</v>
      </c>
      <c r="C18891" s="62" t="s">
        <v>559</v>
      </c>
      <c r="D18891" s="62" t="s">
        <v>560</v>
      </c>
      <c r="E18891" s="173" t="s">
        <v>561</v>
      </c>
    </row>
    <row r="18892" spans="1:5">
      <c r="A18892" s="410" t="s">
        <v>3066</v>
      </c>
      <c r="B18892" s="62" t="s">
        <v>123</v>
      </c>
      <c r="C18892" s="62">
        <v>2.4051599999999999E-3</v>
      </c>
      <c r="D18892" s="62">
        <v>6.92</v>
      </c>
      <c r="E18892" s="173">
        <f t="shared" ref="E18892:E18915" si="418">TRUNC((C18892*D18892),2)</f>
        <v>0.01</v>
      </c>
    </row>
    <row r="18893" spans="1:5">
      <c r="A18893" s="410" t="s">
        <v>3046</v>
      </c>
      <c r="B18893" s="62" t="s">
        <v>131</v>
      </c>
      <c r="C18893" s="62">
        <v>4.8030000000000002E-4</v>
      </c>
      <c r="D18893" s="62">
        <v>50.4</v>
      </c>
      <c r="E18893" s="173">
        <f t="shared" si="418"/>
        <v>0.02</v>
      </c>
    </row>
    <row r="18894" spans="1:5">
      <c r="A18894" s="410" t="s">
        <v>3067</v>
      </c>
      <c r="B18894" s="62" t="s">
        <v>123</v>
      </c>
      <c r="C18894" s="62">
        <v>1.9938000000000001E-4</v>
      </c>
      <c r="D18894" s="62">
        <v>108.95</v>
      </c>
      <c r="E18894" s="173">
        <f t="shared" si="418"/>
        <v>0.02</v>
      </c>
    </row>
    <row r="18895" spans="1:5">
      <c r="A18895" s="410" t="s">
        <v>3069</v>
      </c>
      <c r="B18895" s="62" t="s">
        <v>123</v>
      </c>
      <c r="C18895" s="62">
        <v>2.7207300000000002E-3</v>
      </c>
      <c r="D18895" s="62">
        <v>6.21</v>
      </c>
      <c r="E18895" s="173">
        <f t="shared" si="418"/>
        <v>0.01</v>
      </c>
    </row>
    <row r="18896" spans="1:5">
      <c r="A18896" s="410" t="s">
        <v>3047</v>
      </c>
      <c r="B18896" s="62" t="s">
        <v>131</v>
      </c>
      <c r="C18896" s="62">
        <v>4.1203799999999999E-3</v>
      </c>
      <c r="D18896" s="62">
        <v>9.4499999999999993</v>
      </c>
      <c r="E18896" s="173">
        <f t="shared" si="418"/>
        <v>0.03</v>
      </c>
    </row>
    <row r="18897" spans="1:5">
      <c r="A18897" s="410" t="s">
        <v>3075</v>
      </c>
      <c r="B18897" s="62" t="s">
        <v>128</v>
      </c>
      <c r="C18897" s="62">
        <v>4.5344999999999999E-4</v>
      </c>
      <c r="D18897" s="62">
        <v>15.32</v>
      </c>
      <c r="E18897" s="173">
        <f t="shared" si="418"/>
        <v>0</v>
      </c>
    </row>
    <row r="18898" spans="1:5">
      <c r="A18898" s="410" t="s">
        <v>3076</v>
      </c>
      <c r="B18898" s="62" t="s">
        <v>122</v>
      </c>
      <c r="C18898" s="62">
        <v>0.3</v>
      </c>
      <c r="D18898" s="62">
        <v>1.87</v>
      </c>
      <c r="E18898" s="173">
        <f t="shared" si="418"/>
        <v>0.56000000000000005</v>
      </c>
    </row>
    <row r="18899" spans="1:5">
      <c r="A18899" s="410" t="s">
        <v>3077</v>
      </c>
      <c r="B18899" s="62" t="s">
        <v>122</v>
      </c>
      <c r="C18899" s="62">
        <v>0.3</v>
      </c>
      <c r="D18899" s="62">
        <v>0.71</v>
      </c>
      <c r="E18899" s="173">
        <f t="shared" si="418"/>
        <v>0.21</v>
      </c>
    </row>
    <row r="18900" spans="1:5">
      <c r="A18900" s="410" t="s">
        <v>3078</v>
      </c>
      <c r="B18900" s="62" t="s">
        <v>122</v>
      </c>
      <c r="C18900" s="62">
        <v>0.3</v>
      </c>
      <c r="D18900" s="62">
        <v>0.34</v>
      </c>
      <c r="E18900" s="173">
        <f t="shared" si="418"/>
        <v>0.1</v>
      </c>
    </row>
    <row r="18901" spans="1:5">
      <c r="A18901" s="410" t="s">
        <v>3079</v>
      </c>
      <c r="B18901" s="62" t="s">
        <v>122</v>
      </c>
      <c r="C18901" s="62">
        <v>0.3</v>
      </c>
      <c r="D18901" s="62">
        <v>0.05</v>
      </c>
      <c r="E18901" s="173">
        <f t="shared" si="418"/>
        <v>0.01</v>
      </c>
    </row>
    <row r="18902" spans="1:5">
      <c r="A18902" s="410" t="s">
        <v>3048</v>
      </c>
      <c r="B18902" s="62" t="s">
        <v>123</v>
      </c>
      <c r="C18902" s="62">
        <v>7.9389E-4</v>
      </c>
      <c r="D18902" s="62">
        <v>31.18</v>
      </c>
      <c r="E18902" s="173">
        <f t="shared" si="418"/>
        <v>0.02</v>
      </c>
    </row>
    <row r="18903" spans="1:5">
      <c r="A18903" s="410" t="s">
        <v>3049</v>
      </c>
      <c r="B18903" s="62" t="s">
        <v>123</v>
      </c>
      <c r="C18903" s="62">
        <v>3.7209E-4</v>
      </c>
      <c r="D18903" s="62">
        <v>178.5</v>
      </c>
      <c r="E18903" s="173">
        <f t="shared" si="418"/>
        <v>0.06</v>
      </c>
    </row>
    <row r="18904" spans="1:5">
      <c r="A18904" s="410" t="s">
        <v>3050</v>
      </c>
      <c r="B18904" s="62" t="s">
        <v>123</v>
      </c>
      <c r="C18904" s="62">
        <v>3.3446160000000003E-2</v>
      </c>
      <c r="D18904" s="62">
        <v>1.17</v>
      </c>
      <c r="E18904" s="173">
        <f t="shared" si="418"/>
        <v>0.03</v>
      </c>
    </row>
    <row r="18905" spans="1:5" ht="30">
      <c r="A18905" s="410" t="s">
        <v>3051</v>
      </c>
      <c r="B18905" s="62" t="s">
        <v>123</v>
      </c>
      <c r="C18905" s="62">
        <v>3.2249999999999998E-4</v>
      </c>
      <c r="D18905" s="62">
        <v>140.43</v>
      </c>
      <c r="E18905" s="173">
        <f t="shared" si="418"/>
        <v>0.04</v>
      </c>
    </row>
    <row r="18906" spans="1:5" ht="30">
      <c r="A18906" s="410" t="s">
        <v>3052</v>
      </c>
      <c r="B18906" s="62" t="s">
        <v>123</v>
      </c>
      <c r="C18906" s="62">
        <v>2.1599999999999999E-4</v>
      </c>
      <c r="D18906" s="62">
        <v>123.37</v>
      </c>
      <c r="E18906" s="173">
        <f t="shared" si="418"/>
        <v>0.02</v>
      </c>
    </row>
    <row r="18907" spans="1:5" ht="30">
      <c r="A18907" s="410" t="s">
        <v>3080</v>
      </c>
      <c r="B18907" s="62" t="s">
        <v>123</v>
      </c>
      <c r="C18907" s="62">
        <v>1.323E-5</v>
      </c>
      <c r="D18907" s="62">
        <v>593.85</v>
      </c>
      <c r="E18907" s="173">
        <f t="shared" si="418"/>
        <v>0</v>
      </c>
    </row>
    <row r="18908" spans="1:5">
      <c r="A18908" s="410" t="s">
        <v>3081</v>
      </c>
      <c r="B18908" s="62" t="s">
        <v>123</v>
      </c>
      <c r="C18908" s="62">
        <v>8.1240000000000001E-5</v>
      </c>
      <c r="D18908" s="62">
        <v>134.63</v>
      </c>
      <c r="E18908" s="173">
        <f t="shared" si="418"/>
        <v>0.01</v>
      </c>
    </row>
    <row r="18909" spans="1:5">
      <c r="A18909" s="410" t="s">
        <v>3082</v>
      </c>
      <c r="B18909" s="62" t="s">
        <v>123</v>
      </c>
      <c r="C18909" s="62">
        <v>6.1710000000000004E-5</v>
      </c>
      <c r="D18909" s="62">
        <v>202.84</v>
      </c>
      <c r="E18909" s="173">
        <f t="shared" si="418"/>
        <v>0.01</v>
      </c>
    </row>
    <row r="18910" spans="1:5">
      <c r="A18910" s="410" t="s">
        <v>3083</v>
      </c>
      <c r="B18910" s="62" t="s">
        <v>123</v>
      </c>
      <c r="C18910" s="62">
        <v>1.323E-5</v>
      </c>
      <c r="D18910" s="62">
        <v>574.46</v>
      </c>
      <c r="E18910" s="173">
        <f t="shared" si="418"/>
        <v>0</v>
      </c>
    </row>
    <row r="18911" spans="1:5">
      <c r="A18911" s="410" t="s">
        <v>3084</v>
      </c>
      <c r="B18911" s="62" t="s">
        <v>123</v>
      </c>
      <c r="C18911" s="62">
        <v>1.626E-5</v>
      </c>
      <c r="D18911" s="62">
        <v>276.64</v>
      </c>
      <c r="E18911" s="173">
        <f t="shared" si="418"/>
        <v>0</v>
      </c>
    </row>
    <row r="18912" spans="1:5">
      <c r="A18912" s="410" t="s">
        <v>3085</v>
      </c>
      <c r="B18912" s="62" t="s">
        <v>123</v>
      </c>
      <c r="C18912" s="62">
        <v>8.1899999999999996E-4</v>
      </c>
      <c r="D18912" s="62">
        <v>8.1</v>
      </c>
      <c r="E18912" s="173">
        <f t="shared" si="418"/>
        <v>0</v>
      </c>
    </row>
    <row r="18913" spans="1:5">
      <c r="A18913" s="410" t="s">
        <v>3086</v>
      </c>
      <c r="B18913" s="62" t="s">
        <v>123</v>
      </c>
      <c r="C18913" s="62">
        <v>4.5344999999999999E-4</v>
      </c>
      <c r="D18913" s="62">
        <v>11.01</v>
      </c>
      <c r="E18913" s="173">
        <f t="shared" si="418"/>
        <v>0</v>
      </c>
    </row>
    <row r="18914" spans="1:5">
      <c r="A18914" s="410" t="s">
        <v>3087</v>
      </c>
      <c r="B18914" s="62" t="s">
        <v>123</v>
      </c>
      <c r="C18914" s="62">
        <v>4.5344999999999999E-4</v>
      </c>
      <c r="D18914" s="62">
        <v>24.42</v>
      </c>
      <c r="E18914" s="173">
        <f t="shared" si="418"/>
        <v>0.01</v>
      </c>
    </row>
    <row r="18915" spans="1:5" ht="30">
      <c r="A18915" s="410" t="s">
        <v>3509</v>
      </c>
      <c r="B18915" s="62" t="s">
        <v>123</v>
      </c>
      <c r="C18915" s="62">
        <v>1.0000248199999999</v>
      </c>
      <c r="D18915" s="412">
        <v>3626.33</v>
      </c>
      <c r="E18915" s="173">
        <f t="shared" si="418"/>
        <v>3626.42</v>
      </c>
    </row>
    <row r="18916" spans="1:5">
      <c r="A18916" s="410" t="s">
        <v>562</v>
      </c>
      <c r="B18916" s="62" t="s">
        <v>563</v>
      </c>
      <c r="C18916" s="62" t="s">
        <v>563</v>
      </c>
      <c r="D18916" s="62" t="s">
        <v>563</v>
      </c>
      <c r="E18916" s="173">
        <f>SUM(E18892:E18915)</f>
        <v>3627.59</v>
      </c>
    </row>
    <row r="18917" spans="1:5">
      <c r="A18917" s="410"/>
      <c r="B18917" s="62"/>
      <c r="C18917" s="62"/>
      <c r="D18917" s="62"/>
      <c r="E18917" s="173"/>
    </row>
    <row r="18918" spans="1:5">
      <c r="A18918" s="410" t="s">
        <v>565</v>
      </c>
      <c r="B18918" s="62" t="s">
        <v>563</v>
      </c>
      <c r="C18918" s="62" t="s">
        <v>563</v>
      </c>
      <c r="D18918" s="62" t="s">
        <v>563</v>
      </c>
      <c r="E18918" s="173">
        <f>E18885+E18889+E18916</f>
        <v>3630.19</v>
      </c>
    </row>
    <row r="18919" spans="1:5">
      <c r="A18919" s="410"/>
      <c r="B18919" s="62"/>
      <c r="C18919" s="62"/>
      <c r="D18919" s="413"/>
      <c r="E18919" s="173"/>
    </row>
    <row r="18920" spans="1:5">
      <c r="A18920" s="410"/>
      <c r="B18920" s="62"/>
      <c r="C18920" s="62"/>
      <c r="D18920" s="62"/>
      <c r="E18920" s="173"/>
    </row>
    <row r="18921" spans="1:5">
      <c r="A18921" s="410"/>
      <c r="B18921" s="62"/>
      <c r="C18921" s="62"/>
      <c r="D18921" s="62"/>
      <c r="E18921" s="173"/>
    </row>
    <row r="18922" spans="1:5">
      <c r="A18922" s="410" t="s">
        <v>2619</v>
      </c>
      <c r="B18922" s="62" t="s">
        <v>3547</v>
      </c>
      <c r="C18922" s="62"/>
      <c r="D18922" s="62"/>
      <c r="E18922" s="173"/>
    </row>
    <row r="18923" spans="1:5" ht="45">
      <c r="A18923" s="410" t="s">
        <v>1355</v>
      </c>
      <c r="B18923" s="62"/>
      <c r="C18923" s="62"/>
      <c r="D18923" s="62"/>
      <c r="E18923" s="173"/>
    </row>
    <row r="18924" spans="1:5">
      <c r="A18924" s="410" t="s">
        <v>570</v>
      </c>
      <c r="B18924" s="62"/>
      <c r="C18924" s="62"/>
      <c r="D18924" s="62"/>
      <c r="E18924" s="173"/>
    </row>
    <row r="18925" spans="1:5">
      <c r="A18925" s="410"/>
      <c r="B18925" s="62"/>
      <c r="C18925" s="62"/>
      <c r="D18925" s="62"/>
      <c r="E18925" s="173"/>
    </row>
    <row r="18926" spans="1:5">
      <c r="A18926" s="410" t="s">
        <v>576</v>
      </c>
      <c r="B18926" s="62" t="s">
        <v>558</v>
      </c>
      <c r="C18926" s="62" t="s">
        <v>559</v>
      </c>
      <c r="D18926" s="62" t="s">
        <v>560</v>
      </c>
      <c r="E18926" s="173" t="s">
        <v>561</v>
      </c>
    </row>
    <row r="18927" spans="1:5" ht="30">
      <c r="A18927" s="410" t="s">
        <v>3061</v>
      </c>
      <c r="B18927" s="62" t="s">
        <v>123</v>
      </c>
      <c r="C18927" s="62">
        <v>4.0620000000000001E-5</v>
      </c>
      <c r="D18927" s="62">
        <v>576</v>
      </c>
      <c r="E18927" s="173">
        <f>TRUNC((C18927*D18927),2)</f>
        <v>0.02</v>
      </c>
    </row>
    <row r="18928" spans="1:5">
      <c r="A18928" s="410" t="s">
        <v>562</v>
      </c>
      <c r="B18928" s="62" t="s">
        <v>563</v>
      </c>
      <c r="C18928" s="62" t="s">
        <v>563</v>
      </c>
      <c r="D18928" s="62" t="s">
        <v>563</v>
      </c>
      <c r="E18928" s="173">
        <f>SUM(E18927:E18927)</f>
        <v>0.02</v>
      </c>
    </row>
    <row r="18929" spans="1:5">
      <c r="A18929" s="410"/>
      <c r="B18929" s="62"/>
      <c r="C18929" s="62"/>
      <c r="D18929" s="62"/>
      <c r="E18929" s="173"/>
    </row>
    <row r="18930" spans="1:5">
      <c r="A18930" s="410" t="s">
        <v>557</v>
      </c>
      <c r="B18930" s="62" t="s">
        <v>558</v>
      </c>
      <c r="C18930" s="62" t="s">
        <v>559</v>
      </c>
      <c r="D18930" s="62" t="s">
        <v>560</v>
      </c>
      <c r="E18930" s="173" t="s">
        <v>561</v>
      </c>
    </row>
    <row r="18931" spans="1:5">
      <c r="A18931" s="410" t="s">
        <v>3063</v>
      </c>
      <c r="B18931" s="62" t="s">
        <v>122</v>
      </c>
      <c r="C18931" s="62">
        <v>0.61026000000000002</v>
      </c>
      <c r="D18931" s="62">
        <v>8.51</v>
      </c>
      <c r="E18931" s="173">
        <f>TRUNC((C18931*D18931),2)</f>
        <v>5.19</v>
      </c>
    </row>
    <row r="18932" spans="1:5">
      <c r="A18932" s="410" t="s">
        <v>562</v>
      </c>
      <c r="B18932" s="62" t="s">
        <v>563</v>
      </c>
      <c r="C18932" s="62" t="s">
        <v>563</v>
      </c>
      <c r="D18932" s="62" t="s">
        <v>563</v>
      </c>
      <c r="E18932" s="173">
        <f>SUM(E18931:E18931)</f>
        <v>5.19</v>
      </c>
    </row>
    <row r="18933" spans="1:5">
      <c r="A18933" s="410"/>
      <c r="B18933" s="62"/>
      <c r="C18933" s="62"/>
      <c r="D18933" s="62"/>
      <c r="E18933" s="173"/>
    </row>
    <row r="18934" spans="1:5">
      <c r="A18934" s="410" t="s">
        <v>564</v>
      </c>
      <c r="B18934" s="62" t="s">
        <v>558</v>
      </c>
      <c r="C18934" s="62" t="s">
        <v>559</v>
      </c>
      <c r="D18934" s="62" t="s">
        <v>560</v>
      </c>
      <c r="E18934" s="173" t="s">
        <v>561</v>
      </c>
    </row>
    <row r="18935" spans="1:5">
      <c r="A18935" s="410" t="s">
        <v>3066</v>
      </c>
      <c r="B18935" s="62" t="s">
        <v>123</v>
      </c>
      <c r="C18935" s="62">
        <v>4.8103199999999999E-3</v>
      </c>
      <c r="D18935" s="62">
        <v>6.92</v>
      </c>
      <c r="E18935" s="173">
        <f t="shared" ref="E18935:E18958" si="419">TRUNC((C18935*D18935),2)</f>
        <v>0.03</v>
      </c>
    </row>
    <row r="18936" spans="1:5">
      <c r="A18936" s="410" t="s">
        <v>3046</v>
      </c>
      <c r="B18936" s="62" t="s">
        <v>131</v>
      </c>
      <c r="C18936" s="62">
        <v>9.6060000000000004E-4</v>
      </c>
      <c r="D18936" s="62">
        <v>50.4</v>
      </c>
      <c r="E18936" s="173">
        <f t="shared" si="419"/>
        <v>0.04</v>
      </c>
    </row>
    <row r="18937" spans="1:5">
      <c r="A18937" s="410" t="s">
        <v>3067</v>
      </c>
      <c r="B18937" s="62" t="s">
        <v>123</v>
      </c>
      <c r="C18937" s="62">
        <v>3.9876000000000001E-4</v>
      </c>
      <c r="D18937" s="62">
        <v>108.95</v>
      </c>
      <c r="E18937" s="173">
        <f t="shared" si="419"/>
        <v>0.04</v>
      </c>
    </row>
    <row r="18938" spans="1:5">
      <c r="A18938" s="410" t="s">
        <v>3069</v>
      </c>
      <c r="B18938" s="62" t="s">
        <v>123</v>
      </c>
      <c r="C18938" s="62">
        <v>5.4414600000000004E-3</v>
      </c>
      <c r="D18938" s="62">
        <v>6.21</v>
      </c>
      <c r="E18938" s="173">
        <f t="shared" si="419"/>
        <v>0.03</v>
      </c>
    </row>
    <row r="18939" spans="1:5">
      <c r="A18939" s="410" t="s">
        <v>3047</v>
      </c>
      <c r="B18939" s="62" t="s">
        <v>131</v>
      </c>
      <c r="C18939" s="62">
        <v>8.2407599999999998E-3</v>
      </c>
      <c r="D18939" s="62">
        <v>9.4499999999999993</v>
      </c>
      <c r="E18939" s="173">
        <f t="shared" si="419"/>
        <v>7.0000000000000007E-2</v>
      </c>
    </row>
    <row r="18940" spans="1:5">
      <c r="A18940" s="410" t="s">
        <v>3075</v>
      </c>
      <c r="B18940" s="62" t="s">
        <v>128</v>
      </c>
      <c r="C18940" s="62">
        <v>9.0689999999999998E-4</v>
      </c>
      <c r="D18940" s="62">
        <v>15.32</v>
      </c>
      <c r="E18940" s="173">
        <f t="shared" si="419"/>
        <v>0.01</v>
      </c>
    </row>
    <row r="18941" spans="1:5">
      <c r="A18941" s="410" t="s">
        <v>3076</v>
      </c>
      <c r="B18941" s="62" t="s">
        <v>122</v>
      </c>
      <c r="C18941" s="62">
        <v>0.6</v>
      </c>
      <c r="D18941" s="62">
        <v>1.87</v>
      </c>
      <c r="E18941" s="173">
        <f t="shared" si="419"/>
        <v>1.1200000000000001</v>
      </c>
    </row>
    <row r="18942" spans="1:5">
      <c r="A18942" s="410" t="s">
        <v>3077</v>
      </c>
      <c r="B18942" s="62" t="s">
        <v>122</v>
      </c>
      <c r="C18942" s="62">
        <v>0.6</v>
      </c>
      <c r="D18942" s="62">
        <v>0.71</v>
      </c>
      <c r="E18942" s="173">
        <f t="shared" si="419"/>
        <v>0.42</v>
      </c>
    </row>
    <row r="18943" spans="1:5">
      <c r="A18943" s="410" t="s">
        <v>3078</v>
      </c>
      <c r="B18943" s="62" t="s">
        <v>122</v>
      </c>
      <c r="C18943" s="62">
        <v>0.6</v>
      </c>
      <c r="D18943" s="62">
        <v>0.34</v>
      </c>
      <c r="E18943" s="173">
        <f t="shared" si="419"/>
        <v>0.2</v>
      </c>
    </row>
    <row r="18944" spans="1:5">
      <c r="A18944" s="410" t="s">
        <v>3079</v>
      </c>
      <c r="B18944" s="62" t="s">
        <v>122</v>
      </c>
      <c r="C18944" s="62">
        <v>0.6</v>
      </c>
      <c r="D18944" s="62">
        <v>0.05</v>
      </c>
      <c r="E18944" s="173">
        <f t="shared" si="419"/>
        <v>0.03</v>
      </c>
    </row>
    <row r="18945" spans="1:5">
      <c r="A18945" s="410" t="s">
        <v>3048</v>
      </c>
      <c r="B18945" s="62" t="s">
        <v>123</v>
      </c>
      <c r="C18945" s="62">
        <v>1.58778E-3</v>
      </c>
      <c r="D18945" s="62">
        <v>31.18</v>
      </c>
      <c r="E18945" s="173">
        <f t="shared" si="419"/>
        <v>0.04</v>
      </c>
    </row>
    <row r="18946" spans="1:5">
      <c r="A18946" s="410" t="s">
        <v>3049</v>
      </c>
      <c r="B18946" s="62" t="s">
        <v>123</v>
      </c>
      <c r="C18946" s="62">
        <v>7.4417999999999999E-4</v>
      </c>
      <c r="D18946" s="62">
        <v>178.5</v>
      </c>
      <c r="E18946" s="173">
        <f t="shared" si="419"/>
        <v>0.13</v>
      </c>
    </row>
    <row r="18947" spans="1:5">
      <c r="A18947" s="410" t="s">
        <v>3050</v>
      </c>
      <c r="B18947" s="62" t="s">
        <v>123</v>
      </c>
      <c r="C18947" s="62">
        <v>6.6892320000000005E-2</v>
      </c>
      <c r="D18947" s="62">
        <v>1.17</v>
      </c>
      <c r="E18947" s="173">
        <f t="shared" si="419"/>
        <v>7.0000000000000007E-2</v>
      </c>
    </row>
    <row r="18948" spans="1:5" ht="30">
      <c r="A18948" s="410" t="s">
        <v>3051</v>
      </c>
      <c r="B18948" s="62" t="s">
        <v>123</v>
      </c>
      <c r="C18948" s="62">
        <v>6.4499999999999996E-4</v>
      </c>
      <c r="D18948" s="62">
        <v>140.43</v>
      </c>
      <c r="E18948" s="173">
        <f t="shared" si="419"/>
        <v>0.09</v>
      </c>
    </row>
    <row r="18949" spans="1:5" ht="30">
      <c r="A18949" s="410" t="s">
        <v>3052</v>
      </c>
      <c r="B18949" s="62" t="s">
        <v>123</v>
      </c>
      <c r="C18949" s="62">
        <v>4.3199999999999998E-4</v>
      </c>
      <c r="D18949" s="62">
        <v>123.37</v>
      </c>
      <c r="E18949" s="173">
        <f t="shared" si="419"/>
        <v>0.05</v>
      </c>
    </row>
    <row r="18950" spans="1:5" ht="30">
      <c r="A18950" s="410" t="s">
        <v>3080</v>
      </c>
      <c r="B18950" s="62" t="s">
        <v>123</v>
      </c>
      <c r="C18950" s="62">
        <v>2.6460000000000001E-5</v>
      </c>
      <c r="D18950" s="62">
        <v>593.85</v>
      </c>
      <c r="E18950" s="173">
        <f t="shared" si="419"/>
        <v>0.01</v>
      </c>
    </row>
    <row r="18951" spans="1:5">
      <c r="A18951" s="410" t="s">
        <v>3081</v>
      </c>
      <c r="B18951" s="62" t="s">
        <v>123</v>
      </c>
      <c r="C18951" s="62">
        <v>1.6248E-4</v>
      </c>
      <c r="D18951" s="62">
        <v>134.63</v>
      </c>
      <c r="E18951" s="173">
        <f t="shared" si="419"/>
        <v>0.02</v>
      </c>
    </row>
    <row r="18952" spans="1:5">
      <c r="A18952" s="410" t="s">
        <v>3082</v>
      </c>
      <c r="B18952" s="62" t="s">
        <v>123</v>
      </c>
      <c r="C18952" s="62">
        <v>1.2342000000000001E-4</v>
      </c>
      <c r="D18952" s="62">
        <v>202.84</v>
      </c>
      <c r="E18952" s="173">
        <f t="shared" si="419"/>
        <v>0.02</v>
      </c>
    </row>
    <row r="18953" spans="1:5">
      <c r="A18953" s="410" t="s">
        <v>3083</v>
      </c>
      <c r="B18953" s="62" t="s">
        <v>123</v>
      </c>
      <c r="C18953" s="62">
        <v>2.6460000000000001E-5</v>
      </c>
      <c r="D18953" s="62">
        <v>574.46</v>
      </c>
      <c r="E18953" s="173">
        <f t="shared" si="419"/>
        <v>0.01</v>
      </c>
    </row>
    <row r="18954" spans="1:5">
      <c r="A18954" s="410" t="s">
        <v>3084</v>
      </c>
      <c r="B18954" s="62" t="s">
        <v>123</v>
      </c>
      <c r="C18954" s="62">
        <v>3.252E-5</v>
      </c>
      <c r="D18954" s="62">
        <v>276.64</v>
      </c>
      <c r="E18954" s="173">
        <f t="shared" si="419"/>
        <v>0</v>
      </c>
    </row>
    <row r="18955" spans="1:5">
      <c r="A18955" s="410" t="s">
        <v>3085</v>
      </c>
      <c r="B18955" s="62" t="s">
        <v>123</v>
      </c>
      <c r="C18955" s="62">
        <v>1.6379999999999999E-3</v>
      </c>
      <c r="D18955" s="62">
        <v>8.1</v>
      </c>
      <c r="E18955" s="173">
        <f t="shared" si="419"/>
        <v>0.01</v>
      </c>
    </row>
    <row r="18956" spans="1:5">
      <c r="A18956" s="410" t="s">
        <v>3086</v>
      </c>
      <c r="B18956" s="62" t="s">
        <v>123</v>
      </c>
      <c r="C18956" s="62">
        <v>9.0689999999999998E-4</v>
      </c>
      <c r="D18956" s="62">
        <v>11.01</v>
      </c>
      <c r="E18956" s="173">
        <f t="shared" si="419"/>
        <v>0</v>
      </c>
    </row>
    <row r="18957" spans="1:5">
      <c r="A18957" s="410" t="s">
        <v>3087</v>
      </c>
      <c r="B18957" s="62" t="s">
        <v>123</v>
      </c>
      <c r="C18957" s="62">
        <v>9.0689999999999998E-4</v>
      </c>
      <c r="D18957" s="62">
        <v>24.42</v>
      </c>
      <c r="E18957" s="173">
        <f t="shared" si="419"/>
        <v>0.02</v>
      </c>
    </row>
    <row r="18958" spans="1:5" ht="45">
      <c r="A18958" s="410" t="s">
        <v>3510</v>
      </c>
      <c r="B18958" s="62" t="s">
        <v>123</v>
      </c>
      <c r="C18958" s="62">
        <v>1.00042827</v>
      </c>
      <c r="D18958" s="62">
        <v>116.75</v>
      </c>
      <c r="E18958" s="173">
        <f t="shared" si="419"/>
        <v>116.8</v>
      </c>
    </row>
    <row r="18959" spans="1:5">
      <c r="A18959" s="410" t="s">
        <v>562</v>
      </c>
      <c r="B18959" s="62" t="s">
        <v>563</v>
      </c>
      <c r="C18959" s="62" t="s">
        <v>563</v>
      </c>
      <c r="D18959" s="62" t="s">
        <v>563</v>
      </c>
      <c r="E18959" s="173">
        <f>SUM(E18935:E18958)</f>
        <v>119.25999999999999</v>
      </c>
    </row>
    <row r="18960" spans="1:5">
      <c r="A18960" s="410"/>
      <c r="B18960" s="62"/>
      <c r="C18960" s="62"/>
      <c r="D18960" s="62"/>
      <c r="E18960" s="173"/>
    </row>
    <row r="18961" spans="1:5">
      <c r="A18961" s="410" t="s">
        <v>565</v>
      </c>
      <c r="B18961" s="62" t="s">
        <v>563</v>
      </c>
      <c r="C18961" s="62" t="s">
        <v>563</v>
      </c>
      <c r="D18961" s="62" t="s">
        <v>563</v>
      </c>
      <c r="E18961" s="173">
        <f>E18928+E18932+E18959</f>
        <v>124.46999999999998</v>
      </c>
    </row>
    <row r="18962" spans="1:5">
      <c r="A18962" s="410"/>
      <c r="B18962" s="62"/>
      <c r="C18962" s="62"/>
      <c r="D18962" s="413"/>
      <c r="E18962" s="173"/>
    </row>
    <row r="18963" spans="1:5">
      <c r="A18963" s="410"/>
      <c r="B18963" s="62"/>
      <c r="C18963" s="62"/>
      <c r="D18963" s="62"/>
      <c r="E18963" s="173"/>
    </row>
    <row r="18964" spans="1:5">
      <c r="A18964" s="410"/>
      <c r="B18964" s="62"/>
      <c r="C18964" s="62"/>
      <c r="D18964" s="62"/>
      <c r="E18964" s="173"/>
    </row>
    <row r="18965" spans="1:5">
      <c r="A18965" s="410" t="s">
        <v>2620</v>
      </c>
      <c r="B18965" s="62" t="s">
        <v>3547</v>
      </c>
      <c r="C18965" s="62"/>
      <c r="D18965" s="62"/>
      <c r="E18965" s="173"/>
    </row>
    <row r="18966" spans="1:5" ht="30">
      <c r="A18966" s="410" t="s">
        <v>1356</v>
      </c>
      <c r="B18966" s="62"/>
      <c r="C18966" s="62"/>
      <c r="D18966" s="62"/>
      <c r="E18966" s="173"/>
    </row>
    <row r="18967" spans="1:5">
      <c r="A18967" s="410" t="s">
        <v>590</v>
      </c>
      <c r="B18967" s="62"/>
      <c r="C18967" s="62"/>
      <c r="D18967" s="62"/>
      <c r="E18967" s="173"/>
    </row>
    <row r="18968" spans="1:5">
      <c r="A18968" s="410"/>
      <c r="B18968" s="62"/>
      <c r="C18968" s="62"/>
      <c r="D18968" s="62"/>
      <c r="E18968" s="173"/>
    </row>
    <row r="18969" spans="1:5">
      <c r="A18969" s="410" t="s">
        <v>576</v>
      </c>
      <c r="B18969" s="62" t="s">
        <v>558</v>
      </c>
      <c r="C18969" s="62" t="s">
        <v>559</v>
      </c>
      <c r="D18969" s="62" t="s">
        <v>560</v>
      </c>
      <c r="E18969" s="173" t="s">
        <v>561</v>
      </c>
    </row>
    <row r="18970" spans="1:5" ht="30">
      <c r="A18970" s="410" t="s">
        <v>3061</v>
      </c>
      <c r="B18970" s="62" t="s">
        <v>123</v>
      </c>
      <c r="C18970" s="62">
        <v>1.3540000000000001E-5</v>
      </c>
      <c r="D18970" s="62">
        <v>576</v>
      </c>
      <c r="E18970" s="173">
        <f>TRUNC((C18970*D18970),2)</f>
        <v>0</v>
      </c>
    </row>
    <row r="18971" spans="1:5">
      <c r="A18971" s="410" t="s">
        <v>562</v>
      </c>
      <c r="B18971" s="62" t="s">
        <v>563</v>
      </c>
      <c r="C18971" s="62" t="s">
        <v>563</v>
      </c>
      <c r="D18971" s="62" t="s">
        <v>563</v>
      </c>
      <c r="E18971" s="173">
        <f>SUM(E18970:E18970)</f>
        <v>0</v>
      </c>
    </row>
    <row r="18972" spans="1:5">
      <c r="A18972" s="410"/>
      <c r="B18972" s="62"/>
      <c r="C18972" s="62"/>
      <c r="D18972" s="62"/>
      <c r="E18972" s="173"/>
    </row>
    <row r="18973" spans="1:5">
      <c r="A18973" s="410" t="s">
        <v>557</v>
      </c>
      <c r="B18973" s="62" t="s">
        <v>558</v>
      </c>
      <c r="C18973" s="62" t="s">
        <v>559</v>
      </c>
      <c r="D18973" s="62" t="s">
        <v>560</v>
      </c>
      <c r="E18973" s="173" t="s">
        <v>561</v>
      </c>
    </row>
    <row r="18974" spans="1:5">
      <c r="A18974" s="410" t="s">
        <v>3063</v>
      </c>
      <c r="B18974" s="62" t="s">
        <v>122</v>
      </c>
      <c r="C18974" s="62">
        <v>0.20341999999999999</v>
      </c>
      <c r="D18974" s="62">
        <v>8.51</v>
      </c>
      <c r="E18974" s="173">
        <f>TRUNC((C18974*D18974),2)</f>
        <v>1.73</v>
      </c>
    </row>
    <row r="18975" spans="1:5">
      <c r="A18975" s="410" t="s">
        <v>562</v>
      </c>
      <c r="B18975" s="62" t="s">
        <v>563</v>
      </c>
      <c r="C18975" s="62" t="s">
        <v>563</v>
      </c>
      <c r="D18975" s="62" t="s">
        <v>563</v>
      </c>
      <c r="E18975" s="173">
        <f>SUM(E18974:E18974)</f>
        <v>1.73</v>
      </c>
    </row>
    <row r="18976" spans="1:5">
      <c r="A18976" s="410"/>
      <c r="B18976" s="62"/>
      <c r="C18976" s="62"/>
      <c r="D18976" s="62"/>
      <c r="E18976" s="173"/>
    </row>
    <row r="18977" spans="1:5">
      <c r="A18977" s="410" t="s">
        <v>564</v>
      </c>
      <c r="B18977" s="62" t="s">
        <v>558</v>
      </c>
      <c r="C18977" s="62" t="s">
        <v>559</v>
      </c>
      <c r="D18977" s="62" t="s">
        <v>560</v>
      </c>
      <c r="E18977" s="173" t="s">
        <v>561</v>
      </c>
    </row>
    <row r="18978" spans="1:5">
      <c r="A18978" s="410" t="s">
        <v>3066</v>
      </c>
      <c r="B18978" s="62" t="s">
        <v>123</v>
      </c>
      <c r="C18978" s="62">
        <v>1.60344E-3</v>
      </c>
      <c r="D18978" s="62">
        <v>6.92</v>
      </c>
      <c r="E18978" s="173">
        <f t="shared" ref="E18978:E19001" si="420">TRUNC((C18978*D18978),2)</f>
        <v>0.01</v>
      </c>
    </row>
    <row r="18979" spans="1:5">
      <c r="A18979" s="410" t="s">
        <v>3046</v>
      </c>
      <c r="B18979" s="62" t="s">
        <v>131</v>
      </c>
      <c r="C18979" s="62">
        <v>3.2019999999999998E-4</v>
      </c>
      <c r="D18979" s="62">
        <v>50.4</v>
      </c>
      <c r="E18979" s="173">
        <f t="shared" si="420"/>
        <v>0.01</v>
      </c>
    </row>
    <row r="18980" spans="1:5">
      <c r="A18980" s="410" t="s">
        <v>3067</v>
      </c>
      <c r="B18980" s="62" t="s">
        <v>123</v>
      </c>
      <c r="C18980" s="62">
        <v>1.3291999999999999E-4</v>
      </c>
      <c r="D18980" s="62">
        <v>108.95</v>
      </c>
      <c r="E18980" s="173">
        <f t="shared" si="420"/>
        <v>0.01</v>
      </c>
    </row>
    <row r="18981" spans="1:5">
      <c r="A18981" s="410" t="s">
        <v>3069</v>
      </c>
      <c r="B18981" s="62" t="s">
        <v>123</v>
      </c>
      <c r="C18981" s="62">
        <v>1.8138200000000001E-3</v>
      </c>
      <c r="D18981" s="62">
        <v>6.21</v>
      </c>
      <c r="E18981" s="173">
        <f t="shared" si="420"/>
        <v>0.01</v>
      </c>
    </row>
    <row r="18982" spans="1:5">
      <c r="A18982" s="410" t="s">
        <v>3047</v>
      </c>
      <c r="B18982" s="62" t="s">
        <v>131</v>
      </c>
      <c r="C18982" s="62">
        <v>2.7469199999999999E-3</v>
      </c>
      <c r="D18982" s="62">
        <v>9.4499999999999993</v>
      </c>
      <c r="E18982" s="173">
        <f t="shared" si="420"/>
        <v>0.02</v>
      </c>
    </row>
    <row r="18983" spans="1:5">
      <c r="A18983" s="410" t="s">
        <v>3075</v>
      </c>
      <c r="B18983" s="62" t="s">
        <v>128</v>
      </c>
      <c r="C18983" s="62">
        <v>3.0229999999999998E-4</v>
      </c>
      <c r="D18983" s="62">
        <v>15.32</v>
      </c>
      <c r="E18983" s="173">
        <f t="shared" si="420"/>
        <v>0</v>
      </c>
    </row>
    <row r="18984" spans="1:5">
      <c r="A18984" s="410" t="s">
        <v>3076</v>
      </c>
      <c r="B18984" s="62" t="s">
        <v>122</v>
      </c>
      <c r="C18984" s="62">
        <v>0.2</v>
      </c>
      <c r="D18984" s="62">
        <v>1.87</v>
      </c>
      <c r="E18984" s="173">
        <f t="shared" si="420"/>
        <v>0.37</v>
      </c>
    </row>
    <row r="18985" spans="1:5">
      <c r="A18985" s="410" t="s">
        <v>3077</v>
      </c>
      <c r="B18985" s="62" t="s">
        <v>122</v>
      </c>
      <c r="C18985" s="62">
        <v>0.2</v>
      </c>
      <c r="D18985" s="62">
        <v>0.71</v>
      </c>
      <c r="E18985" s="173">
        <f t="shared" si="420"/>
        <v>0.14000000000000001</v>
      </c>
    </row>
    <row r="18986" spans="1:5">
      <c r="A18986" s="410" t="s">
        <v>3078</v>
      </c>
      <c r="B18986" s="62" t="s">
        <v>122</v>
      </c>
      <c r="C18986" s="62">
        <v>0.2</v>
      </c>
      <c r="D18986" s="62">
        <v>0.34</v>
      </c>
      <c r="E18986" s="173">
        <f t="shared" si="420"/>
        <v>0.06</v>
      </c>
    </row>
    <row r="18987" spans="1:5">
      <c r="A18987" s="410" t="s">
        <v>3079</v>
      </c>
      <c r="B18987" s="62" t="s">
        <v>122</v>
      </c>
      <c r="C18987" s="62">
        <v>0.2</v>
      </c>
      <c r="D18987" s="62">
        <v>0.05</v>
      </c>
      <c r="E18987" s="173">
        <f t="shared" si="420"/>
        <v>0.01</v>
      </c>
    </row>
    <row r="18988" spans="1:5">
      <c r="A18988" s="410" t="s">
        <v>3048</v>
      </c>
      <c r="B18988" s="62" t="s">
        <v>123</v>
      </c>
      <c r="C18988" s="62">
        <v>5.2926000000000004E-4</v>
      </c>
      <c r="D18988" s="62">
        <v>31.18</v>
      </c>
      <c r="E18988" s="173">
        <f t="shared" si="420"/>
        <v>0.01</v>
      </c>
    </row>
    <row r="18989" spans="1:5">
      <c r="A18989" s="410" t="s">
        <v>3049</v>
      </c>
      <c r="B18989" s="62" t="s">
        <v>123</v>
      </c>
      <c r="C18989" s="62">
        <v>2.4805999999999998E-4</v>
      </c>
      <c r="D18989" s="62">
        <v>178.5</v>
      </c>
      <c r="E18989" s="173">
        <f t="shared" si="420"/>
        <v>0.04</v>
      </c>
    </row>
    <row r="18990" spans="1:5">
      <c r="A18990" s="410" t="s">
        <v>3050</v>
      </c>
      <c r="B18990" s="62" t="s">
        <v>123</v>
      </c>
      <c r="C18990" s="62">
        <v>2.2297440000000002E-2</v>
      </c>
      <c r="D18990" s="62">
        <v>1.17</v>
      </c>
      <c r="E18990" s="173">
        <f t="shared" si="420"/>
        <v>0.02</v>
      </c>
    </row>
    <row r="18991" spans="1:5" ht="30">
      <c r="A18991" s="410" t="s">
        <v>3051</v>
      </c>
      <c r="B18991" s="62" t="s">
        <v>123</v>
      </c>
      <c r="C18991" s="62">
        <v>2.1499999999999999E-4</v>
      </c>
      <c r="D18991" s="62">
        <v>140.43</v>
      </c>
      <c r="E18991" s="173">
        <f t="shared" si="420"/>
        <v>0.03</v>
      </c>
    </row>
    <row r="18992" spans="1:5" ht="30">
      <c r="A18992" s="410" t="s">
        <v>3052</v>
      </c>
      <c r="B18992" s="62" t="s">
        <v>123</v>
      </c>
      <c r="C18992" s="62">
        <v>1.44E-4</v>
      </c>
      <c r="D18992" s="62">
        <v>123.37</v>
      </c>
      <c r="E18992" s="173">
        <f t="shared" si="420"/>
        <v>0.01</v>
      </c>
    </row>
    <row r="18993" spans="1:5" ht="30">
      <c r="A18993" s="410" t="s">
        <v>3080</v>
      </c>
      <c r="B18993" s="62" t="s">
        <v>123</v>
      </c>
      <c r="C18993" s="62">
        <v>8.8200000000000003E-6</v>
      </c>
      <c r="D18993" s="62">
        <v>593.85</v>
      </c>
      <c r="E18993" s="173">
        <f t="shared" si="420"/>
        <v>0</v>
      </c>
    </row>
    <row r="18994" spans="1:5">
      <c r="A18994" s="410" t="s">
        <v>3081</v>
      </c>
      <c r="B18994" s="62" t="s">
        <v>123</v>
      </c>
      <c r="C18994" s="62">
        <v>5.4160000000000003E-5</v>
      </c>
      <c r="D18994" s="62">
        <v>134.63</v>
      </c>
      <c r="E18994" s="173">
        <f t="shared" si="420"/>
        <v>0</v>
      </c>
    </row>
    <row r="18995" spans="1:5">
      <c r="A18995" s="410" t="s">
        <v>3082</v>
      </c>
      <c r="B18995" s="62" t="s">
        <v>123</v>
      </c>
      <c r="C18995" s="62">
        <v>4.1140000000000003E-5</v>
      </c>
      <c r="D18995" s="62">
        <v>202.84</v>
      </c>
      <c r="E18995" s="173">
        <f t="shared" si="420"/>
        <v>0</v>
      </c>
    </row>
    <row r="18996" spans="1:5">
      <c r="A18996" s="410" t="s">
        <v>3083</v>
      </c>
      <c r="B18996" s="62" t="s">
        <v>123</v>
      </c>
      <c r="C18996" s="62">
        <v>8.8200000000000003E-6</v>
      </c>
      <c r="D18996" s="62">
        <v>574.46</v>
      </c>
      <c r="E18996" s="173">
        <f t="shared" si="420"/>
        <v>0</v>
      </c>
    </row>
    <row r="18997" spans="1:5">
      <c r="A18997" s="410" t="s">
        <v>3084</v>
      </c>
      <c r="B18997" s="62" t="s">
        <v>123</v>
      </c>
      <c r="C18997" s="62">
        <v>1.084E-5</v>
      </c>
      <c r="D18997" s="62">
        <v>276.64</v>
      </c>
      <c r="E18997" s="173">
        <f t="shared" si="420"/>
        <v>0</v>
      </c>
    </row>
    <row r="18998" spans="1:5">
      <c r="A18998" s="410" t="s">
        <v>3085</v>
      </c>
      <c r="B18998" s="62" t="s">
        <v>123</v>
      </c>
      <c r="C18998" s="62">
        <v>5.4600000000000004E-4</v>
      </c>
      <c r="D18998" s="62">
        <v>8.1</v>
      </c>
      <c r="E18998" s="173">
        <f t="shared" si="420"/>
        <v>0</v>
      </c>
    </row>
    <row r="18999" spans="1:5">
      <c r="A18999" s="410" t="s">
        <v>3086</v>
      </c>
      <c r="B18999" s="62" t="s">
        <v>123</v>
      </c>
      <c r="C18999" s="62">
        <v>3.0229999999999998E-4</v>
      </c>
      <c r="D18999" s="62">
        <v>11.01</v>
      </c>
      <c r="E18999" s="173">
        <f t="shared" si="420"/>
        <v>0</v>
      </c>
    </row>
    <row r="19000" spans="1:5">
      <c r="A19000" s="410" t="s">
        <v>3087</v>
      </c>
      <c r="B19000" s="62" t="s">
        <v>123</v>
      </c>
      <c r="C19000" s="62">
        <v>3.0229999999999998E-4</v>
      </c>
      <c r="D19000" s="62">
        <v>24.42</v>
      </c>
      <c r="E19000" s="173">
        <f t="shared" si="420"/>
        <v>0</v>
      </c>
    </row>
    <row r="19001" spans="1:5" ht="30">
      <c r="A19001" s="410" t="s">
        <v>3511</v>
      </c>
      <c r="B19001" s="62" t="s">
        <v>126</v>
      </c>
      <c r="C19001" s="62">
        <v>1.00133889</v>
      </c>
      <c r="D19001" s="62">
        <v>67.22</v>
      </c>
      <c r="E19001" s="173">
        <f t="shared" si="420"/>
        <v>67.31</v>
      </c>
    </row>
    <row r="19002" spans="1:5">
      <c r="A19002" s="410" t="s">
        <v>562</v>
      </c>
      <c r="B19002" s="62" t="s">
        <v>563</v>
      </c>
      <c r="C19002" s="62" t="s">
        <v>563</v>
      </c>
      <c r="D19002" s="62" t="s">
        <v>563</v>
      </c>
      <c r="E19002" s="173">
        <f>SUM(E18978:E19001)</f>
        <v>68.06</v>
      </c>
    </row>
    <row r="19003" spans="1:5">
      <c r="A19003" s="410"/>
      <c r="B19003" s="62"/>
      <c r="C19003" s="62"/>
      <c r="D19003" s="62"/>
      <c r="E19003" s="173"/>
    </row>
    <row r="19004" spans="1:5">
      <c r="A19004" s="410" t="s">
        <v>565</v>
      </c>
      <c r="B19004" s="62" t="s">
        <v>563</v>
      </c>
      <c r="C19004" s="62" t="s">
        <v>563</v>
      </c>
      <c r="D19004" s="62" t="s">
        <v>563</v>
      </c>
      <c r="E19004" s="173">
        <f>E18971+E18975+E19002</f>
        <v>69.790000000000006</v>
      </c>
    </row>
    <row r="19005" spans="1:5">
      <c r="A19005" s="410"/>
      <c r="B19005" s="62"/>
      <c r="C19005" s="62"/>
      <c r="D19005" s="413"/>
      <c r="E19005" s="173"/>
    </row>
    <row r="19006" spans="1:5">
      <c r="A19006" s="410"/>
      <c r="B19006" s="62"/>
      <c r="C19006" s="62"/>
      <c r="D19006" s="62"/>
      <c r="E19006" s="173"/>
    </row>
    <row r="19007" spans="1:5">
      <c r="A19007" s="410"/>
      <c r="B19007" s="62"/>
      <c r="C19007" s="62"/>
      <c r="D19007" s="62"/>
      <c r="E19007" s="173"/>
    </row>
    <row r="19008" spans="1:5">
      <c r="A19008" s="410" t="s">
        <v>2621</v>
      </c>
      <c r="B19008" s="62" t="s">
        <v>3547</v>
      </c>
      <c r="C19008" s="62"/>
      <c r="D19008" s="62"/>
      <c r="E19008" s="173"/>
    </row>
    <row r="19009" spans="1:5" ht="30">
      <c r="A19009" s="410" t="s">
        <v>1356</v>
      </c>
      <c r="B19009" s="62"/>
      <c r="C19009" s="62"/>
      <c r="D19009" s="62"/>
      <c r="E19009" s="173"/>
    </row>
    <row r="19010" spans="1:5">
      <c r="A19010" s="410" t="s">
        <v>590</v>
      </c>
      <c r="B19010" s="62"/>
      <c r="C19010" s="62"/>
      <c r="D19010" s="62"/>
      <c r="E19010" s="173"/>
    </row>
    <row r="19011" spans="1:5">
      <c r="A19011" s="410"/>
      <c r="B19011" s="62"/>
      <c r="C19011" s="62"/>
      <c r="D19011" s="62"/>
      <c r="E19011" s="173"/>
    </row>
    <row r="19012" spans="1:5">
      <c r="A19012" s="410" t="s">
        <v>576</v>
      </c>
      <c r="B19012" s="62" t="s">
        <v>558</v>
      </c>
      <c r="C19012" s="62" t="s">
        <v>559</v>
      </c>
      <c r="D19012" s="62" t="s">
        <v>560</v>
      </c>
      <c r="E19012" s="173" t="s">
        <v>561</v>
      </c>
    </row>
    <row r="19013" spans="1:5" ht="30">
      <c r="A19013" s="410" t="s">
        <v>3061</v>
      </c>
      <c r="B19013" s="62" t="s">
        <v>123</v>
      </c>
      <c r="C19013" s="62">
        <v>1.3540000000000001E-5</v>
      </c>
      <c r="D19013" s="62">
        <v>576</v>
      </c>
      <c r="E19013" s="173">
        <f>TRUNC((C19013*D19013),2)</f>
        <v>0</v>
      </c>
    </row>
    <row r="19014" spans="1:5">
      <c r="A19014" s="410" t="s">
        <v>562</v>
      </c>
      <c r="B19014" s="62" t="s">
        <v>563</v>
      </c>
      <c r="C19014" s="62" t="s">
        <v>563</v>
      </c>
      <c r="D19014" s="62" t="s">
        <v>563</v>
      </c>
      <c r="E19014" s="173">
        <f>SUM(E19013:E19013)</f>
        <v>0</v>
      </c>
    </row>
    <row r="19015" spans="1:5">
      <c r="A19015" s="410"/>
      <c r="B19015" s="62"/>
      <c r="C19015" s="62"/>
      <c r="D19015" s="62"/>
      <c r="E19015" s="173"/>
    </row>
    <row r="19016" spans="1:5">
      <c r="A19016" s="410" t="s">
        <v>557</v>
      </c>
      <c r="B19016" s="62" t="s">
        <v>558</v>
      </c>
      <c r="C19016" s="62" t="s">
        <v>559</v>
      </c>
      <c r="D19016" s="62" t="s">
        <v>560</v>
      </c>
      <c r="E19016" s="173" t="s">
        <v>561</v>
      </c>
    </row>
    <row r="19017" spans="1:5">
      <c r="A19017" s="410" t="s">
        <v>3063</v>
      </c>
      <c r="B19017" s="62" t="s">
        <v>122</v>
      </c>
      <c r="C19017" s="62">
        <v>0.20341999999999999</v>
      </c>
      <c r="D19017" s="62">
        <v>8.51</v>
      </c>
      <c r="E19017" s="173">
        <f>TRUNC((C19017*D19017),2)</f>
        <v>1.73</v>
      </c>
    </row>
    <row r="19018" spans="1:5">
      <c r="A19018" s="410" t="s">
        <v>562</v>
      </c>
      <c r="B19018" s="62" t="s">
        <v>563</v>
      </c>
      <c r="C19018" s="62" t="s">
        <v>563</v>
      </c>
      <c r="D19018" s="62" t="s">
        <v>563</v>
      </c>
      <c r="E19018" s="173">
        <f>SUM(E19017:E19017)</f>
        <v>1.73</v>
      </c>
    </row>
    <row r="19019" spans="1:5">
      <c r="A19019" s="410"/>
      <c r="B19019" s="62"/>
      <c r="C19019" s="62"/>
      <c r="D19019" s="62"/>
      <c r="E19019" s="173"/>
    </row>
    <row r="19020" spans="1:5">
      <c r="A19020" s="410" t="s">
        <v>564</v>
      </c>
      <c r="B19020" s="62" t="s">
        <v>558</v>
      </c>
      <c r="C19020" s="62" t="s">
        <v>559</v>
      </c>
      <c r="D19020" s="62" t="s">
        <v>560</v>
      </c>
      <c r="E19020" s="173" t="s">
        <v>561</v>
      </c>
    </row>
    <row r="19021" spans="1:5">
      <c r="A19021" s="410" t="s">
        <v>3066</v>
      </c>
      <c r="B19021" s="62" t="s">
        <v>123</v>
      </c>
      <c r="C19021" s="62">
        <v>1.60344E-3</v>
      </c>
      <c r="D19021" s="62">
        <v>6.92</v>
      </c>
      <c r="E19021" s="173">
        <f t="shared" ref="E19021:E19044" si="421">TRUNC((C19021*D19021),2)</f>
        <v>0.01</v>
      </c>
    </row>
    <row r="19022" spans="1:5">
      <c r="A19022" s="410" t="s">
        <v>3046</v>
      </c>
      <c r="B19022" s="62" t="s">
        <v>131</v>
      </c>
      <c r="C19022" s="62">
        <v>3.2019999999999998E-4</v>
      </c>
      <c r="D19022" s="62">
        <v>50.4</v>
      </c>
      <c r="E19022" s="173">
        <f t="shared" si="421"/>
        <v>0.01</v>
      </c>
    </row>
    <row r="19023" spans="1:5">
      <c r="A19023" s="410" t="s">
        <v>3067</v>
      </c>
      <c r="B19023" s="62" t="s">
        <v>123</v>
      </c>
      <c r="C19023" s="62">
        <v>1.3291999999999999E-4</v>
      </c>
      <c r="D19023" s="62">
        <v>108.95</v>
      </c>
      <c r="E19023" s="173">
        <f t="shared" si="421"/>
        <v>0.01</v>
      </c>
    </row>
    <row r="19024" spans="1:5">
      <c r="A19024" s="410" t="s">
        <v>3069</v>
      </c>
      <c r="B19024" s="62" t="s">
        <v>123</v>
      </c>
      <c r="C19024" s="62">
        <v>1.8138200000000001E-3</v>
      </c>
      <c r="D19024" s="62">
        <v>6.21</v>
      </c>
      <c r="E19024" s="173">
        <f t="shared" si="421"/>
        <v>0.01</v>
      </c>
    </row>
    <row r="19025" spans="1:5">
      <c r="A19025" s="410" t="s">
        <v>3047</v>
      </c>
      <c r="B19025" s="62" t="s">
        <v>131</v>
      </c>
      <c r="C19025" s="62">
        <v>2.7469199999999999E-3</v>
      </c>
      <c r="D19025" s="62">
        <v>9.4499999999999993</v>
      </c>
      <c r="E19025" s="173">
        <f t="shared" si="421"/>
        <v>0.02</v>
      </c>
    </row>
    <row r="19026" spans="1:5">
      <c r="A19026" s="410" t="s">
        <v>3075</v>
      </c>
      <c r="B19026" s="62" t="s">
        <v>128</v>
      </c>
      <c r="C19026" s="62">
        <v>3.0229999999999998E-4</v>
      </c>
      <c r="D19026" s="62">
        <v>15.32</v>
      </c>
      <c r="E19026" s="173">
        <f t="shared" si="421"/>
        <v>0</v>
      </c>
    </row>
    <row r="19027" spans="1:5">
      <c r="A19027" s="410" t="s">
        <v>3076</v>
      </c>
      <c r="B19027" s="62" t="s">
        <v>122</v>
      </c>
      <c r="C19027" s="62">
        <v>0.2</v>
      </c>
      <c r="D19027" s="62">
        <v>1.87</v>
      </c>
      <c r="E19027" s="173">
        <f t="shared" si="421"/>
        <v>0.37</v>
      </c>
    </row>
    <row r="19028" spans="1:5">
      <c r="A19028" s="410" t="s">
        <v>3077</v>
      </c>
      <c r="B19028" s="62" t="s">
        <v>122</v>
      </c>
      <c r="C19028" s="62">
        <v>0.2</v>
      </c>
      <c r="D19028" s="62">
        <v>0.71</v>
      </c>
      <c r="E19028" s="173">
        <f t="shared" si="421"/>
        <v>0.14000000000000001</v>
      </c>
    </row>
    <row r="19029" spans="1:5">
      <c r="A19029" s="410" t="s">
        <v>3078</v>
      </c>
      <c r="B19029" s="62" t="s">
        <v>122</v>
      </c>
      <c r="C19029" s="62">
        <v>0.2</v>
      </c>
      <c r="D19029" s="62">
        <v>0.34</v>
      </c>
      <c r="E19029" s="173">
        <f t="shared" si="421"/>
        <v>0.06</v>
      </c>
    </row>
    <row r="19030" spans="1:5">
      <c r="A19030" s="410" t="s">
        <v>3079</v>
      </c>
      <c r="B19030" s="62" t="s">
        <v>122</v>
      </c>
      <c r="C19030" s="62">
        <v>0.2</v>
      </c>
      <c r="D19030" s="62">
        <v>0.05</v>
      </c>
      <c r="E19030" s="173">
        <f t="shared" si="421"/>
        <v>0.01</v>
      </c>
    </row>
    <row r="19031" spans="1:5">
      <c r="A19031" s="410" t="s">
        <v>3048</v>
      </c>
      <c r="B19031" s="62" t="s">
        <v>123</v>
      </c>
      <c r="C19031" s="62">
        <v>5.2926000000000004E-4</v>
      </c>
      <c r="D19031" s="62">
        <v>31.18</v>
      </c>
      <c r="E19031" s="173">
        <f t="shared" si="421"/>
        <v>0.01</v>
      </c>
    </row>
    <row r="19032" spans="1:5">
      <c r="A19032" s="410" t="s">
        <v>3049</v>
      </c>
      <c r="B19032" s="62" t="s">
        <v>123</v>
      </c>
      <c r="C19032" s="62">
        <v>2.4805999999999998E-4</v>
      </c>
      <c r="D19032" s="62">
        <v>178.5</v>
      </c>
      <c r="E19032" s="173">
        <f t="shared" si="421"/>
        <v>0.04</v>
      </c>
    </row>
    <row r="19033" spans="1:5">
      <c r="A19033" s="410" t="s">
        <v>3050</v>
      </c>
      <c r="B19033" s="62" t="s">
        <v>123</v>
      </c>
      <c r="C19033" s="62">
        <v>2.2297440000000002E-2</v>
      </c>
      <c r="D19033" s="62">
        <v>1.17</v>
      </c>
      <c r="E19033" s="173">
        <f t="shared" si="421"/>
        <v>0.02</v>
      </c>
    </row>
    <row r="19034" spans="1:5" ht="30">
      <c r="A19034" s="410" t="s">
        <v>3051</v>
      </c>
      <c r="B19034" s="62" t="s">
        <v>123</v>
      </c>
      <c r="C19034" s="62">
        <v>2.1499999999999999E-4</v>
      </c>
      <c r="D19034" s="62">
        <v>140.43</v>
      </c>
      <c r="E19034" s="173">
        <f t="shared" si="421"/>
        <v>0.03</v>
      </c>
    </row>
    <row r="19035" spans="1:5" ht="30">
      <c r="A19035" s="410" t="s">
        <v>3052</v>
      </c>
      <c r="B19035" s="62" t="s">
        <v>123</v>
      </c>
      <c r="C19035" s="62">
        <v>1.44E-4</v>
      </c>
      <c r="D19035" s="62">
        <v>123.37</v>
      </c>
      <c r="E19035" s="173">
        <f t="shared" si="421"/>
        <v>0.01</v>
      </c>
    </row>
    <row r="19036" spans="1:5" ht="30">
      <c r="A19036" s="410" t="s">
        <v>3080</v>
      </c>
      <c r="B19036" s="62" t="s">
        <v>123</v>
      </c>
      <c r="C19036" s="62">
        <v>8.8200000000000003E-6</v>
      </c>
      <c r="D19036" s="62">
        <v>593.85</v>
      </c>
      <c r="E19036" s="173">
        <f t="shared" si="421"/>
        <v>0</v>
      </c>
    </row>
    <row r="19037" spans="1:5">
      <c r="A19037" s="410" t="s">
        <v>3081</v>
      </c>
      <c r="B19037" s="62" t="s">
        <v>123</v>
      </c>
      <c r="C19037" s="62">
        <v>5.4160000000000003E-5</v>
      </c>
      <c r="D19037" s="62">
        <v>134.63</v>
      </c>
      <c r="E19037" s="173">
        <f t="shared" si="421"/>
        <v>0</v>
      </c>
    </row>
    <row r="19038" spans="1:5">
      <c r="A19038" s="410" t="s">
        <v>3082</v>
      </c>
      <c r="B19038" s="62" t="s">
        <v>123</v>
      </c>
      <c r="C19038" s="62">
        <v>4.1140000000000003E-5</v>
      </c>
      <c r="D19038" s="62">
        <v>202.84</v>
      </c>
      <c r="E19038" s="173">
        <f t="shared" si="421"/>
        <v>0</v>
      </c>
    </row>
    <row r="19039" spans="1:5">
      <c r="A19039" s="410" t="s">
        <v>3083</v>
      </c>
      <c r="B19039" s="62" t="s">
        <v>123</v>
      </c>
      <c r="C19039" s="62">
        <v>8.8200000000000003E-6</v>
      </c>
      <c r="D19039" s="62">
        <v>574.46</v>
      </c>
      <c r="E19039" s="173">
        <f t="shared" si="421"/>
        <v>0</v>
      </c>
    </row>
    <row r="19040" spans="1:5">
      <c r="A19040" s="410" t="s">
        <v>3084</v>
      </c>
      <c r="B19040" s="62" t="s">
        <v>123</v>
      </c>
      <c r="C19040" s="62">
        <v>1.084E-5</v>
      </c>
      <c r="D19040" s="62">
        <v>276.64</v>
      </c>
      <c r="E19040" s="173">
        <f t="shared" si="421"/>
        <v>0</v>
      </c>
    </row>
    <row r="19041" spans="1:5">
      <c r="A19041" s="410" t="s">
        <v>3085</v>
      </c>
      <c r="B19041" s="62" t="s">
        <v>123</v>
      </c>
      <c r="C19041" s="62">
        <v>5.4600000000000004E-4</v>
      </c>
      <c r="D19041" s="62">
        <v>8.1</v>
      </c>
      <c r="E19041" s="173">
        <f t="shared" si="421"/>
        <v>0</v>
      </c>
    </row>
    <row r="19042" spans="1:5">
      <c r="A19042" s="410" t="s">
        <v>3086</v>
      </c>
      <c r="B19042" s="62" t="s">
        <v>123</v>
      </c>
      <c r="C19042" s="62">
        <v>3.0229999999999998E-4</v>
      </c>
      <c r="D19042" s="62">
        <v>11.01</v>
      </c>
      <c r="E19042" s="173">
        <f t="shared" si="421"/>
        <v>0</v>
      </c>
    </row>
    <row r="19043" spans="1:5">
      <c r="A19043" s="410" t="s">
        <v>3087</v>
      </c>
      <c r="B19043" s="62" t="s">
        <v>123</v>
      </c>
      <c r="C19043" s="62">
        <v>3.0229999999999998E-4</v>
      </c>
      <c r="D19043" s="62">
        <v>24.42</v>
      </c>
      <c r="E19043" s="173">
        <f t="shared" si="421"/>
        <v>0</v>
      </c>
    </row>
    <row r="19044" spans="1:5" ht="30">
      <c r="A19044" s="410" t="s">
        <v>3511</v>
      </c>
      <c r="B19044" s="62" t="s">
        <v>126</v>
      </c>
      <c r="C19044" s="62">
        <v>1.00133889</v>
      </c>
      <c r="D19044" s="62">
        <v>67.22</v>
      </c>
      <c r="E19044" s="173">
        <f t="shared" si="421"/>
        <v>67.31</v>
      </c>
    </row>
    <row r="19045" spans="1:5">
      <c r="A19045" s="410" t="s">
        <v>562</v>
      </c>
      <c r="B19045" s="62" t="s">
        <v>563</v>
      </c>
      <c r="C19045" s="62" t="s">
        <v>563</v>
      </c>
      <c r="D19045" s="62" t="s">
        <v>563</v>
      </c>
      <c r="E19045" s="173">
        <f>SUM(E19021:E19044)</f>
        <v>68.06</v>
      </c>
    </row>
    <row r="19046" spans="1:5">
      <c r="A19046" s="410"/>
      <c r="B19046" s="62"/>
      <c r="C19046" s="62"/>
      <c r="D19046" s="62"/>
      <c r="E19046" s="173"/>
    </row>
    <row r="19047" spans="1:5">
      <c r="A19047" s="410" t="s">
        <v>565</v>
      </c>
      <c r="B19047" s="62" t="s">
        <v>563</v>
      </c>
      <c r="C19047" s="62" t="s">
        <v>563</v>
      </c>
      <c r="D19047" s="62" t="s">
        <v>563</v>
      </c>
      <c r="E19047" s="173">
        <f>E19014+E19018+E19045</f>
        <v>69.790000000000006</v>
      </c>
    </row>
    <row r="19048" spans="1:5">
      <c r="A19048" s="410"/>
      <c r="B19048" s="62"/>
      <c r="C19048" s="62"/>
      <c r="D19048" s="413"/>
      <c r="E19048" s="173"/>
    </row>
    <row r="19049" spans="1:5">
      <c r="A19049" s="410"/>
      <c r="B19049" s="62"/>
      <c r="C19049" s="62"/>
      <c r="D19049" s="62"/>
      <c r="E19049" s="173"/>
    </row>
    <row r="19050" spans="1:5">
      <c r="A19050" s="410"/>
      <c r="B19050" s="62"/>
      <c r="C19050" s="62"/>
      <c r="D19050" s="62"/>
      <c r="E19050" s="173"/>
    </row>
    <row r="19051" spans="1:5">
      <c r="A19051" s="410" t="s">
        <v>2622</v>
      </c>
      <c r="B19051" s="62" t="s">
        <v>3547</v>
      </c>
      <c r="C19051" s="62"/>
      <c r="D19051" s="62"/>
      <c r="E19051" s="173"/>
    </row>
    <row r="19052" spans="1:5" ht="30">
      <c r="A19052" s="410" t="s">
        <v>1356</v>
      </c>
      <c r="B19052" s="62"/>
      <c r="C19052" s="62"/>
      <c r="D19052" s="62"/>
      <c r="E19052" s="173"/>
    </row>
    <row r="19053" spans="1:5">
      <c r="A19053" s="410" t="s">
        <v>590</v>
      </c>
      <c r="B19053" s="62"/>
      <c r="C19053" s="62"/>
      <c r="D19053" s="62"/>
      <c r="E19053" s="173"/>
    </row>
    <row r="19054" spans="1:5">
      <c r="A19054" s="410"/>
      <c r="B19054" s="62"/>
      <c r="C19054" s="62"/>
      <c r="D19054" s="62"/>
      <c r="E19054" s="173"/>
    </row>
    <row r="19055" spans="1:5">
      <c r="A19055" s="410" t="s">
        <v>576</v>
      </c>
      <c r="B19055" s="62" t="s">
        <v>558</v>
      </c>
      <c r="C19055" s="62" t="s">
        <v>559</v>
      </c>
      <c r="D19055" s="62" t="s">
        <v>560</v>
      </c>
      <c r="E19055" s="173" t="s">
        <v>561</v>
      </c>
    </row>
    <row r="19056" spans="1:5" ht="30">
      <c r="A19056" s="410" t="s">
        <v>3061</v>
      </c>
      <c r="B19056" s="62" t="s">
        <v>123</v>
      </c>
      <c r="C19056" s="62">
        <v>1.3540000000000001E-5</v>
      </c>
      <c r="D19056" s="62">
        <v>576</v>
      </c>
      <c r="E19056" s="173">
        <f>TRUNC((C19056*D19056),2)</f>
        <v>0</v>
      </c>
    </row>
    <row r="19057" spans="1:5">
      <c r="A19057" s="410" t="s">
        <v>562</v>
      </c>
      <c r="B19057" s="62" t="s">
        <v>563</v>
      </c>
      <c r="C19057" s="62" t="s">
        <v>563</v>
      </c>
      <c r="D19057" s="62" t="s">
        <v>563</v>
      </c>
      <c r="E19057" s="173">
        <f>SUM(E19056:E19056)</f>
        <v>0</v>
      </c>
    </row>
    <row r="19058" spans="1:5">
      <c r="A19058" s="410"/>
      <c r="B19058" s="62"/>
      <c r="C19058" s="62"/>
      <c r="D19058" s="62"/>
      <c r="E19058" s="173"/>
    </row>
    <row r="19059" spans="1:5">
      <c r="A19059" s="410" t="s">
        <v>557</v>
      </c>
      <c r="B19059" s="62" t="s">
        <v>558</v>
      </c>
      <c r="C19059" s="62" t="s">
        <v>559</v>
      </c>
      <c r="D19059" s="62" t="s">
        <v>560</v>
      </c>
      <c r="E19059" s="173" t="s">
        <v>561</v>
      </c>
    </row>
    <row r="19060" spans="1:5">
      <c r="A19060" s="410" t="s">
        <v>3063</v>
      </c>
      <c r="B19060" s="62" t="s">
        <v>122</v>
      </c>
      <c r="C19060" s="62">
        <v>0.20341999999999999</v>
      </c>
      <c r="D19060" s="62">
        <v>8.51</v>
      </c>
      <c r="E19060" s="173">
        <f>TRUNC((C19060*D19060),2)</f>
        <v>1.73</v>
      </c>
    </row>
    <row r="19061" spans="1:5">
      <c r="A19061" s="410" t="s">
        <v>562</v>
      </c>
      <c r="B19061" s="62" t="s">
        <v>563</v>
      </c>
      <c r="C19061" s="62" t="s">
        <v>563</v>
      </c>
      <c r="D19061" s="62" t="s">
        <v>563</v>
      </c>
      <c r="E19061" s="173">
        <f>SUM(E19060:E19060)</f>
        <v>1.73</v>
      </c>
    </row>
    <row r="19062" spans="1:5">
      <c r="A19062" s="410"/>
      <c r="B19062" s="62"/>
      <c r="C19062" s="62"/>
      <c r="D19062" s="62"/>
      <c r="E19062" s="173"/>
    </row>
    <row r="19063" spans="1:5">
      <c r="A19063" s="410" t="s">
        <v>564</v>
      </c>
      <c r="B19063" s="62" t="s">
        <v>558</v>
      </c>
      <c r="C19063" s="62" t="s">
        <v>559</v>
      </c>
      <c r="D19063" s="62" t="s">
        <v>560</v>
      </c>
      <c r="E19063" s="173" t="s">
        <v>561</v>
      </c>
    </row>
    <row r="19064" spans="1:5">
      <c r="A19064" s="410" t="s">
        <v>3066</v>
      </c>
      <c r="B19064" s="62" t="s">
        <v>123</v>
      </c>
      <c r="C19064" s="62">
        <v>1.60344E-3</v>
      </c>
      <c r="D19064" s="62">
        <v>6.92</v>
      </c>
      <c r="E19064" s="173">
        <f t="shared" ref="E19064:E19087" si="422">TRUNC((C19064*D19064),2)</f>
        <v>0.01</v>
      </c>
    </row>
    <row r="19065" spans="1:5">
      <c r="A19065" s="410" t="s">
        <v>3046</v>
      </c>
      <c r="B19065" s="62" t="s">
        <v>131</v>
      </c>
      <c r="C19065" s="62">
        <v>3.2019999999999998E-4</v>
      </c>
      <c r="D19065" s="62">
        <v>50.4</v>
      </c>
      <c r="E19065" s="173">
        <f t="shared" si="422"/>
        <v>0.01</v>
      </c>
    </row>
    <row r="19066" spans="1:5">
      <c r="A19066" s="410" t="s">
        <v>3067</v>
      </c>
      <c r="B19066" s="62" t="s">
        <v>123</v>
      </c>
      <c r="C19066" s="62">
        <v>1.3291999999999999E-4</v>
      </c>
      <c r="D19066" s="62">
        <v>108.95</v>
      </c>
      <c r="E19066" s="173">
        <f t="shared" si="422"/>
        <v>0.01</v>
      </c>
    </row>
    <row r="19067" spans="1:5">
      <c r="A19067" s="410" t="s">
        <v>3069</v>
      </c>
      <c r="B19067" s="62" t="s">
        <v>123</v>
      </c>
      <c r="C19067" s="62">
        <v>1.8138200000000001E-3</v>
      </c>
      <c r="D19067" s="62">
        <v>6.21</v>
      </c>
      <c r="E19067" s="173">
        <f t="shared" si="422"/>
        <v>0.01</v>
      </c>
    </row>
    <row r="19068" spans="1:5">
      <c r="A19068" s="410" t="s">
        <v>3047</v>
      </c>
      <c r="B19068" s="62" t="s">
        <v>131</v>
      </c>
      <c r="C19068" s="62">
        <v>2.7469199999999999E-3</v>
      </c>
      <c r="D19068" s="62">
        <v>9.4499999999999993</v>
      </c>
      <c r="E19068" s="173">
        <f t="shared" si="422"/>
        <v>0.02</v>
      </c>
    </row>
    <row r="19069" spans="1:5">
      <c r="A19069" s="410" t="s">
        <v>3075</v>
      </c>
      <c r="B19069" s="62" t="s">
        <v>128</v>
      </c>
      <c r="C19069" s="62">
        <v>3.0229999999999998E-4</v>
      </c>
      <c r="D19069" s="62">
        <v>15.32</v>
      </c>
      <c r="E19069" s="173">
        <f t="shared" si="422"/>
        <v>0</v>
      </c>
    </row>
    <row r="19070" spans="1:5">
      <c r="A19070" s="410" t="s">
        <v>3076</v>
      </c>
      <c r="B19070" s="62" t="s">
        <v>122</v>
      </c>
      <c r="C19070" s="62">
        <v>0.2</v>
      </c>
      <c r="D19070" s="62">
        <v>1.87</v>
      </c>
      <c r="E19070" s="173">
        <f t="shared" si="422"/>
        <v>0.37</v>
      </c>
    </row>
    <row r="19071" spans="1:5">
      <c r="A19071" s="410" t="s">
        <v>3077</v>
      </c>
      <c r="B19071" s="62" t="s">
        <v>122</v>
      </c>
      <c r="C19071" s="62">
        <v>0.2</v>
      </c>
      <c r="D19071" s="62">
        <v>0.71</v>
      </c>
      <c r="E19071" s="173">
        <f t="shared" si="422"/>
        <v>0.14000000000000001</v>
      </c>
    </row>
    <row r="19072" spans="1:5">
      <c r="A19072" s="410" t="s">
        <v>3078</v>
      </c>
      <c r="B19072" s="62" t="s">
        <v>122</v>
      </c>
      <c r="C19072" s="62">
        <v>0.2</v>
      </c>
      <c r="D19072" s="62">
        <v>0.34</v>
      </c>
      <c r="E19072" s="173">
        <f t="shared" si="422"/>
        <v>0.06</v>
      </c>
    </row>
    <row r="19073" spans="1:5">
      <c r="A19073" s="410" t="s">
        <v>3079</v>
      </c>
      <c r="B19073" s="62" t="s">
        <v>122</v>
      </c>
      <c r="C19073" s="62">
        <v>0.2</v>
      </c>
      <c r="D19073" s="62">
        <v>0.05</v>
      </c>
      <c r="E19073" s="173">
        <f t="shared" si="422"/>
        <v>0.01</v>
      </c>
    </row>
    <row r="19074" spans="1:5">
      <c r="A19074" s="410" t="s">
        <v>3048</v>
      </c>
      <c r="B19074" s="62" t="s">
        <v>123</v>
      </c>
      <c r="C19074" s="62">
        <v>5.2926000000000004E-4</v>
      </c>
      <c r="D19074" s="62">
        <v>31.18</v>
      </c>
      <c r="E19074" s="173">
        <f t="shared" si="422"/>
        <v>0.01</v>
      </c>
    </row>
    <row r="19075" spans="1:5">
      <c r="A19075" s="410" t="s">
        <v>3049</v>
      </c>
      <c r="B19075" s="62" t="s">
        <v>123</v>
      </c>
      <c r="C19075" s="62">
        <v>2.4805999999999998E-4</v>
      </c>
      <c r="D19075" s="62">
        <v>178.5</v>
      </c>
      <c r="E19075" s="173">
        <f t="shared" si="422"/>
        <v>0.04</v>
      </c>
    </row>
    <row r="19076" spans="1:5">
      <c r="A19076" s="410" t="s">
        <v>3050</v>
      </c>
      <c r="B19076" s="62" t="s">
        <v>123</v>
      </c>
      <c r="C19076" s="62">
        <v>2.2297440000000002E-2</v>
      </c>
      <c r="D19076" s="62">
        <v>1.17</v>
      </c>
      <c r="E19076" s="173">
        <f t="shared" si="422"/>
        <v>0.02</v>
      </c>
    </row>
    <row r="19077" spans="1:5" ht="30">
      <c r="A19077" s="410" t="s">
        <v>3051</v>
      </c>
      <c r="B19077" s="62" t="s">
        <v>123</v>
      </c>
      <c r="C19077" s="62">
        <v>2.1499999999999999E-4</v>
      </c>
      <c r="D19077" s="62">
        <v>140.43</v>
      </c>
      <c r="E19077" s="173">
        <f t="shared" si="422"/>
        <v>0.03</v>
      </c>
    </row>
    <row r="19078" spans="1:5" ht="30">
      <c r="A19078" s="410" t="s">
        <v>3052</v>
      </c>
      <c r="B19078" s="62" t="s">
        <v>123</v>
      </c>
      <c r="C19078" s="62">
        <v>1.44E-4</v>
      </c>
      <c r="D19078" s="62">
        <v>123.37</v>
      </c>
      <c r="E19078" s="173">
        <f t="shared" si="422"/>
        <v>0.01</v>
      </c>
    </row>
    <row r="19079" spans="1:5" ht="30">
      <c r="A19079" s="410" t="s">
        <v>3080</v>
      </c>
      <c r="B19079" s="62" t="s">
        <v>123</v>
      </c>
      <c r="C19079" s="62">
        <v>8.8200000000000003E-6</v>
      </c>
      <c r="D19079" s="62">
        <v>593.85</v>
      </c>
      <c r="E19079" s="173">
        <f t="shared" si="422"/>
        <v>0</v>
      </c>
    </row>
    <row r="19080" spans="1:5">
      <c r="A19080" s="410" t="s">
        <v>3081</v>
      </c>
      <c r="B19080" s="62" t="s">
        <v>123</v>
      </c>
      <c r="C19080" s="62">
        <v>5.4160000000000003E-5</v>
      </c>
      <c r="D19080" s="62">
        <v>134.63</v>
      </c>
      <c r="E19080" s="173">
        <f t="shared" si="422"/>
        <v>0</v>
      </c>
    </row>
    <row r="19081" spans="1:5">
      <c r="A19081" s="410" t="s">
        <v>3082</v>
      </c>
      <c r="B19081" s="62" t="s">
        <v>123</v>
      </c>
      <c r="C19081" s="62">
        <v>4.1140000000000003E-5</v>
      </c>
      <c r="D19081" s="62">
        <v>202.84</v>
      </c>
      <c r="E19081" s="173">
        <f t="shared" si="422"/>
        <v>0</v>
      </c>
    </row>
    <row r="19082" spans="1:5">
      <c r="A19082" s="410" t="s">
        <v>3083</v>
      </c>
      <c r="B19082" s="62" t="s">
        <v>123</v>
      </c>
      <c r="C19082" s="62">
        <v>8.8200000000000003E-6</v>
      </c>
      <c r="D19082" s="62">
        <v>574.46</v>
      </c>
      <c r="E19082" s="173">
        <f t="shared" si="422"/>
        <v>0</v>
      </c>
    </row>
    <row r="19083" spans="1:5">
      <c r="A19083" s="410" t="s">
        <v>3084</v>
      </c>
      <c r="B19083" s="62" t="s">
        <v>123</v>
      </c>
      <c r="C19083" s="62">
        <v>1.084E-5</v>
      </c>
      <c r="D19083" s="62">
        <v>276.64</v>
      </c>
      <c r="E19083" s="173">
        <f t="shared" si="422"/>
        <v>0</v>
      </c>
    </row>
    <row r="19084" spans="1:5">
      <c r="A19084" s="410" t="s">
        <v>3085</v>
      </c>
      <c r="B19084" s="62" t="s">
        <v>123</v>
      </c>
      <c r="C19084" s="62">
        <v>5.4600000000000004E-4</v>
      </c>
      <c r="D19084" s="62">
        <v>8.1</v>
      </c>
      <c r="E19084" s="173">
        <f t="shared" si="422"/>
        <v>0</v>
      </c>
    </row>
    <row r="19085" spans="1:5">
      <c r="A19085" s="410" t="s">
        <v>3086</v>
      </c>
      <c r="B19085" s="62" t="s">
        <v>123</v>
      </c>
      <c r="C19085" s="62">
        <v>3.0229999999999998E-4</v>
      </c>
      <c r="D19085" s="62">
        <v>11.01</v>
      </c>
      <c r="E19085" s="173">
        <f t="shared" si="422"/>
        <v>0</v>
      </c>
    </row>
    <row r="19086" spans="1:5">
      <c r="A19086" s="410" t="s">
        <v>3087</v>
      </c>
      <c r="B19086" s="62" t="s">
        <v>123</v>
      </c>
      <c r="C19086" s="62">
        <v>3.0229999999999998E-4</v>
      </c>
      <c r="D19086" s="62">
        <v>24.42</v>
      </c>
      <c r="E19086" s="173">
        <f t="shared" si="422"/>
        <v>0</v>
      </c>
    </row>
    <row r="19087" spans="1:5" ht="30">
      <c r="A19087" s="410" t="s">
        <v>3511</v>
      </c>
      <c r="B19087" s="62" t="s">
        <v>126</v>
      </c>
      <c r="C19087" s="62">
        <v>1.00133889</v>
      </c>
      <c r="D19087" s="62">
        <v>67.22</v>
      </c>
      <c r="E19087" s="173">
        <f t="shared" si="422"/>
        <v>67.31</v>
      </c>
    </row>
    <row r="19088" spans="1:5">
      <c r="A19088" s="410" t="s">
        <v>562</v>
      </c>
      <c r="B19088" s="62" t="s">
        <v>563</v>
      </c>
      <c r="C19088" s="62" t="s">
        <v>563</v>
      </c>
      <c r="D19088" s="62" t="s">
        <v>563</v>
      </c>
      <c r="E19088" s="173">
        <f>SUM(E19064:E19087)</f>
        <v>68.06</v>
      </c>
    </row>
    <row r="19089" spans="1:5">
      <c r="A19089" s="410"/>
      <c r="B19089" s="62"/>
      <c r="C19089" s="62"/>
      <c r="D19089" s="62"/>
      <c r="E19089" s="173"/>
    </row>
    <row r="19090" spans="1:5">
      <c r="A19090" s="410" t="s">
        <v>565</v>
      </c>
      <c r="B19090" s="62" t="s">
        <v>563</v>
      </c>
      <c r="C19090" s="62" t="s">
        <v>563</v>
      </c>
      <c r="D19090" s="62" t="s">
        <v>563</v>
      </c>
      <c r="E19090" s="173">
        <f>E19057+E19061+E19088</f>
        <v>69.790000000000006</v>
      </c>
    </row>
    <row r="19091" spans="1:5">
      <c r="A19091" s="410"/>
      <c r="B19091" s="62"/>
      <c r="C19091" s="62"/>
      <c r="D19091" s="413"/>
      <c r="E19091" s="173"/>
    </row>
    <row r="19092" spans="1:5">
      <c r="A19092" s="410"/>
      <c r="B19092" s="62"/>
      <c r="C19092" s="62"/>
      <c r="D19092" s="62"/>
      <c r="E19092" s="173"/>
    </row>
    <row r="19093" spans="1:5">
      <c r="A19093" s="410"/>
      <c r="B19093" s="62"/>
      <c r="C19093" s="62"/>
      <c r="D19093" s="62"/>
      <c r="E19093" s="173"/>
    </row>
    <row r="19094" spans="1:5">
      <c r="A19094" s="410" t="s">
        <v>1644</v>
      </c>
      <c r="B19094" s="62" t="s">
        <v>3758</v>
      </c>
      <c r="C19094" s="62"/>
      <c r="D19094" s="62"/>
      <c r="E19094" s="173"/>
    </row>
    <row r="19095" spans="1:5">
      <c r="A19095" s="410" t="s">
        <v>1357</v>
      </c>
      <c r="B19095" s="62"/>
      <c r="C19095" s="62"/>
      <c r="D19095" s="62"/>
      <c r="E19095" s="173"/>
    </row>
    <row r="19096" spans="1:5">
      <c r="A19096" s="410" t="s">
        <v>570</v>
      </c>
      <c r="B19096" s="62"/>
      <c r="C19096" s="62"/>
      <c r="D19096" s="62"/>
      <c r="E19096" s="173"/>
    </row>
    <row r="19097" spans="1:5">
      <c r="A19097" s="410"/>
      <c r="B19097" s="62"/>
      <c r="C19097" s="62"/>
      <c r="D19097" s="62"/>
      <c r="E19097" s="173"/>
    </row>
    <row r="19098" spans="1:5">
      <c r="A19098" s="410" t="s">
        <v>576</v>
      </c>
      <c r="B19098" s="62" t="s">
        <v>558</v>
      </c>
      <c r="C19098" s="62" t="s">
        <v>559</v>
      </c>
      <c r="D19098" s="62" t="s">
        <v>560</v>
      </c>
      <c r="E19098" s="173" t="s">
        <v>561</v>
      </c>
    </row>
    <row r="19099" spans="1:5" ht="30">
      <c r="A19099" s="410" t="s">
        <v>3061</v>
      </c>
      <c r="B19099" s="62" t="s">
        <v>123</v>
      </c>
      <c r="C19099" s="62">
        <v>8.6200000000000005E-6</v>
      </c>
      <c r="D19099" s="62">
        <v>576</v>
      </c>
      <c r="E19099" s="173">
        <f>TRUNC((C19099*D19099),2)</f>
        <v>0</v>
      </c>
    </row>
    <row r="19100" spans="1:5">
      <c r="A19100" s="410" t="s">
        <v>562</v>
      </c>
      <c r="B19100" s="62" t="s">
        <v>563</v>
      </c>
      <c r="C19100" s="62" t="s">
        <v>563</v>
      </c>
      <c r="D19100" s="62" t="s">
        <v>563</v>
      </c>
      <c r="E19100" s="173">
        <f>SUM(E19099:E19099)</f>
        <v>0</v>
      </c>
    </row>
    <row r="19101" spans="1:5">
      <c r="A19101" s="410"/>
      <c r="B19101" s="62"/>
      <c r="C19101" s="62"/>
      <c r="D19101" s="62"/>
      <c r="E19101" s="173"/>
    </row>
    <row r="19102" spans="1:5">
      <c r="A19102" s="410" t="s">
        <v>557</v>
      </c>
      <c r="B19102" s="62" t="s">
        <v>558</v>
      </c>
      <c r="C19102" s="62" t="s">
        <v>559</v>
      </c>
      <c r="D19102" s="62" t="s">
        <v>560</v>
      </c>
      <c r="E19102" s="173" t="s">
        <v>561</v>
      </c>
    </row>
    <row r="19103" spans="1:5">
      <c r="A19103" s="410" t="s">
        <v>3512</v>
      </c>
      <c r="B19103" s="62" t="s">
        <v>122</v>
      </c>
      <c r="C19103" s="62">
        <v>2.560455E-2</v>
      </c>
      <c r="D19103" s="62">
        <v>12.86</v>
      </c>
      <c r="E19103" s="173">
        <f>TRUNC((C19103*D19103),2)</f>
        <v>0.32</v>
      </c>
    </row>
    <row r="19104" spans="1:5">
      <c r="A19104" s="410" t="s">
        <v>3063</v>
      </c>
      <c r="B19104" s="62" t="s">
        <v>122</v>
      </c>
      <c r="C19104" s="62">
        <v>0.10354078</v>
      </c>
      <c r="D19104" s="62">
        <v>8.51</v>
      </c>
      <c r="E19104" s="173">
        <f>TRUNC((C19104*D19104),2)</f>
        <v>0.88</v>
      </c>
    </row>
    <row r="19105" spans="1:5">
      <c r="A19105" s="410" t="s">
        <v>562</v>
      </c>
      <c r="B19105" s="62" t="s">
        <v>563</v>
      </c>
      <c r="C19105" s="62" t="s">
        <v>563</v>
      </c>
      <c r="D19105" s="62" t="s">
        <v>563</v>
      </c>
      <c r="E19105" s="173">
        <f>SUM(E19103:E19104)</f>
        <v>1.2</v>
      </c>
    </row>
    <row r="19106" spans="1:5">
      <c r="A19106" s="410"/>
      <c r="B19106" s="62"/>
      <c r="C19106" s="62"/>
      <c r="D19106" s="62"/>
      <c r="E19106" s="173"/>
    </row>
    <row r="19107" spans="1:5">
      <c r="A19107" s="410" t="s">
        <v>564</v>
      </c>
      <c r="B19107" s="62" t="s">
        <v>558</v>
      </c>
      <c r="C19107" s="62" t="s">
        <v>559</v>
      </c>
      <c r="D19107" s="62" t="s">
        <v>560</v>
      </c>
      <c r="E19107" s="173" t="s">
        <v>561</v>
      </c>
    </row>
    <row r="19108" spans="1:5">
      <c r="A19108" s="410" t="s">
        <v>3066</v>
      </c>
      <c r="B19108" s="62" t="s">
        <v>123</v>
      </c>
      <c r="C19108" s="62">
        <v>1.02059E-3</v>
      </c>
      <c r="D19108" s="62">
        <v>6.92</v>
      </c>
      <c r="E19108" s="173">
        <f t="shared" ref="E19108:E19131" si="423">TRUNC((C19108*D19108),2)</f>
        <v>0</v>
      </c>
    </row>
    <row r="19109" spans="1:5">
      <c r="A19109" s="410" t="s">
        <v>3046</v>
      </c>
      <c r="B19109" s="62" t="s">
        <v>131</v>
      </c>
      <c r="C19109" s="62">
        <v>2.0380999999999999E-4</v>
      </c>
      <c r="D19109" s="62">
        <v>50.4</v>
      </c>
      <c r="E19109" s="173">
        <f t="shared" si="423"/>
        <v>0.01</v>
      </c>
    </row>
    <row r="19110" spans="1:5">
      <c r="A19110" s="410" t="s">
        <v>3067</v>
      </c>
      <c r="B19110" s="62" t="s">
        <v>123</v>
      </c>
      <c r="C19110" s="62">
        <v>8.4610000000000005E-5</v>
      </c>
      <c r="D19110" s="62">
        <v>108.95</v>
      </c>
      <c r="E19110" s="173">
        <f t="shared" si="423"/>
        <v>0</v>
      </c>
    </row>
    <row r="19111" spans="1:5">
      <c r="A19111" s="410" t="s">
        <v>3069</v>
      </c>
      <c r="B19111" s="62" t="s">
        <v>123</v>
      </c>
      <c r="C19111" s="62">
        <v>1.15449E-3</v>
      </c>
      <c r="D19111" s="62">
        <v>6.21</v>
      </c>
      <c r="E19111" s="173">
        <f t="shared" si="423"/>
        <v>0</v>
      </c>
    </row>
    <row r="19112" spans="1:5">
      <c r="A19112" s="410" t="s">
        <v>3047</v>
      </c>
      <c r="B19112" s="62" t="s">
        <v>131</v>
      </c>
      <c r="C19112" s="62">
        <v>1.7484099999999999E-3</v>
      </c>
      <c r="D19112" s="62">
        <v>9.4499999999999993</v>
      </c>
      <c r="E19112" s="173">
        <f t="shared" si="423"/>
        <v>0.01</v>
      </c>
    </row>
    <row r="19113" spans="1:5" ht="30">
      <c r="A19113" s="410" t="s">
        <v>3513</v>
      </c>
      <c r="B19113" s="62" t="s">
        <v>123</v>
      </c>
      <c r="C19113" s="62">
        <v>1.0061762999999999</v>
      </c>
      <c r="D19113" s="62">
        <v>17.809999999999999</v>
      </c>
      <c r="E19113" s="173">
        <f t="shared" si="423"/>
        <v>17.91</v>
      </c>
    </row>
    <row r="19114" spans="1:5">
      <c r="A19114" s="410" t="s">
        <v>3075</v>
      </c>
      <c r="B19114" s="62" t="s">
        <v>128</v>
      </c>
      <c r="C19114" s="62">
        <v>1.9241000000000001E-4</v>
      </c>
      <c r="D19114" s="62">
        <v>15.32</v>
      </c>
      <c r="E19114" s="173">
        <f t="shared" si="423"/>
        <v>0</v>
      </c>
    </row>
    <row r="19115" spans="1:5">
      <c r="A19115" s="410" t="s">
        <v>3076</v>
      </c>
      <c r="B19115" s="62" t="s">
        <v>122</v>
      </c>
      <c r="C19115" s="62">
        <v>0.1273</v>
      </c>
      <c r="D19115" s="62">
        <v>1.87</v>
      </c>
      <c r="E19115" s="173">
        <f t="shared" si="423"/>
        <v>0.23</v>
      </c>
    </row>
    <row r="19116" spans="1:5">
      <c r="A19116" s="410" t="s">
        <v>3077</v>
      </c>
      <c r="B19116" s="62" t="s">
        <v>122</v>
      </c>
      <c r="C19116" s="62">
        <v>0.1273</v>
      </c>
      <c r="D19116" s="62">
        <v>0.71</v>
      </c>
      <c r="E19116" s="173">
        <f t="shared" si="423"/>
        <v>0.09</v>
      </c>
    </row>
    <row r="19117" spans="1:5">
      <c r="A19117" s="410" t="s">
        <v>3078</v>
      </c>
      <c r="B19117" s="62" t="s">
        <v>122</v>
      </c>
      <c r="C19117" s="62">
        <v>0.1273</v>
      </c>
      <c r="D19117" s="62">
        <v>0.34</v>
      </c>
      <c r="E19117" s="173">
        <f t="shared" si="423"/>
        <v>0.04</v>
      </c>
    </row>
    <row r="19118" spans="1:5">
      <c r="A19118" s="410" t="s">
        <v>3079</v>
      </c>
      <c r="B19118" s="62" t="s">
        <v>122</v>
      </c>
      <c r="C19118" s="62">
        <v>0.1273</v>
      </c>
      <c r="D19118" s="62">
        <v>0.05</v>
      </c>
      <c r="E19118" s="173">
        <f t="shared" si="423"/>
        <v>0</v>
      </c>
    </row>
    <row r="19119" spans="1:5">
      <c r="A19119" s="410" t="s">
        <v>3048</v>
      </c>
      <c r="B19119" s="62" t="s">
        <v>123</v>
      </c>
      <c r="C19119" s="62">
        <v>3.3687000000000002E-4</v>
      </c>
      <c r="D19119" s="62">
        <v>31.18</v>
      </c>
      <c r="E19119" s="173">
        <f t="shared" si="423"/>
        <v>0.01</v>
      </c>
    </row>
    <row r="19120" spans="1:5">
      <c r="A19120" s="410" t="s">
        <v>3049</v>
      </c>
      <c r="B19120" s="62" t="s">
        <v>123</v>
      </c>
      <c r="C19120" s="62">
        <v>1.5788999999999999E-4</v>
      </c>
      <c r="D19120" s="62">
        <v>178.5</v>
      </c>
      <c r="E19120" s="173">
        <f t="shared" si="423"/>
        <v>0.02</v>
      </c>
    </row>
    <row r="19121" spans="1:5">
      <c r="A19121" s="410" t="s">
        <v>3050</v>
      </c>
      <c r="B19121" s="62" t="s">
        <v>123</v>
      </c>
      <c r="C19121" s="62">
        <v>1.419232E-2</v>
      </c>
      <c r="D19121" s="62">
        <v>1.17</v>
      </c>
      <c r="E19121" s="173">
        <f t="shared" si="423"/>
        <v>0.01</v>
      </c>
    </row>
    <row r="19122" spans="1:5" ht="30">
      <c r="A19122" s="410" t="s">
        <v>3051</v>
      </c>
      <c r="B19122" s="62" t="s">
        <v>123</v>
      </c>
      <c r="C19122" s="62">
        <v>1.3684999999999999E-4</v>
      </c>
      <c r="D19122" s="62">
        <v>140.43</v>
      </c>
      <c r="E19122" s="173">
        <f t="shared" si="423"/>
        <v>0.01</v>
      </c>
    </row>
    <row r="19123" spans="1:5" ht="30">
      <c r="A19123" s="410" t="s">
        <v>3052</v>
      </c>
      <c r="B19123" s="62" t="s">
        <v>123</v>
      </c>
      <c r="C19123" s="62">
        <v>9.166E-5</v>
      </c>
      <c r="D19123" s="62">
        <v>123.37</v>
      </c>
      <c r="E19123" s="173">
        <f t="shared" si="423"/>
        <v>0.01</v>
      </c>
    </row>
    <row r="19124" spans="1:5" ht="30">
      <c r="A19124" s="410" t="s">
        <v>3080</v>
      </c>
      <c r="B19124" s="62" t="s">
        <v>123</v>
      </c>
      <c r="C19124" s="62">
        <v>5.6099999999999997E-6</v>
      </c>
      <c r="D19124" s="62">
        <v>593.85</v>
      </c>
      <c r="E19124" s="173">
        <f t="shared" si="423"/>
        <v>0</v>
      </c>
    </row>
    <row r="19125" spans="1:5">
      <c r="A19125" s="410" t="s">
        <v>3081</v>
      </c>
      <c r="B19125" s="62" t="s">
        <v>123</v>
      </c>
      <c r="C19125" s="62">
        <v>3.4480000000000002E-5</v>
      </c>
      <c r="D19125" s="62">
        <v>134.63</v>
      </c>
      <c r="E19125" s="173">
        <f t="shared" si="423"/>
        <v>0</v>
      </c>
    </row>
    <row r="19126" spans="1:5">
      <c r="A19126" s="410" t="s">
        <v>3082</v>
      </c>
      <c r="B19126" s="62" t="s">
        <v>123</v>
      </c>
      <c r="C19126" s="62">
        <v>2.6190000000000002E-5</v>
      </c>
      <c r="D19126" s="62">
        <v>202.84</v>
      </c>
      <c r="E19126" s="173">
        <f t="shared" si="423"/>
        <v>0</v>
      </c>
    </row>
    <row r="19127" spans="1:5">
      <c r="A19127" s="410" t="s">
        <v>3083</v>
      </c>
      <c r="B19127" s="62" t="s">
        <v>123</v>
      </c>
      <c r="C19127" s="62">
        <v>5.6099999999999997E-6</v>
      </c>
      <c r="D19127" s="62">
        <v>574.46</v>
      </c>
      <c r="E19127" s="173">
        <f t="shared" si="423"/>
        <v>0</v>
      </c>
    </row>
    <row r="19128" spans="1:5">
      <c r="A19128" s="410" t="s">
        <v>3084</v>
      </c>
      <c r="B19128" s="62" t="s">
        <v>123</v>
      </c>
      <c r="C19128" s="62">
        <v>6.9E-6</v>
      </c>
      <c r="D19128" s="62">
        <v>276.64</v>
      </c>
      <c r="E19128" s="173">
        <f t="shared" si="423"/>
        <v>0</v>
      </c>
    </row>
    <row r="19129" spans="1:5">
      <c r="A19129" s="410" t="s">
        <v>3085</v>
      </c>
      <c r="B19129" s="62" t="s">
        <v>123</v>
      </c>
      <c r="C19129" s="62">
        <v>3.4752999999999997E-4</v>
      </c>
      <c r="D19129" s="62">
        <v>8.1</v>
      </c>
      <c r="E19129" s="173">
        <f t="shared" si="423"/>
        <v>0</v>
      </c>
    </row>
    <row r="19130" spans="1:5">
      <c r="A19130" s="410" t="s">
        <v>3086</v>
      </c>
      <c r="B19130" s="62" t="s">
        <v>123</v>
      </c>
      <c r="C19130" s="62">
        <v>1.9241000000000001E-4</v>
      </c>
      <c r="D19130" s="62">
        <v>11.01</v>
      </c>
      <c r="E19130" s="173">
        <f t="shared" si="423"/>
        <v>0</v>
      </c>
    </row>
    <row r="19131" spans="1:5">
      <c r="A19131" s="410" t="s">
        <v>3087</v>
      </c>
      <c r="B19131" s="62" t="s">
        <v>123</v>
      </c>
      <c r="C19131" s="62">
        <v>1.9241000000000001E-4</v>
      </c>
      <c r="D19131" s="62">
        <v>24.42</v>
      </c>
      <c r="E19131" s="173">
        <f t="shared" si="423"/>
        <v>0</v>
      </c>
    </row>
    <row r="19132" spans="1:5">
      <c r="A19132" s="410" t="s">
        <v>562</v>
      </c>
      <c r="B19132" s="62" t="s">
        <v>563</v>
      </c>
      <c r="C19132" s="62" t="s">
        <v>563</v>
      </c>
      <c r="D19132" s="62" t="s">
        <v>563</v>
      </c>
      <c r="E19132" s="173">
        <f>SUM(E19108:E19131)</f>
        <v>18.350000000000005</v>
      </c>
    </row>
    <row r="19133" spans="1:5">
      <c r="A19133" s="410"/>
      <c r="B19133" s="62"/>
      <c r="C19133" s="62"/>
      <c r="D19133" s="62"/>
      <c r="E19133" s="173"/>
    </row>
    <row r="19134" spans="1:5">
      <c r="A19134" s="410" t="s">
        <v>565</v>
      </c>
      <c r="B19134" s="62" t="s">
        <v>563</v>
      </c>
      <c r="C19134" s="62" t="s">
        <v>563</v>
      </c>
      <c r="D19134" s="62" t="s">
        <v>563</v>
      </c>
      <c r="E19134" s="173">
        <f>E19100+E19105+E19132</f>
        <v>19.550000000000004</v>
      </c>
    </row>
    <row r="19135" spans="1:5">
      <c r="A19135" s="410"/>
      <c r="B19135" s="62"/>
      <c r="C19135" s="62"/>
      <c r="D19135" s="413"/>
      <c r="E19135" s="173"/>
    </row>
    <row r="19136" spans="1:5">
      <c r="A19136" s="410"/>
      <c r="B19136" s="62"/>
      <c r="C19136" s="62"/>
      <c r="D19136" s="62"/>
      <c r="E19136" s="173"/>
    </row>
    <row r="19137" spans="1:5">
      <c r="A19137" s="410"/>
      <c r="B19137" s="62"/>
      <c r="C19137" s="62"/>
      <c r="D19137" s="62"/>
      <c r="E19137" s="173"/>
    </row>
    <row r="19138" spans="1:5">
      <c r="A19138" s="410" t="s">
        <v>1645</v>
      </c>
      <c r="B19138" s="62" t="s">
        <v>3758</v>
      </c>
      <c r="C19138" s="62"/>
      <c r="D19138" s="62"/>
      <c r="E19138" s="173"/>
    </row>
    <row r="19139" spans="1:5">
      <c r="A19139" s="410" t="s">
        <v>1358</v>
      </c>
      <c r="B19139" s="62"/>
      <c r="C19139" s="62"/>
      <c r="D19139" s="62"/>
      <c r="E19139" s="173"/>
    </row>
    <row r="19140" spans="1:5">
      <c r="A19140" s="410" t="s">
        <v>570</v>
      </c>
      <c r="B19140" s="62"/>
      <c r="C19140" s="62"/>
      <c r="D19140" s="62"/>
      <c r="E19140" s="173"/>
    </row>
    <row r="19141" spans="1:5">
      <c r="A19141" s="410"/>
      <c r="B19141" s="62"/>
      <c r="C19141" s="62"/>
      <c r="D19141" s="62"/>
      <c r="E19141" s="173"/>
    </row>
    <row r="19142" spans="1:5">
      <c r="A19142" s="410" t="s">
        <v>576</v>
      </c>
      <c r="B19142" s="62" t="s">
        <v>558</v>
      </c>
      <c r="C19142" s="62" t="s">
        <v>559</v>
      </c>
      <c r="D19142" s="62" t="s">
        <v>560</v>
      </c>
      <c r="E19142" s="173" t="s">
        <v>561</v>
      </c>
    </row>
    <row r="19143" spans="1:5" ht="30">
      <c r="A19143" s="410" t="s">
        <v>3061</v>
      </c>
      <c r="B19143" s="62" t="s">
        <v>123</v>
      </c>
      <c r="C19143" s="62">
        <v>8.6200000000000005E-6</v>
      </c>
      <c r="D19143" s="62">
        <v>576</v>
      </c>
      <c r="E19143" s="173">
        <f>TRUNC((C19143*D19143),2)</f>
        <v>0</v>
      </c>
    </row>
    <row r="19144" spans="1:5">
      <c r="A19144" s="410" t="s">
        <v>562</v>
      </c>
      <c r="B19144" s="62" t="s">
        <v>563</v>
      </c>
      <c r="C19144" s="62" t="s">
        <v>563</v>
      </c>
      <c r="D19144" s="62" t="s">
        <v>563</v>
      </c>
      <c r="E19144" s="173">
        <f>SUM(E19143:E19143)</f>
        <v>0</v>
      </c>
    </row>
    <row r="19145" spans="1:5">
      <c r="A19145" s="410"/>
      <c r="B19145" s="62"/>
      <c r="C19145" s="62"/>
      <c r="D19145" s="62"/>
      <c r="E19145" s="173"/>
    </row>
    <row r="19146" spans="1:5">
      <c r="A19146" s="410" t="s">
        <v>557</v>
      </c>
      <c r="B19146" s="62" t="s">
        <v>558</v>
      </c>
      <c r="C19146" s="62" t="s">
        <v>559</v>
      </c>
      <c r="D19146" s="62" t="s">
        <v>560</v>
      </c>
      <c r="E19146" s="173" t="s">
        <v>561</v>
      </c>
    </row>
    <row r="19147" spans="1:5">
      <c r="A19147" s="410" t="s">
        <v>3512</v>
      </c>
      <c r="B19147" s="62" t="s">
        <v>122</v>
      </c>
      <c r="C19147" s="62">
        <v>2.560455E-2</v>
      </c>
      <c r="D19147" s="62">
        <v>12.86</v>
      </c>
      <c r="E19147" s="173">
        <f>TRUNC((C19147*D19147),2)</f>
        <v>0.32</v>
      </c>
    </row>
    <row r="19148" spans="1:5">
      <c r="A19148" s="410" t="s">
        <v>3063</v>
      </c>
      <c r="B19148" s="62" t="s">
        <v>122</v>
      </c>
      <c r="C19148" s="62">
        <v>0.10354078</v>
      </c>
      <c r="D19148" s="62">
        <v>8.51</v>
      </c>
      <c r="E19148" s="173">
        <f>TRUNC((C19148*D19148),2)</f>
        <v>0.88</v>
      </c>
    </row>
    <row r="19149" spans="1:5">
      <c r="A19149" s="410" t="s">
        <v>562</v>
      </c>
      <c r="B19149" s="62" t="s">
        <v>563</v>
      </c>
      <c r="C19149" s="62" t="s">
        <v>563</v>
      </c>
      <c r="D19149" s="62" t="s">
        <v>563</v>
      </c>
      <c r="E19149" s="173">
        <f>SUM(E19147:E19148)</f>
        <v>1.2</v>
      </c>
    </row>
    <row r="19150" spans="1:5">
      <c r="A19150" s="410"/>
      <c r="B19150" s="62"/>
      <c r="C19150" s="62"/>
      <c r="D19150" s="62"/>
      <c r="E19150" s="173"/>
    </row>
    <row r="19151" spans="1:5">
      <c r="A19151" s="410" t="s">
        <v>564</v>
      </c>
      <c r="B19151" s="62" t="s">
        <v>558</v>
      </c>
      <c r="C19151" s="62" t="s">
        <v>559</v>
      </c>
      <c r="D19151" s="62" t="s">
        <v>560</v>
      </c>
      <c r="E19151" s="173" t="s">
        <v>561</v>
      </c>
    </row>
    <row r="19152" spans="1:5">
      <c r="A19152" s="410" t="s">
        <v>3066</v>
      </c>
      <c r="B19152" s="62" t="s">
        <v>123</v>
      </c>
      <c r="C19152" s="62">
        <v>1.02059E-3</v>
      </c>
      <c r="D19152" s="62">
        <v>6.92</v>
      </c>
      <c r="E19152" s="173">
        <f t="shared" ref="E19152:E19175" si="424">TRUNC((C19152*D19152),2)</f>
        <v>0</v>
      </c>
    </row>
    <row r="19153" spans="1:5">
      <c r="A19153" s="410" t="s">
        <v>3046</v>
      </c>
      <c r="B19153" s="62" t="s">
        <v>131</v>
      </c>
      <c r="C19153" s="62">
        <v>2.0380999999999999E-4</v>
      </c>
      <c r="D19153" s="62">
        <v>50.4</v>
      </c>
      <c r="E19153" s="173">
        <f t="shared" si="424"/>
        <v>0.01</v>
      </c>
    </row>
    <row r="19154" spans="1:5">
      <c r="A19154" s="410" t="s">
        <v>3067</v>
      </c>
      <c r="B19154" s="62" t="s">
        <v>123</v>
      </c>
      <c r="C19154" s="62">
        <v>8.4610000000000005E-5</v>
      </c>
      <c r="D19154" s="62">
        <v>108.95</v>
      </c>
      <c r="E19154" s="173">
        <f t="shared" si="424"/>
        <v>0</v>
      </c>
    </row>
    <row r="19155" spans="1:5">
      <c r="A19155" s="410" t="s">
        <v>3069</v>
      </c>
      <c r="B19155" s="62" t="s">
        <v>123</v>
      </c>
      <c r="C19155" s="62">
        <v>1.15449E-3</v>
      </c>
      <c r="D19155" s="62">
        <v>6.21</v>
      </c>
      <c r="E19155" s="173">
        <f t="shared" si="424"/>
        <v>0</v>
      </c>
    </row>
    <row r="19156" spans="1:5">
      <c r="A19156" s="410" t="s">
        <v>3047</v>
      </c>
      <c r="B19156" s="62" t="s">
        <v>131</v>
      </c>
      <c r="C19156" s="62">
        <v>1.7484099999999999E-3</v>
      </c>
      <c r="D19156" s="62">
        <v>9.4499999999999993</v>
      </c>
      <c r="E19156" s="173">
        <f t="shared" si="424"/>
        <v>0.01</v>
      </c>
    </row>
    <row r="19157" spans="1:5" ht="30">
      <c r="A19157" s="410" t="s">
        <v>3513</v>
      </c>
      <c r="B19157" s="62" t="s">
        <v>123</v>
      </c>
      <c r="C19157" s="62">
        <v>1.0061762999999999</v>
      </c>
      <c r="D19157" s="62">
        <v>17.809999999999999</v>
      </c>
      <c r="E19157" s="173">
        <f t="shared" si="424"/>
        <v>17.91</v>
      </c>
    </row>
    <row r="19158" spans="1:5">
      <c r="A19158" s="410" t="s">
        <v>3075</v>
      </c>
      <c r="B19158" s="62" t="s">
        <v>128</v>
      </c>
      <c r="C19158" s="62">
        <v>1.9241000000000001E-4</v>
      </c>
      <c r="D19158" s="62">
        <v>15.32</v>
      </c>
      <c r="E19158" s="173">
        <f t="shared" si="424"/>
        <v>0</v>
      </c>
    </row>
    <row r="19159" spans="1:5">
      <c r="A19159" s="410" t="s">
        <v>3076</v>
      </c>
      <c r="B19159" s="62" t="s">
        <v>122</v>
      </c>
      <c r="C19159" s="62">
        <v>0.1273</v>
      </c>
      <c r="D19159" s="62">
        <v>1.87</v>
      </c>
      <c r="E19159" s="173">
        <f t="shared" si="424"/>
        <v>0.23</v>
      </c>
    </row>
    <row r="19160" spans="1:5">
      <c r="A19160" s="410" t="s">
        <v>3077</v>
      </c>
      <c r="B19160" s="62" t="s">
        <v>122</v>
      </c>
      <c r="C19160" s="62">
        <v>0.1273</v>
      </c>
      <c r="D19160" s="62">
        <v>0.71</v>
      </c>
      <c r="E19160" s="173">
        <f t="shared" si="424"/>
        <v>0.09</v>
      </c>
    </row>
    <row r="19161" spans="1:5">
      <c r="A19161" s="410" t="s">
        <v>3078</v>
      </c>
      <c r="B19161" s="62" t="s">
        <v>122</v>
      </c>
      <c r="C19161" s="62">
        <v>0.1273</v>
      </c>
      <c r="D19161" s="62">
        <v>0.34</v>
      </c>
      <c r="E19161" s="173">
        <f t="shared" si="424"/>
        <v>0.04</v>
      </c>
    </row>
    <row r="19162" spans="1:5">
      <c r="A19162" s="410" t="s">
        <v>3079</v>
      </c>
      <c r="B19162" s="62" t="s">
        <v>122</v>
      </c>
      <c r="C19162" s="62">
        <v>0.1273</v>
      </c>
      <c r="D19162" s="62">
        <v>0.05</v>
      </c>
      <c r="E19162" s="173">
        <f t="shared" si="424"/>
        <v>0</v>
      </c>
    </row>
    <row r="19163" spans="1:5">
      <c r="A19163" s="410" t="s">
        <v>3048</v>
      </c>
      <c r="B19163" s="62" t="s">
        <v>123</v>
      </c>
      <c r="C19163" s="62">
        <v>3.3687000000000002E-4</v>
      </c>
      <c r="D19163" s="62">
        <v>31.18</v>
      </c>
      <c r="E19163" s="173">
        <f t="shared" si="424"/>
        <v>0.01</v>
      </c>
    </row>
    <row r="19164" spans="1:5">
      <c r="A19164" s="410" t="s">
        <v>3049</v>
      </c>
      <c r="B19164" s="62" t="s">
        <v>123</v>
      </c>
      <c r="C19164" s="62">
        <v>1.5788999999999999E-4</v>
      </c>
      <c r="D19164" s="62">
        <v>178.5</v>
      </c>
      <c r="E19164" s="173">
        <f t="shared" si="424"/>
        <v>0.02</v>
      </c>
    </row>
    <row r="19165" spans="1:5">
      <c r="A19165" s="410" t="s">
        <v>3050</v>
      </c>
      <c r="B19165" s="62" t="s">
        <v>123</v>
      </c>
      <c r="C19165" s="62">
        <v>1.419232E-2</v>
      </c>
      <c r="D19165" s="62">
        <v>1.17</v>
      </c>
      <c r="E19165" s="173">
        <f t="shared" si="424"/>
        <v>0.01</v>
      </c>
    </row>
    <row r="19166" spans="1:5" ht="30">
      <c r="A19166" s="410" t="s">
        <v>3051</v>
      </c>
      <c r="B19166" s="62" t="s">
        <v>123</v>
      </c>
      <c r="C19166" s="62">
        <v>1.3684999999999999E-4</v>
      </c>
      <c r="D19166" s="62">
        <v>140.43</v>
      </c>
      <c r="E19166" s="173">
        <f t="shared" si="424"/>
        <v>0.01</v>
      </c>
    </row>
    <row r="19167" spans="1:5" ht="30">
      <c r="A19167" s="410" t="s">
        <v>3052</v>
      </c>
      <c r="B19167" s="62" t="s">
        <v>123</v>
      </c>
      <c r="C19167" s="62">
        <v>9.166E-5</v>
      </c>
      <c r="D19167" s="62">
        <v>123.37</v>
      </c>
      <c r="E19167" s="173">
        <f t="shared" si="424"/>
        <v>0.01</v>
      </c>
    </row>
    <row r="19168" spans="1:5" ht="30">
      <c r="A19168" s="410" t="s">
        <v>3080</v>
      </c>
      <c r="B19168" s="62" t="s">
        <v>123</v>
      </c>
      <c r="C19168" s="62">
        <v>5.6099999999999997E-6</v>
      </c>
      <c r="D19168" s="62">
        <v>593.85</v>
      </c>
      <c r="E19168" s="173">
        <f t="shared" si="424"/>
        <v>0</v>
      </c>
    </row>
    <row r="19169" spans="1:5">
      <c r="A19169" s="410" t="s">
        <v>3081</v>
      </c>
      <c r="B19169" s="62" t="s">
        <v>123</v>
      </c>
      <c r="C19169" s="62">
        <v>3.4480000000000002E-5</v>
      </c>
      <c r="D19169" s="62">
        <v>134.63</v>
      </c>
      <c r="E19169" s="173">
        <f t="shared" si="424"/>
        <v>0</v>
      </c>
    </row>
    <row r="19170" spans="1:5">
      <c r="A19170" s="410" t="s">
        <v>3082</v>
      </c>
      <c r="B19170" s="62" t="s">
        <v>123</v>
      </c>
      <c r="C19170" s="62">
        <v>2.6190000000000002E-5</v>
      </c>
      <c r="D19170" s="62">
        <v>202.84</v>
      </c>
      <c r="E19170" s="173">
        <f t="shared" si="424"/>
        <v>0</v>
      </c>
    </row>
    <row r="19171" spans="1:5">
      <c r="A19171" s="410" t="s">
        <v>3083</v>
      </c>
      <c r="B19171" s="62" t="s">
        <v>123</v>
      </c>
      <c r="C19171" s="62">
        <v>5.6099999999999997E-6</v>
      </c>
      <c r="D19171" s="62">
        <v>574.46</v>
      </c>
      <c r="E19171" s="173">
        <f t="shared" si="424"/>
        <v>0</v>
      </c>
    </row>
    <row r="19172" spans="1:5">
      <c r="A19172" s="410" t="s">
        <v>3084</v>
      </c>
      <c r="B19172" s="62" t="s">
        <v>123</v>
      </c>
      <c r="C19172" s="62">
        <v>6.9E-6</v>
      </c>
      <c r="D19172" s="62">
        <v>276.64</v>
      </c>
      <c r="E19172" s="173">
        <f t="shared" si="424"/>
        <v>0</v>
      </c>
    </row>
    <row r="19173" spans="1:5">
      <c r="A19173" s="410" t="s">
        <v>3085</v>
      </c>
      <c r="B19173" s="62" t="s">
        <v>123</v>
      </c>
      <c r="C19173" s="62">
        <v>3.4752999999999997E-4</v>
      </c>
      <c r="D19173" s="62">
        <v>8.1</v>
      </c>
      <c r="E19173" s="173">
        <f t="shared" si="424"/>
        <v>0</v>
      </c>
    </row>
    <row r="19174" spans="1:5">
      <c r="A19174" s="410" t="s">
        <v>3086</v>
      </c>
      <c r="B19174" s="62" t="s">
        <v>123</v>
      </c>
      <c r="C19174" s="62">
        <v>1.9241000000000001E-4</v>
      </c>
      <c r="D19174" s="62">
        <v>11.01</v>
      </c>
      <c r="E19174" s="173">
        <f t="shared" si="424"/>
        <v>0</v>
      </c>
    </row>
    <row r="19175" spans="1:5">
      <c r="A19175" s="410" t="s">
        <v>3087</v>
      </c>
      <c r="B19175" s="62" t="s">
        <v>123</v>
      </c>
      <c r="C19175" s="62">
        <v>1.9241000000000001E-4</v>
      </c>
      <c r="D19175" s="62">
        <v>24.42</v>
      </c>
      <c r="E19175" s="173">
        <f t="shared" si="424"/>
        <v>0</v>
      </c>
    </row>
    <row r="19176" spans="1:5">
      <c r="A19176" s="410" t="s">
        <v>562</v>
      </c>
      <c r="B19176" s="62" t="s">
        <v>563</v>
      </c>
      <c r="C19176" s="62" t="s">
        <v>563</v>
      </c>
      <c r="D19176" s="62" t="s">
        <v>563</v>
      </c>
      <c r="E19176" s="173">
        <f>SUM(E19152:E19175)</f>
        <v>18.350000000000005</v>
      </c>
    </row>
    <row r="19177" spans="1:5">
      <c r="A19177" s="410"/>
      <c r="B19177" s="62"/>
      <c r="C19177" s="62"/>
      <c r="D19177" s="62"/>
      <c r="E19177" s="173"/>
    </row>
    <row r="19178" spans="1:5">
      <c r="A19178" s="410" t="s">
        <v>565</v>
      </c>
      <c r="B19178" s="62" t="s">
        <v>563</v>
      </c>
      <c r="C19178" s="62" t="s">
        <v>563</v>
      </c>
      <c r="D19178" s="62" t="s">
        <v>563</v>
      </c>
      <c r="E19178" s="173">
        <f>E19144+E19149+E19176</f>
        <v>19.550000000000004</v>
      </c>
    </row>
    <row r="19179" spans="1:5">
      <c r="A19179" s="410"/>
      <c r="B19179" s="62"/>
      <c r="C19179" s="62"/>
      <c r="D19179" s="413"/>
      <c r="E19179" s="173"/>
    </row>
    <row r="19180" spans="1:5">
      <c r="A19180" s="410"/>
      <c r="B19180" s="62"/>
      <c r="C19180" s="62"/>
      <c r="D19180" s="62"/>
      <c r="E19180" s="173"/>
    </row>
    <row r="19181" spans="1:5">
      <c r="A19181" s="410"/>
      <c r="B19181" s="62"/>
      <c r="C19181" s="62"/>
      <c r="D19181" s="62"/>
      <c r="E19181" s="173"/>
    </row>
    <row r="19182" spans="1:5">
      <c r="A19182" s="410" t="s">
        <v>1646</v>
      </c>
      <c r="B19182" s="62" t="s">
        <v>3547</v>
      </c>
      <c r="C19182" s="62"/>
      <c r="D19182" s="62"/>
      <c r="E19182" s="173"/>
    </row>
    <row r="19183" spans="1:5">
      <c r="A19183" s="410" t="s">
        <v>1359</v>
      </c>
      <c r="B19183" s="62"/>
      <c r="C19183" s="62"/>
      <c r="D19183" s="62"/>
      <c r="E19183" s="173"/>
    </row>
    <row r="19184" spans="1:5">
      <c r="A19184" s="410" t="s">
        <v>601</v>
      </c>
      <c r="B19184" s="62"/>
      <c r="C19184" s="62"/>
      <c r="D19184" s="62"/>
      <c r="E19184" s="173"/>
    </row>
    <row r="19185" spans="1:5">
      <c r="A19185" s="410"/>
      <c r="B19185" s="62"/>
      <c r="C19185" s="62"/>
      <c r="D19185" s="62"/>
      <c r="E19185" s="173"/>
    </row>
    <row r="19186" spans="1:5">
      <c r="A19186" s="410" t="s">
        <v>576</v>
      </c>
      <c r="B19186" s="62" t="s">
        <v>558</v>
      </c>
      <c r="C19186" s="62" t="s">
        <v>559</v>
      </c>
      <c r="D19186" s="62" t="s">
        <v>560</v>
      </c>
      <c r="E19186" s="173" t="s">
        <v>561</v>
      </c>
    </row>
    <row r="19187" spans="1:5" ht="30">
      <c r="A19187" s="410" t="s">
        <v>3061</v>
      </c>
      <c r="B19187" s="62" t="s">
        <v>123</v>
      </c>
      <c r="C19187" s="62">
        <v>5.1449999999999997E-5</v>
      </c>
      <c r="D19187" s="62">
        <v>576</v>
      </c>
      <c r="E19187" s="173">
        <f>TRUNC((C19187*D19187),2)</f>
        <v>0.02</v>
      </c>
    </row>
    <row r="19188" spans="1:5">
      <c r="A19188" s="410" t="s">
        <v>562</v>
      </c>
      <c r="B19188" s="62" t="s">
        <v>563</v>
      </c>
      <c r="C19188" s="62" t="s">
        <v>563</v>
      </c>
      <c r="D19188" s="62" t="s">
        <v>563</v>
      </c>
      <c r="E19188" s="173">
        <f>SUM(E19187:E19187)</f>
        <v>0.02</v>
      </c>
    </row>
    <row r="19189" spans="1:5">
      <c r="A19189" s="410"/>
      <c r="B19189" s="62"/>
      <c r="C19189" s="62"/>
      <c r="D19189" s="62"/>
      <c r="E19189" s="173"/>
    </row>
    <row r="19190" spans="1:5">
      <c r="A19190" s="410" t="s">
        <v>557</v>
      </c>
      <c r="B19190" s="62" t="s">
        <v>558</v>
      </c>
      <c r="C19190" s="62" t="s">
        <v>559</v>
      </c>
      <c r="D19190" s="62" t="s">
        <v>560</v>
      </c>
      <c r="E19190" s="173" t="s">
        <v>561</v>
      </c>
    </row>
    <row r="19191" spans="1:5">
      <c r="A19191" s="410" t="s">
        <v>3512</v>
      </c>
      <c r="B19191" s="62" t="s">
        <v>122</v>
      </c>
      <c r="C19191" s="62">
        <v>0.76311600000000002</v>
      </c>
      <c r="D19191" s="62">
        <v>12.86</v>
      </c>
      <c r="E19191" s="173">
        <f>TRUNC((C19191*D19191),2)</f>
        <v>9.81</v>
      </c>
    </row>
    <row r="19192" spans="1:5">
      <c r="A19192" s="410" t="s">
        <v>562</v>
      </c>
      <c r="B19192" s="62" t="s">
        <v>563</v>
      </c>
      <c r="C19192" s="62" t="s">
        <v>563</v>
      </c>
      <c r="D19192" s="62" t="s">
        <v>563</v>
      </c>
      <c r="E19192" s="173">
        <f>SUM(E19191:E19191)</f>
        <v>9.81</v>
      </c>
    </row>
    <row r="19193" spans="1:5">
      <c r="A19193" s="410"/>
      <c r="B19193" s="62"/>
      <c r="C19193" s="62"/>
      <c r="D19193" s="62"/>
      <c r="E19193" s="173"/>
    </row>
    <row r="19194" spans="1:5">
      <c r="A19194" s="410" t="s">
        <v>564</v>
      </c>
      <c r="B19194" s="62" t="s">
        <v>558</v>
      </c>
      <c r="C19194" s="62" t="s">
        <v>559</v>
      </c>
      <c r="D19194" s="62" t="s">
        <v>560</v>
      </c>
      <c r="E19194" s="173" t="s">
        <v>561</v>
      </c>
    </row>
    <row r="19195" spans="1:5">
      <c r="A19195" s="410" t="s">
        <v>3066</v>
      </c>
      <c r="B19195" s="62" t="s">
        <v>123</v>
      </c>
      <c r="C19195" s="62">
        <v>6.0930699999999999E-3</v>
      </c>
      <c r="D19195" s="62">
        <v>6.92</v>
      </c>
      <c r="E19195" s="173">
        <f t="shared" ref="E19195:E19220" si="425">TRUNC((C19195*D19195),2)</f>
        <v>0.04</v>
      </c>
    </row>
    <row r="19196" spans="1:5">
      <c r="A19196" s="410" t="s">
        <v>3046</v>
      </c>
      <c r="B19196" s="62" t="s">
        <v>131</v>
      </c>
      <c r="C19196" s="62">
        <v>1.2167600000000001E-3</v>
      </c>
      <c r="D19196" s="62">
        <v>50.4</v>
      </c>
      <c r="E19196" s="173">
        <f t="shared" si="425"/>
        <v>0.06</v>
      </c>
    </row>
    <row r="19197" spans="1:5">
      <c r="A19197" s="410" t="s">
        <v>3514</v>
      </c>
      <c r="B19197" s="62" t="s">
        <v>127</v>
      </c>
      <c r="C19197" s="62">
        <v>0.64</v>
      </c>
      <c r="D19197" s="62">
        <v>0.08</v>
      </c>
      <c r="E19197" s="173">
        <f t="shared" si="425"/>
        <v>0.05</v>
      </c>
    </row>
    <row r="19198" spans="1:5">
      <c r="A19198" s="410" t="s">
        <v>3067</v>
      </c>
      <c r="B19198" s="62" t="s">
        <v>123</v>
      </c>
      <c r="C19198" s="62">
        <v>5.0509999999999997E-4</v>
      </c>
      <c r="D19198" s="62">
        <v>108.95</v>
      </c>
      <c r="E19198" s="173">
        <f t="shared" si="425"/>
        <v>0.05</v>
      </c>
    </row>
    <row r="19199" spans="1:5">
      <c r="A19199" s="410" t="s">
        <v>3515</v>
      </c>
      <c r="B19199" s="62" t="s">
        <v>127</v>
      </c>
      <c r="C19199" s="62">
        <v>0.64</v>
      </c>
      <c r="D19199" s="62">
        <v>2.0499999999999998</v>
      </c>
      <c r="E19199" s="173">
        <f t="shared" si="425"/>
        <v>1.31</v>
      </c>
    </row>
    <row r="19200" spans="1:5">
      <c r="A19200" s="410" t="s">
        <v>3069</v>
      </c>
      <c r="B19200" s="62" t="s">
        <v>123</v>
      </c>
      <c r="C19200" s="62">
        <v>6.8925200000000001E-3</v>
      </c>
      <c r="D19200" s="62">
        <v>6.21</v>
      </c>
      <c r="E19200" s="173">
        <f t="shared" si="425"/>
        <v>0.04</v>
      </c>
    </row>
    <row r="19201" spans="1:5">
      <c r="A19201" s="410" t="s">
        <v>3047</v>
      </c>
      <c r="B19201" s="62" t="s">
        <v>131</v>
      </c>
      <c r="C19201" s="62">
        <v>1.0438299999999999E-2</v>
      </c>
      <c r="D19201" s="62">
        <v>9.4499999999999993</v>
      </c>
      <c r="E19201" s="173">
        <f t="shared" si="425"/>
        <v>0.09</v>
      </c>
    </row>
    <row r="19202" spans="1:5">
      <c r="A19202" s="410" t="s">
        <v>3075</v>
      </c>
      <c r="B19202" s="62" t="s">
        <v>128</v>
      </c>
      <c r="C19202" s="62">
        <v>1.1487400000000001E-3</v>
      </c>
      <c r="D19202" s="62">
        <v>15.32</v>
      </c>
      <c r="E19202" s="173">
        <f t="shared" si="425"/>
        <v>0.01</v>
      </c>
    </row>
    <row r="19203" spans="1:5">
      <c r="A19203" s="410" t="s">
        <v>3516</v>
      </c>
      <c r="B19203" s="62" t="s">
        <v>124</v>
      </c>
      <c r="C19203" s="62">
        <v>1.0006405599999999</v>
      </c>
      <c r="D19203" s="62">
        <v>109.28</v>
      </c>
      <c r="E19203" s="173">
        <f t="shared" si="425"/>
        <v>109.35</v>
      </c>
    </row>
    <row r="19204" spans="1:5">
      <c r="A19204" s="410" t="s">
        <v>3076</v>
      </c>
      <c r="B19204" s="62" t="s">
        <v>122</v>
      </c>
      <c r="C19204" s="62">
        <v>0.76</v>
      </c>
      <c r="D19204" s="62">
        <v>1.87</v>
      </c>
      <c r="E19204" s="173">
        <f t="shared" si="425"/>
        <v>1.42</v>
      </c>
    </row>
    <row r="19205" spans="1:5">
      <c r="A19205" s="410" t="s">
        <v>3077</v>
      </c>
      <c r="B19205" s="62" t="s">
        <v>122</v>
      </c>
      <c r="C19205" s="62">
        <v>0.76</v>
      </c>
      <c r="D19205" s="62">
        <v>0.71</v>
      </c>
      <c r="E19205" s="173">
        <f t="shared" si="425"/>
        <v>0.53</v>
      </c>
    </row>
    <row r="19206" spans="1:5">
      <c r="A19206" s="410" t="s">
        <v>3078</v>
      </c>
      <c r="B19206" s="62" t="s">
        <v>122</v>
      </c>
      <c r="C19206" s="62">
        <v>0.76</v>
      </c>
      <c r="D19206" s="62">
        <v>0.34</v>
      </c>
      <c r="E19206" s="173">
        <f t="shared" si="425"/>
        <v>0.25</v>
      </c>
    </row>
    <row r="19207" spans="1:5">
      <c r="A19207" s="410" t="s">
        <v>3079</v>
      </c>
      <c r="B19207" s="62" t="s">
        <v>122</v>
      </c>
      <c r="C19207" s="62">
        <v>0.76</v>
      </c>
      <c r="D19207" s="62">
        <v>0.05</v>
      </c>
      <c r="E19207" s="173">
        <f t="shared" si="425"/>
        <v>0.03</v>
      </c>
    </row>
    <row r="19208" spans="1:5">
      <c r="A19208" s="410" t="s">
        <v>3048</v>
      </c>
      <c r="B19208" s="62" t="s">
        <v>123</v>
      </c>
      <c r="C19208" s="62">
        <v>2.0111899999999999E-3</v>
      </c>
      <c r="D19208" s="62">
        <v>31.18</v>
      </c>
      <c r="E19208" s="173">
        <f t="shared" si="425"/>
        <v>0.06</v>
      </c>
    </row>
    <row r="19209" spans="1:5">
      <c r="A19209" s="410" t="s">
        <v>3049</v>
      </c>
      <c r="B19209" s="62" t="s">
        <v>123</v>
      </c>
      <c r="C19209" s="62">
        <v>9.4262999999999997E-4</v>
      </c>
      <c r="D19209" s="62">
        <v>178.5</v>
      </c>
      <c r="E19209" s="173">
        <f t="shared" si="425"/>
        <v>0.16</v>
      </c>
    </row>
    <row r="19210" spans="1:5">
      <c r="A19210" s="410" t="s">
        <v>3050</v>
      </c>
      <c r="B19210" s="62" t="s">
        <v>123</v>
      </c>
      <c r="C19210" s="62">
        <v>8.4730269999999996E-2</v>
      </c>
      <c r="D19210" s="62">
        <v>1.17</v>
      </c>
      <c r="E19210" s="173">
        <f t="shared" si="425"/>
        <v>0.09</v>
      </c>
    </row>
    <row r="19211" spans="1:5" ht="30">
      <c r="A19211" s="410" t="s">
        <v>3051</v>
      </c>
      <c r="B19211" s="62" t="s">
        <v>123</v>
      </c>
      <c r="C19211" s="62">
        <v>8.1700000000000002E-4</v>
      </c>
      <c r="D19211" s="62">
        <v>140.43</v>
      </c>
      <c r="E19211" s="173">
        <f t="shared" si="425"/>
        <v>0.11</v>
      </c>
    </row>
    <row r="19212" spans="1:5" ht="30">
      <c r="A19212" s="410" t="s">
        <v>3052</v>
      </c>
      <c r="B19212" s="62" t="s">
        <v>123</v>
      </c>
      <c r="C19212" s="62">
        <v>5.4719999999999997E-4</v>
      </c>
      <c r="D19212" s="62">
        <v>123.37</v>
      </c>
      <c r="E19212" s="173">
        <f t="shared" si="425"/>
        <v>0.06</v>
      </c>
    </row>
    <row r="19213" spans="1:5" ht="30">
      <c r="A19213" s="410" t="s">
        <v>3080</v>
      </c>
      <c r="B19213" s="62" t="s">
        <v>123</v>
      </c>
      <c r="C19213" s="62">
        <v>3.3519999999999998E-5</v>
      </c>
      <c r="D19213" s="62">
        <v>593.85</v>
      </c>
      <c r="E19213" s="173">
        <f t="shared" si="425"/>
        <v>0.01</v>
      </c>
    </row>
    <row r="19214" spans="1:5">
      <c r="A19214" s="410" t="s">
        <v>3081</v>
      </c>
      <c r="B19214" s="62" t="s">
        <v>123</v>
      </c>
      <c r="C19214" s="62">
        <v>2.0581000000000001E-4</v>
      </c>
      <c r="D19214" s="62">
        <v>134.63</v>
      </c>
      <c r="E19214" s="173">
        <f t="shared" si="425"/>
        <v>0.02</v>
      </c>
    </row>
    <row r="19215" spans="1:5">
      <c r="A19215" s="410" t="s">
        <v>3082</v>
      </c>
      <c r="B19215" s="62" t="s">
        <v>123</v>
      </c>
      <c r="C19215" s="62">
        <v>1.5632999999999999E-4</v>
      </c>
      <c r="D19215" s="62">
        <v>202.84</v>
      </c>
      <c r="E19215" s="173">
        <f t="shared" si="425"/>
        <v>0.03</v>
      </c>
    </row>
    <row r="19216" spans="1:5">
      <c r="A19216" s="410" t="s">
        <v>3083</v>
      </c>
      <c r="B19216" s="62" t="s">
        <v>123</v>
      </c>
      <c r="C19216" s="62">
        <v>3.3519999999999998E-5</v>
      </c>
      <c r="D19216" s="62">
        <v>574.46</v>
      </c>
      <c r="E19216" s="173">
        <f t="shared" si="425"/>
        <v>0.01</v>
      </c>
    </row>
    <row r="19217" spans="1:5">
      <c r="A19217" s="410" t="s">
        <v>3084</v>
      </c>
      <c r="B19217" s="62" t="s">
        <v>123</v>
      </c>
      <c r="C19217" s="62">
        <v>4.1189999999999997E-5</v>
      </c>
      <c r="D19217" s="62">
        <v>276.64</v>
      </c>
      <c r="E19217" s="173">
        <f t="shared" si="425"/>
        <v>0.01</v>
      </c>
    </row>
    <row r="19218" spans="1:5">
      <c r="A19218" s="410" t="s">
        <v>3085</v>
      </c>
      <c r="B19218" s="62" t="s">
        <v>123</v>
      </c>
      <c r="C19218" s="62">
        <v>2.0747999999999999E-3</v>
      </c>
      <c r="D19218" s="62">
        <v>8.1</v>
      </c>
      <c r="E19218" s="173">
        <f t="shared" si="425"/>
        <v>0.01</v>
      </c>
    </row>
    <row r="19219" spans="1:5">
      <c r="A19219" s="410" t="s">
        <v>3086</v>
      </c>
      <c r="B19219" s="62" t="s">
        <v>123</v>
      </c>
      <c r="C19219" s="62">
        <v>1.1487400000000001E-3</v>
      </c>
      <c r="D19219" s="62">
        <v>11.01</v>
      </c>
      <c r="E19219" s="173">
        <f t="shared" si="425"/>
        <v>0.01</v>
      </c>
    </row>
    <row r="19220" spans="1:5">
      <c r="A19220" s="410" t="s">
        <v>3087</v>
      </c>
      <c r="B19220" s="62" t="s">
        <v>123</v>
      </c>
      <c r="C19220" s="62">
        <v>1.1487400000000001E-3</v>
      </c>
      <c r="D19220" s="62">
        <v>24.42</v>
      </c>
      <c r="E19220" s="173">
        <f t="shared" si="425"/>
        <v>0.02</v>
      </c>
    </row>
    <row r="19221" spans="1:5">
      <c r="A19221" s="410" t="s">
        <v>562</v>
      </c>
      <c r="B19221" s="62" t="s">
        <v>563</v>
      </c>
      <c r="C19221" s="62" t="s">
        <v>563</v>
      </c>
      <c r="D19221" s="62" t="s">
        <v>563</v>
      </c>
      <c r="E19221" s="173">
        <f>SUM(E19195:E19220)</f>
        <v>113.83000000000003</v>
      </c>
    </row>
    <row r="19222" spans="1:5">
      <c r="A19222" s="410"/>
      <c r="B19222" s="62"/>
      <c r="C19222" s="62"/>
      <c r="D19222" s="62"/>
      <c r="E19222" s="173"/>
    </row>
    <row r="19223" spans="1:5">
      <c r="A19223" s="410" t="s">
        <v>565</v>
      </c>
      <c r="B19223" s="62" t="s">
        <v>563</v>
      </c>
      <c r="C19223" s="62" t="s">
        <v>563</v>
      </c>
      <c r="D19223" s="62" t="s">
        <v>563</v>
      </c>
      <c r="E19223" s="173">
        <f>E19188+E19192+E19221</f>
        <v>123.66000000000003</v>
      </c>
    </row>
    <row r="19224" spans="1:5">
      <c r="A19224" s="410"/>
      <c r="B19224" s="62"/>
      <c r="C19224" s="62"/>
      <c r="D19224" s="413"/>
      <c r="E19224" s="173"/>
    </row>
    <row r="19225" spans="1:5">
      <c r="A19225" s="410"/>
      <c r="B19225" s="62"/>
      <c r="C19225" s="62"/>
      <c r="D19225" s="62"/>
      <c r="E19225" s="173"/>
    </row>
    <row r="19226" spans="1:5">
      <c r="A19226" s="410"/>
      <c r="B19226" s="62"/>
      <c r="C19226" s="62"/>
      <c r="D19226" s="62"/>
      <c r="E19226" s="173"/>
    </row>
    <row r="19227" spans="1:5">
      <c r="A19227" s="410" t="s">
        <v>2623</v>
      </c>
      <c r="B19227" s="62" t="s">
        <v>3759</v>
      </c>
      <c r="C19227" s="62"/>
      <c r="D19227" s="62"/>
      <c r="E19227" s="173"/>
    </row>
    <row r="19228" spans="1:5">
      <c r="A19228" s="410" t="s">
        <v>1360</v>
      </c>
      <c r="B19228" s="62"/>
      <c r="C19228" s="62"/>
      <c r="D19228" s="62"/>
      <c r="E19228" s="173"/>
    </row>
    <row r="19229" spans="1:5">
      <c r="A19229" s="410" t="s">
        <v>575</v>
      </c>
      <c r="B19229" s="62"/>
      <c r="C19229" s="62"/>
      <c r="D19229" s="62"/>
      <c r="E19229" s="173"/>
    </row>
    <row r="19230" spans="1:5">
      <c r="A19230" s="410"/>
      <c r="B19230" s="62"/>
      <c r="C19230" s="62"/>
      <c r="D19230" s="62"/>
      <c r="E19230" s="173"/>
    </row>
    <row r="19231" spans="1:5">
      <c r="A19231" s="410" t="s">
        <v>576</v>
      </c>
      <c r="B19231" s="62" t="s">
        <v>558</v>
      </c>
      <c r="C19231" s="62" t="s">
        <v>559</v>
      </c>
      <c r="D19231" s="62" t="s">
        <v>560</v>
      </c>
      <c r="E19231" s="173" t="s">
        <v>561</v>
      </c>
    </row>
    <row r="19232" spans="1:5" ht="30">
      <c r="A19232" s="410" t="s">
        <v>3061</v>
      </c>
      <c r="B19232" s="62" t="s">
        <v>123</v>
      </c>
      <c r="C19232" s="62">
        <v>1.628E-5</v>
      </c>
      <c r="D19232" s="62">
        <v>576</v>
      </c>
      <c r="E19232" s="173">
        <f>TRUNC((C19232*D19232),2)</f>
        <v>0</v>
      </c>
    </row>
    <row r="19233" spans="1:5">
      <c r="A19233" s="410" t="s">
        <v>562</v>
      </c>
      <c r="B19233" s="62" t="s">
        <v>563</v>
      </c>
      <c r="C19233" s="62" t="s">
        <v>563</v>
      </c>
      <c r="D19233" s="62" t="s">
        <v>563</v>
      </c>
      <c r="E19233" s="173">
        <f>SUM(E19232:E19232)</f>
        <v>0</v>
      </c>
    </row>
    <row r="19234" spans="1:5">
      <c r="A19234" s="410"/>
      <c r="B19234" s="62"/>
      <c r="C19234" s="62"/>
      <c r="D19234" s="62"/>
      <c r="E19234" s="173"/>
    </row>
    <row r="19235" spans="1:5">
      <c r="A19235" s="410" t="s">
        <v>557</v>
      </c>
      <c r="B19235" s="62" t="s">
        <v>558</v>
      </c>
      <c r="C19235" s="62" t="s">
        <v>559</v>
      </c>
      <c r="D19235" s="62" t="s">
        <v>560</v>
      </c>
      <c r="E19235" s="173" t="s">
        <v>561</v>
      </c>
    </row>
    <row r="19236" spans="1:5">
      <c r="A19236" s="410" t="s">
        <v>3512</v>
      </c>
      <c r="B19236" s="62" t="s">
        <v>122</v>
      </c>
      <c r="C19236" s="62">
        <v>4.829721E-2</v>
      </c>
      <c r="D19236" s="62">
        <v>12.86</v>
      </c>
      <c r="E19236" s="173">
        <f>TRUNC((C19236*D19236),2)</f>
        <v>0.62</v>
      </c>
    </row>
    <row r="19237" spans="1:5">
      <c r="A19237" s="410" t="s">
        <v>3063</v>
      </c>
      <c r="B19237" s="62" t="s">
        <v>122</v>
      </c>
      <c r="C19237" s="62">
        <v>0.19558833</v>
      </c>
      <c r="D19237" s="62">
        <v>8.51</v>
      </c>
      <c r="E19237" s="173">
        <f>TRUNC((C19237*D19237),2)</f>
        <v>1.66</v>
      </c>
    </row>
    <row r="19238" spans="1:5">
      <c r="A19238" s="410" t="s">
        <v>562</v>
      </c>
      <c r="B19238" s="62" t="s">
        <v>563</v>
      </c>
      <c r="C19238" s="62" t="s">
        <v>563</v>
      </c>
      <c r="D19238" s="62" t="s">
        <v>563</v>
      </c>
      <c r="E19238" s="173">
        <f>SUM(E19236:E19237)</f>
        <v>2.2799999999999998</v>
      </c>
    </row>
    <row r="19239" spans="1:5">
      <c r="A19239" s="410"/>
      <c r="B19239" s="62"/>
      <c r="C19239" s="62"/>
      <c r="D19239" s="62"/>
      <c r="E19239" s="173"/>
    </row>
    <row r="19240" spans="1:5">
      <c r="A19240" s="410" t="s">
        <v>564</v>
      </c>
      <c r="B19240" s="62" t="s">
        <v>558</v>
      </c>
      <c r="C19240" s="62" t="s">
        <v>559</v>
      </c>
      <c r="D19240" s="62" t="s">
        <v>560</v>
      </c>
      <c r="E19240" s="173" t="s">
        <v>561</v>
      </c>
    </row>
    <row r="19241" spans="1:5">
      <c r="A19241" s="410" t="s">
        <v>3066</v>
      </c>
      <c r="B19241" s="62" t="s">
        <v>123</v>
      </c>
      <c r="C19241" s="62">
        <v>1.92734E-3</v>
      </c>
      <c r="D19241" s="62">
        <v>6.92</v>
      </c>
      <c r="E19241" s="173">
        <f t="shared" ref="E19241:E19265" si="426">TRUNC((C19241*D19241),2)</f>
        <v>0.01</v>
      </c>
    </row>
    <row r="19242" spans="1:5">
      <c r="A19242" s="410" t="s">
        <v>3046</v>
      </c>
      <c r="B19242" s="62" t="s">
        <v>131</v>
      </c>
      <c r="C19242" s="62">
        <v>3.8487999999999999E-4</v>
      </c>
      <c r="D19242" s="62">
        <v>50.4</v>
      </c>
      <c r="E19242" s="173">
        <f t="shared" si="426"/>
        <v>0.01</v>
      </c>
    </row>
    <row r="19243" spans="1:5">
      <c r="A19243" s="410" t="s">
        <v>3067</v>
      </c>
      <c r="B19243" s="62" t="s">
        <v>123</v>
      </c>
      <c r="C19243" s="62">
        <v>1.5977E-4</v>
      </c>
      <c r="D19243" s="62">
        <v>108.95</v>
      </c>
      <c r="E19243" s="173">
        <f t="shared" si="426"/>
        <v>0.01</v>
      </c>
    </row>
    <row r="19244" spans="1:5">
      <c r="A19244" s="410" t="s">
        <v>3069</v>
      </c>
      <c r="B19244" s="62" t="s">
        <v>123</v>
      </c>
      <c r="C19244" s="62">
        <v>2.1802100000000001E-3</v>
      </c>
      <c r="D19244" s="62">
        <v>6.21</v>
      </c>
      <c r="E19244" s="173">
        <f t="shared" si="426"/>
        <v>0.01</v>
      </c>
    </row>
    <row r="19245" spans="1:5">
      <c r="A19245" s="410" t="s">
        <v>3517</v>
      </c>
      <c r="B19245" s="62" t="s">
        <v>125</v>
      </c>
      <c r="C19245" s="62">
        <v>0.6522</v>
      </c>
      <c r="D19245" s="62">
        <v>6</v>
      </c>
      <c r="E19245" s="173">
        <f t="shared" si="426"/>
        <v>3.91</v>
      </c>
    </row>
    <row r="19246" spans="1:5">
      <c r="A19246" s="410" t="s">
        <v>3047</v>
      </c>
      <c r="B19246" s="62" t="s">
        <v>131</v>
      </c>
      <c r="C19246" s="62">
        <v>3.3017900000000002E-3</v>
      </c>
      <c r="D19246" s="62">
        <v>9.4499999999999993</v>
      </c>
      <c r="E19246" s="173">
        <f t="shared" si="426"/>
        <v>0.03</v>
      </c>
    </row>
    <row r="19247" spans="1:5">
      <c r="A19247" s="410" t="s">
        <v>3075</v>
      </c>
      <c r="B19247" s="62" t="s">
        <v>128</v>
      </c>
      <c r="C19247" s="62">
        <v>3.6336000000000002E-4</v>
      </c>
      <c r="D19247" s="62">
        <v>15.32</v>
      </c>
      <c r="E19247" s="173">
        <f t="shared" si="426"/>
        <v>0</v>
      </c>
    </row>
    <row r="19248" spans="1:5">
      <c r="A19248" s="410" t="s">
        <v>3516</v>
      </c>
      <c r="B19248" s="62" t="s">
        <v>124</v>
      </c>
      <c r="C19248" s="62">
        <v>4.4600000000000001E-2</v>
      </c>
      <c r="D19248" s="62">
        <v>109.28</v>
      </c>
      <c r="E19248" s="173">
        <f t="shared" si="426"/>
        <v>4.87</v>
      </c>
    </row>
    <row r="19249" spans="1:5">
      <c r="A19249" s="410" t="s">
        <v>3076</v>
      </c>
      <c r="B19249" s="62" t="s">
        <v>122</v>
      </c>
      <c r="C19249" s="62">
        <v>0.2404</v>
      </c>
      <c r="D19249" s="62">
        <v>1.87</v>
      </c>
      <c r="E19249" s="173">
        <f t="shared" si="426"/>
        <v>0.44</v>
      </c>
    </row>
    <row r="19250" spans="1:5">
      <c r="A19250" s="410" t="s">
        <v>3077</v>
      </c>
      <c r="B19250" s="62" t="s">
        <v>122</v>
      </c>
      <c r="C19250" s="62">
        <v>0.2404</v>
      </c>
      <c r="D19250" s="62">
        <v>0.71</v>
      </c>
      <c r="E19250" s="173">
        <f t="shared" si="426"/>
        <v>0.17</v>
      </c>
    </row>
    <row r="19251" spans="1:5">
      <c r="A19251" s="410" t="s">
        <v>3078</v>
      </c>
      <c r="B19251" s="62" t="s">
        <v>122</v>
      </c>
      <c r="C19251" s="62">
        <v>0.2404</v>
      </c>
      <c r="D19251" s="62">
        <v>0.34</v>
      </c>
      <c r="E19251" s="173">
        <f t="shared" si="426"/>
        <v>0.08</v>
      </c>
    </row>
    <row r="19252" spans="1:5">
      <c r="A19252" s="410" t="s">
        <v>3079</v>
      </c>
      <c r="B19252" s="62" t="s">
        <v>122</v>
      </c>
      <c r="C19252" s="62">
        <v>0.2404</v>
      </c>
      <c r="D19252" s="62">
        <v>0.05</v>
      </c>
      <c r="E19252" s="173">
        <f t="shared" si="426"/>
        <v>0.01</v>
      </c>
    </row>
    <row r="19253" spans="1:5">
      <c r="A19253" s="410" t="s">
        <v>3048</v>
      </c>
      <c r="B19253" s="62" t="s">
        <v>123</v>
      </c>
      <c r="C19253" s="62">
        <v>6.3617000000000003E-4</v>
      </c>
      <c r="D19253" s="62">
        <v>31.18</v>
      </c>
      <c r="E19253" s="173">
        <f t="shared" si="426"/>
        <v>0.01</v>
      </c>
    </row>
    <row r="19254" spans="1:5">
      <c r="A19254" s="410" t="s">
        <v>3049</v>
      </c>
      <c r="B19254" s="62" t="s">
        <v>123</v>
      </c>
      <c r="C19254" s="62">
        <v>2.9817E-4</v>
      </c>
      <c r="D19254" s="62">
        <v>178.5</v>
      </c>
      <c r="E19254" s="173">
        <f t="shared" si="426"/>
        <v>0.05</v>
      </c>
    </row>
    <row r="19255" spans="1:5">
      <c r="A19255" s="410" t="s">
        <v>3050</v>
      </c>
      <c r="B19255" s="62" t="s">
        <v>123</v>
      </c>
      <c r="C19255" s="62">
        <v>2.6801519999999999E-2</v>
      </c>
      <c r="D19255" s="62">
        <v>1.17</v>
      </c>
      <c r="E19255" s="173">
        <f t="shared" si="426"/>
        <v>0.03</v>
      </c>
    </row>
    <row r="19256" spans="1:5" ht="30">
      <c r="A19256" s="410" t="s">
        <v>3051</v>
      </c>
      <c r="B19256" s="62" t="s">
        <v>123</v>
      </c>
      <c r="C19256" s="62">
        <v>2.5842999999999998E-4</v>
      </c>
      <c r="D19256" s="62">
        <v>140.43</v>
      </c>
      <c r="E19256" s="173">
        <f t="shared" si="426"/>
        <v>0.03</v>
      </c>
    </row>
    <row r="19257" spans="1:5" ht="30">
      <c r="A19257" s="410" t="s">
        <v>3052</v>
      </c>
      <c r="B19257" s="62" t="s">
        <v>123</v>
      </c>
      <c r="C19257" s="62">
        <v>1.7309000000000001E-4</v>
      </c>
      <c r="D19257" s="62">
        <v>123.37</v>
      </c>
      <c r="E19257" s="173">
        <f t="shared" si="426"/>
        <v>0.02</v>
      </c>
    </row>
    <row r="19258" spans="1:5" ht="30">
      <c r="A19258" s="410" t="s">
        <v>3080</v>
      </c>
      <c r="B19258" s="62" t="s">
        <v>123</v>
      </c>
      <c r="C19258" s="62">
        <v>1.06E-5</v>
      </c>
      <c r="D19258" s="62">
        <v>593.85</v>
      </c>
      <c r="E19258" s="173">
        <f t="shared" si="426"/>
        <v>0</v>
      </c>
    </row>
    <row r="19259" spans="1:5">
      <c r="A19259" s="410" t="s">
        <v>3081</v>
      </c>
      <c r="B19259" s="62" t="s">
        <v>123</v>
      </c>
      <c r="C19259" s="62">
        <v>6.5099999999999997E-5</v>
      </c>
      <c r="D19259" s="62">
        <v>134.63</v>
      </c>
      <c r="E19259" s="173">
        <f t="shared" si="426"/>
        <v>0</v>
      </c>
    </row>
    <row r="19260" spans="1:5">
      <c r="A19260" s="410" t="s">
        <v>3082</v>
      </c>
      <c r="B19260" s="62" t="s">
        <v>123</v>
      </c>
      <c r="C19260" s="62">
        <v>4.9450000000000003E-5</v>
      </c>
      <c r="D19260" s="62">
        <v>202.84</v>
      </c>
      <c r="E19260" s="173">
        <f t="shared" si="426"/>
        <v>0.01</v>
      </c>
    </row>
    <row r="19261" spans="1:5">
      <c r="A19261" s="410" t="s">
        <v>3083</v>
      </c>
      <c r="B19261" s="62" t="s">
        <v>123</v>
      </c>
      <c r="C19261" s="62">
        <v>1.06E-5</v>
      </c>
      <c r="D19261" s="62">
        <v>574.46</v>
      </c>
      <c r="E19261" s="173">
        <f t="shared" si="426"/>
        <v>0</v>
      </c>
    </row>
    <row r="19262" spans="1:5">
      <c r="A19262" s="410" t="s">
        <v>3084</v>
      </c>
      <c r="B19262" s="62" t="s">
        <v>123</v>
      </c>
      <c r="C19262" s="62">
        <v>1.3030000000000001E-5</v>
      </c>
      <c r="D19262" s="62">
        <v>276.64</v>
      </c>
      <c r="E19262" s="173">
        <f t="shared" si="426"/>
        <v>0</v>
      </c>
    </row>
    <row r="19263" spans="1:5">
      <c r="A19263" s="410" t="s">
        <v>3085</v>
      </c>
      <c r="B19263" s="62" t="s">
        <v>123</v>
      </c>
      <c r="C19263" s="62">
        <v>6.5629000000000002E-4</v>
      </c>
      <c r="D19263" s="62">
        <v>8.1</v>
      </c>
      <c r="E19263" s="173">
        <f t="shared" si="426"/>
        <v>0</v>
      </c>
    </row>
    <row r="19264" spans="1:5">
      <c r="A19264" s="410" t="s">
        <v>3086</v>
      </c>
      <c r="B19264" s="62" t="s">
        <v>123</v>
      </c>
      <c r="C19264" s="62">
        <v>3.6336000000000002E-4</v>
      </c>
      <c r="D19264" s="62">
        <v>11.01</v>
      </c>
      <c r="E19264" s="173">
        <f t="shared" si="426"/>
        <v>0</v>
      </c>
    </row>
    <row r="19265" spans="1:5">
      <c r="A19265" s="410" t="s">
        <v>3087</v>
      </c>
      <c r="B19265" s="62" t="s">
        <v>123</v>
      </c>
      <c r="C19265" s="62">
        <v>3.6336000000000002E-4</v>
      </c>
      <c r="D19265" s="62">
        <v>24.42</v>
      </c>
      <c r="E19265" s="173">
        <f t="shared" si="426"/>
        <v>0</v>
      </c>
    </row>
    <row r="19266" spans="1:5">
      <c r="A19266" s="410" t="s">
        <v>562</v>
      </c>
      <c r="B19266" s="62" t="s">
        <v>563</v>
      </c>
      <c r="C19266" s="62" t="s">
        <v>563</v>
      </c>
      <c r="D19266" s="62" t="s">
        <v>563</v>
      </c>
      <c r="E19266" s="173">
        <f>SUM(E19241:E19265)</f>
        <v>9.6999999999999975</v>
      </c>
    </row>
    <row r="19267" spans="1:5">
      <c r="A19267" s="410"/>
      <c r="B19267" s="62"/>
      <c r="C19267" s="62"/>
      <c r="D19267" s="62"/>
      <c r="E19267" s="173"/>
    </row>
    <row r="19268" spans="1:5">
      <c r="A19268" s="410" t="s">
        <v>565</v>
      </c>
      <c r="B19268" s="62" t="s">
        <v>563</v>
      </c>
      <c r="C19268" s="62" t="s">
        <v>563</v>
      </c>
      <c r="D19268" s="62" t="s">
        <v>563</v>
      </c>
      <c r="E19268" s="173">
        <f>E19233+E19238+E19266</f>
        <v>11.979999999999997</v>
      </c>
    </row>
    <row r="19269" spans="1:5">
      <c r="A19269" s="410"/>
      <c r="B19269" s="62"/>
      <c r="C19269" s="62"/>
      <c r="D19269" s="413"/>
      <c r="E19269" s="173"/>
    </row>
    <row r="19270" spans="1:5">
      <c r="A19270" s="410"/>
      <c r="B19270" s="62"/>
      <c r="C19270" s="62"/>
      <c r="D19270" s="62"/>
      <c r="E19270" s="173"/>
    </row>
    <row r="19271" spans="1:5">
      <c r="A19271" s="410"/>
      <c r="B19271" s="62"/>
      <c r="C19271" s="62"/>
      <c r="D19271" s="62"/>
      <c r="E19271" s="173"/>
    </row>
    <row r="19272" spans="1:5">
      <c r="A19272" s="410" t="s">
        <v>2624</v>
      </c>
      <c r="B19272" s="62" t="s">
        <v>3760</v>
      </c>
      <c r="C19272" s="62"/>
      <c r="D19272" s="62"/>
      <c r="E19272" s="173"/>
    </row>
    <row r="19273" spans="1:5">
      <c r="A19273" s="410" t="s">
        <v>1361</v>
      </c>
      <c r="B19273" s="62"/>
      <c r="C19273" s="62"/>
      <c r="D19273" s="62"/>
      <c r="E19273" s="173"/>
    </row>
    <row r="19274" spans="1:5">
      <c r="A19274" s="410" t="s">
        <v>575</v>
      </c>
      <c r="B19274" s="62"/>
      <c r="C19274" s="62"/>
      <c r="D19274" s="62"/>
      <c r="E19274" s="173"/>
    </row>
    <row r="19275" spans="1:5">
      <c r="A19275" s="410"/>
      <c r="B19275" s="62"/>
      <c r="C19275" s="62"/>
      <c r="D19275" s="62"/>
      <c r="E19275" s="173"/>
    </row>
    <row r="19276" spans="1:5">
      <c r="A19276" s="410" t="s">
        <v>576</v>
      </c>
      <c r="B19276" s="62" t="s">
        <v>558</v>
      </c>
      <c r="C19276" s="62" t="s">
        <v>559</v>
      </c>
      <c r="D19276" s="62" t="s">
        <v>560</v>
      </c>
      <c r="E19276" s="173" t="s">
        <v>561</v>
      </c>
    </row>
    <row r="19277" spans="1:5" ht="30">
      <c r="A19277" s="410" t="s">
        <v>3061</v>
      </c>
      <c r="B19277" s="62" t="s">
        <v>123</v>
      </c>
      <c r="C19277" s="62">
        <v>9.4800000000000007E-6</v>
      </c>
      <c r="D19277" s="62">
        <v>576</v>
      </c>
      <c r="E19277" s="173">
        <f>TRUNC((C19277*D19277),2)</f>
        <v>0</v>
      </c>
    </row>
    <row r="19278" spans="1:5">
      <c r="A19278" s="410" t="s">
        <v>562</v>
      </c>
      <c r="B19278" s="62" t="s">
        <v>563</v>
      </c>
      <c r="C19278" s="62" t="s">
        <v>563</v>
      </c>
      <c r="D19278" s="62" t="s">
        <v>563</v>
      </c>
      <c r="E19278" s="173">
        <f>SUM(E19277:E19277)</f>
        <v>0</v>
      </c>
    </row>
    <row r="19279" spans="1:5">
      <c r="A19279" s="410"/>
      <c r="B19279" s="62"/>
      <c r="C19279" s="62"/>
      <c r="D19279" s="62"/>
      <c r="E19279" s="173"/>
    </row>
    <row r="19280" spans="1:5">
      <c r="A19280" s="410" t="s">
        <v>557</v>
      </c>
      <c r="B19280" s="62" t="s">
        <v>558</v>
      </c>
      <c r="C19280" s="62" t="s">
        <v>559</v>
      </c>
      <c r="D19280" s="62" t="s">
        <v>560</v>
      </c>
      <c r="E19280" s="173" t="s">
        <v>561</v>
      </c>
    </row>
    <row r="19281" spans="1:5">
      <c r="A19281" s="410" t="s">
        <v>3063</v>
      </c>
      <c r="B19281" s="62" t="s">
        <v>122</v>
      </c>
      <c r="C19281" s="62">
        <v>0.15296978999999999</v>
      </c>
      <c r="D19281" s="62">
        <v>8.51</v>
      </c>
      <c r="E19281" s="173">
        <f>TRUNC((C19281*D19281),2)</f>
        <v>1.3</v>
      </c>
    </row>
    <row r="19282" spans="1:5">
      <c r="A19282" s="410" t="s">
        <v>562</v>
      </c>
      <c r="B19282" s="62" t="s">
        <v>563</v>
      </c>
      <c r="C19282" s="62" t="s">
        <v>563</v>
      </c>
      <c r="D19282" s="62" t="s">
        <v>563</v>
      </c>
      <c r="E19282" s="173">
        <f>SUM(E19281:E19281)</f>
        <v>1.3</v>
      </c>
    </row>
    <row r="19283" spans="1:5">
      <c r="A19283" s="410"/>
      <c r="B19283" s="62"/>
      <c r="C19283" s="62"/>
      <c r="D19283" s="62"/>
      <c r="E19283" s="173"/>
    </row>
    <row r="19284" spans="1:5">
      <c r="A19284" s="410" t="s">
        <v>564</v>
      </c>
      <c r="B19284" s="62" t="s">
        <v>558</v>
      </c>
      <c r="C19284" s="62" t="s">
        <v>559</v>
      </c>
      <c r="D19284" s="62" t="s">
        <v>560</v>
      </c>
      <c r="E19284" s="173" t="s">
        <v>561</v>
      </c>
    </row>
    <row r="19285" spans="1:5">
      <c r="A19285" s="410" t="s">
        <v>3273</v>
      </c>
      <c r="B19285" s="62" t="s">
        <v>128</v>
      </c>
      <c r="C19285" s="62">
        <v>0.05</v>
      </c>
      <c r="D19285" s="62">
        <v>4.59</v>
      </c>
      <c r="E19285" s="173">
        <f t="shared" ref="E19285:E19308" si="427">TRUNC((C19285*D19285),2)</f>
        <v>0.22</v>
      </c>
    </row>
    <row r="19286" spans="1:5">
      <c r="A19286" s="410" t="s">
        <v>3066</v>
      </c>
      <c r="B19286" s="62" t="s">
        <v>123</v>
      </c>
      <c r="C19286" s="62">
        <v>1.1224099999999999E-3</v>
      </c>
      <c r="D19286" s="62">
        <v>6.92</v>
      </c>
      <c r="E19286" s="173">
        <f t="shared" si="427"/>
        <v>0</v>
      </c>
    </row>
    <row r="19287" spans="1:5">
      <c r="A19287" s="410" t="s">
        <v>3046</v>
      </c>
      <c r="B19287" s="62" t="s">
        <v>131</v>
      </c>
      <c r="C19287" s="62">
        <v>2.2414000000000001E-4</v>
      </c>
      <c r="D19287" s="62">
        <v>50.4</v>
      </c>
      <c r="E19287" s="173">
        <f t="shared" si="427"/>
        <v>0.01</v>
      </c>
    </row>
    <row r="19288" spans="1:5">
      <c r="A19288" s="410" t="s">
        <v>3067</v>
      </c>
      <c r="B19288" s="62" t="s">
        <v>123</v>
      </c>
      <c r="C19288" s="62">
        <v>9.3040000000000004E-5</v>
      </c>
      <c r="D19288" s="62">
        <v>108.95</v>
      </c>
      <c r="E19288" s="173">
        <f t="shared" si="427"/>
        <v>0.01</v>
      </c>
    </row>
    <row r="19289" spans="1:5">
      <c r="A19289" s="410" t="s">
        <v>3069</v>
      </c>
      <c r="B19289" s="62" t="s">
        <v>123</v>
      </c>
      <c r="C19289" s="62">
        <v>1.2696700000000001E-3</v>
      </c>
      <c r="D19289" s="62">
        <v>6.21</v>
      </c>
      <c r="E19289" s="173">
        <f t="shared" si="427"/>
        <v>0</v>
      </c>
    </row>
    <row r="19290" spans="1:5">
      <c r="A19290" s="410" t="s">
        <v>3047</v>
      </c>
      <c r="B19290" s="62" t="s">
        <v>131</v>
      </c>
      <c r="C19290" s="62">
        <v>1.9228400000000001E-3</v>
      </c>
      <c r="D19290" s="62">
        <v>9.4499999999999993</v>
      </c>
      <c r="E19290" s="173">
        <f t="shared" si="427"/>
        <v>0.01</v>
      </c>
    </row>
    <row r="19291" spans="1:5">
      <c r="A19291" s="410" t="s">
        <v>3075</v>
      </c>
      <c r="B19291" s="62" t="s">
        <v>128</v>
      </c>
      <c r="C19291" s="62">
        <v>2.1160999999999999E-4</v>
      </c>
      <c r="D19291" s="62">
        <v>15.32</v>
      </c>
      <c r="E19291" s="173">
        <f t="shared" si="427"/>
        <v>0</v>
      </c>
    </row>
    <row r="19292" spans="1:5">
      <c r="A19292" s="410" t="s">
        <v>3076</v>
      </c>
      <c r="B19292" s="62" t="s">
        <v>122</v>
      </c>
      <c r="C19292" s="62">
        <v>0.14000000000000001</v>
      </c>
      <c r="D19292" s="62">
        <v>1.87</v>
      </c>
      <c r="E19292" s="173">
        <f t="shared" si="427"/>
        <v>0.26</v>
      </c>
    </row>
    <row r="19293" spans="1:5">
      <c r="A19293" s="410" t="s">
        <v>3077</v>
      </c>
      <c r="B19293" s="62" t="s">
        <v>122</v>
      </c>
      <c r="C19293" s="62">
        <v>0.14000000000000001</v>
      </c>
      <c r="D19293" s="62">
        <v>0.71</v>
      </c>
      <c r="E19293" s="173">
        <f t="shared" si="427"/>
        <v>0.09</v>
      </c>
    </row>
    <row r="19294" spans="1:5">
      <c r="A19294" s="410" t="s">
        <v>3078</v>
      </c>
      <c r="B19294" s="62" t="s">
        <v>122</v>
      </c>
      <c r="C19294" s="62">
        <v>0.14000000000000001</v>
      </c>
      <c r="D19294" s="62">
        <v>0.34</v>
      </c>
      <c r="E19294" s="173">
        <f t="shared" si="427"/>
        <v>0.04</v>
      </c>
    </row>
    <row r="19295" spans="1:5">
      <c r="A19295" s="410" t="s">
        <v>3079</v>
      </c>
      <c r="B19295" s="62" t="s">
        <v>122</v>
      </c>
      <c r="C19295" s="62">
        <v>0.14000000000000001</v>
      </c>
      <c r="D19295" s="62">
        <v>0.05</v>
      </c>
      <c r="E19295" s="173">
        <f t="shared" si="427"/>
        <v>0</v>
      </c>
    </row>
    <row r="19296" spans="1:5">
      <c r="A19296" s="410" t="s">
        <v>3048</v>
      </c>
      <c r="B19296" s="62" t="s">
        <v>123</v>
      </c>
      <c r="C19296" s="62">
        <v>3.7048000000000002E-4</v>
      </c>
      <c r="D19296" s="62">
        <v>31.18</v>
      </c>
      <c r="E19296" s="173">
        <f t="shared" si="427"/>
        <v>0.01</v>
      </c>
    </row>
    <row r="19297" spans="1:5">
      <c r="A19297" s="410" t="s">
        <v>3049</v>
      </c>
      <c r="B19297" s="62" t="s">
        <v>123</v>
      </c>
      <c r="C19297" s="62">
        <v>1.7364E-4</v>
      </c>
      <c r="D19297" s="62">
        <v>178.5</v>
      </c>
      <c r="E19297" s="173">
        <f t="shared" si="427"/>
        <v>0.03</v>
      </c>
    </row>
    <row r="19298" spans="1:5">
      <c r="A19298" s="410" t="s">
        <v>3050</v>
      </c>
      <c r="B19298" s="62" t="s">
        <v>123</v>
      </c>
      <c r="C19298" s="62">
        <v>1.5608210000000001E-2</v>
      </c>
      <c r="D19298" s="62">
        <v>1.17</v>
      </c>
      <c r="E19298" s="173">
        <f t="shared" si="427"/>
        <v>0.01</v>
      </c>
    </row>
    <row r="19299" spans="1:5" ht="30">
      <c r="A19299" s="410" t="s">
        <v>3051</v>
      </c>
      <c r="B19299" s="62" t="s">
        <v>123</v>
      </c>
      <c r="C19299" s="62">
        <v>1.505E-4</v>
      </c>
      <c r="D19299" s="62">
        <v>140.43</v>
      </c>
      <c r="E19299" s="173">
        <f t="shared" si="427"/>
        <v>0.02</v>
      </c>
    </row>
    <row r="19300" spans="1:5" ht="30">
      <c r="A19300" s="410" t="s">
        <v>3052</v>
      </c>
      <c r="B19300" s="62" t="s">
        <v>123</v>
      </c>
      <c r="C19300" s="62">
        <v>1.008E-4</v>
      </c>
      <c r="D19300" s="62">
        <v>123.37</v>
      </c>
      <c r="E19300" s="173">
        <f t="shared" si="427"/>
        <v>0.01</v>
      </c>
    </row>
    <row r="19301" spans="1:5" ht="30">
      <c r="A19301" s="410" t="s">
        <v>3080</v>
      </c>
      <c r="B19301" s="62" t="s">
        <v>123</v>
      </c>
      <c r="C19301" s="62">
        <v>6.1700000000000002E-6</v>
      </c>
      <c r="D19301" s="62">
        <v>593.85</v>
      </c>
      <c r="E19301" s="173">
        <f t="shared" si="427"/>
        <v>0</v>
      </c>
    </row>
    <row r="19302" spans="1:5">
      <c r="A19302" s="410" t="s">
        <v>3081</v>
      </c>
      <c r="B19302" s="62" t="s">
        <v>123</v>
      </c>
      <c r="C19302" s="62">
        <v>3.7910000000000001E-5</v>
      </c>
      <c r="D19302" s="62">
        <v>134.63</v>
      </c>
      <c r="E19302" s="173">
        <f t="shared" si="427"/>
        <v>0</v>
      </c>
    </row>
    <row r="19303" spans="1:5">
      <c r="A19303" s="410" t="s">
        <v>3082</v>
      </c>
      <c r="B19303" s="62" t="s">
        <v>123</v>
      </c>
      <c r="C19303" s="62">
        <v>2.8799999999999999E-5</v>
      </c>
      <c r="D19303" s="62">
        <v>202.84</v>
      </c>
      <c r="E19303" s="173">
        <f t="shared" si="427"/>
        <v>0</v>
      </c>
    </row>
    <row r="19304" spans="1:5">
      <c r="A19304" s="410" t="s">
        <v>3083</v>
      </c>
      <c r="B19304" s="62" t="s">
        <v>123</v>
      </c>
      <c r="C19304" s="62">
        <v>6.1700000000000002E-6</v>
      </c>
      <c r="D19304" s="62">
        <v>574.46</v>
      </c>
      <c r="E19304" s="173">
        <f t="shared" si="427"/>
        <v>0</v>
      </c>
    </row>
    <row r="19305" spans="1:5">
      <c r="A19305" s="410" t="s">
        <v>3084</v>
      </c>
      <c r="B19305" s="62" t="s">
        <v>123</v>
      </c>
      <c r="C19305" s="62">
        <v>7.5900000000000002E-6</v>
      </c>
      <c r="D19305" s="62">
        <v>276.64</v>
      </c>
      <c r="E19305" s="173">
        <f t="shared" si="427"/>
        <v>0</v>
      </c>
    </row>
    <row r="19306" spans="1:5">
      <c r="A19306" s="410" t="s">
        <v>3085</v>
      </c>
      <c r="B19306" s="62" t="s">
        <v>123</v>
      </c>
      <c r="C19306" s="62">
        <v>3.8220000000000002E-4</v>
      </c>
      <c r="D19306" s="62">
        <v>8.1</v>
      </c>
      <c r="E19306" s="173">
        <f t="shared" si="427"/>
        <v>0</v>
      </c>
    </row>
    <row r="19307" spans="1:5">
      <c r="A19307" s="410" t="s">
        <v>3086</v>
      </c>
      <c r="B19307" s="62" t="s">
        <v>123</v>
      </c>
      <c r="C19307" s="62">
        <v>2.1160999999999999E-4</v>
      </c>
      <c r="D19307" s="62">
        <v>11.01</v>
      </c>
      <c r="E19307" s="173">
        <f t="shared" si="427"/>
        <v>0</v>
      </c>
    </row>
    <row r="19308" spans="1:5">
      <c r="A19308" s="410" t="s">
        <v>3087</v>
      </c>
      <c r="B19308" s="62" t="s">
        <v>123</v>
      </c>
      <c r="C19308" s="62">
        <v>2.1160999999999999E-4</v>
      </c>
      <c r="D19308" s="62">
        <v>24.42</v>
      </c>
      <c r="E19308" s="173">
        <f t="shared" si="427"/>
        <v>0</v>
      </c>
    </row>
    <row r="19309" spans="1:5">
      <c r="A19309" s="410" t="s">
        <v>562</v>
      </c>
      <c r="B19309" s="62" t="s">
        <v>563</v>
      </c>
      <c r="C19309" s="62" t="s">
        <v>563</v>
      </c>
      <c r="D19309" s="62" t="s">
        <v>563</v>
      </c>
      <c r="E19309" s="173">
        <f>SUM(E19285:E19308)</f>
        <v>0.72000000000000008</v>
      </c>
    </row>
    <row r="19310" spans="1:5">
      <c r="A19310" s="410"/>
      <c r="B19310" s="62"/>
      <c r="C19310" s="62"/>
      <c r="D19310" s="62"/>
      <c r="E19310" s="173"/>
    </row>
    <row r="19311" spans="1:5">
      <c r="A19311" s="410" t="s">
        <v>565</v>
      </c>
      <c r="B19311" s="62" t="s">
        <v>563</v>
      </c>
      <c r="C19311" s="62" t="s">
        <v>563</v>
      </c>
      <c r="D19311" s="62" t="s">
        <v>563</v>
      </c>
      <c r="E19311" s="173">
        <f>E19278+E19282+E19309</f>
        <v>2.02</v>
      </c>
    </row>
    <row r="19312" spans="1:5">
      <c r="A19312" s="410"/>
      <c r="B19312" s="62"/>
      <c r="C19312" s="62"/>
      <c r="D19312" s="413"/>
      <c r="E19312" s="173"/>
    </row>
    <row r="19313" spans="1:5">
      <c r="A19313" s="410"/>
      <c r="B19313" s="62"/>
      <c r="C19313" s="62"/>
      <c r="D19313" s="62"/>
      <c r="E19313" s="173"/>
    </row>
    <row r="19314" spans="1:5">
      <c r="A19314" s="410"/>
      <c r="B19314" s="62"/>
      <c r="C19314" s="62"/>
      <c r="D19314" s="62"/>
      <c r="E19314" s="173"/>
    </row>
    <row r="19315" spans="1:5">
      <c r="A19315" s="410" t="s">
        <v>2625</v>
      </c>
      <c r="B19315" s="62" t="s">
        <v>3547</v>
      </c>
      <c r="C19315" s="62"/>
      <c r="D19315" s="62"/>
      <c r="E19315" s="173"/>
    </row>
    <row r="19316" spans="1:5">
      <c r="A19316" s="410" t="s">
        <v>689</v>
      </c>
      <c r="B19316" s="62"/>
      <c r="C19316" s="62"/>
      <c r="D19316" s="62"/>
      <c r="E19316" s="173"/>
    </row>
    <row r="19317" spans="1:5">
      <c r="A19317" s="410" t="s">
        <v>575</v>
      </c>
      <c r="B19317" s="62"/>
      <c r="C19317" s="62"/>
      <c r="D19317" s="62"/>
      <c r="E19317" s="173"/>
    </row>
    <row r="19318" spans="1:5">
      <c r="A19318" s="410"/>
      <c r="B19318" s="62"/>
      <c r="C19318" s="62"/>
      <c r="D19318" s="62"/>
      <c r="E19318" s="173"/>
    </row>
    <row r="19319" spans="1:5">
      <c r="A19319" s="410" t="s">
        <v>557</v>
      </c>
      <c r="B19319" s="62" t="s">
        <v>558</v>
      </c>
      <c r="C19319" s="62" t="s">
        <v>559</v>
      </c>
      <c r="D19319" s="62" t="s">
        <v>560</v>
      </c>
      <c r="E19319" s="173" t="s">
        <v>561</v>
      </c>
    </row>
    <row r="19320" spans="1:5">
      <c r="A19320" s="410" t="s">
        <v>3518</v>
      </c>
      <c r="B19320" s="62" t="s">
        <v>122</v>
      </c>
      <c r="C19320" s="62">
        <v>8.0327999999999997E-2</v>
      </c>
      <c r="D19320" s="62">
        <v>18.14</v>
      </c>
      <c r="E19320" s="173">
        <f>TRUNC((C19320*D19320),2)</f>
        <v>1.45</v>
      </c>
    </row>
    <row r="19321" spans="1:5">
      <c r="A19321" s="410" t="s">
        <v>3519</v>
      </c>
      <c r="B19321" s="62" t="s">
        <v>122</v>
      </c>
      <c r="C19321" s="62">
        <v>1.0041E-2</v>
      </c>
      <c r="D19321" s="62">
        <v>17.670000000000002</v>
      </c>
      <c r="E19321" s="173">
        <f>TRUNC((C19321*D19321),2)</f>
        <v>0.17</v>
      </c>
    </row>
    <row r="19322" spans="1:5">
      <c r="A19322" s="410" t="s">
        <v>562</v>
      </c>
      <c r="B19322" s="62" t="s">
        <v>563</v>
      </c>
      <c r="C19322" s="62" t="s">
        <v>563</v>
      </c>
      <c r="D19322" s="62" t="s">
        <v>563</v>
      </c>
      <c r="E19322" s="173">
        <f>SUM(E19320:E19321)</f>
        <v>1.6199999999999999</v>
      </c>
    </row>
    <row r="19323" spans="1:5">
      <c r="A19323" s="410"/>
      <c r="B19323" s="62"/>
      <c r="C19323" s="62"/>
      <c r="D19323" s="62"/>
      <c r="E19323" s="173"/>
    </row>
    <row r="19324" spans="1:5">
      <c r="A19324" s="410" t="s">
        <v>564</v>
      </c>
      <c r="B19324" s="62" t="s">
        <v>558</v>
      </c>
      <c r="C19324" s="62" t="s">
        <v>559</v>
      </c>
      <c r="D19324" s="62" t="s">
        <v>560</v>
      </c>
      <c r="E19324" s="173" t="s">
        <v>561</v>
      </c>
    </row>
    <row r="19325" spans="1:5">
      <c r="A19325" s="410" t="s">
        <v>3076</v>
      </c>
      <c r="B19325" s="62" t="s">
        <v>122</v>
      </c>
      <c r="C19325" s="62">
        <v>0.08</v>
      </c>
      <c r="D19325" s="62">
        <v>1.87</v>
      </c>
      <c r="E19325" s="173">
        <f>TRUNC((C19325*D19325),2)</f>
        <v>0.14000000000000001</v>
      </c>
    </row>
    <row r="19326" spans="1:5">
      <c r="A19326" s="410" t="s">
        <v>3077</v>
      </c>
      <c r="B19326" s="62" t="s">
        <v>122</v>
      </c>
      <c r="C19326" s="62">
        <v>0.08</v>
      </c>
      <c r="D19326" s="62">
        <v>0.71</v>
      </c>
      <c r="E19326" s="173">
        <f>TRUNC((C19326*D19326),2)</f>
        <v>0.05</v>
      </c>
    </row>
    <row r="19327" spans="1:5">
      <c r="A19327" s="410" t="s">
        <v>3078</v>
      </c>
      <c r="B19327" s="62" t="s">
        <v>122</v>
      </c>
      <c r="C19327" s="62">
        <v>0.17823528999999999</v>
      </c>
      <c r="D19327" s="62">
        <v>0.34</v>
      </c>
      <c r="E19327" s="173">
        <f>TRUNC((C19327*D19327),2)</f>
        <v>0.06</v>
      </c>
    </row>
    <row r="19328" spans="1:5">
      <c r="A19328" s="410" t="s">
        <v>3079</v>
      </c>
      <c r="B19328" s="62" t="s">
        <v>122</v>
      </c>
      <c r="C19328" s="62">
        <v>0.09</v>
      </c>
      <c r="D19328" s="62">
        <v>0.05</v>
      </c>
      <c r="E19328" s="173">
        <f>TRUNC((C19328*D19328),2)</f>
        <v>0</v>
      </c>
    </row>
    <row r="19329" spans="1:5">
      <c r="A19329" s="410" t="s">
        <v>562</v>
      </c>
      <c r="B19329" s="62" t="s">
        <v>563</v>
      </c>
      <c r="C19329" s="62" t="s">
        <v>563</v>
      </c>
      <c r="D19329" s="62" t="s">
        <v>563</v>
      </c>
      <c r="E19329" s="173">
        <f>SUM(E19325:E19328)</f>
        <v>0.25</v>
      </c>
    </row>
    <row r="19330" spans="1:5">
      <c r="A19330" s="410"/>
      <c r="B19330" s="62"/>
      <c r="C19330" s="62"/>
      <c r="D19330" s="62"/>
      <c r="E19330" s="173"/>
    </row>
    <row r="19331" spans="1:5">
      <c r="A19331" s="410" t="s">
        <v>565</v>
      </c>
      <c r="B19331" s="62" t="s">
        <v>563</v>
      </c>
      <c r="C19331" s="62" t="s">
        <v>563</v>
      </c>
      <c r="D19331" s="62" t="s">
        <v>563</v>
      </c>
      <c r="E19331" s="173">
        <f>E19322+E19329</f>
        <v>1.8699999999999999</v>
      </c>
    </row>
    <row r="19332" spans="1:5">
      <c r="A19332" s="410"/>
      <c r="B19332" s="62"/>
      <c r="C19332" s="62"/>
      <c r="D19332" s="413"/>
      <c r="E19332" s="173"/>
    </row>
    <row r="19333" spans="1:5">
      <c r="A19333" s="410"/>
      <c r="B19333" s="62"/>
      <c r="C19333" s="62"/>
      <c r="D19333" s="62"/>
      <c r="E19333" s="173"/>
    </row>
    <row r="19334" spans="1:5">
      <c r="A19334" s="410"/>
      <c r="B19334" s="62"/>
      <c r="C19334" s="62"/>
      <c r="D19334" s="62"/>
      <c r="E19334" s="173"/>
    </row>
    <row r="19335" spans="1:5">
      <c r="A19335" s="410" t="s">
        <v>2626</v>
      </c>
      <c r="B19335" s="62" t="s">
        <v>3547</v>
      </c>
      <c r="C19335" s="62"/>
      <c r="D19335" s="62"/>
      <c r="E19335" s="173"/>
    </row>
    <row r="19336" spans="1:5">
      <c r="A19336" s="410" t="s">
        <v>690</v>
      </c>
      <c r="B19336" s="62"/>
      <c r="C19336" s="62"/>
      <c r="D19336" s="62"/>
      <c r="E19336" s="173"/>
    </row>
    <row r="19337" spans="1:5">
      <c r="A19337" s="410" t="s">
        <v>570</v>
      </c>
      <c r="B19337" s="62"/>
      <c r="C19337" s="62"/>
      <c r="D19337" s="62"/>
      <c r="E19337" s="173"/>
    </row>
    <row r="19338" spans="1:5">
      <c r="A19338" s="410"/>
      <c r="B19338" s="62"/>
      <c r="C19338" s="62"/>
      <c r="D19338" s="62"/>
      <c r="E19338" s="173"/>
    </row>
    <row r="19339" spans="1:5">
      <c r="A19339" s="410" t="s">
        <v>576</v>
      </c>
      <c r="B19339" s="62" t="s">
        <v>558</v>
      </c>
      <c r="C19339" s="62" t="s">
        <v>559</v>
      </c>
      <c r="D19339" s="62" t="s">
        <v>560</v>
      </c>
      <c r="E19339" s="173" t="s">
        <v>561</v>
      </c>
    </row>
    <row r="19340" spans="1:5" ht="30">
      <c r="A19340" s="410" t="s">
        <v>3061</v>
      </c>
      <c r="B19340" s="62" t="s">
        <v>123</v>
      </c>
      <c r="C19340" s="62">
        <v>1.6929999999999999E-5</v>
      </c>
      <c r="D19340" s="62">
        <v>576</v>
      </c>
      <c r="E19340" s="173">
        <f>TRUNC((C19340*D19340),2)</f>
        <v>0</v>
      </c>
    </row>
    <row r="19341" spans="1:5">
      <c r="A19341" s="410" t="s">
        <v>562</v>
      </c>
      <c r="B19341" s="62" t="s">
        <v>563</v>
      </c>
      <c r="C19341" s="62" t="s">
        <v>563</v>
      </c>
      <c r="D19341" s="62" t="s">
        <v>563</v>
      </c>
      <c r="E19341" s="173">
        <f>SUM(E19340:E19340)</f>
        <v>0</v>
      </c>
    </row>
    <row r="19342" spans="1:5">
      <c r="A19342" s="410"/>
      <c r="B19342" s="62"/>
      <c r="C19342" s="62"/>
      <c r="D19342" s="62"/>
      <c r="E19342" s="173"/>
    </row>
    <row r="19343" spans="1:5">
      <c r="A19343" s="410" t="s">
        <v>557</v>
      </c>
      <c r="B19343" s="62" t="s">
        <v>558</v>
      </c>
      <c r="C19343" s="62" t="s">
        <v>559</v>
      </c>
      <c r="D19343" s="62" t="s">
        <v>560</v>
      </c>
      <c r="E19343" s="173" t="s">
        <v>561</v>
      </c>
    </row>
    <row r="19344" spans="1:5">
      <c r="A19344" s="410" t="s">
        <v>3090</v>
      </c>
      <c r="B19344" s="62" t="s">
        <v>122</v>
      </c>
      <c r="C19344" s="62">
        <v>0.25427499999999997</v>
      </c>
      <c r="D19344" s="62">
        <v>13.3</v>
      </c>
      <c r="E19344" s="173">
        <f>TRUNC((C19344*D19344),2)</f>
        <v>3.38</v>
      </c>
    </row>
    <row r="19345" spans="1:5">
      <c r="A19345" s="410" t="s">
        <v>562</v>
      </c>
      <c r="B19345" s="62" t="s">
        <v>563</v>
      </c>
      <c r="C19345" s="62" t="s">
        <v>563</v>
      </c>
      <c r="D19345" s="62" t="s">
        <v>563</v>
      </c>
      <c r="E19345" s="173">
        <f>SUM(E19344:E19344)</f>
        <v>3.38</v>
      </c>
    </row>
    <row r="19346" spans="1:5">
      <c r="A19346" s="410"/>
      <c r="B19346" s="62"/>
      <c r="C19346" s="62"/>
      <c r="D19346" s="62"/>
      <c r="E19346" s="173"/>
    </row>
    <row r="19347" spans="1:5">
      <c r="A19347" s="410" t="s">
        <v>564</v>
      </c>
      <c r="B19347" s="62" t="s">
        <v>558</v>
      </c>
      <c r="C19347" s="62" t="s">
        <v>559</v>
      </c>
      <c r="D19347" s="62" t="s">
        <v>560</v>
      </c>
      <c r="E19347" s="173" t="s">
        <v>561</v>
      </c>
    </row>
    <row r="19348" spans="1:5">
      <c r="A19348" s="410" t="s">
        <v>3066</v>
      </c>
      <c r="B19348" s="62" t="s">
        <v>123</v>
      </c>
      <c r="C19348" s="62">
        <v>2.0043000000000001E-3</v>
      </c>
      <c r="D19348" s="62">
        <v>6.92</v>
      </c>
      <c r="E19348" s="173">
        <f t="shared" ref="E19348:E19372" si="428">TRUNC((C19348*D19348),2)</f>
        <v>0.01</v>
      </c>
    </row>
    <row r="19349" spans="1:5">
      <c r="A19349" s="410" t="s">
        <v>3046</v>
      </c>
      <c r="B19349" s="62" t="s">
        <v>131</v>
      </c>
      <c r="C19349" s="62">
        <v>4.0025E-4</v>
      </c>
      <c r="D19349" s="62">
        <v>50.4</v>
      </c>
      <c r="E19349" s="173">
        <f t="shared" si="428"/>
        <v>0.02</v>
      </c>
    </row>
    <row r="19350" spans="1:5" ht="30">
      <c r="A19350" s="410" t="s">
        <v>3218</v>
      </c>
      <c r="B19350" s="62" t="s">
        <v>123</v>
      </c>
      <c r="C19350" s="62">
        <v>4.5625</v>
      </c>
      <c r="D19350" s="62">
        <v>0.16</v>
      </c>
      <c r="E19350" s="173">
        <f t="shared" si="428"/>
        <v>0.73</v>
      </c>
    </row>
    <row r="19351" spans="1:5">
      <c r="A19351" s="410" t="s">
        <v>3067</v>
      </c>
      <c r="B19351" s="62" t="s">
        <v>123</v>
      </c>
      <c r="C19351" s="62">
        <v>1.6615E-4</v>
      </c>
      <c r="D19351" s="62">
        <v>108.95</v>
      </c>
      <c r="E19351" s="173">
        <f t="shared" si="428"/>
        <v>0.01</v>
      </c>
    </row>
    <row r="19352" spans="1:5">
      <c r="A19352" s="410" t="s">
        <v>3069</v>
      </c>
      <c r="B19352" s="62" t="s">
        <v>123</v>
      </c>
      <c r="C19352" s="62">
        <v>2.26728E-3</v>
      </c>
      <c r="D19352" s="62">
        <v>6.21</v>
      </c>
      <c r="E19352" s="173">
        <f t="shared" si="428"/>
        <v>0.01</v>
      </c>
    </row>
    <row r="19353" spans="1:5">
      <c r="A19353" s="410" t="s">
        <v>3047</v>
      </c>
      <c r="B19353" s="62" t="s">
        <v>131</v>
      </c>
      <c r="C19353" s="62">
        <v>3.4336499999999999E-3</v>
      </c>
      <c r="D19353" s="62">
        <v>9.4499999999999993</v>
      </c>
      <c r="E19353" s="173">
        <f t="shared" si="428"/>
        <v>0.03</v>
      </c>
    </row>
    <row r="19354" spans="1:5">
      <c r="A19354" s="410" t="s">
        <v>3520</v>
      </c>
      <c r="B19354" s="62" t="s">
        <v>123</v>
      </c>
      <c r="C19354" s="62">
        <v>1</v>
      </c>
      <c r="D19354" s="62">
        <v>603</v>
      </c>
      <c r="E19354" s="173">
        <f t="shared" si="428"/>
        <v>603</v>
      </c>
    </row>
    <row r="19355" spans="1:5">
      <c r="A19355" s="410" t="s">
        <v>3075</v>
      </c>
      <c r="B19355" s="62" t="s">
        <v>128</v>
      </c>
      <c r="C19355" s="62">
        <v>3.7787999999999998E-4</v>
      </c>
      <c r="D19355" s="62">
        <v>15.32</v>
      </c>
      <c r="E19355" s="173">
        <f t="shared" si="428"/>
        <v>0</v>
      </c>
    </row>
    <row r="19356" spans="1:5">
      <c r="A19356" s="410" t="s">
        <v>3076</v>
      </c>
      <c r="B19356" s="62" t="s">
        <v>122</v>
      </c>
      <c r="C19356" s="62">
        <v>0.25</v>
      </c>
      <c r="D19356" s="62">
        <v>1.87</v>
      </c>
      <c r="E19356" s="173">
        <f t="shared" si="428"/>
        <v>0.46</v>
      </c>
    </row>
    <row r="19357" spans="1:5">
      <c r="A19357" s="410" t="s">
        <v>3077</v>
      </c>
      <c r="B19357" s="62" t="s">
        <v>122</v>
      </c>
      <c r="C19357" s="62">
        <v>0.25</v>
      </c>
      <c r="D19357" s="62">
        <v>0.71</v>
      </c>
      <c r="E19357" s="173">
        <f t="shared" si="428"/>
        <v>0.17</v>
      </c>
    </row>
    <row r="19358" spans="1:5">
      <c r="A19358" s="410" t="s">
        <v>3078</v>
      </c>
      <c r="B19358" s="62" t="s">
        <v>122</v>
      </c>
      <c r="C19358" s="62">
        <v>0.25</v>
      </c>
      <c r="D19358" s="62">
        <v>0.34</v>
      </c>
      <c r="E19358" s="173">
        <f t="shared" si="428"/>
        <v>0.08</v>
      </c>
    </row>
    <row r="19359" spans="1:5">
      <c r="A19359" s="410" t="s">
        <v>3079</v>
      </c>
      <c r="B19359" s="62" t="s">
        <v>122</v>
      </c>
      <c r="C19359" s="62">
        <v>0.25</v>
      </c>
      <c r="D19359" s="62">
        <v>0.05</v>
      </c>
      <c r="E19359" s="173">
        <f t="shared" si="428"/>
        <v>0.01</v>
      </c>
    </row>
    <row r="19360" spans="1:5">
      <c r="A19360" s="410" t="s">
        <v>3048</v>
      </c>
      <c r="B19360" s="62" t="s">
        <v>123</v>
      </c>
      <c r="C19360" s="62">
        <v>6.6158000000000005E-4</v>
      </c>
      <c r="D19360" s="62">
        <v>31.18</v>
      </c>
      <c r="E19360" s="173">
        <f t="shared" si="428"/>
        <v>0.02</v>
      </c>
    </row>
    <row r="19361" spans="1:5">
      <c r="A19361" s="410" t="s">
        <v>3049</v>
      </c>
      <c r="B19361" s="62" t="s">
        <v>123</v>
      </c>
      <c r="C19361" s="62">
        <v>3.1008000000000001E-4</v>
      </c>
      <c r="D19361" s="62">
        <v>178.5</v>
      </c>
      <c r="E19361" s="173">
        <f t="shared" si="428"/>
        <v>0.05</v>
      </c>
    </row>
    <row r="19362" spans="1:5">
      <c r="A19362" s="410" t="s">
        <v>3050</v>
      </c>
      <c r="B19362" s="62" t="s">
        <v>123</v>
      </c>
      <c r="C19362" s="62">
        <v>2.7871799999999999E-2</v>
      </c>
      <c r="D19362" s="62">
        <v>1.17</v>
      </c>
      <c r="E19362" s="173">
        <f t="shared" si="428"/>
        <v>0.03</v>
      </c>
    </row>
    <row r="19363" spans="1:5" ht="30">
      <c r="A19363" s="410" t="s">
        <v>3051</v>
      </c>
      <c r="B19363" s="62" t="s">
        <v>123</v>
      </c>
      <c r="C19363" s="62">
        <v>2.6875E-4</v>
      </c>
      <c r="D19363" s="62">
        <v>140.43</v>
      </c>
      <c r="E19363" s="173">
        <f t="shared" si="428"/>
        <v>0.03</v>
      </c>
    </row>
    <row r="19364" spans="1:5" ht="30">
      <c r="A19364" s="410" t="s">
        <v>3052</v>
      </c>
      <c r="B19364" s="62" t="s">
        <v>123</v>
      </c>
      <c r="C19364" s="62">
        <v>1.8000000000000001E-4</v>
      </c>
      <c r="D19364" s="62">
        <v>123.37</v>
      </c>
      <c r="E19364" s="173">
        <f t="shared" si="428"/>
        <v>0.02</v>
      </c>
    </row>
    <row r="19365" spans="1:5" ht="30">
      <c r="A19365" s="410" t="s">
        <v>3080</v>
      </c>
      <c r="B19365" s="62" t="s">
        <v>123</v>
      </c>
      <c r="C19365" s="62">
        <v>1.1029999999999999E-5</v>
      </c>
      <c r="D19365" s="62">
        <v>593.85</v>
      </c>
      <c r="E19365" s="173">
        <f t="shared" si="428"/>
        <v>0</v>
      </c>
    </row>
    <row r="19366" spans="1:5">
      <c r="A19366" s="410" t="s">
        <v>3081</v>
      </c>
      <c r="B19366" s="62" t="s">
        <v>123</v>
      </c>
      <c r="C19366" s="62">
        <v>6.7700000000000006E-5</v>
      </c>
      <c r="D19366" s="62">
        <v>134.63</v>
      </c>
      <c r="E19366" s="173">
        <f t="shared" si="428"/>
        <v>0</v>
      </c>
    </row>
    <row r="19367" spans="1:5">
      <c r="A19367" s="410" t="s">
        <v>3082</v>
      </c>
      <c r="B19367" s="62" t="s">
        <v>123</v>
      </c>
      <c r="C19367" s="62">
        <v>5.1430000000000001E-5</v>
      </c>
      <c r="D19367" s="62">
        <v>202.84</v>
      </c>
      <c r="E19367" s="173">
        <f t="shared" si="428"/>
        <v>0.01</v>
      </c>
    </row>
    <row r="19368" spans="1:5">
      <c r="A19368" s="410" t="s">
        <v>3083</v>
      </c>
      <c r="B19368" s="62" t="s">
        <v>123</v>
      </c>
      <c r="C19368" s="62">
        <v>1.1029999999999999E-5</v>
      </c>
      <c r="D19368" s="62">
        <v>574.46</v>
      </c>
      <c r="E19368" s="173">
        <f t="shared" si="428"/>
        <v>0</v>
      </c>
    </row>
    <row r="19369" spans="1:5">
      <c r="A19369" s="410" t="s">
        <v>3084</v>
      </c>
      <c r="B19369" s="62" t="s">
        <v>123</v>
      </c>
      <c r="C19369" s="62">
        <v>1.3550000000000001E-5</v>
      </c>
      <c r="D19369" s="62">
        <v>276.64</v>
      </c>
      <c r="E19369" s="173">
        <f t="shared" si="428"/>
        <v>0</v>
      </c>
    </row>
    <row r="19370" spans="1:5">
      <c r="A19370" s="410" t="s">
        <v>3085</v>
      </c>
      <c r="B19370" s="62" t="s">
        <v>123</v>
      </c>
      <c r="C19370" s="62">
        <v>6.8249999999999995E-4</v>
      </c>
      <c r="D19370" s="62">
        <v>8.1</v>
      </c>
      <c r="E19370" s="173">
        <f t="shared" si="428"/>
        <v>0</v>
      </c>
    </row>
    <row r="19371" spans="1:5">
      <c r="A19371" s="410" t="s">
        <v>3086</v>
      </c>
      <c r="B19371" s="62" t="s">
        <v>123</v>
      </c>
      <c r="C19371" s="62">
        <v>3.7787999999999998E-4</v>
      </c>
      <c r="D19371" s="62">
        <v>11.01</v>
      </c>
      <c r="E19371" s="173">
        <f t="shared" si="428"/>
        <v>0</v>
      </c>
    </row>
    <row r="19372" spans="1:5">
      <c r="A19372" s="410" t="s">
        <v>3087</v>
      </c>
      <c r="B19372" s="62" t="s">
        <v>123</v>
      </c>
      <c r="C19372" s="62">
        <v>3.7787999999999998E-4</v>
      </c>
      <c r="D19372" s="62">
        <v>24.42</v>
      </c>
      <c r="E19372" s="173">
        <f t="shared" si="428"/>
        <v>0</v>
      </c>
    </row>
    <row r="19373" spans="1:5">
      <c r="A19373" s="410" t="s">
        <v>562</v>
      </c>
      <c r="B19373" s="62" t="s">
        <v>563</v>
      </c>
      <c r="C19373" s="62" t="s">
        <v>563</v>
      </c>
      <c r="D19373" s="62" t="s">
        <v>563</v>
      </c>
      <c r="E19373" s="173">
        <f>SUM(E19348:E19372)</f>
        <v>604.68999999999983</v>
      </c>
    </row>
    <row r="19374" spans="1:5">
      <c r="A19374" s="410"/>
      <c r="B19374" s="62"/>
      <c r="C19374" s="62"/>
      <c r="D19374" s="62"/>
      <c r="E19374" s="173"/>
    </row>
    <row r="19375" spans="1:5">
      <c r="A19375" s="410" t="s">
        <v>565</v>
      </c>
      <c r="B19375" s="62" t="s">
        <v>563</v>
      </c>
      <c r="C19375" s="62" t="s">
        <v>563</v>
      </c>
      <c r="D19375" s="62" t="s">
        <v>563</v>
      </c>
      <c r="E19375" s="173">
        <f>E19341+E19345+E19373</f>
        <v>608.06999999999982</v>
      </c>
    </row>
    <row r="19376" spans="1:5">
      <c r="A19376" s="410"/>
      <c r="B19376" s="62"/>
      <c r="C19376" s="62"/>
      <c r="D19376" s="413"/>
      <c r="E19376" s="173"/>
    </row>
    <row r="19377" spans="1:5">
      <c r="A19377" s="411"/>
      <c r="B19377" s="175"/>
      <c r="C19377" s="175"/>
      <c r="D19377" s="175"/>
      <c r="E19377" s="176"/>
    </row>
  </sheetData>
  <mergeCells count="3">
    <mergeCell ref="A1:A3"/>
    <mergeCell ref="B1:E1"/>
    <mergeCell ref="B2:D3"/>
  </mergeCells>
  <pageMargins left="0.27559055118110237" right="0.11811023622047245" top="0.19685039370078741" bottom="0.51181102362204722" header="0.15748031496062992" footer="0.31496062992125984"/>
  <pageSetup paperSize="9" scale="70" orientation="portrait" horizontalDpi="300" verticalDpi="300" r:id="rId1"/>
  <headerFooter>
    <oddFooter>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tabColor rgb="FF00B0F0"/>
    <pageSetUpPr fitToPage="1"/>
  </sheetPr>
  <dimension ref="A1:J464"/>
  <sheetViews>
    <sheetView zoomScale="85" zoomScaleNormal="85" zoomScaleSheetLayoutView="80" zoomScalePageLayoutView="70" workbookViewId="0">
      <selection sqref="A1:B3"/>
    </sheetView>
  </sheetViews>
  <sheetFormatPr defaultColWidth="9.140625" defaultRowHeight="12.75"/>
  <cols>
    <col min="1" max="1" width="27.140625" style="20" customWidth="1"/>
    <col min="2" max="2" width="16.85546875" style="20" customWidth="1"/>
    <col min="3" max="3" width="65.85546875" style="331" customWidth="1"/>
    <col min="4" max="4" width="15.140625" style="20" customWidth="1"/>
    <col min="5" max="5" width="13.28515625" style="20" customWidth="1"/>
    <col min="6" max="6" width="16.5703125" style="20" customWidth="1"/>
    <col min="7" max="7" width="21.85546875" style="20" customWidth="1"/>
    <col min="8" max="9" width="9.140625" style="20"/>
    <col min="10" max="10" width="15" style="20" customWidth="1"/>
    <col min="11" max="16384" width="9.140625" style="20"/>
  </cols>
  <sheetData>
    <row r="1" spans="1:10">
      <c r="A1" s="542" t="s">
        <v>30</v>
      </c>
      <c r="B1" s="542"/>
      <c r="C1" s="542"/>
      <c r="D1" s="543" t="s">
        <v>53</v>
      </c>
      <c r="E1" s="543"/>
      <c r="F1" s="543"/>
      <c r="G1" s="543"/>
    </row>
    <row r="2" spans="1:10">
      <c r="A2" s="542"/>
      <c r="B2" s="542"/>
      <c r="C2" s="542"/>
      <c r="D2" s="544" t="str">
        <f>'01_SINTETICO'!D2</f>
        <v>OBRA: REFORMA COM ACRÉSCIMO NA VARA DO TRABALHO DE FORMOSA / GO</v>
      </c>
      <c r="E2" s="545"/>
      <c r="F2" s="546"/>
      <c r="G2" s="70">
        <f>'01_SINTETICO'!J2</f>
        <v>43565</v>
      </c>
      <c r="J2" s="56"/>
    </row>
    <row r="3" spans="1:10" ht="27" customHeight="1">
      <c r="A3" s="542"/>
      <c r="B3" s="542"/>
      <c r="C3" s="542"/>
      <c r="D3" s="547"/>
      <c r="E3" s="548"/>
      <c r="F3" s="549"/>
      <c r="G3" s="132" t="str">
        <f>'CAPA-DADOS'!E16</f>
        <v>SINAPI-FEV/2018</v>
      </c>
    </row>
    <row r="4" spans="1:10">
      <c r="A4" s="550" t="s">
        <v>91</v>
      </c>
      <c r="B4" s="550"/>
      <c r="C4" s="550"/>
      <c r="D4" s="550"/>
      <c r="E4" s="550"/>
      <c r="F4" s="550"/>
      <c r="G4" s="550"/>
    </row>
    <row r="5" spans="1:10">
      <c r="A5" s="550"/>
      <c r="B5" s="550"/>
      <c r="C5" s="550"/>
      <c r="D5" s="550"/>
      <c r="E5" s="550"/>
      <c r="F5" s="550"/>
      <c r="G5" s="550"/>
    </row>
    <row r="6" spans="1:10">
      <c r="A6" s="18"/>
      <c r="B6" s="18"/>
      <c r="C6" s="329"/>
      <c r="D6" s="19"/>
      <c r="E6" s="19"/>
      <c r="F6" s="19"/>
    </row>
    <row r="7" spans="1:10">
      <c r="A7" s="211" t="s">
        <v>0</v>
      </c>
      <c r="B7" s="211" t="s">
        <v>54</v>
      </c>
      <c r="C7" s="532" t="s">
        <v>44</v>
      </c>
      <c r="D7" s="533"/>
      <c r="E7" s="534"/>
      <c r="F7" s="211" t="s">
        <v>55</v>
      </c>
      <c r="G7" s="211" t="s">
        <v>56</v>
      </c>
    </row>
    <row r="8" spans="1:10" ht="13.9" customHeight="1">
      <c r="A8" s="217"/>
      <c r="B8" s="202" t="s">
        <v>41</v>
      </c>
      <c r="C8" s="529" t="s">
        <v>107</v>
      </c>
      <c r="D8" s="530"/>
      <c r="E8" s="531"/>
      <c r="F8" s="212" t="s">
        <v>2</v>
      </c>
      <c r="G8" s="213">
        <f>F11</f>
        <v>28.493333333333336</v>
      </c>
    </row>
    <row r="9" spans="1:10" ht="13.15" customHeight="1">
      <c r="A9" s="491" t="s">
        <v>45</v>
      </c>
      <c r="B9" s="491" t="s">
        <v>46</v>
      </c>
      <c r="C9" s="536" t="s">
        <v>57</v>
      </c>
      <c r="D9" s="491" t="s">
        <v>47</v>
      </c>
      <c r="E9" s="491" t="s">
        <v>58</v>
      </c>
      <c r="F9" s="540" t="s">
        <v>60</v>
      </c>
      <c r="G9" s="541"/>
    </row>
    <row r="10" spans="1:10">
      <c r="A10" s="492"/>
      <c r="B10" s="492"/>
      <c r="C10" s="537"/>
      <c r="D10" s="492"/>
      <c r="E10" s="492"/>
      <c r="F10" s="206" t="s">
        <v>51</v>
      </c>
      <c r="G10" s="207" t="s">
        <v>52</v>
      </c>
    </row>
    <row r="11" spans="1:10">
      <c r="A11" s="208" t="s">
        <v>292</v>
      </c>
      <c r="B11" s="205" t="s">
        <v>69</v>
      </c>
      <c r="C11" s="330" t="s">
        <v>530</v>
      </c>
      <c r="D11" s="210">
        <v>33</v>
      </c>
      <c r="E11" s="480">
        <f>AVERAGE(D11:D13)</f>
        <v>28.493333333333336</v>
      </c>
      <c r="F11" s="482">
        <f>E11</f>
        <v>28.493333333333336</v>
      </c>
      <c r="G11" s="484" t="s">
        <v>59</v>
      </c>
    </row>
    <row r="12" spans="1:10">
      <c r="A12" s="208" t="s">
        <v>293</v>
      </c>
      <c r="B12" s="205" t="s">
        <v>529</v>
      </c>
      <c r="C12" s="330" t="s">
        <v>531</v>
      </c>
      <c r="D12" s="210">
        <v>32.9</v>
      </c>
      <c r="E12" s="481"/>
      <c r="F12" s="483"/>
      <c r="G12" s="485"/>
    </row>
    <row r="13" spans="1:10">
      <c r="A13" s="208" t="s">
        <v>294</v>
      </c>
      <c r="B13" s="205" t="s">
        <v>70</v>
      </c>
      <c r="C13" s="330" t="s">
        <v>532</v>
      </c>
      <c r="D13" s="210">
        <v>19.579999999999998</v>
      </c>
      <c r="E13" s="495"/>
      <c r="F13" s="496"/>
      <c r="G13" s="497"/>
    </row>
    <row r="14" spans="1:10">
      <c r="C14" s="330"/>
    </row>
    <row r="15" spans="1:10">
      <c r="A15" s="214" t="s">
        <v>0</v>
      </c>
      <c r="B15" s="214" t="s">
        <v>54</v>
      </c>
      <c r="C15" s="486" t="s">
        <v>44</v>
      </c>
      <c r="D15" s="486"/>
      <c r="E15" s="486"/>
      <c r="F15" s="214" t="s">
        <v>55</v>
      </c>
      <c r="G15" s="214" t="s">
        <v>56</v>
      </c>
    </row>
    <row r="16" spans="1:10" ht="14.25">
      <c r="A16" s="240"/>
      <c r="B16" s="204" t="s">
        <v>41</v>
      </c>
      <c r="C16" s="535" t="s">
        <v>195</v>
      </c>
      <c r="D16" s="535"/>
      <c r="E16" s="535"/>
      <c r="F16" s="205" t="s">
        <v>2</v>
      </c>
      <c r="G16" s="215">
        <f>F19</f>
        <v>218.54</v>
      </c>
    </row>
    <row r="17" spans="1:7">
      <c r="A17" s="538" t="s">
        <v>45</v>
      </c>
      <c r="B17" s="538" t="s">
        <v>46</v>
      </c>
      <c r="C17" s="539" t="s">
        <v>57</v>
      </c>
      <c r="D17" s="538" t="s">
        <v>47</v>
      </c>
      <c r="E17" s="491" t="s">
        <v>58</v>
      </c>
      <c r="F17" s="538" t="s">
        <v>60</v>
      </c>
      <c r="G17" s="538"/>
    </row>
    <row r="18" spans="1:7">
      <c r="A18" s="538"/>
      <c r="B18" s="538"/>
      <c r="C18" s="539"/>
      <c r="D18" s="538"/>
      <c r="E18" s="492"/>
      <c r="F18" s="206" t="s">
        <v>51</v>
      </c>
      <c r="G18" s="207" t="s">
        <v>52</v>
      </c>
    </row>
    <row r="19" spans="1:7">
      <c r="A19" s="233" t="s">
        <v>48</v>
      </c>
      <c r="B19" s="229" t="s">
        <v>49</v>
      </c>
      <c r="C19" s="330" t="s">
        <v>50</v>
      </c>
      <c r="D19" s="234">
        <v>218.54</v>
      </c>
      <c r="E19" s="313">
        <f>D19</f>
        <v>218.54</v>
      </c>
      <c r="F19" s="242">
        <f>E19</f>
        <v>218.54</v>
      </c>
      <c r="G19" s="241" t="s">
        <v>59</v>
      </c>
    </row>
    <row r="21" spans="1:7">
      <c r="A21" s="341" t="s">
        <v>0</v>
      </c>
      <c r="B21" s="341" t="s">
        <v>54</v>
      </c>
      <c r="C21" s="508" t="s">
        <v>44</v>
      </c>
      <c r="D21" s="509"/>
      <c r="E21" s="510"/>
      <c r="F21" s="341" t="s">
        <v>71</v>
      </c>
      <c r="G21" s="341" t="s">
        <v>56</v>
      </c>
    </row>
    <row r="22" spans="1:7" ht="27">
      <c r="A22" s="218"/>
      <c r="B22" s="228" t="s">
        <v>7</v>
      </c>
      <c r="C22" s="383" t="s">
        <v>1030</v>
      </c>
      <c r="D22" s="326"/>
      <c r="E22" s="326"/>
      <c r="F22" s="229" t="s">
        <v>2</v>
      </c>
      <c r="G22" s="343">
        <f>F25</f>
        <v>105.5</v>
      </c>
    </row>
    <row r="23" spans="1:7" ht="13.15" customHeight="1">
      <c r="A23" s="511" t="s">
        <v>45</v>
      </c>
      <c r="B23" s="511" t="s">
        <v>46</v>
      </c>
      <c r="C23" s="513" t="s">
        <v>57</v>
      </c>
      <c r="D23" s="511" t="s">
        <v>47</v>
      </c>
      <c r="E23" s="511" t="s">
        <v>58</v>
      </c>
      <c r="F23" s="515" t="s">
        <v>60</v>
      </c>
      <c r="G23" s="516"/>
    </row>
    <row r="24" spans="1:7">
      <c r="A24" s="512"/>
      <c r="B24" s="512"/>
      <c r="C24" s="514"/>
      <c r="D24" s="512"/>
      <c r="E24" s="512"/>
      <c r="F24" s="231" t="s">
        <v>51</v>
      </c>
      <c r="G24" s="232" t="s">
        <v>52</v>
      </c>
    </row>
    <row r="25" spans="1:7" ht="13.5">
      <c r="A25" s="369" t="s">
        <v>1107</v>
      </c>
      <c r="B25" s="370" t="s">
        <v>1110</v>
      </c>
      <c r="C25" s="330" t="s">
        <v>1113</v>
      </c>
      <c r="D25" s="366">
        <v>140</v>
      </c>
      <c r="E25" s="480">
        <f>AVERAGE(D25:D28)</f>
        <v>105.5</v>
      </c>
      <c r="F25" s="505">
        <f>E25</f>
        <v>105.5</v>
      </c>
      <c r="G25" s="505" t="s">
        <v>59</v>
      </c>
    </row>
    <row r="26" spans="1:7" ht="13.5">
      <c r="A26" s="369" t="s">
        <v>2139</v>
      </c>
      <c r="B26" s="370" t="s">
        <v>2140</v>
      </c>
      <c r="C26" s="330" t="s">
        <v>2141</v>
      </c>
      <c r="D26" s="366">
        <v>170</v>
      </c>
      <c r="E26" s="504"/>
      <c r="F26" s="506"/>
      <c r="G26" s="506"/>
    </row>
    <row r="27" spans="1:7" ht="13.5">
      <c r="A27" s="369" t="s">
        <v>1108</v>
      </c>
      <c r="B27" s="370" t="s">
        <v>1111</v>
      </c>
      <c r="C27" s="330" t="s">
        <v>1114</v>
      </c>
      <c r="D27" s="366">
        <v>52</v>
      </c>
      <c r="E27" s="504"/>
      <c r="F27" s="506"/>
      <c r="G27" s="506"/>
    </row>
    <row r="28" spans="1:7" ht="13.5">
      <c r="A28" s="369" t="s">
        <v>1109</v>
      </c>
      <c r="B28" s="370" t="s">
        <v>1112</v>
      </c>
      <c r="C28" s="330" t="s">
        <v>1115</v>
      </c>
      <c r="D28" s="366">
        <v>60</v>
      </c>
      <c r="E28" s="495"/>
      <c r="F28" s="507"/>
      <c r="G28" s="507"/>
    </row>
    <row r="29" spans="1:7" ht="15">
      <c r="A29" s="220"/>
      <c r="B29" s="221"/>
      <c r="C29" s="333"/>
      <c r="D29" s="222"/>
      <c r="E29" s="223"/>
      <c r="F29" s="223"/>
      <c r="G29" s="223"/>
    </row>
    <row r="30" spans="1:7">
      <c r="A30" s="341" t="s">
        <v>0</v>
      </c>
      <c r="B30" s="341" t="s">
        <v>54</v>
      </c>
      <c r="C30" s="508" t="s">
        <v>44</v>
      </c>
      <c r="D30" s="509"/>
      <c r="E30" s="510"/>
      <c r="F30" s="341" t="s">
        <v>71</v>
      </c>
      <c r="G30" s="341" t="s">
        <v>56</v>
      </c>
    </row>
    <row r="31" spans="1:7" ht="27">
      <c r="A31" s="218"/>
      <c r="B31" s="228" t="s">
        <v>7</v>
      </c>
      <c r="C31" s="384" t="s">
        <v>1031</v>
      </c>
      <c r="D31" s="326"/>
      <c r="E31" s="326"/>
      <c r="F31" s="229" t="s">
        <v>2</v>
      </c>
      <c r="G31" s="343">
        <f>F34</f>
        <v>69.966666666666669</v>
      </c>
    </row>
    <row r="32" spans="1:7" ht="13.15" customHeight="1">
      <c r="A32" s="511" t="s">
        <v>45</v>
      </c>
      <c r="B32" s="511" t="s">
        <v>46</v>
      </c>
      <c r="C32" s="513" t="s">
        <v>57</v>
      </c>
      <c r="D32" s="511" t="s">
        <v>47</v>
      </c>
      <c r="E32" s="511" t="s">
        <v>58</v>
      </c>
      <c r="F32" s="515" t="s">
        <v>60</v>
      </c>
      <c r="G32" s="516"/>
    </row>
    <row r="33" spans="1:7">
      <c r="A33" s="512"/>
      <c r="B33" s="512"/>
      <c r="C33" s="514"/>
      <c r="D33" s="512"/>
      <c r="E33" s="512"/>
      <c r="F33" s="231" t="s">
        <v>51</v>
      </c>
      <c r="G33" s="232" t="s">
        <v>52</v>
      </c>
    </row>
    <row r="34" spans="1:7" ht="13.5">
      <c r="A34" s="369" t="s">
        <v>1107</v>
      </c>
      <c r="B34" s="370" t="s">
        <v>1110</v>
      </c>
      <c r="C34" s="330" t="s">
        <v>1113</v>
      </c>
      <c r="D34" s="366">
        <v>45</v>
      </c>
      <c r="E34" s="480">
        <f>AVERAGE(D34:D36)</f>
        <v>69.966666666666669</v>
      </c>
      <c r="F34" s="505">
        <f>E34</f>
        <v>69.966666666666669</v>
      </c>
      <c r="G34" s="505" t="s">
        <v>59</v>
      </c>
    </row>
    <row r="35" spans="1:7" ht="13.5">
      <c r="A35" s="369" t="s">
        <v>2139</v>
      </c>
      <c r="B35" s="370" t="s">
        <v>2140</v>
      </c>
      <c r="C35" s="330" t="s">
        <v>2141</v>
      </c>
      <c r="D35" s="366">
        <v>115</v>
      </c>
      <c r="E35" s="504"/>
      <c r="F35" s="506"/>
      <c r="G35" s="506"/>
    </row>
    <row r="36" spans="1:7" ht="13.5">
      <c r="A36" s="369" t="s">
        <v>2174</v>
      </c>
      <c r="B36" s="370"/>
      <c r="C36" s="330" t="s">
        <v>1044</v>
      </c>
      <c r="D36" s="366">
        <v>49.9</v>
      </c>
      <c r="E36" s="504"/>
      <c r="F36" s="506"/>
      <c r="G36" s="506"/>
    </row>
    <row r="37" spans="1:7" ht="15">
      <c r="A37" s="220"/>
      <c r="B37" s="221"/>
      <c r="C37" s="333"/>
      <c r="D37" s="394"/>
      <c r="E37" s="223"/>
      <c r="F37" s="223"/>
      <c r="G37" s="223"/>
    </row>
    <row r="38" spans="1:7">
      <c r="A38" s="341" t="s">
        <v>0</v>
      </c>
      <c r="B38" s="341" t="s">
        <v>54</v>
      </c>
      <c r="C38" s="508" t="s">
        <v>44</v>
      </c>
      <c r="D38" s="509"/>
      <c r="E38" s="510"/>
      <c r="F38" s="341" t="s">
        <v>71</v>
      </c>
      <c r="G38" s="341" t="s">
        <v>56</v>
      </c>
    </row>
    <row r="39" spans="1:7" ht="14.25">
      <c r="A39" s="218"/>
      <c r="B39" s="228" t="s">
        <v>7</v>
      </c>
      <c r="C39" s="384" t="s">
        <v>1116</v>
      </c>
      <c r="D39" s="326"/>
      <c r="E39" s="326"/>
      <c r="F39" s="229" t="s">
        <v>2</v>
      </c>
      <c r="G39" s="343">
        <f>F42</f>
        <v>40.25</v>
      </c>
    </row>
    <row r="40" spans="1:7" ht="13.15" customHeight="1">
      <c r="A40" s="511" t="s">
        <v>45</v>
      </c>
      <c r="B40" s="511" t="s">
        <v>46</v>
      </c>
      <c r="C40" s="513" t="s">
        <v>57</v>
      </c>
      <c r="D40" s="511" t="s">
        <v>47</v>
      </c>
      <c r="E40" s="511" t="s">
        <v>58</v>
      </c>
      <c r="F40" s="515" t="s">
        <v>60</v>
      </c>
      <c r="G40" s="516"/>
    </row>
    <row r="41" spans="1:7">
      <c r="A41" s="512"/>
      <c r="B41" s="512"/>
      <c r="C41" s="514"/>
      <c r="D41" s="512"/>
      <c r="E41" s="512"/>
      <c r="F41" s="231" t="s">
        <v>51</v>
      </c>
      <c r="G41" s="232" t="s">
        <v>52</v>
      </c>
    </row>
    <row r="42" spans="1:7" ht="13.5">
      <c r="A42" s="369" t="s">
        <v>1107</v>
      </c>
      <c r="B42" s="370" t="s">
        <v>1110</v>
      </c>
      <c r="C42" s="330" t="s">
        <v>1113</v>
      </c>
      <c r="D42" s="366">
        <v>50</v>
      </c>
      <c r="E42" s="480">
        <f>AVERAGE(D42:D45)</f>
        <v>40.25</v>
      </c>
      <c r="F42" s="505">
        <f>E42</f>
        <v>40.25</v>
      </c>
      <c r="G42" s="505" t="s">
        <v>59</v>
      </c>
    </row>
    <row r="43" spans="1:7" ht="13.5">
      <c r="A43" s="369" t="s">
        <v>2139</v>
      </c>
      <c r="B43" s="370" t="s">
        <v>2140</v>
      </c>
      <c r="C43" s="330" t="s">
        <v>2141</v>
      </c>
      <c r="D43" s="366">
        <v>35</v>
      </c>
      <c r="E43" s="504"/>
      <c r="F43" s="506"/>
      <c r="G43" s="506"/>
    </row>
    <row r="44" spans="1:7" ht="13.5">
      <c r="A44" s="369" t="s">
        <v>1108</v>
      </c>
      <c r="B44" s="370" t="s">
        <v>1111</v>
      </c>
      <c r="C44" s="330" t="s">
        <v>1114</v>
      </c>
      <c r="D44" s="366">
        <v>16</v>
      </c>
      <c r="E44" s="504"/>
      <c r="F44" s="506"/>
      <c r="G44" s="506"/>
    </row>
    <row r="45" spans="1:7" ht="13.5">
      <c r="A45" s="369" t="s">
        <v>1109</v>
      </c>
      <c r="B45" s="370" t="s">
        <v>1112</v>
      </c>
      <c r="C45" s="330" t="s">
        <v>1115</v>
      </c>
      <c r="D45" s="366">
        <v>60</v>
      </c>
      <c r="E45" s="495"/>
      <c r="F45" s="507"/>
      <c r="G45" s="507"/>
    </row>
    <row r="46" spans="1:7" ht="15">
      <c r="A46" s="220"/>
      <c r="B46" s="221"/>
      <c r="C46" s="333"/>
      <c r="D46" s="222"/>
      <c r="E46" s="223"/>
      <c r="F46" s="223"/>
      <c r="G46" s="223"/>
    </row>
    <row r="47" spans="1:7">
      <c r="A47" s="341" t="s">
        <v>0</v>
      </c>
      <c r="B47" s="341" t="s">
        <v>54</v>
      </c>
      <c r="C47" s="508" t="s">
        <v>44</v>
      </c>
      <c r="D47" s="509"/>
      <c r="E47" s="510"/>
      <c r="F47" s="341" t="s">
        <v>71</v>
      </c>
      <c r="G47" s="341" t="s">
        <v>56</v>
      </c>
    </row>
    <row r="48" spans="1:7" ht="14.25">
      <c r="A48" s="218"/>
      <c r="B48" s="228" t="s">
        <v>7</v>
      </c>
      <c r="C48" s="384" t="s">
        <v>1117</v>
      </c>
      <c r="D48" s="326"/>
      <c r="E48" s="326"/>
      <c r="F48" s="229" t="s">
        <v>2</v>
      </c>
      <c r="G48" s="343">
        <f>F51</f>
        <v>55.75</v>
      </c>
    </row>
    <row r="49" spans="1:7" ht="13.15" customHeight="1">
      <c r="A49" s="511" t="s">
        <v>45</v>
      </c>
      <c r="B49" s="511" t="s">
        <v>46</v>
      </c>
      <c r="C49" s="513" t="s">
        <v>57</v>
      </c>
      <c r="D49" s="511" t="s">
        <v>47</v>
      </c>
      <c r="E49" s="511" t="s">
        <v>58</v>
      </c>
      <c r="F49" s="515" t="s">
        <v>60</v>
      </c>
      <c r="G49" s="516"/>
    </row>
    <row r="50" spans="1:7">
      <c r="A50" s="512"/>
      <c r="B50" s="512"/>
      <c r="C50" s="514"/>
      <c r="D50" s="512"/>
      <c r="E50" s="512"/>
      <c r="F50" s="231" t="s">
        <v>51</v>
      </c>
      <c r="G50" s="232" t="s">
        <v>52</v>
      </c>
    </row>
    <row r="51" spans="1:7" ht="13.5">
      <c r="A51" s="369" t="s">
        <v>1107</v>
      </c>
      <c r="B51" s="370" t="s">
        <v>1110</v>
      </c>
      <c r="C51" s="330" t="s">
        <v>1113</v>
      </c>
      <c r="D51" s="366">
        <v>48</v>
      </c>
      <c r="E51" s="480">
        <f>AVERAGE(D51:D54)</f>
        <v>55.75</v>
      </c>
      <c r="F51" s="505">
        <f>E51</f>
        <v>55.75</v>
      </c>
      <c r="G51" s="505" t="s">
        <v>59</v>
      </c>
    </row>
    <row r="52" spans="1:7" ht="13.5">
      <c r="A52" s="369" t="s">
        <v>2139</v>
      </c>
      <c r="B52" s="370" t="s">
        <v>2140</v>
      </c>
      <c r="C52" s="330" t="s">
        <v>2141</v>
      </c>
      <c r="D52" s="366">
        <v>55</v>
      </c>
      <c r="E52" s="504"/>
      <c r="F52" s="506"/>
      <c r="G52" s="506"/>
    </row>
    <row r="53" spans="1:7" ht="13.5">
      <c r="A53" s="369" t="s">
        <v>1108</v>
      </c>
      <c r="B53" s="370" t="s">
        <v>1111</v>
      </c>
      <c r="C53" s="330" t="s">
        <v>1114</v>
      </c>
      <c r="D53" s="366">
        <v>20</v>
      </c>
      <c r="E53" s="504"/>
      <c r="F53" s="506"/>
      <c r="G53" s="506"/>
    </row>
    <row r="54" spans="1:7" ht="13.5">
      <c r="A54" s="369" t="s">
        <v>1109</v>
      </c>
      <c r="B54" s="370" t="s">
        <v>1112</v>
      </c>
      <c r="C54" s="330" t="s">
        <v>1115</v>
      </c>
      <c r="D54" s="366">
        <v>100</v>
      </c>
      <c r="E54" s="495"/>
      <c r="F54" s="507"/>
      <c r="G54" s="507"/>
    </row>
    <row r="55" spans="1:7" ht="15">
      <c r="A55" s="220"/>
      <c r="B55" s="221"/>
      <c r="C55" s="333"/>
      <c r="D55" s="394"/>
      <c r="E55" s="223"/>
      <c r="F55" s="223"/>
      <c r="G55" s="223"/>
    </row>
    <row r="56" spans="1:7">
      <c r="A56" s="341" t="s">
        <v>0</v>
      </c>
      <c r="B56" s="341" t="s">
        <v>54</v>
      </c>
      <c r="C56" s="508" t="s">
        <v>44</v>
      </c>
      <c r="D56" s="509"/>
      <c r="E56" s="510"/>
      <c r="F56" s="341" t="s">
        <v>71</v>
      </c>
      <c r="G56" s="341" t="s">
        <v>56</v>
      </c>
    </row>
    <row r="57" spans="1:7" ht="14.25">
      <c r="A57" s="218"/>
      <c r="B57" s="228" t="s">
        <v>7</v>
      </c>
      <c r="C57" s="384" t="s">
        <v>1118</v>
      </c>
      <c r="D57" s="326"/>
      <c r="E57" s="326"/>
      <c r="F57" s="229" t="s">
        <v>2</v>
      </c>
      <c r="G57" s="343">
        <f>F60</f>
        <v>3623.3333333333335</v>
      </c>
    </row>
    <row r="58" spans="1:7" ht="13.15" customHeight="1">
      <c r="A58" s="511" t="s">
        <v>45</v>
      </c>
      <c r="B58" s="511" t="s">
        <v>46</v>
      </c>
      <c r="C58" s="513" t="s">
        <v>57</v>
      </c>
      <c r="D58" s="511" t="s">
        <v>47</v>
      </c>
      <c r="E58" s="511" t="s">
        <v>58</v>
      </c>
      <c r="F58" s="515" t="s">
        <v>60</v>
      </c>
      <c r="G58" s="516"/>
    </row>
    <row r="59" spans="1:7">
      <c r="A59" s="512"/>
      <c r="B59" s="512"/>
      <c r="C59" s="514"/>
      <c r="D59" s="512"/>
      <c r="E59" s="512"/>
      <c r="F59" s="231" t="s">
        <v>51</v>
      </c>
      <c r="G59" s="232" t="s">
        <v>52</v>
      </c>
    </row>
    <row r="60" spans="1:7" ht="13.5">
      <c r="A60" s="369" t="s">
        <v>1107</v>
      </c>
      <c r="B60" s="370" t="s">
        <v>1110</v>
      </c>
      <c r="C60" s="330" t="s">
        <v>1113</v>
      </c>
      <c r="D60" s="366">
        <v>1600</v>
      </c>
      <c r="E60" s="480">
        <f>AVERAGE(D60:D62)</f>
        <v>3623.3333333333335</v>
      </c>
      <c r="F60" s="505">
        <f>E60</f>
        <v>3623.3333333333335</v>
      </c>
      <c r="G60" s="505" t="s">
        <v>59</v>
      </c>
    </row>
    <row r="61" spans="1:7" ht="13.5">
      <c r="A61" s="369" t="s">
        <v>2139</v>
      </c>
      <c r="B61" s="370" t="s">
        <v>2140</v>
      </c>
      <c r="C61" s="330" t="s">
        <v>2141</v>
      </c>
      <c r="D61" s="366">
        <v>5900</v>
      </c>
      <c r="E61" s="504"/>
      <c r="F61" s="506"/>
      <c r="G61" s="506"/>
    </row>
    <row r="62" spans="1:7" ht="13.5">
      <c r="A62" s="369" t="s">
        <v>1109</v>
      </c>
      <c r="B62" s="370" t="s">
        <v>1112</v>
      </c>
      <c r="C62" s="330" t="s">
        <v>1115</v>
      </c>
      <c r="D62" s="366">
        <v>3370</v>
      </c>
      <c r="E62" s="495"/>
      <c r="F62" s="507"/>
      <c r="G62" s="507"/>
    </row>
    <row r="63" spans="1:7" ht="15">
      <c r="A63" s="220"/>
      <c r="B63" s="221"/>
      <c r="C63" s="333"/>
      <c r="D63" s="222"/>
      <c r="E63" s="223"/>
      <c r="F63" s="223"/>
      <c r="G63" s="223"/>
    </row>
    <row r="64" spans="1:7">
      <c r="A64" s="341" t="s">
        <v>0</v>
      </c>
      <c r="B64" s="341" t="s">
        <v>54</v>
      </c>
      <c r="C64" s="508" t="s">
        <v>44</v>
      </c>
      <c r="D64" s="509"/>
      <c r="E64" s="510"/>
      <c r="F64" s="341" t="s">
        <v>71</v>
      </c>
      <c r="G64" s="341" t="s">
        <v>56</v>
      </c>
    </row>
    <row r="65" spans="1:7" ht="36">
      <c r="A65" s="218"/>
      <c r="B65" s="228" t="s">
        <v>7</v>
      </c>
      <c r="C65" s="385" t="s">
        <v>1119</v>
      </c>
      <c r="D65" s="326"/>
      <c r="E65" s="326"/>
      <c r="F65" s="229" t="s">
        <v>2</v>
      </c>
      <c r="G65" s="343">
        <f>F68</f>
        <v>116.75</v>
      </c>
    </row>
    <row r="66" spans="1:7" ht="13.15" customHeight="1">
      <c r="A66" s="511" t="s">
        <v>45</v>
      </c>
      <c r="B66" s="511" t="s">
        <v>46</v>
      </c>
      <c r="C66" s="513" t="s">
        <v>57</v>
      </c>
      <c r="D66" s="511" t="s">
        <v>47</v>
      </c>
      <c r="E66" s="511" t="s">
        <v>58</v>
      </c>
      <c r="F66" s="515" t="s">
        <v>60</v>
      </c>
      <c r="G66" s="516"/>
    </row>
    <row r="67" spans="1:7">
      <c r="A67" s="512"/>
      <c r="B67" s="512"/>
      <c r="C67" s="514"/>
      <c r="D67" s="512"/>
      <c r="E67" s="512"/>
      <c r="F67" s="231" t="s">
        <v>51</v>
      </c>
      <c r="G67" s="232" t="s">
        <v>52</v>
      </c>
    </row>
    <row r="68" spans="1:7" ht="13.5">
      <c r="A68" s="369" t="s">
        <v>1107</v>
      </c>
      <c r="B68" s="370" t="s">
        <v>1110</v>
      </c>
      <c r="C68" s="330" t="s">
        <v>1113</v>
      </c>
      <c r="D68" s="366">
        <v>157</v>
      </c>
      <c r="E68" s="480">
        <f>AVERAGE(D68:D71)</f>
        <v>116.75</v>
      </c>
      <c r="F68" s="505">
        <f>E68</f>
        <v>116.75</v>
      </c>
      <c r="G68" s="505" t="s">
        <v>59</v>
      </c>
    </row>
    <row r="69" spans="1:7" ht="13.5">
      <c r="A69" s="369" t="s">
        <v>2139</v>
      </c>
      <c r="B69" s="370" t="s">
        <v>2140</v>
      </c>
      <c r="C69" s="330" t="s">
        <v>2141</v>
      </c>
      <c r="D69" s="366">
        <v>150</v>
      </c>
      <c r="E69" s="504"/>
      <c r="F69" s="506"/>
      <c r="G69" s="506"/>
    </row>
    <row r="70" spans="1:7" ht="13.5">
      <c r="A70" s="369" t="s">
        <v>1108</v>
      </c>
      <c r="B70" s="370" t="s">
        <v>1111</v>
      </c>
      <c r="C70" s="330" t="s">
        <v>1114</v>
      </c>
      <c r="D70" s="366">
        <v>90</v>
      </c>
      <c r="E70" s="504"/>
      <c r="F70" s="506"/>
      <c r="G70" s="506"/>
    </row>
    <row r="71" spans="1:7" ht="13.5">
      <c r="A71" s="369" t="s">
        <v>1109</v>
      </c>
      <c r="B71" s="370" t="s">
        <v>1112</v>
      </c>
      <c r="C71" s="330" t="s">
        <v>1115</v>
      </c>
      <c r="D71" s="366">
        <v>70</v>
      </c>
      <c r="E71" s="495"/>
      <c r="F71" s="507"/>
      <c r="G71" s="507"/>
    </row>
    <row r="72" spans="1:7" ht="15">
      <c r="A72" s="220"/>
      <c r="B72" s="221"/>
      <c r="C72" s="333"/>
      <c r="D72" s="222"/>
      <c r="E72" s="223"/>
      <c r="F72" s="223"/>
      <c r="G72" s="223"/>
    </row>
    <row r="73" spans="1:7">
      <c r="A73" s="341" t="s">
        <v>0</v>
      </c>
      <c r="B73" s="341" t="s">
        <v>54</v>
      </c>
      <c r="C73" s="508" t="s">
        <v>44</v>
      </c>
      <c r="D73" s="509"/>
      <c r="E73" s="510"/>
      <c r="F73" s="341" t="s">
        <v>71</v>
      </c>
      <c r="G73" s="341" t="s">
        <v>56</v>
      </c>
    </row>
    <row r="74" spans="1:7" ht="27">
      <c r="A74" s="218"/>
      <c r="B74" s="228" t="s">
        <v>7</v>
      </c>
      <c r="C74" s="384" t="s">
        <v>1120</v>
      </c>
      <c r="D74" s="326"/>
      <c r="E74" s="326"/>
      <c r="F74" s="229" t="s">
        <v>2</v>
      </c>
      <c r="G74" s="343">
        <f>F77</f>
        <v>67.22</v>
      </c>
    </row>
    <row r="75" spans="1:7" ht="13.15" customHeight="1">
      <c r="A75" s="511" t="s">
        <v>45</v>
      </c>
      <c r="B75" s="511" t="s">
        <v>46</v>
      </c>
      <c r="C75" s="513" t="s">
        <v>57</v>
      </c>
      <c r="D75" s="511" t="s">
        <v>47</v>
      </c>
      <c r="E75" s="511" t="s">
        <v>58</v>
      </c>
      <c r="F75" s="515" t="s">
        <v>60</v>
      </c>
      <c r="G75" s="516"/>
    </row>
    <row r="76" spans="1:7">
      <c r="A76" s="512"/>
      <c r="B76" s="512"/>
      <c r="C76" s="514"/>
      <c r="D76" s="512"/>
      <c r="E76" s="512"/>
      <c r="F76" s="231" t="s">
        <v>51</v>
      </c>
      <c r="G76" s="232" t="s">
        <v>52</v>
      </c>
    </row>
    <row r="77" spans="1:7" ht="13.5">
      <c r="A77" s="369" t="s">
        <v>1107</v>
      </c>
      <c r="B77" s="370" t="s">
        <v>1110</v>
      </c>
      <c r="C77" s="330" t="s">
        <v>1113</v>
      </c>
      <c r="D77" s="366">
        <v>57.7</v>
      </c>
      <c r="E77" s="480">
        <f>AVERAGE(D77:D80)</f>
        <v>67.22</v>
      </c>
      <c r="F77" s="505">
        <f>E77</f>
        <v>67.22</v>
      </c>
      <c r="G77" s="505" t="s">
        <v>59</v>
      </c>
    </row>
    <row r="78" spans="1:7" ht="13.5">
      <c r="A78" s="369" t="s">
        <v>2139</v>
      </c>
      <c r="B78" s="370" t="s">
        <v>2140</v>
      </c>
      <c r="C78" s="330" t="s">
        <v>2141</v>
      </c>
      <c r="D78" s="366">
        <v>150</v>
      </c>
      <c r="E78" s="504"/>
      <c r="F78" s="506"/>
      <c r="G78" s="506"/>
    </row>
    <row r="79" spans="1:7" ht="13.5">
      <c r="A79" s="369" t="s">
        <v>1108</v>
      </c>
      <c r="B79" s="370" t="s">
        <v>1111</v>
      </c>
      <c r="C79" s="330" t="s">
        <v>1114</v>
      </c>
      <c r="D79" s="366">
        <v>21.18</v>
      </c>
      <c r="E79" s="504"/>
      <c r="F79" s="506"/>
      <c r="G79" s="506"/>
    </row>
    <row r="80" spans="1:7" ht="13.5">
      <c r="A80" s="369" t="s">
        <v>1109</v>
      </c>
      <c r="B80" s="370" t="s">
        <v>1112</v>
      </c>
      <c r="C80" s="330" t="s">
        <v>1115</v>
      </c>
      <c r="D80" s="366">
        <v>40</v>
      </c>
      <c r="E80" s="495"/>
      <c r="F80" s="507"/>
      <c r="G80" s="507"/>
    </row>
    <row r="81" spans="1:7" ht="15">
      <c r="A81" s="220"/>
      <c r="B81" s="221"/>
      <c r="C81" s="333"/>
      <c r="D81" s="222"/>
      <c r="E81" s="223"/>
      <c r="F81" s="223"/>
      <c r="G81" s="223"/>
    </row>
    <row r="82" spans="1:7">
      <c r="A82" s="214" t="s">
        <v>0</v>
      </c>
      <c r="B82" s="214" t="s">
        <v>54</v>
      </c>
      <c r="C82" s="486" t="s">
        <v>44</v>
      </c>
      <c r="D82" s="486"/>
      <c r="E82" s="486"/>
      <c r="F82" s="214" t="s">
        <v>55</v>
      </c>
      <c r="G82" s="214" t="s">
        <v>56</v>
      </c>
    </row>
    <row r="83" spans="1:7" ht="14.25">
      <c r="A83" s="216"/>
      <c r="B83" s="204" t="s">
        <v>41</v>
      </c>
      <c r="C83" s="498" t="s">
        <v>2159</v>
      </c>
      <c r="D83" s="499"/>
      <c r="E83" s="500"/>
      <c r="F83" s="205" t="s">
        <v>2</v>
      </c>
      <c r="G83" s="215">
        <f>F86</f>
        <v>6782.5</v>
      </c>
    </row>
    <row r="84" spans="1:7" ht="13.15" customHeight="1">
      <c r="A84" s="487" t="s">
        <v>45</v>
      </c>
      <c r="B84" s="487" t="s">
        <v>46</v>
      </c>
      <c r="C84" s="489" t="s">
        <v>57</v>
      </c>
      <c r="D84" s="487" t="s">
        <v>47</v>
      </c>
      <c r="E84" s="491" t="s">
        <v>58</v>
      </c>
      <c r="F84" s="493" t="s">
        <v>60</v>
      </c>
      <c r="G84" s="494"/>
    </row>
    <row r="85" spans="1:7">
      <c r="A85" s="488"/>
      <c r="B85" s="488"/>
      <c r="C85" s="490"/>
      <c r="D85" s="488"/>
      <c r="E85" s="492"/>
      <c r="F85" s="206" t="s">
        <v>51</v>
      </c>
      <c r="G85" s="207" t="s">
        <v>52</v>
      </c>
    </row>
    <row r="86" spans="1:7">
      <c r="A86" s="339" t="s">
        <v>1046</v>
      </c>
      <c r="B86" s="205"/>
      <c r="C86" s="332" t="s">
        <v>290</v>
      </c>
      <c r="D86" s="210">
        <v>6965</v>
      </c>
      <c r="E86" s="480">
        <f>AVERAGE(D86:D88)</f>
        <v>6782.5</v>
      </c>
      <c r="F86" s="482">
        <f>E86</f>
        <v>6782.5</v>
      </c>
      <c r="G86" s="484" t="s">
        <v>59</v>
      </c>
    </row>
    <row r="87" spans="1:7">
      <c r="A87" s="339" t="s">
        <v>1046</v>
      </c>
      <c r="B87" s="205"/>
      <c r="C87" s="332" t="s">
        <v>290</v>
      </c>
      <c r="D87" s="210">
        <v>6600</v>
      </c>
      <c r="E87" s="481"/>
      <c r="F87" s="483"/>
      <c r="G87" s="485"/>
    </row>
    <row r="88" spans="1:7">
      <c r="A88" s="339"/>
      <c r="B88" s="205"/>
      <c r="C88" s="330"/>
      <c r="D88" s="210"/>
      <c r="E88" s="495"/>
      <c r="F88" s="496"/>
      <c r="G88" s="497"/>
    </row>
    <row r="89" spans="1:7">
      <c r="A89" s="203"/>
      <c r="B89" s="203"/>
      <c r="C89" s="330"/>
      <c r="D89" s="203"/>
      <c r="E89" s="203"/>
      <c r="F89" s="203"/>
      <c r="G89" s="203"/>
    </row>
    <row r="90" spans="1:7">
      <c r="A90" s="402" t="s">
        <v>0</v>
      </c>
      <c r="B90" s="402" t="s">
        <v>54</v>
      </c>
      <c r="C90" s="486" t="s">
        <v>44</v>
      </c>
      <c r="D90" s="486"/>
      <c r="E90" s="486"/>
      <c r="F90" s="402" t="s">
        <v>55</v>
      </c>
      <c r="G90" s="402" t="s">
        <v>56</v>
      </c>
    </row>
    <row r="91" spans="1:7" ht="14.25">
      <c r="A91" s="216"/>
      <c r="B91" s="204" t="s">
        <v>41</v>
      </c>
      <c r="C91" s="498" t="s">
        <v>2714</v>
      </c>
      <c r="D91" s="499"/>
      <c r="E91" s="500"/>
      <c r="F91" s="205" t="s">
        <v>2</v>
      </c>
      <c r="G91" s="215">
        <f>F94</f>
        <v>42.95</v>
      </c>
    </row>
    <row r="92" spans="1:7" ht="13.15" customHeight="1">
      <c r="A92" s="487" t="s">
        <v>45</v>
      </c>
      <c r="B92" s="487" t="s">
        <v>46</v>
      </c>
      <c r="C92" s="489" t="s">
        <v>57</v>
      </c>
      <c r="D92" s="487" t="s">
        <v>47</v>
      </c>
      <c r="E92" s="491" t="s">
        <v>58</v>
      </c>
      <c r="F92" s="493" t="s">
        <v>60</v>
      </c>
      <c r="G92" s="494"/>
    </row>
    <row r="93" spans="1:7">
      <c r="A93" s="488"/>
      <c r="B93" s="488"/>
      <c r="C93" s="490"/>
      <c r="D93" s="488"/>
      <c r="E93" s="492"/>
      <c r="F93" s="206" t="s">
        <v>51</v>
      </c>
      <c r="G93" s="207" t="s">
        <v>52</v>
      </c>
    </row>
    <row r="94" spans="1:7">
      <c r="A94" s="339" t="s">
        <v>2173</v>
      </c>
      <c r="B94" s="205"/>
      <c r="C94" s="332" t="s">
        <v>290</v>
      </c>
      <c r="D94" s="210">
        <v>42</v>
      </c>
      <c r="E94" s="480">
        <f>AVERAGE(D94:D96)</f>
        <v>42.95</v>
      </c>
      <c r="F94" s="482">
        <f>E94</f>
        <v>42.95</v>
      </c>
      <c r="G94" s="484" t="s">
        <v>59</v>
      </c>
    </row>
    <row r="95" spans="1:7">
      <c r="A95" s="339" t="s">
        <v>2715</v>
      </c>
      <c r="B95" s="205"/>
      <c r="C95" s="332" t="s">
        <v>290</v>
      </c>
      <c r="D95" s="210">
        <v>43.9</v>
      </c>
      <c r="E95" s="481"/>
      <c r="F95" s="483"/>
      <c r="G95" s="485"/>
    </row>
    <row r="96" spans="1:7">
      <c r="A96" s="339"/>
      <c r="B96" s="205"/>
      <c r="C96" s="330"/>
      <c r="D96" s="210"/>
      <c r="E96" s="481"/>
      <c r="F96" s="496"/>
      <c r="G96" s="497"/>
    </row>
    <row r="97" spans="1:7">
      <c r="A97" s="203"/>
      <c r="B97" s="203"/>
      <c r="C97" s="330"/>
      <c r="D97" s="203"/>
      <c r="E97" s="203"/>
      <c r="F97" s="203"/>
      <c r="G97" s="203"/>
    </row>
    <row r="98" spans="1:7">
      <c r="A98" s="402" t="s">
        <v>0</v>
      </c>
      <c r="B98" s="402" t="s">
        <v>54</v>
      </c>
      <c r="C98" s="486" t="s">
        <v>44</v>
      </c>
      <c r="D98" s="486"/>
      <c r="E98" s="486"/>
      <c r="F98" s="402" t="s">
        <v>55</v>
      </c>
      <c r="G98" s="402" t="s">
        <v>56</v>
      </c>
    </row>
    <row r="99" spans="1:7" ht="14.25">
      <c r="A99" s="216"/>
      <c r="B99" s="204" t="s">
        <v>41</v>
      </c>
      <c r="C99" s="498" t="s">
        <v>2692</v>
      </c>
      <c r="D99" s="499"/>
      <c r="E99" s="500"/>
      <c r="F99" s="205" t="s">
        <v>78</v>
      </c>
      <c r="G99" s="215">
        <f>F102</f>
        <v>2.8736999999999999</v>
      </c>
    </row>
    <row r="100" spans="1:7" ht="13.15" customHeight="1">
      <c r="A100" s="487" t="s">
        <v>45</v>
      </c>
      <c r="B100" s="487" t="s">
        <v>46</v>
      </c>
      <c r="C100" s="489" t="s">
        <v>57</v>
      </c>
      <c r="D100" s="487" t="s">
        <v>47</v>
      </c>
      <c r="E100" s="491" t="s">
        <v>58</v>
      </c>
      <c r="F100" s="493" t="s">
        <v>60</v>
      </c>
      <c r="G100" s="494"/>
    </row>
    <row r="101" spans="1:7">
      <c r="A101" s="488"/>
      <c r="B101" s="488"/>
      <c r="C101" s="490"/>
      <c r="D101" s="488"/>
      <c r="E101" s="492"/>
      <c r="F101" s="206" t="s">
        <v>51</v>
      </c>
      <c r="G101" s="207" t="s">
        <v>52</v>
      </c>
    </row>
    <row r="102" spans="1:7" ht="22.9" customHeight="1">
      <c r="A102" s="339" t="s">
        <v>2716</v>
      </c>
      <c r="B102" s="205"/>
      <c r="C102" s="332" t="s">
        <v>290</v>
      </c>
      <c r="D102" s="210">
        <f>121.13/50</f>
        <v>2.4226000000000001</v>
      </c>
      <c r="E102" s="480">
        <f>AVERAGE(D102:D104)</f>
        <v>2.8736999999999999</v>
      </c>
      <c r="F102" s="482">
        <f>E102</f>
        <v>2.8736999999999999</v>
      </c>
      <c r="G102" s="484" t="s">
        <v>59</v>
      </c>
    </row>
    <row r="103" spans="1:7">
      <c r="A103" s="339" t="s">
        <v>2717</v>
      </c>
      <c r="B103" s="205"/>
      <c r="C103" s="332" t="s">
        <v>290</v>
      </c>
      <c r="D103" s="210">
        <f>149.9/50</f>
        <v>2.9980000000000002</v>
      </c>
      <c r="E103" s="481"/>
      <c r="F103" s="483"/>
      <c r="G103" s="485"/>
    </row>
    <row r="104" spans="1:7">
      <c r="A104" s="339" t="s">
        <v>2172</v>
      </c>
      <c r="B104" s="205"/>
      <c r="C104" s="330" t="s">
        <v>290</v>
      </c>
      <c r="D104" s="210">
        <f>320.05/100</f>
        <v>3.2004999999999999</v>
      </c>
      <c r="E104" s="495"/>
      <c r="F104" s="496"/>
      <c r="G104" s="497"/>
    </row>
    <row r="105" spans="1:7">
      <c r="A105" s="203"/>
      <c r="B105" s="203"/>
      <c r="C105" s="330"/>
      <c r="D105" s="203"/>
      <c r="E105" s="203"/>
      <c r="F105" s="203"/>
      <c r="G105" s="203"/>
    </row>
    <row r="106" spans="1:7">
      <c r="A106" s="402" t="s">
        <v>0</v>
      </c>
      <c r="B106" s="402" t="s">
        <v>54</v>
      </c>
      <c r="C106" s="486" t="s">
        <v>44</v>
      </c>
      <c r="D106" s="486"/>
      <c r="E106" s="486"/>
      <c r="F106" s="402" t="s">
        <v>55</v>
      </c>
      <c r="G106" s="402" t="s">
        <v>56</v>
      </c>
    </row>
    <row r="107" spans="1:7" ht="14.25">
      <c r="A107" s="216"/>
      <c r="B107" s="204" t="s">
        <v>41</v>
      </c>
      <c r="C107" s="498" t="s">
        <v>2718</v>
      </c>
      <c r="D107" s="499"/>
      <c r="E107" s="500"/>
      <c r="F107" s="205" t="s">
        <v>2</v>
      </c>
      <c r="G107" s="215">
        <f>F110</f>
        <v>26.593333333333334</v>
      </c>
    </row>
    <row r="108" spans="1:7" ht="13.15" customHeight="1">
      <c r="A108" s="487" t="s">
        <v>45</v>
      </c>
      <c r="B108" s="487" t="s">
        <v>46</v>
      </c>
      <c r="C108" s="489" t="s">
        <v>57</v>
      </c>
      <c r="D108" s="487" t="s">
        <v>47</v>
      </c>
      <c r="E108" s="491" t="s">
        <v>58</v>
      </c>
      <c r="F108" s="493" t="s">
        <v>60</v>
      </c>
      <c r="G108" s="494"/>
    </row>
    <row r="109" spans="1:7">
      <c r="A109" s="488"/>
      <c r="B109" s="488"/>
      <c r="C109" s="490"/>
      <c r="D109" s="488"/>
      <c r="E109" s="492"/>
      <c r="F109" s="206" t="s">
        <v>51</v>
      </c>
      <c r="G109" s="207" t="s">
        <v>52</v>
      </c>
    </row>
    <row r="110" spans="1:7" ht="22.9" customHeight="1">
      <c r="A110" s="339" t="s">
        <v>2720</v>
      </c>
      <c r="B110" s="205"/>
      <c r="C110" s="332" t="s">
        <v>290</v>
      </c>
      <c r="D110" s="210">
        <v>28.88</v>
      </c>
      <c r="E110" s="480">
        <f>AVERAGE(D110:D112)</f>
        <v>26.593333333333334</v>
      </c>
      <c r="F110" s="482">
        <f>E110</f>
        <v>26.593333333333334</v>
      </c>
      <c r="G110" s="484" t="s">
        <v>59</v>
      </c>
    </row>
    <row r="111" spans="1:7">
      <c r="A111" s="339" t="s">
        <v>2719</v>
      </c>
      <c r="B111" s="205"/>
      <c r="C111" s="332" t="s">
        <v>290</v>
      </c>
      <c r="D111" s="210">
        <v>22</v>
      </c>
      <c r="E111" s="481"/>
      <c r="F111" s="483"/>
      <c r="G111" s="485"/>
    </row>
    <row r="112" spans="1:7">
      <c r="A112" s="339" t="s">
        <v>2721</v>
      </c>
      <c r="B112" s="205"/>
      <c r="C112" s="330" t="s">
        <v>290</v>
      </c>
      <c r="D112" s="210">
        <v>28.9</v>
      </c>
      <c r="E112" s="495"/>
      <c r="F112" s="496"/>
      <c r="G112" s="497"/>
    </row>
    <row r="113" spans="1:7">
      <c r="A113" s="203"/>
      <c r="B113" s="203"/>
      <c r="C113" s="330"/>
      <c r="D113" s="203"/>
      <c r="E113" s="203"/>
      <c r="F113" s="203"/>
      <c r="G113" s="203"/>
    </row>
    <row r="114" spans="1:7">
      <c r="A114" s="402" t="s">
        <v>0</v>
      </c>
      <c r="B114" s="402" t="s">
        <v>54</v>
      </c>
      <c r="C114" s="486" t="s">
        <v>44</v>
      </c>
      <c r="D114" s="486"/>
      <c r="E114" s="486"/>
      <c r="F114" s="402" t="s">
        <v>55</v>
      </c>
      <c r="G114" s="402" t="s">
        <v>56</v>
      </c>
    </row>
    <row r="115" spans="1:7" ht="14.25">
      <c r="A115" s="216"/>
      <c r="B115" s="204" t="s">
        <v>41</v>
      </c>
      <c r="C115" s="498" t="s">
        <v>2722</v>
      </c>
      <c r="D115" s="499"/>
      <c r="E115" s="500"/>
      <c r="F115" s="205" t="s">
        <v>2</v>
      </c>
      <c r="G115" s="215">
        <f>F118</f>
        <v>26.266666666666666</v>
      </c>
    </row>
    <row r="116" spans="1:7" ht="13.15" customHeight="1">
      <c r="A116" s="487" t="s">
        <v>45</v>
      </c>
      <c r="B116" s="487" t="s">
        <v>46</v>
      </c>
      <c r="C116" s="489" t="s">
        <v>57</v>
      </c>
      <c r="D116" s="487" t="s">
        <v>47</v>
      </c>
      <c r="E116" s="491" t="s">
        <v>58</v>
      </c>
      <c r="F116" s="493" t="s">
        <v>60</v>
      </c>
      <c r="G116" s="494"/>
    </row>
    <row r="117" spans="1:7">
      <c r="A117" s="488"/>
      <c r="B117" s="488"/>
      <c r="C117" s="490"/>
      <c r="D117" s="488"/>
      <c r="E117" s="492"/>
      <c r="F117" s="206" t="s">
        <v>51</v>
      </c>
      <c r="G117" s="207" t="s">
        <v>52</v>
      </c>
    </row>
    <row r="118" spans="1:7" ht="22.9" customHeight="1">
      <c r="A118" s="339" t="s">
        <v>2723</v>
      </c>
      <c r="B118" s="205"/>
      <c r="C118" s="332" t="s">
        <v>290</v>
      </c>
      <c r="D118" s="210">
        <v>25.9</v>
      </c>
      <c r="E118" s="480">
        <f>AVERAGE(D118:D120)</f>
        <v>26.266666666666666</v>
      </c>
      <c r="F118" s="482">
        <f>E118</f>
        <v>26.266666666666666</v>
      </c>
      <c r="G118" s="484" t="s">
        <v>59</v>
      </c>
    </row>
    <row r="119" spans="1:7">
      <c r="A119" s="339" t="s">
        <v>2719</v>
      </c>
      <c r="B119" s="205"/>
      <c r="C119" s="332" t="s">
        <v>290</v>
      </c>
      <c r="D119" s="210">
        <v>22</v>
      </c>
      <c r="E119" s="481"/>
      <c r="F119" s="483"/>
      <c r="G119" s="485"/>
    </row>
    <row r="120" spans="1:7">
      <c r="A120" s="339" t="s">
        <v>2721</v>
      </c>
      <c r="B120" s="205"/>
      <c r="C120" s="330" t="s">
        <v>290</v>
      </c>
      <c r="D120" s="210">
        <v>30.9</v>
      </c>
      <c r="E120" s="495"/>
      <c r="F120" s="496"/>
      <c r="G120" s="497"/>
    </row>
    <row r="121" spans="1:7">
      <c r="A121" s="203"/>
      <c r="B121" s="203"/>
      <c r="C121" s="330"/>
      <c r="D121" s="203"/>
      <c r="E121" s="203"/>
      <c r="F121" s="203"/>
      <c r="G121" s="203"/>
    </row>
    <row r="122" spans="1:7">
      <c r="A122" s="402" t="s">
        <v>0</v>
      </c>
      <c r="B122" s="402" t="s">
        <v>54</v>
      </c>
      <c r="C122" s="486" t="s">
        <v>44</v>
      </c>
      <c r="D122" s="486"/>
      <c r="E122" s="486"/>
      <c r="F122" s="402" t="s">
        <v>55</v>
      </c>
      <c r="G122" s="402" t="s">
        <v>56</v>
      </c>
    </row>
    <row r="123" spans="1:7" ht="14.25">
      <c r="A123" s="216"/>
      <c r="B123" s="204" t="s">
        <v>41</v>
      </c>
      <c r="C123" s="498" t="s">
        <v>2726</v>
      </c>
      <c r="D123" s="499"/>
      <c r="E123" s="500"/>
      <c r="F123" s="205" t="s">
        <v>51</v>
      </c>
      <c r="G123" s="215">
        <f>F126</f>
        <v>1.6933333333333334</v>
      </c>
    </row>
    <row r="124" spans="1:7" ht="13.15" customHeight="1">
      <c r="A124" s="487" t="s">
        <v>45</v>
      </c>
      <c r="B124" s="487" t="s">
        <v>46</v>
      </c>
      <c r="C124" s="489" t="s">
        <v>57</v>
      </c>
      <c r="D124" s="487" t="s">
        <v>47</v>
      </c>
      <c r="E124" s="491" t="s">
        <v>58</v>
      </c>
      <c r="F124" s="493" t="s">
        <v>60</v>
      </c>
      <c r="G124" s="494"/>
    </row>
    <row r="125" spans="1:7">
      <c r="A125" s="488"/>
      <c r="B125" s="488"/>
      <c r="C125" s="490"/>
      <c r="D125" s="488"/>
      <c r="E125" s="492"/>
      <c r="F125" s="206" t="s">
        <v>51</v>
      </c>
      <c r="G125" s="207" t="s">
        <v>52</v>
      </c>
    </row>
    <row r="126" spans="1:7" ht="22.9" customHeight="1">
      <c r="A126" s="339" t="s">
        <v>2724</v>
      </c>
      <c r="B126" s="205"/>
      <c r="C126" s="332" t="s">
        <v>290</v>
      </c>
      <c r="D126" s="210">
        <f>191.36/100</f>
        <v>1.9136000000000002</v>
      </c>
      <c r="E126" s="480">
        <f>AVERAGE(D126:D128)</f>
        <v>1.6933333333333334</v>
      </c>
      <c r="F126" s="482">
        <f>E126</f>
        <v>1.6933333333333334</v>
      </c>
      <c r="G126" s="484" t="s">
        <v>59</v>
      </c>
    </row>
    <row r="127" spans="1:7">
      <c r="A127" s="339" t="s">
        <v>2727</v>
      </c>
      <c r="B127" s="205"/>
      <c r="C127" s="332" t="s">
        <v>290</v>
      </c>
      <c r="D127" s="210">
        <f>145.9/100</f>
        <v>1.4590000000000001</v>
      </c>
      <c r="E127" s="481"/>
      <c r="F127" s="483"/>
      <c r="G127" s="485"/>
    </row>
    <row r="128" spans="1:7">
      <c r="A128" s="339" t="s">
        <v>2725</v>
      </c>
      <c r="B128" s="205"/>
      <c r="C128" s="330" t="s">
        <v>290</v>
      </c>
      <c r="D128" s="210">
        <f>170.74/100</f>
        <v>1.7074</v>
      </c>
      <c r="E128" s="495"/>
      <c r="F128" s="496"/>
      <c r="G128" s="497"/>
    </row>
    <row r="129" spans="1:7">
      <c r="A129" s="203"/>
      <c r="B129" s="203"/>
      <c r="C129" s="330"/>
      <c r="D129" s="203"/>
      <c r="E129" s="203"/>
      <c r="F129" s="203"/>
      <c r="G129" s="203"/>
    </row>
    <row r="130" spans="1:7">
      <c r="A130" s="392" t="s">
        <v>0</v>
      </c>
      <c r="B130" s="392" t="s">
        <v>54</v>
      </c>
      <c r="C130" s="486" t="s">
        <v>44</v>
      </c>
      <c r="D130" s="486"/>
      <c r="E130" s="486"/>
      <c r="F130" s="392" t="s">
        <v>55</v>
      </c>
      <c r="G130" s="392" t="s">
        <v>56</v>
      </c>
    </row>
    <row r="131" spans="1:7" ht="14.25">
      <c r="A131" s="216"/>
      <c r="B131" s="204" t="s">
        <v>41</v>
      </c>
      <c r="C131" s="498" t="s">
        <v>2161</v>
      </c>
      <c r="D131" s="499"/>
      <c r="E131" s="500"/>
      <c r="F131" s="205" t="s">
        <v>2</v>
      </c>
      <c r="G131" s="215">
        <f>F134</f>
        <v>53.550000000000004</v>
      </c>
    </row>
    <row r="132" spans="1:7" ht="13.15" customHeight="1">
      <c r="A132" s="487" t="s">
        <v>45</v>
      </c>
      <c r="B132" s="487" t="s">
        <v>46</v>
      </c>
      <c r="C132" s="489" t="s">
        <v>57</v>
      </c>
      <c r="D132" s="487" t="s">
        <v>47</v>
      </c>
      <c r="E132" s="491" t="s">
        <v>58</v>
      </c>
      <c r="F132" s="493" t="s">
        <v>60</v>
      </c>
      <c r="G132" s="494"/>
    </row>
    <row r="133" spans="1:7">
      <c r="A133" s="488"/>
      <c r="B133" s="488"/>
      <c r="C133" s="490"/>
      <c r="D133" s="488"/>
      <c r="E133" s="492"/>
      <c r="F133" s="206" t="s">
        <v>51</v>
      </c>
      <c r="G133" s="207" t="s">
        <v>52</v>
      </c>
    </row>
    <row r="134" spans="1:7">
      <c r="A134" s="339" t="s">
        <v>291</v>
      </c>
      <c r="B134" s="205"/>
      <c r="C134" s="332" t="s">
        <v>290</v>
      </c>
      <c r="D134" s="210">
        <v>46.99</v>
      </c>
      <c r="E134" s="480">
        <f>AVERAGE(D134:D136)</f>
        <v>53.550000000000004</v>
      </c>
      <c r="F134" s="482">
        <f>E134</f>
        <v>53.550000000000004</v>
      </c>
      <c r="G134" s="484" t="s">
        <v>59</v>
      </c>
    </row>
    <row r="135" spans="1:7">
      <c r="A135" s="339" t="s">
        <v>2162</v>
      </c>
      <c r="B135" s="205"/>
      <c r="C135" s="332" t="s">
        <v>290</v>
      </c>
      <c r="D135" s="210">
        <v>56.91</v>
      </c>
      <c r="E135" s="481"/>
      <c r="F135" s="483"/>
      <c r="G135" s="485"/>
    </row>
    <row r="136" spans="1:7">
      <c r="A136" s="339" t="s">
        <v>2160</v>
      </c>
      <c r="B136" s="205"/>
      <c r="C136" s="332" t="s">
        <v>290</v>
      </c>
      <c r="D136" s="210">
        <v>56.75</v>
      </c>
      <c r="E136" s="481"/>
      <c r="F136" s="496"/>
      <c r="G136" s="497"/>
    </row>
    <row r="137" spans="1:7">
      <c r="A137" s="203"/>
      <c r="B137" s="203"/>
      <c r="C137" s="330"/>
      <c r="D137" s="203"/>
      <c r="E137" s="203"/>
      <c r="F137" s="203"/>
      <c r="G137" s="203"/>
    </row>
    <row r="138" spans="1:7">
      <c r="A138" s="402" t="s">
        <v>0</v>
      </c>
      <c r="B138" s="402" t="s">
        <v>54</v>
      </c>
      <c r="C138" s="486" t="s">
        <v>44</v>
      </c>
      <c r="D138" s="486"/>
      <c r="E138" s="486"/>
      <c r="F138" s="402" t="s">
        <v>55</v>
      </c>
      <c r="G138" s="402" t="s">
        <v>56</v>
      </c>
    </row>
    <row r="139" spans="1:7" ht="25.5">
      <c r="A139" s="216"/>
      <c r="B139" s="204" t="s">
        <v>41</v>
      </c>
      <c r="C139" s="237" t="s">
        <v>2696</v>
      </c>
      <c r="D139" s="396"/>
      <c r="E139" s="397"/>
      <c r="F139" s="205" t="s">
        <v>2</v>
      </c>
      <c r="G139" s="215">
        <f>F142</f>
        <v>734.19666666666672</v>
      </c>
    </row>
    <row r="140" spans="1:7" ht="13.15" customHeight="1">
      <c r="A140" s="487" t="s">
        <v>45</v>
      </c>
      <c r="B140" s="487" t="s">
        <v>46</v>
      </c>
      <c r="C140" s="489" t="s">
        <v>57</v>
      </c>
      <c r="D140" s="487" t="s">
        <v>47</v>
      </c>
      <c r="E140" s="491" t="s">
        <v>58</v>
      </c>
      <c r="F140" s="493" t="s">
        <v>60</v>
      </c>
      <c r="G140" s="494"/>
    </row>
    <row r="141" spans="1:7">
      <c r="A141" s="488"/>
      <c r="B141" s="488"/>
      <c r="C141" s="490"/>
      <c r="D141" s="488"/>
      <c r="E141" s="492"/>
      <c r="F141" s="206" t="s">
        <v>51</v>
      </c>
      <c r="G141" s="207" t="s">
        <v>52</v>
      </c>
    </row>
    <row r="142" spans="1:7">
      <c r="A142" s="339" t="s">
        <v>2728</v>
      </c>
      <c r="B142" s="205"/>
      <c r="C142" s="332" t="s">
        <v>1044</v>
      </c>
      <c r="D142" s="210">
        <v>699</v>
      </c>
      <c r="E142" s="480">
        <f>AVERAGE(D142:D144)</f>
        <v>734.19666666666672</v>
      </c>
      <c r="F142" s="482">
        <f>E142</f>
        <v>734.19666666666672</v>
      </c>
      <c r="G142" s="484" t="s">
        <v>59</v>
      </c>
    </row>
    <row r="143" spans="1:7">
      <c r="A143" s="378" t="s">
        <v>2729</v>
      </c>
      <c r="B143" s="398"/>
      <c r="C143" s="368" t="s">
        <v>1044</v>
      </c>
      <c r="D143" s="399">
        <v>803.69</v>
      </c>
      <c r="E143" s="481"/>
      <c r="F143" s="483"/>
      <c r="G143" s="485"/>
    </row>
    <row r="144" spans="1:7">
      <c r="A144" s="378" t="s">
        <v>2730</v>
      </c>
      <c r="B144" s="398"/>
      <c r="C144" s="368" t="s">
        <v>1044</v>
      </c>
      <c r="D144" s="399">
        <v>699.9</v>
      </c>
      <c r="E144" s="481"/>
      <c r="F144" s="483"/>
      <c r="G144" s="485"/>
    </row>
    <row r="145" spans="1:9">
      <c r="A145" s="378"/>
      <c r="B145" s="398"/>
      <c r="C145" s="368"/>
      <c r="D145" s="399"/>
      <c r="E145" s="403"/>
      <c r="F145" s="404"/>
      <c r="G145" s="405"/>
    </row>
    <row r="146" spans="1:9">
      <c r="A146" s="402" t="s">
        <v>0</v>
      </c>
      <c r="B146" s="402" t="s">
        <v>54</v>
      </c>
      <c r="C146" s="486" t="s">
        <v>44</v>
      </c>
      <c r="D146" s="486"/>
      <c r="E146" s="486"/>
      <c r="F146" s="402" t="s">
        <v>55</v>
      </c>
      <c r="G146" s="402" t="s">
        <v>56</v>
      </c>
    </row>
    <row r="147" spans="1:9" ht="14.25">
      <c r="A147" s="216"/>
      <c r="B147" s="204" t="s">
        <v>41</v>
      </c>
      <c r="C147" s="237" t="s">
        <v>2697</v>
      </c>
      <c r="D147" s="396"/>
      <c r="E147" s="397"/>
      <c r="F147" s="205" t="s">
        <v>2</v>
      </c>
      <c r="G147" s="215">
        <f>F150</f>
        <v>1825.7166666666665</v>
      </c>
    </row>
    <row r="148" spans="1:9" ht="13.15" customHeight="1">
      <c r="A148" s="487" t="s">
        <v>45</v>
      </c>
      <c r="B148" s="487" t="s">
        <v>46</v>
      </c>
      <c r="C148" s="489" t="s">
        <v>57</v>
      </c>
      <c r="D148" s="487" t="s">
        <v>47</v>
      </c>
      <c r="E148" s="491" t="s">
        <v>58</v>
      </c>
      <c r="F148" s="493" t="s">
        <v>60</v>
      </c>
      <c r="G148" s="494"/>
    </row>
    <row r="149" spans="1:9">
      <c r="A149" s="488"/>
      <c r="B149" s="488"/>
      <c r="C149" s="490"/>
      <c r="D149" s="488"/>
      <c r="E149" s="492"/>
      <c r="F149" s="206" t="s">
        <v>51</v>
      </c>
      <c r="G149" s="207" t="s">
        <v>52</v>
      </c>
    </row>
    <row r="150" spans="1:9">
      <c r="A150" s="339" t="s">
        <v>2731</v>
      </c>
      <c r="B150" s="205"/>
      <c r="C150" s="332" t="s">
        <v>1044</v>
      </c>
      <c r="D150" s="210">
        <v>1802.25</v>
      </c>
      <c r="E150" s="480">
        <f>AVERAGE(D150:D152)</f>
        <v>1825.7166666666665</v>
      </c>
      <c r="F150" s="482">
        <f>E150</f>
        <v>1825.7166666666665</v>
      </c>
      <c r="G150" s="484" t="s">
        <v>59</v>
      </c>
    </row>
    <row r="151" spans="1:9">
      <c r="A151" s="378" t="s">
        <v>2725</v>
      </c>
      <c r="B151" s="398"/>
      <c r="C151" s="368" t="s">
        <v>1044</v>
      </c>
      <c r="D151" s="399">
        <v>1889.9</v>
      </c>
      <c r="E151" s="481"/>
      <c r="F151" s="483"/>
      <c r="G151" s="485"/>
    </row>
    <row r="152" spans="1:9">
      <c r="A152" s="378" t="s">
        <v>291</v>
      </c>
      <c r="B152" s="398"/>
      <c r="C152" s="368" t="s">
        <v>1044</v>
      </c>
      <c r="D152" s="399">
        <v>1785</v>
      </c>
      <c r="E152" s="481"/>
      <c r="F152" s="483"/>
      <c r="G152" s="485"/>
    </row>
    <row r="153" spans="1:9">
      <c r="A153" s="378"/>
      <c r="B153" s="398"/>
      <c r="C153" s="368"/>
      <c r="D153" s="399"/>
      <c r="E153" s="403"/>
      <c r="F153" s="404"/>
      <c r="G153" s="405"/>
    </row>
    <row r="154" spans="1:9">
      <c r="A154" s="402" t="s">
        <v>0</v>
      </c>
      <c r="B154" s="402" t="s">
        <v>54</v>
      </c>
      <c r="C154" s="486" t="s">
        <v>44</v>
      </c>
      <c r="D154" s="486"/>
      <c r="E154" s="486"/>
      <c r="F154" s="402" t="s">
        <v>55</v>
      </c>
      <c r="G154" s="402" t="s">
        <v>56</v>
      </c>
    </row>
    <row r="155" spans="1:9" ht="25.5">
      <c r="A155" s="216"/>
      <c r="B155" s="204" t="s">
        <v>41</v>
      </c>
      <c r="C155" s="237" t="s">
        <v>2735</v>
      </c>
      <c r="D155" s="396"/>
      <c r="E155" s="397"/>
      <c r="F155" s="205" t="s">
        <v>2</v>
      </c>
      <c r="G155" s="215">
        <f>F158</f>
        <v>79.615000000000009</v>
      </c>
    </row>
    <row r="156" spans="1:9" ht="13.15" customHeight="1">
      <c r="A156" s="487" t="s">
        <v>45</v>
      </c>
      <c r="B156" s="487" t="s">
        <v>46</v>
      </c>
      <c r="C156" s="489" t="s">
        <v>57</v>
      </c>
      <c r="D156" s="487" t="s">
        <v>47</v>
      </c>
      <c r="E156" s="491" t="s">
        <v>58</v>
      </c>
      <c r="F156" s="493" t="s">
        <v>60</v>
      </c>
      <c r="G156" s="494"/>
    </row>
    <row r="157" spans="1:9">
      <c r="A157" s="488"/>
      <c r="B157" s="488"/>
      <c r="C157" s="490"/>
      <c r="D157" s="488"/>
      <c r="E157" s="492"/>
      <c r="F157" s="206" t="s">
        <v>51</v>
      </c>
      <c r="G157" s="207" t="s">
        <v>52</v>
      </c>
    </row>
    <row r="158" spans="1:9" ht="15">
      <c r="A158" s="339" t="s">
        <v>2736</v>
      </c>
      <c r="B158" s="205" t="s">
        <v>2737</v>
      </c>
      <c r="C158" s="407" t="s">
        <v>2744</v>
      </c>
      <c r="D158" s="210">
        <v>78.97</v>
      </c>
      <c r="E158" s="480">
        <f>AVERAGE(D158:D160)</f>
        <v>79.615000000000009</v>
      </c>
      <c r="F158" s="482">
        <f>E158</f>
        <v>79.615000000000009</v>
      </c>
      <c r="G158" s="484" t="s">
        <v>59</v>
      </c>
    </row>
    <row r="159" spans="1:9" ht="15">
      <c r="A159" s="378" t="s">
        <v>2738</v>
      </c>
      <c r="B159" s="398" t="s">
        <v>2742</v>
      </c>
      <c r="C159" s="408" t="s">
        <v>2741</v>
      </c>
      <c r="D159" s="399">
        <v>80.260000000000005</v>
      </c>
      <c r="E159" s="481"/>
      <c r="F159" s="483"/>
      <c r="G159" s="485"/>
      <c r="I159" s="20" t="s">
        <v>2740</v>
      </c>
    </row>
    <row r="160" spans="1:9">
      <c r="A160" s="378" t="s">
        <v>2739</v>
      </c>
      <c r="B160" s="398" t="s">
        <v>2743</v>
      </c>
      <c r="C160" s="368"/>
      <c r="D160" s="399"/>
      <c r="E160" s="481"/>
      <c r="F160" s="483"/>
      <c r="G160" s="485"/>
    </row>
    <row r="161" spans="1:7">
      <c r="A161" s="378"/>
      <c r="B161" s="398"/>
      <c r="C161" s="368"/>
      <c r="D161" s="399"/>
      <c r="E161" s="403"/>
      <c r="F161" s="404"/>
      <c r="G161" s="405"/>
    </row>
    <row r="162" spans="1:7">
      <c r="A162" s="392" t="s">
        <v>0</v>
      </c>
      <c r="B162" s="392" t="s">
        <v>54</v>
      </c>
      <c r="C162" s="486" t="s">
        <v>44</v>
      </c>
      <c r="D162" s="486"/>
      <c r="E162" s="486"/>
      <c r="F162" s="392" t="s">
        <v>55</v>
      </c>
      <c r="G162" s="392" t="s">
        <v>56</v>
      </c>
    </row>
    <row r="163" spans="1:7" ht="14.25">
      <c r="A163" s="216"/>
      <c r="B163" s="204" t="s">
        <v>41</v>
      </c>
      <c r="C163" s="395" t="s">
        <v>2627</v>
      </c>
      <c r="D163" s="396"/>
      <c r="E163" s="397"/>
      <c r="F163" s="205" t="s">
        <v>2</v>
      </c>
      <c r="G163" s="215">
        <f>F166</f>
        <v>6928.97</v>
      </c>
    </row>
    <row r="164" spans="1:7" ht="13.15" customHeight="1">
      <c r="A164" s="487" t="s">
        <v>45</v>
      </c>
      <c r="B164" s="487" t="s">
        <v>46</v>
      </c>
      <c r="C164" s="489" t="s">
        <v>57</v>
      </c>
      <c r="D164" s="487" t="s">
        <v>47</v>
      </c>
      <c r="E164" s="491" t="s">
        <v>58</v>
      </c>
      <c r="F164" s="493" t="s">
        <v>60</v>
      </c>
      <c r="G164" s="494"/>
    </row>
    <row r="165" spans="1:7">
      <c r="A165" s="488"/>
      <c r="B165" s="488"/>
      <c r="C165" s="490"/>
      <c r="D165" s="488"/>
      <c r="E165" s="492"/>
      <c r="F165" s="206" t="s">
        <v>51</v>
      </c>
      <c r="G165" s="207" t="s">
        <v>52</v>
      </c>
    </row>
    <row r="166" spans="1:7">
      <c r="A166" s="339" t="s">
        <v>291</v>
      </c>
      <c r="B166" s="205"/>
      <c r="C166" s="332" t="s">
        <v>1044</v>
      </c>
      <c r="D166" s="210">
        <v>7687.82</v>
      </c>
      <c r="E166" s="480">
        <f>AVERAGE(D166:D168)</f>
        <v>6928.97</v>
      </c>
      <c r="F166" s="482">
        <f>E166</f>
        <v>6928.97</v>
      </c>
      <c r="G166" s="484" t="s">
        <v>59</v>
      </c>
    </row>
    <row r="167" spans="1:7">
      <c r="A167" s="378" t="s">
        <v>2168</v>
      </c>
      <c r="B167" s="398"/>
      <c r="C167" s="368" t="s">
        <v>1044</v>
      </c>
      <c r="D167" s="399">
        <v>5999.16</v>
      </c>
      <c r="E167" s="481"/>
      <c r="F167" s="483"/>
      <c r="G167" s="485"/>
    </row>
    <row r="168" spans="1:7">
      <c r="A168" s="378" t="s">
        <v>2628</v>
      </c>
      <c r="B168" s="398"/>
      <c r="C168" s="368" t="s">
        <v>1044</v>
      </c>
      <c r="D168" s="399">
        <v>7099.93</v>
      </c>
      <c r="E168" s="481"/>
      <c r="F168" s="483"/>
      <c r="G168" s="485"/>
    </row>
    <row r="169" spans="1:7">
      <c r="A169" s="378"/>
      <c r="B169" s="398"/>
      <c r="C169" s="368"/>
      <c r="D169" s="399"/>
      <c r="E169" s="403"/>
      <c r="F169" s="404"/>
      <c r="G169" s="405"/>
    </row>
    <row r="170" spans="1:7">
      <c r="A170" s="402" t="s">
        <v>0</v>
      </c>
      <c r="B170" s="402" t="s">
        <v>54</v>
      </c>
      <c r="C170" s="486" t="s">
        <v>44</v>
      </c>
      <c r="D170" s="486"/>
      <c r="E170" s="486"/>
      <c r="F170" s="402" t="s">
        <v>55</v>
      </c>
      <c r="G170" s="402" t="s">
        <v>56</v>
      </c>
    </row>
    <row r="171" spans="1:7" ht="14.25">
      <c r="A171" s="216"/>
      <c r="B171" s="204" t="s">
        <v>41</v>
      </c>
      <c r="C171" s="406" t="s">
        <v>2679</v>
      </c>
      <c r="D171" s="396"/>
      <c r="E171" s="397"/>
      <c r="F171" s="205" t="s">
        <v>2</v>
      </c>
      <c r="G171" s="215">
        <f>F174</f>
        <v>19.22666666666667</v>
      </c>
    </row>
    <row r="172" spans="1:7" ht="13.15" customHeight="1">
      <c r="A172" s="487" t="s">
        <v>45</v>
      </c>
      <c r="B172" s="487" t="s">
        <v>46</v>
      </c>
      <c r="C172" s="489" t="s">
        <v>57</v>
      </c>
      <c r="D172" s="487" t="s">
        <v>47</v>
      </c>
      <c r="E172" s="491" t="s">
        <v>58</v>
      </c>
      <c r="F172" s="493" t="s">
        <v>60</v>
      </c>
      <c r="G172" s="494"/>
    </row>
    <row r="173" spans="1:7">
      <c r="A173" s="488"/>
      <c r="B173" s="488"/>
      <c r="C173" s="490"/>
      <c r="D173" s="488"/>
      <c r="E173" s="492"/>
      <c r="F173" s="206" t="s">
        <v>51</v>
      </c>
      <c r="G173" s="207" t="s">
        <v>52</v>
      </c>
    </row>
    <row r="174" spans="1:7">
      <c r="A174" s="339" t="s">
        <v>2681</v>
      </c>
      <c r="B174" s="205"/>
      <c r="C174" s="332" t="s">
        <v>1044</v>
      </c>
      <c r="D174" s="210">
        <v>16.190000000000001</v>
      </c>
      <c r="E174" s="480">
        <f>AVERAGE(D174:D176)</f>
        <v>19.22666666666667</v>
      </c>
      <c r="F174" s="482">
        <f>E174</f>
        <v>19.22666666666667</v>
      </c>
      <c r="G174" s="484" t="s">
        <v>59</v>
      </c>
    </row>
    <row r="175" spans="1:7">
      <c r="A175" s="378" t="s">
        <v>1059</v>
      </c>
      <c r="B175" s="398"/>
      <c r="C175" s="368" t="s">
        <v>1044</v>
      </c>
      <c r="D175" s="399">
        <v>25.9</v>
      </c>
      <c r="E175" s="481"/>
      <c r="F175" s="483"/>
      <c r="G175" s="485"/>
    </row>
    <row r="176" spans="1:7">
      <c r="A176" s="378" t="s">
        <v>2682</v>
      </c>
      <c r="B176" s="398"/>
      <c r="C176" s="368" t="s">
        <v>1044</v>
      </c>
      <c r="D176" s="399">
        <v>15.59</v>
      </c>
      <c r="E176" s="481"/>
      <c r="F176" s="483"/>
      <c r="G176" s="485"/>
    </row>
    <row r="177" spans="1:7">
      <c r="A177" s="203"/>
      <c r="B177" s="203"/>
      <c r="C177" s="330"/>
      <c r="D177" s="203"/>
      <c r="E177" s="203"/>
      <c r="F177" s="203"/>
      <c r="G177" s="203"/>
    </row>
    <row r="178" spans="1:7">
      <c r="A178" s="402" t="s">
        <v>0</v>
      </c>
      <c r="B178" s="402" t="s">
        <v>54</v>
      </c>
      <c r="C178" s="486" t="s">
        <v>44</v>
      </c>
      <c r="D178" s="486"/>
      <c r="E178" s="486"/>
      <c r="F178" s="402" t="s">
        <v>55</v>
      </c>
      <c r="G178" s="402" t="s">
        <v>56</v>
      </c>
    </row>
    <row r="179" spans="1:7" ht="14.25">
      <c r="A179" s="216"/>
      <c r="B179" s="204" t="s">
        <v>41</v>
      </c>
      <c r="C179" s="406" t="s">
        <v>2680</v>
      </c>
      <c r="D179" s="396"/>
      <c r="E179" s="397"/>
      <c r="F179" s="205" t="s">
        <v>2</v>
      </c>
      <c r="G179" s="215">
        <f>F182</f>
        <v>45.050000000000004</v>
      </c>
    </row>
    <row r="180" spans="1:7" ht="13.15" customHeight="1">
      <c r="A180" s="487" t="s">
        <v>45</v>
      </c>
      <c r="B180" s="487" t="s">
        <v>46</v>
      </c>
      <c r="C180" s="489" t="s">
        <v>57</v>
      </c>
      <c r="D180" s="487" t="s">
        <v>47</v>
      </c>
      <c r="E180" s="491" t="s">
        <v>58</v>
      </c>
      <c r="F180" s="493" t="s">
        <v>60</v>
      </c>
      <c r="G180" s="494"/>
    </row>
    <row r="181" spans="1:7">
      <c r="A181" s="488"/>
      <c r="B181" s="488"/>
      <c r="C181" s="490"/>
      <c r="D181" s="488"/>
      <c r="E181" s="492"/>
      <c r="F181" s="206" t="s">
        <v>51</v>
      </c>
      <c r="G181" s="207" t="s">
        <v>52</v>
      </c>
    </row>
    <row r="182" spans="1:7">
      <c r="A182" s="339" t="s">
        <v>2681</v>
      </c>
      <c r="B182" s="205"/>
      <c r="C182" s="332" t="s">
        <v>1044</v>
      </c>
      <c r="D182" s="210">
        <v>34.19</v>
      </c>
      <c r="E182" s="480">
        <f>AVERAGE(D182:D184)</f>
        <v>45.050000000000004</v>
      </c>
      <c r="F182" s="482">
        <f>E182</f>
        <v>45.050000000000004</v>
      </c>
      <c r="G182" s="484" t="s">
        <v>59</v>
      </c>
    </row>
    <row r="183" spans="1:7">
      <c r="A183" s="378" t="s">
        <v>1059</v>
      </c>
      <c r="B183" s="398"/>
      <c r="C183" s="368" t="s">
        <v>1044</v>
      </c>
      <c r="D183" s="399">
        <v>66.900000000000006</v>
      </c>
      <c r="E183" s="481"/>
      <c r="F183" s="483"/>
      <c r="G183" s="485"/>
    </row>
    <row r="184" spans="1:7">
      <c r="A184" s="378" t="s">
        <v>2682</v>
      </c>
      <c r="B184" s="398"/>
      <c r="C184" s="368" t="s">
        <v>1044</v>
      </c>
      <c r="D184" s="399">
        <v>34.06</v>
      </c>
      <c r="E184" s="481"/>
      <c r="F184" s="483"/>
      <c r="G184" s="485"/>
    </row>
    <row r="185" spans="1:7">
      <c r="A185" s="203"/>
      <c r="B185" s="203"/>
      <c r="C185" s="330"/>
      <c r="D185" s="203"/>
      <c r="E185" s="203"/>
      <c r="F185" s="203"/>
      <c r="G185" s="203"/>
    </row>
    <row r="186" spans="1:7">
      <c r="A186" s="402" t="s">
        <v>0</v>
      </c>
      <c r="B186" s="402" t="s">
        <v>54</v>
      </c>
      <c r="C186" s="486" t="s">
        <v>44</v>
      </c>
      <c r="D186" s="486"/>
      <c r="E186" s="486"/>
      <c r="F186" s="402" t="s">
        <v>55</v>
      </c>
      <c r="G186" s="402" t="s">
        <v>56</v>
      </c>
    </row>
    <row r="187" spans="1:7" ht="14.25">
      <c r="A187" s="216"/>
      <c r="B187" s="204" t="s">
        <v>41</v>
      </c>
      <c r="C187" s="406" t="s">
        <v>2683</v>
      </c>
      <c r="D187" s="396"/>
      <c r="E187" s="397"/>
      <c r="F187" s="205" t="s">
        <v>2</v>
      </c>
      <c r="G187" s="215">
        <f>F190</f>
        <v>656.43666666666661</v>
      </c>
    </row>
    <row r="188" spans="1:7" ht="13.15" customHeight="1">
      <c r="A188" s="487" t="s">
        <v>45</v>
      </c>
      <c r="B188" s="487" t="s">
        <v>46</v>
      </c>
      <c r="C188" s="489" t="s">
        <v>57</v>
      </c>
      <c r="D188" s="487" t="s">
        <v>47</v>
      </c>
      <c r="E188" s="491" t="s">
        <v>58</v>
      </c>
      <c r="F188" s="493" t="s">
        <v>60</v>
      </c>
      <c r="G188" s="494"/>
    </row>
    <row r="189" spans="1:7">
      <c r="A189" s="488"/>
      <c r="B189" s="488"/>
      <c r="C189" s="490"/>
      <c r="D189" s="488"/>
      <c r="E189" s="492"/>
      <c r="F189" s="206" t="s">
        <v>51</v>
      </c>
      <c r="G189" s="207" t="s">
        <v>52</v>
      </c>
    </row>
    <row r="190" spans="1:7">
      <c r="A190" s="339" t="s">
        <v>291</v>
      </c>
      <c r="B190" s="205"/>
      <c r="C190" s="332" t="s">
        <v>1044</v>
      </c>
      <c r="D190" s="210">
        <v>753.71</v>
      </c>
      <c r="E190" s="480">
        <f>AVERAGE(D190:D192)</f>
        <v>656.43666666666661</v>
      </c>
      <c r="F190" s="482">
        <f>E190</f>
        <v>656.43666666666661</v>
      </c>
      <c r="G190" s="484" t="s">
        <v>59</v>
      </c>
    </row>
    <row r="191" spans="1:7">
      <c r="A191" s="378" t="s">
        <v>2684</v>
      </c>
      <c r="B191" s="398"/>
      <c r="C191" s="368" t="s">
        <v>1044</v>
      </c>
      <c r="D191" s="399">
        <v>689.99</v>
      </c>
      <c r="E191" s="481"/>
      <c r="F191" s="483"/>
      <c r="G191" s="485"/>
    </row>
    <row r="192" spans="1:7">
      <c r="A192" s="378" t="s">
        <v>2685</v>
      </c>
      <c r="B192" s="398"/>
      <c r="C192" s="368" t="s">
        <v>1044</v>
      </c>
      <c r="D192" s="399">
        <v>525.61</v>
      </c>
      <c r="E192" s="481"/>
      <c r="F192" s="483"/>
      <c r="G192" s="485"/>
    </row>
    <row r="193" spans="1:7">
      <c r="A193" s="203"/>
      <c r="B193" s="203"/>
      <c r="C193" s="330"/>
      <c r="D193" s="203"/>
      <c r="E193" s="203"/>
      <c r="F193" s="203"/>
      <c r="G193" s="203"/>
    </row>
    <row r="194" spans="1:7">
      <c r="A194" s="402" t="s">
        <v>0</v>
      </c>
      <c r="B194" s="402" t="s">
        <v>54</v>
      </c>
      <c r="C194" s="486" t="s">
        <v>44</v>
      </c>
      <c r="D194" s="486"/>
      <c r="E194" s="486"/>
      <c r="F194" s="402" t="s">
        <v>55</v>
      </c>
      <c r="G194" s="402" t="s">
        <v>56</v>
      </c>
    </row>
    <row r="195" spans="1:7" ht="14.25">
      <c r="A195" s="216"/>
      <c r="B195" s="204" t="s">
        <v>41</v>
      </c>
      <c r="C195" s="406" t="s">
        <v>2686</v>
      </c>
      <c r="D195" s="396"/>
      <c r="E195" s="397"/>
      <c r="F195" s="205" t="s">
        <v>2</v>
      </c>
      <c r="G195" s="215">
        <f>F198</f>
        <v>43.036666666666669</v>
      </c>
    </row>
    <row r="196" spans="1:7" ht="13.15" customHeight="1">
      <c r="A196" s="487" t="s">
        <v>45</v>
      </c>
      <c r="B196" s="487" t="s">
        <v>46</v>
      </c>
      <c r="C196" s="489" t="s">
        <v>57</v>
      </c>
      <c r="D196" s="487" t="s">
        <v>47</v>
      </c>
      <c r="E196" s="491" t="s">
        <v>58</v>
      </c>
      <c r="F196" s="493" t="s">
        <v>60</v>
      </c>
      <c r="G196" s="494"/>
    </row>
    <row r="197" spans="1:7">
      <c r="A197" s="488"/>
      <c r="B197" s="488"/>
      <c r="C197" s="490"/>
      <c r="D197" s="488"/>
      <c r="E197" s="492"/>
      <c r="F197" s="206" t="s">
        <v>51</v>
      </c>
      <c r="G197" s="207" t="s">
        <v>52</v>
      </c>
    </row>
    <row r="198" spans="1:7">
      <c r="A198" s="339" t="s">
        <v>2684</v>
      </c>
      <c r="B198" s="205"/>
      <c r="C198" s="332" t="s">
        <v>1044</v>
      </c>
      <c r="D198" s="210">
        <v>49.76</v>
      </c>
      <c r="E198" s="480">
        <f>AVERAGE(D198:D200)</f>
        <v>43.036666666666669</v>
      </c>
      <c r="F198" s="482">
        <f>E198</f>
        <v>43.036666666666669</v>
      </c>
      <c r="G198" s="484" t="s">
        <v>59</v>
      </c>
    </row>
    <row r="199" spans="1:7">
      <c r="A199" s="378" t="s">
        <v>2687</v>
      </c>
      <c r="B199" s="398"/>
      <c r="C199" s="368" t="s">
        <v>1044</v>
      </c>
      <c r="D199" s="399">
        <v>46.58</v>
      </c>
      <c r="E199" s="481"/>
      <c r="F199" s="483"/>
      <c r="G199" s="485"/>
    </row>
    <row r="200" spans="1:7">
      <c r="A200" s="378" t="s">
        <v>2688</v>
      </c>
      <c r="B200" s="398"/>
      <c r="C200" s="368" t="s">
        <v>1044</v>
      </c>
      <c r="D200" s="399">
        <v>32.770000000000003</v>
      </c>
      <c r="E200" s="481"/>
      <c r="F200" s="483"/>
      <c r="G200" s="485"/>
    </row>
    <row r="201" spans="1:7">
      <c r="A201" s="203"/>
      <c r="B201" s="203"/>
      <c r="C201" s="330"/>
      <c r="D201" s="203"/>
      <c r="E201" s="203"/>
      <c r="F201" s="203"/>
      <c r="G201" s="203"/>
    </row>
    <row r="202" spans="1:7">
      <c r="A202" s="402" t="s">
        <v>0</v>
      </c>
      <c r="B202" s="402" t="s">
        <v>54</v>
      </c>
      <c r="C202" s="486" t="s">
        <v>44</v>
      </c>
      <c r="D202" s="486"/>
      <c r="E202" s="486"/>
      <c r="F202" s="402" t="s">
        <v>55</v>
      </c>
      <c r="G202" s="402" t="s">
        <v>56</v>
      </c>
    </row>
    <row r="203" spans="1:7" ht="14.25">
      <c r="A203" s="216"/>
      <c r="B203" s="204" t="s">
        <v>41</v>
      </c>
      <c r="C203" s="406" t="s">
        <v>2689</v>
      </c>
      <c r="D203" s="396"/>
      <c r="E203" s="397"/>
      <c r="F203" s="205" t="s">
        <v>2</v>
      </c>
      <c r="G203" s="215">
        <f>F206</f>
        <v>7.87</v>
      </c>
    </row>
    <row r="204" spans="1:7" ht="13.15" customHeight="1">
      <c r="A204" s="487" t="s">
        <v>45</v>
      </c>
      <c r="B204" s="487" t="s">
        <v>46</v>
      </c>
      <c r="C204" s="489" t="s">
        <v>57</v>
      </c>
      <c r="D204" s="487" t="s">
        <v>47</v>
      </c>
      <c r="E204" s="491" t="s">
        <v>58</v>
      </c>
      <c r="F204" s="493" t="s">
        <v>60</v>
      </c>
      <c r="G204" s="494"/>
    </row>
    <row r="205" spans="1:7">
      <c r="A205" s="488"/>
      <c r="B205" s="488"/>
      <c r="C205" s="490"/>
      <c r="D205" s="488"/>
      <c r="E205" s="492"/>
      <c r="F205" s="206" t="s">
        <v>51</v>
      </c>
      <c r="G205" s="207" t="s">
        <v>52</v>
      </c>
    </row>
    <row r="206" spans="1:7">
      <c r="A206" s="339" t="s">
        <v>2690</v>
      </c>
      <c r="B206" s="205"/>
      <c r="C206" s="332" t="s">
        <v>1044</v>
      </c>
      <c r="D206" s="210">
        <v>6.34</v>
      </c>
      <c r="E206" s="480">
        <f>AVERAGE(D206:D208)</f>
        <v>7.87</v>
      </c>
      <c r="F206" s="482">
        <f>E206</f>
        <v>7.87</v>
      </c>
      <c r="G206" s="484" t="s">
        <v>59</v>
      </c>
    </row>
    <row r="207" spans="1:7">
      <c r="A207" s="378" t="s">
        <v>2687</v>
      </c>
      <c r="B207" s="398"/>
      <c r="C207" s="368" t="s">
        <v>1044</v>
      </c>
      <c r="D207" s="399">
        <v>6.37</v>
      </c>
      <c r="E207" s="481"/>
      <c r="F207" s="483"/>
      <c r="G207" s="485"/>
    </row>
    <row r="208" spans="1:7">
      <c r="A208" s="378" t="s">
        <v>1046</v>
      </c>
      <c r="B208" s="398"/>
      <c r="C208" s="368" t="s">
        <v>1044</v>
      </c>
      <c r="D208" s="399">
        <v>10.9</v>
      </c>
      <c r="E208" s="481"/>
      <c r="F208" s="483"/>
      <c r="G208" s="485"/>
    </row>
    <row r="209" spans="1:7">
      <c r="A209" s="203"/>
      <c r="B209" s="203"/>
      <c r="C209" s="330"/>
      <c r="D209" s="203"/>
      <c r="E209" s="203"/>
      <c r="F209" s="203"/>
      <c r="G209" s="203"/>
    </row>
    <row r="210" spans="1:7">
      <c r="A210" s="402" t="s">
        <v>0</v>
      </c>
      <c r="B210" s="402" t="s">
        <v>54</v>
      </c>
      <c r="C210" s="486" t="s">
        <v>44</v>
      </c>
      <c r="D210" s="486"/>
      <c r="E210" s="486"/>
      <c r="F210" s="402" t="s">
        <v>55</v>
      </c>
      <c r="G210" s="402" t="s">
        <v>56</v>
      </c>
    </row>
    <row r="211" spans="1:7" ht="14.25">
      <c r="A211" s="216"/>
      <c r="B211" s="204" t="s">
        <v>41</v>
      </c>
      <c r="C211" s="395" t="s">
        <v>2713</v>
      </c>
      <c r="D211" s="396"/>
      <c r="E211" s="397"/>
      <c r="F211" s="205" t="s">
        <v>2</v>
      </c>
      <c r="G211" s="215">
        <f>F214</f>
        <v>349.9</v>
      </c>
    </row>
    <row r="212" spans="1:7" ht="13.15" customHeight="1">
      <c r="A212" s="487" t="s">
        <v>45</v>
      </c>
      <c r="B212" s="487" t="s">
        <v>46</v>
      </c>
      <c r="C212" s="489" t="s">
        <v>57</v>
      </c>
      <c r="D212" s="487" t="s">
        <v>47</v>
      </c>
      <c r="E212" s="491" t="s">
        <v>58</v>
      </c>
      <c r="F212" s="493" t="s">
        <v>60</v>
      </c>
      <c r="G212" s="494"/>
    </row>
    <row r="213" spans="1:7">
      <c r="A213" s="488"/>
      <c r="B213" s="488"/>
      <c r="C213" s="490"/>
      <c r="D213" s="488"/>
      <c r="E213" s="492"/>
      <c r="F213" s="206" t="s">
        <v>51</v>
      </c>
      <c r="G213" s="207" t="s">
        <v>52</v>
      </c>
    </row>
    <row r="214" spans="1:7">
      <c r="A214" s="339" t="s">
        <v>1046</v>
      </c>
      <c r="B214" s="205"/>
      <c r="C214" s="332" t="s">
        <v>1044</v>
      </c>
      <c r="D214" s="210">
        <v>349.9</v>
      </c>
      <c r="E214" s="480">
        <f>AVERAGE(D214:D216)</f>
        <v>349.9</v>
      </c>
      <c r="F214" s="482">
        <f>E214</f>
        <v>349.9</v>
      </c>
      <c r="G214" s="484" t="s">
        <v>59</v>
      </c>
    </row>
    <row r="215" spans="1:7">
      <c r="A215" s="378"/>
      <c r="B215" s="398"/>
      <c r="C215" s="368"/>
      <c r="D215" s="399"/>
      <c r="E215" s="481"/>
      <c r="F215" s="483"/>
      <c r="G215" s="485"/>
    </row>
    <row r="216" spans="1:7">
      <c r="A216" s="378"/>
      <c r="B216" s="398"/>
      <c r="C216" s="368"/>
      <c r="D216" s="399"/>
      <c r="E216" s="481"/>
      <c r="F216" s="483"/>
      <c r="G216" s="485"/>
    </row>
    <row r="217" spans="1:7">
      <c r="A217" s="203"/>
      <c r="B217" s="203"/>
      <c r="C217" s="330"/>
      <c r="D217" s="203"/>
      <c r="E217" s="203"/>
      <c r="F217" s="203"/>
      <c r="G217" s="203"/>
    </row>
    <row r="218" spans="1:7">
      <c r="A218" s="392" t="s">
        <v>0</v>
      </c>
      <c r="B218" s="392" t="s">
        <v>54</v>
      </c>
      <c r="C218" s="501" t="s">
        <v>44</v>
      </c>
      <c r="D218" s="502"/>
      <c r="E218" s="503"/>
      <c r="F218" s="392" t="s">
        <v>55</v>
      </c>
      <c r="G218" s="392" t="s">
        <v>56</v>
      </c>
    </row>
    <row r="219" spans="1:7" ht="14.25">
      <c r="A219" s="216"/>
      <c r="B219" s="204" t="s">
        <v>41</v>
      </c>
      <c r="C219" s="395" t="s">
        <v>2136</v>
      </c>
      <c r="D219" s="396"/>
      <c r="E219" s="397"/>
      <c r="F219" s="205" t="s">
        <v>2</v>
      </c>
      <c r="G219" s="215">
        <f>F222</f>
        <v>458.40666666666669</v>
      </c>
    </row>
    <row r="220" spans="1:7" ht="13.15" customHeight="1">
      <c r="A220" s="487" t="s">
        <v>45</v>
      </c>
      <c r="B220" s="487" t="s">
        <v>46</v>
      </c>
      <c r="C220" s="489" t="s">
        <v>57</v>
      </c>
      <c r="D220" s="487" t="s">
        <v>47</v>
      </c>
      <c r="E220" s="491" t="s">
        <v>58</v>
      </c>
      <c r="F220" s="493" t="s">
        <v>60</v>
      </c>
      <c r="G220" s="494"/>
    </row>
    <row r="221" spans="1:7">
      <c r="A221" s="488"/>
      <c r="B221" s="488"/>
      <c r="C221" s="490"/>
      <c r="D221" s="488"/>
      <c r="E221" s="492"/>
      <c r="F221" s="206" t="s">
        <v>51</v>
      </c>
      <c r="G221" s="207" t="s">
        <v>52</v>
      </c>
    </row>
    <row r="222" spans="1:7">
      <c r="A222" s="339" t="s">
        <v>1046</v>
      </c>
      <c r="B222" s="205"/>
      <c r="C222" s="332" t="s">
        <v>1044</v>
      </c>
      <c r="D222" s="210">
        <v>579.79999999999995</v>
      </c>
      <c r="E222" s="480">
        <f>AVERAGE(D222:D224)</f>
        <v>458.40666666666669</v>
      </c>
      <c r="F222" s="482">
        <f>E222</f>
        <v>458.40666666666669</v>
      </c>
      <c r="G222" s="484" t="s">
        <v>59</v>
      </c>
    </row>
    <row r="223" spans="1:7">
      <c r="A223" s="378" t="s">
        <v>2163</v>
      </c>
      <c r="B223" s="398"/>
      <c r="C223" s="368" t="s">
        <v>1044</v>
      </c>
      <c r="D223" s="399">
        <v>360</v>
      </c>
      <c r="E223" s="481"/>
      <c r="F223" s="483"/>
      <c r="G223" s="485"/>
    </row>
    <row r="224" spans="1:7">
      <c r="A224" s="378" t="s">
        <v>2164</v>
      </c>
      <c r="B224" s="398"/>
      <c r="C224" s="368" t="s">
        <v>1044</v>
      </c>
      <c r="D224" s="399">
        <v>435.42</v>
      </c>
      <c r="E224" s="481"/>
      <c r="F224" s="483"/>
      <c r="G224" s="485"/>
    </row>
    <row r="225" spans="1:7">
      <c r="A225" s="203"/>
      <c r="B225" s="203"/>
      <c r="C225" s="330"/>
      <c r="D225" s="203"/>
      <c r="E225" s="203"/>
      <c r="F225" s="203"/>
      <c r="G225" s="203"/>
    </row>
    <row r="226" spans="1:7">
      <c r="A226" s="392" t="s">
        <v>0</v>
      </c>
      <c r="B226" s="392" t="s">
        <v>54</v>
      </c>
      <c r="C226" s="486" t="s">
        <v>44</v>
      </c>
      <c r="D226" s="486"/>
      <c r="E226" s="486"/>
      <c r="F226" s="392" t="s">
        <v>55</v>
      </c>
      <c r="G226" s="392" t="s">
        <v>56</v>
      </c>
    </row>
    <row r="227" spans="1:7" ht="27">
      <c r="A227" s="216"/>
      <c r="B227" s="204" t="s">
        <v>41</v>
      </c>
      <c r="C227" s="375" t="s">
        <v>2169</v>
      </c>
      <c r="D227" s="396"/>
      <c r="E227" s="397"/>
      <c r="F227" s="205" t="s">
        <v>2</v>
      </c>
      <c r="G227" s="215">
        <f>F230</f>
        <v>904.99000000000012</v>
      </c>
    </row>
    <row r="228" spans="1:7" ht="13.15" customHeight="1">
      <c r="A228" s="487" t="s">
        <v>45</v>
      </c>
      <c r="B228" s="487" t="s">
        <v>46</v>
      </c>
      <c r="C228" s="489" t="s">
        <v>57</v>
      </c>
      <c r="D228" s="487" t="s">
        <v>47</v>
      </c>
      <c r="E228" s="491" t="s">
        <v>58</v>
      </c>
      <c r="F228" s="493" t="s">
        <v>60</v>
      </c>
      <c r="G228" s="494"/>
    </row>
    <row r="229" spans="1:7">
      <c r="A229" s="488"/>
      <c r="B229" s="488"/>
      <c r="C229" s="490"/>
      <c r="D229" s="488"/>
      <c r="E229" s="492"/>
      <c r="F229" s="206" t="s">
        <v>51</v>
      </c>
      <c r="G229" s="207" t="s">
        <v>52</v>
      </c>
    </row>
    <row r="230" spans="1:7">
      <c r="A230" s="378" t="s">
        <v>2164</v>
      </c>
      <c r="B230" s="205"/>
      <c r="C230" s="332" t="s">
        <v>1044</v>
      </c>
      <c r="D230" s="210">
        <v>863.9</v>
      </c>
      <c r="E230" s="480">
        <f>AVERAGE(D230:D232)</f>
        <v>904.99000000000012</v>
      </c>
      <c r="F230" s="482">
        <f>E230</f>
        <v>904.99000000000012</v>
      </c>
      <c r="G230" s="484" t="s">
        <v>59</v>
      </c>
    </row>
    <row r="231" spans="1:7">
      <c r="A231" s="378" t="s">
        <v>2165</v>
      </c>
      <c r="B231" s="398"/>
      <c r="C231" s="368" t="s">
        <v>1044</v>
      </c>
      <c r="D231" s="399">
        <v>770</v>
      </c>
      <c r="E231" s="481"/>
      <c r="F231" s="483"/>
      <c r="G231" s="485"/>
    </row>
    <row r="232" spans="1:7">
      <c r="A232" s="398" t="s">
        <v>2168</v>
      </c>
      <c r="B232" s="398"/>
      <c r="C232" s="368" t="s">
        <v>1044</v>
      </c>
      <c r="D232" s="399">
        <v>1081.07</v>
      </c>
      <c r="E232" s="481"/>
      <c r="F232" s="483"/>
      <c r="G232" s="485"/>
    </row>
    <row r="233" spans="1:7">
      <c r="A233" s="203"/>
      <c r="B233" s="203"/>
      <c r="C233" s="330"/>
      <c r="D233" s="203"/>
      <c r="E233" s="203"/>
      <c r="F233" s="203"/>
      <c r="G233" s="203"/>
    </row>
    <row r="234" spans="1:7">
      <c r="A234" s="392" t="s">
        <v>0</v>
      </c>
      <c r="B234" s="392" t="s">
        <v>54</v>
      </c>
      <c r="C234" s="486" t="s">
        <v>44</v>
      </c>
      <c r="D234" s="486"/>
      <c r="E234" s="486"/>
      <c r="F234" s="392" t="s">
        <v>55</v>
      </c>
      <c r="G234" s="392" t="s">
        <v>56</v>
      </c>
    </row>
    <row r="235" spans="1:7" ht="27">
      <c r="A235" s="216"/>
      <c r="B235" s="204" t="s">
        <v>41</v>
      </c>
      <c r="C235" s="375" t="s">
        <v>2137</v>
      </c>
      <c r="D235" s="396"/>
      <c r="E235" s="397"/>
      <c r="F235" s="205" t="s">
        <v>2</v>
      </c>
      <c r="G235" s="215">
        <f>F238</f>
        <v>357.16</v>
      </c>
    </row>
    <row r="236" spans="1:7" ht="13.15" customHeight="1">
      <c r="A236" s="487" t="s">
        <v>45</v>
      </c>
      <c r="B236" s="487" t="s">
        <v>46</v>
      </c>
      <c r="C236" s="489" t="s">
        <v>57</v>
      </c>
      <c r="D236" s="487" t="s">
        <v>47</v>
      </c>
      <c r="E236" s="491" t="s">
        <v>58</v>
      </c>
      <c r="F236" s="493" t="s">
        <v>60</v>
      </c>
      <c r="G236" s="494"/>
    </row>
    <row r="237" spans="1:7">
      <c r="A237" s="488"/>
      <c r="B237" s="488"/>
      <c r="C237" s="490"/>
      <c r="D237" s="488"/>
      <c r="E237" s="492"/>
      <c r="F237" s="206" t="s">
        <v>51</v>
      </c>
      <c r="G237" s="207" t="s">
        <v>52</v>
      </c>
    </row>
    <row r="238" spans="1:7">
      <c r="A238" s="378" t="s">
        <v>1046</v>
      </c>
      <c r="B238" s="205"/>
      <c r="C238" s="332" t="s">
        <v>1044</v>
      </c>
      <c r="D238" s="210">
        <v>217.49</v>
      </c>
      <c r="E238" s="480">
        <f>AVERAGE(D238:D240)</f>
        <v>357.16</v>
      </c>
      <c r="F238" s="482">
        <f>E238</f>
        <v>357.16</v>
      </c>
      <c r="G238" s="484" t="s">
        <v>59</v>
      </c>
    </row>
    <row r="239" spans="1:7">
      <c r="A239" s="378" t="s">
        <v>2167</v>
      </c>
      <c r="B239" s="398"/>
      <c r="C239" s="368" t="s">
        <v>1044</v>
      </c>
      <c r="D239" s="399">
        <v>483.99</v>
      </c>
      <c r="E239" s="481"/>
      <c r="F239" s="483"/>
      <c r="G239" s="485"/>
    </row>
    <row r="240" spans="1:7">
      <c r="A240" s="398" t="s">
        <v>291</v>
      </c>
      <c r="B240" s="398"/>
      <c r="C240" s="368" t="s">
        <v>1044</v>
      </c>
      <c r="D240" s="399">
        <v>370</v>
      </c>
      <c r="E240" s="481"/>
      <c r="F240" s="483"/>
      <c r="G240" s="485"/>
    </row>
    <row r="241" spans="1:7">
      <c r="A241" s="203"/>
      <c r="B241" s="203"/>
      <c r="C241" s="330"/>
      <c r="D241" s="203"/>
      <c r="E241" s="203"/>
      <c r="F241" s="203"/>
      <c r="G241" s="203"/>
    </row>
    <row r="242" spans="1:7">
      <c r="A242" s="392" t="s">
        <v>0</v>
      </c>
      <c r="B242" s="392" t="s">
        <v>54</v>
      </c>
      <c r="C242" s="486" t="s">
        <v>44</v>
      </c>
      <c r="D242" s="486"/>
      <c r="E242" s="486"/>
      <c r="F242" s="392" t="s">
        <v>55</v>
      </c>
      <c r="G242" s="392" t="s">
        <v>56</v>
      </c>
    </row>
    <row r="243" spans="1:7" ht="14.25">
      <c r="A243" s="216"/>
      <c r="B243" s="204" t="s">
        <v>41</v>
      </c>
      <c r="C243" s="375" t="s">
        <v>2138</v>
      </c>
      <c r="D243" s="396"/>
      <c r="E243" s="397"/>
      <c r="F243" s="205" t="s">
        <v>2</v>
      </c>
      <c r="G243" s="215">
        <f>F246</f>
        <v>886.58666666666659</v>
      </c>
    </row>
    <row r="244" spans="1:7" ht="13.15" customHeight="1">
      <c r="A244" s="487" t="s">
        <v>45</v>
      </c>
      <c r="B244" s="487" t="s">
        <v>46</v>
      </c>
      <c r="C244" s="489" t="s">
        <v>57</v>
      </c>
      <c r="D244" s="487" t="s">
        <v>47</v>
      </c>
      <c r="E244" s="491" t="s">
        <v>58</v>
      </c>
      <c r="F244" s="493" t="s">
        <v>60</v>
      </c>
      <c r="G244" s="494"/>
    </row>
    <row r="245" spans="1:7">
      <c r="A245" s="488"/>
      <c r="B245" s="488"/>
      <c r="C245" s="490"/>
      <c r="D245" s="488"/>
      <c r="E245" s="492"/>
      <c r="F245" s="206" t="s">
        <v>51</v>
      </c>
      <c r="G245" s="207" t="s">
        <v>52</v>
      </c>
    </row>
    <row r="246" spans="1:7" ht="13.5">
      <c r="A246" s="369" t="s">
        <v>2166</v>
      </c>
      <c r="B246" s="205"/>
      <c r="C246" s="332" t="s">
        <v>1044</v>
      </c>
      <c r="D246" s="210">
        <v>922</v>
      </c>
      <c r="E246" s="480">
        <f>AVERAGE(D246:D248)</f>
        <v>886.58666666666659</v>
      </c>
      <c r="F246" s="482">
        <f>E246</f>
        <v>886.58666666666659</v>
      </c>
      <c r="G246" s="484" t="s">
        <v>59</v>
      </c>
    </row>
    <row r="247" spans="1:7">
      <c r="A247" s="398" t="s">
        <v>291</v>
      </c>
      <c r="B247" s="398"/>
      <c r="C247" s="368" t="s">
        <v>1044</v>
      </c>
      <c r="D247" s="399">
        <v>921.91</v>
      </c>
      <c r="E247" s="481"/>
      <c r="F247" s="483"/>
      <c r="G247" s="485"/>
    </row>
    <row r="248" spans="1:7">
      <c r="A248" s="398" t="s">
        <v>2168</v>
      </c>
      <c r="B248" s="398"/>
      <c r="C248" s="368" t="s">
        <v>1044</v>
      </c>
      <c r="D248" s="399">
        <v>815.85</v>
      </c>
      <c r="E248" s="481"/>
      <c r="F248" s="483"/>
      <c r="G248" s="485"/>
    </row>
    <row r="249" spans="1:7">
      <c r="A249" s="203"/>
      <c r="B249" s="203"/>
      <c r="C249" s="330"/>
      <c r="D249" s="203"/>
      <c r="E249" s="203"/>
      <c r="F249" s="203"/>
      <c r="G249" s="203"/>
    </row>
    <row r="250" spans="1:7">
      <c r="A250" s="392" t="s">
        <v>0</v>
      </c>
      <c r="B250" s="392" t="s">
        <v>54</v>
      </c>
      <c r="C250" s="486" t="s">
        <v>44</v>
      </c>
      <c r="D250" s="486"/>
      <c r="E250" s="486"/>
      <c r="F250" s="392" t="s">
        <v>55</v>
      </c>
      <c r="G250" s="392" t="s">
        <v>56</v>
      </c>
    </row>
    <row r="251" spans="1:7" ht="27">
      <c r="A251" s="216"/>
      <c r="B251" s="204" t="s">
        <v>41</v>
      </c>
      <c r="C251" s="375" t="s">
        <v>2170</v>
      </c>
      <c r="D251" s="396"/>
      <c r="E251" s="397"/>
      <c r="F251" s="205" t="s">
        <v>2</v>
      </c>
      <c r="G251" s="215">
        <f>F254</f>
        <v>21.737499999999997</v>
      </c>
    </row>
    <row r="252" spans="1:7" ht="13.15" customHeight="1">
      <c r="A252" s="487" t="s">
        <v>45</v>
      </c>
      <c r="B252" s="487" t="s">
        <v>46</v>
      </c>
      <c r="C252" s="489" t="s">
        <v>57</v>
      </c>
      <c r="D252" s="487" t="s">
        <v>47</v>
      </c>
      <c r="E252" s="491" t="s">
        <v>58</v>
      </c>
      <c r="F252" s="493" t="s">
        <v>60</v>
      </c>
      <c r="G252" s="494"/>
    </row>
    <row r="253" spans="1:7">
      <c r="A253" s="488"/>
      <c r="B253" s="488"/>
      <c r="C253" s="490"/>
      <c r="D253" s="488"/>
      <c r="E253" s="492"/>
      <c r="F253" s="206" t="s">
        <v>51</v>
      </c>
      <c r="G253" s="207" t="s">
        <v>52</v>
      </c>
    </row>
    <row r="254" spans="1:7" ht="13.5">
      <c r="A254" s="369" t="s">
        <v>2171</v>
      </c>
      <c r="B254" s="205"/>
      <c r="C254" s="332" t="s">
        <v>1044</v>
      </c>
      <c r="D254" s="210">
        <v>20</v>
      </c>
      <c r="E254" s="480">
        <f>AVERAGE(D254:D257)</f>
        <v>21.737499999999997</v>
      </c>
      <c r="F254" s="482">
        <f>E254</f>
        <v>21.737499999999997</v>
      </c>
      <c r="G254" s="484" t="s">
        <v>59</v>
      </c>
    </row>
    <row r="255" spans="1:7" ht="13.5">
      <c r="A255" s="369" t="s">
        <v>542</v>
      </c>
      <c r="B255" s="398"/>
      <c r="C255" s="368" t="s">
        <v>1044</v>
      </c>
      <c r="D255" s="399">
        <v>16.05</v>
      </c>
      <c r="E255" s="481"/>
      <c r="F255" s="483"/>
      <c r="G255" s="485"/>
    </row>
    <row r="256" spans="1:7">
      <c r="A256" s="398" t="s">
        <v>2172</v>
      </c>
      <c r="B256" s="398"/>
      <c r="C256" s="368" t="s">
        <v>1044</v>
      </c>
      <c r="D256" s="399">
        <v>33.9</v>
      </c>
      <c r="E256" s="481"/>
      <c r="F256" s="483"/>
      <c r="G256" s="485"/>
    </row>
    <row r="257" spans="1:7">
      <c r="A257" s="398" t="s">
        <v>2173</v>
      </c>
      <c r="B257" s="398"/>
      <c r="C257" s="368" t="s">
        <v>1044</v>
      </c>
      <c r="D257" s="399">
        <v>17</v>
      </c>
      <c r="E257" s="481"/>
      <c r="F257" s="483"/>
      <c r="G257" s="485"/>
    </row>
    <row r="258" spans="1:7">
      <c r="A258" s="203"/>
      <c r="B258" s="203"/>
      <c r="C258" s="330"/>
      <c r="D258" s="203"/>
      <c r="E258" s="203"/>
      <c r="F258" s="203"/>
      <c r="G258" s="203"/>
    </row>
    <row r="259" spans="1:7">
      <c r="A259" s="227" t="s">
        <v>0</v>
      </c>
      <c r="B259" s="227" t="s">
        <v>54</v>
      </c>
      <c r="C259" s="508" t="s">
        <v>44</v>
      </c>
      <c r="D259" s="509"/>
      <c r="E259" s="510"/>
      <c r="F259" s="227" t="s">
        <v>71</v>
      </c>
      <c r="G259" s="227" t="s">
        <v>56</v>
      </c>
    </row>
    <row r="260" spans="1:7" ht="25.5">
      <c r="A260" s="218"/>
      <c r="B260" s="228" t="s">
        <v>7</v>
      </c>
      <c r="C260" s="326" t="s">
        <v>1045</v>
      </c>
      <c r="D260" s="326"/>
      <c r="E260" s="326"/>
      <c r="F260" s="229" t="s">
        <v>2</v>
      </c>
      <c r="G260" s="230">
        <f>F263</f>
        <v>203.33999999999997</v>
      </c>
    </row>
    <row r="261" spans="1:7">
      <c r="A261" s="521" t="s">
        <v>45</v>
      </c>
      <c r="B261" s="521" t="s">
        <v>46</v>
      </c>
      <c r="C261" s="522" t="s">
        <v>57</v>
      </c>
      <c r="D261" s="521" t="s">
        <v>47</v>
      </c>
      <c r="E261" s="521" t="s">
        <v>58</v>
      </c>
      <c r="F261" s="521" t="s">
        <v>60</v>
      </c>
      <c r="G261" s="521"/>
    </row>
    <row r="262" spans="1:7">
      <c r="A262" s="521"/>
      <c r="B262" s="521"/>
      <c r="C262" s="522"/>
      <c r="D262" s="521"/>
      <c r="E262" s="521"/>
      <c r="F262" s="231" t="s">
        <v>51</v>
      </c>
      <c r="G262" s="232" t="s">
        <v>52</v>
      </c>
    </row>
    <row r="263" spans="1:7" ht="13.5">
      <c r="A263" s="233" t="s">
        <v>291</v>
      </c>
      <c r="B263" s="209"/>
      <c r="C263" s="332" t="s">
        <v>290</v>
      </c>
      <c r="D263" s="366">
        <v>178.93</v>
      </c>
      <c r="E263" s="480">
        <f>AVERAGE(D263:D266)</f>
        <v>203.33999999999997</v>
      </c>
      <c r="F263" s="523">
        <f>E263</f>
        <v>203.33999999999997</v>
      </c>
      <c r="G263" s="523" t="s">
        <v>59</v>
      </c>
    </row>
    <row r="264" spans="1:7" ht="13.5">
      <c r="A264" s="233" t="s">
        <v>1046</v>
      </c>
      <c r="B264" s="209"/>
      <c r="C264" s="332" t="s">
        <v>290</v>
      </c>
      <c r="D264" s="366">
        <v>150</v>
      </c>
      <c r="E264" s="504"/>
      <c r="F264" s="523"/>
      <c r="G264" s="523"/>
    </row>
    <row r="265" spans="1:7" ht="13.5">
      <c r="A265" s="233" t="s">
        <v>1047</v>
      </c>
      <c r="B265" s="209"/>
      <c r="C265" s="332" t="s">
        <v>290</v>
      </c>
      <c r="D265" s="366">
        <f>244.63</f>
        <v>244.63</v>
      </c>
      <c r="E265" s="481"/>
      <c r="F265" s="523"/>
      <c r="G265" s="523"/>
    </row>
    <row r="266" spans="1:7" ht="13.5">
      <c r="A266" s="233" t="s">
        <v>1048</v>
      </c>
      <c r="B266" s="209"/>
      <c r="C266" s="332" t="s">
        <v>290</v>
      </c>
      <c r="D266" s="366">
        <v>239.8</v>
      </c>
      <c r="E266" s="495"/>
      <c r="F266" s="523"/>
      <c r="G266" s="523"/>
    </row>
    <row r="267" spans="1:7" ht="15">
      <c r="A267" s="220"/>
      <c r="B267" s="221"/>
      <c r="C267" s="333"/>
      <c r="D267" s="222"/>
      <c r="E267" s="223"/>
      <c r="F267" s="223"/>
      <c r="G267" s="223"/>
    </row>
    <row r="268" spans="1:7">
      <c r="A268" s="227" t="s">
        <v>0</v>
      </c>
      <c r="B268" s="227" t="s">
        <v>54</v>
      </c>
      <c r="C268" s="508" t="s">
        <v>44</v>
      </c>
      <c r="D268" s="509"/>
      <c r="E268" s="510"/>
      <c r="F268" s="227" t="s">
        <v>71</v>
      </c>
      <c r="G268" s="227" t="s">
        <v>56</v>
      </c>
    </row>
    <row r="269" spans="1:7" ht="14.25">
      <c r="A269" s="218"/>
      <c r="B269" s="228" t="s">
        <v>7</v>
      </c>
      <c r="C269" s="340" t="s">
        <v>1049</v>
      </c>
      <c r="D269" s="340"/>
      <c r="E269" s="340"/>
      <c r="F269" s="229" t="s">
        <v>2</v>
      </c>
      <c r="G269" s="230">
        <f>F272</f>
        <v>220.14812499999999</v>
      </c>
    </row>
    <row r="270" spans="1:7">
      <c r="A270" s="521" t="s">
        <v>45</v>
      </c>
      <c r="B270" s="521" t="s">
        <v>46</v>
      </c>
      <c r="C270" s="522" t="s">
        <v>57</v>
      </c>
      <c r="D270" s="521" t="s">
        <v>47</v>
      </c>
      <c r="E270" s="521" t="s">
        <v>58</v>
      </c>
      <c r="F270" s="521" t="s">
        <v>60</v>
      </c>
      <c r="G270" s="521"/>
    </row>
    <row r="271" spans="1:7">
      <c r="A271" s="521"/>
      <c r="B271" s="521"/>
      <c r="C271" s="522"/>
      <c r="D271" s="521"/>
      <c r="E271" s="521"/>
      <c r="F271" s="231" t="s">
        <v>51</v>
      </c>
      <c r="G271" s="232" t="s">
        <v>52</v>
      </c>
    </row>
    <row r="272" spans="1:7" ht="13.5">
      <c r="A272" s="369" t="s">
        <v>1047</v>
      </c>
      <c r="B272" s="209"/>
      <c r="C272" s="332" t="s">
        <v>290</v>
      </c>
      <c r="D272" s="372">
        <f>(103.31+740)/4</f>
        <v>210.82749999999999</v>
      </c>
      <c r="E272" s="480">
        <f>AVERAGE(D272:D275)</f>
        <v>220.14812499999999</v>
      </c>
      <c r="F272" s="523">
        <f>E272</f>
        <v>220.14812499999999</v>
      </c>
      <c r="G272" s="524" t="s">
        <v>59</v>
      </c>
    </row>
    <row r="273" spans="1:7" ht="13.5">
      <c r="A273" s="369" t="s">
        <v>1048</v>
      </c>
      <c r="B273" s="209"/>
      <c r="C273" s="332" t="s">
        <v>290</v>
      </c>
      <c r="D273" s="372">
        <f>(317.74+142.43)/2</f>
        <v>230.08500000000001</v>
      </c>
      <c r="E273" s="504"/>
      <c r="F273" s="523"/>
      <c r="G273" s="524"/>
    </row>
    <row r="274" spans="1:7" ht="13.5">
      <c r="A274" s="370" t="s">
        <v>1050</v>
      </c>
      <c r="B274" s="367"/>
      <c r="C274" s="368" t="s">
        <v>290</v>
      </c>
      <c r="D274" s="366">
        <f>(358.1+102.26)/2</f>
        <v>230.18</v>
      </c>
      <c r="E274" s="504"/>
      <c r="F274" s="518"/>
      <c r="G274" s="519"/>
    </row>
    <row r="275" spans="1:7" ht="13.5">
      <c r="A275" s="371" t="s">
        <v>1051</v>
      </c>
      <c r="B275" s="209"/>
      <c r="C275" s="332" t="s">
        <v>290</v>
      </c>
      <c r="D275" s="373">
        <f>(141+278)/2</f>
        <v>209.5</v>
      </c>
      <c r="E275" s="495"/>
      <c r="F275" s="523"/>
      <c r="G275" s="524"/>
    </row>
    <row r="276" spans="1:7" ht="15">
      <c r="A276" s="219"/>
      <c r="B276" s="219"/>
      <c r="C276" s="334"/>
      <c r="D276" s="219"/>
      <c r="E276" s="219"/>
      <c r="F276" s="219"/>
      <c r="G276" s="219"/>
    </row>
    <row r="277" spans="1:7">
      <c r="A277" s="227" t="s">
        <v>0</v>
      </c>
      <c r="B277" s="227" t="s">
        <v>54</v>
      </c>
      <c r="C277" s="508" t="s">
        <v>44</v>
      </c>
      <c r="D277" s="509"/>
      <c r="E277" s="510"/>
      <c r="F277" s="227" t="s">
        <v>71</v>
      </c>
      <c r="G277" s="227" t="s">
        <v>56</v>
      </c>
    </row>
    <row r="278" spans="1:7" ht="14.25">
      <c r="A278" s="218"/>
      <c r="B278" s="228" t="s">
        <v>7</v>
      </c>
      <c r="C278" s="326" t="s">
        <v>1052</v>
      </c>
      <c r="D278" s="326"/>
      <c r="E278" s="326"/>
      <c r="F278" s="229" t="s">
        <v>2</v>
      </c>
      <c r="G278" s="230">
        <f>F281</f>
        <v>822.6</v>
      </c>
    </row>
    <row r="279" spans="1:7">
      <c r="A279" s="521" t="s">
        <v>45</v>
      </c>
      <c r="B279" s="521" t="s">
        <v>46</v>
      </c>
      <c r="C279" s="522" t="s">
        <v>57</v>
      </c>
      <c r="D279" s="521" t="s">
        <v>47</v>
      </c>
      <c r="E279" s="521" t="s">
        <v>58</v>
      </c>
      <c r="F279" s="521" t="s">
        <v>60</v>
      </c>
      <c r="G279" s="521"/>
    </row>
    <row r="280" spans="1:7">
      <c r="A280" s="521"/>
      <c r="B280" s="521"/>
      <c r="C280" s="522"/>
      <c r="D280" s="521"/>
      <c r="E280" s="521"/>
      <c r="F280" s="231" t="s">
        <v>51</v>
      </c>
      <c r="G280" s="232" t="s">
        <v>52</v>
      </c>
    </row>
    <row r="281" spans="1:7" ht="13.5">
      <c r="A281" s="369" t="s">
        <v>291</v>
      </c>
      <c r="B281" s="209"/>
      <c r="C281" s="332" t="s">
        <v>290</v>
      </c>
      <c r="D281" s="366">
        <v>944.96</v>
      </c>
      <c r="E281" s="480">
        <f>AVERAGE(D281:D283)</f>
        <v>822.6</v>
      </c>
      <c r="F281" s="523">
        <f>E281</f>
        <v>822.6</v>
      </c>
      <c r="G281" s="524" t="s">
        <v>59</v>
      </c>
    </row>
    <row r="282" spans="1:7" ht="13.5">
      <c r="A282" s="369" t="s">
        <v>1053</v>
      </c>
      <c r="B282" s="209"/>
      <c r="C282" s="368" t="s">
        <v>290</v>
      </c>
      <c r="D282" s="366">
        <f>644.97+116.45</f>
        <v>761.42000000000007</v>
      </c>
      <c r="E282" s="504"/>
      <c r="F282" s="523"/>
      <c r="G282" s="524"/>
    </row>
    <row r="283" spans="1:7" ht="13.5">
      <c r="A283" s="369" t="s">
        <v>1054</v>
      </c>
      <c r="B283" s="209"/>
      <c r="C283" s="332" t="s">
        <v>290</v>
      </c>
      <c r="D283" s="366">
        <f>761.42</f>
        <v>761.42</v>
      </c>
      <c r="E283" s="481"/>
      <c r="F283" s="518"/>
      <c r="G283" s="519"/>
    </row>
    <row r="284" spans="1:7" ht="15">
      <c r="A284" s="219"/>
      <c r="B284" s="219"/>
      <c r="C284" s="334"/>
      <c r="D284" s="219"/>
      <c r="E284" s="219"/>
      <c r="F284" s="219"/>
      <c r="G284" s="219"/>
    </row>
    <row r="285" spans="1:7">
      <c r="A285" s="227" t="s">
        <v>0</v>
      </c>
      <c r="B285" s="227" t="s">
        <v>54</v>
      </c>
      <c r="C285" s="508" t="s">
        <v>44</v>
      </c>
      <c r="D285" s="509"/>
      <c r="E285" s="510"/>
      <c r="F285" s="227" t="s">
        <v>71</v>
      </c>
      <c r="G285" s="227" t="s">
        <v>56</v>
      </c>
    </row>
    <row r="286" spans="1:7" ht="14.25">
      <c r="A286" s="218"/>
      <c r="B286" s="228" t="s">
        <v>7</v>
      </c>
      <c r="C286" s="326" t="s">
        <v>1055</v>
      </c>
      <c r="D286" s="326"/>
      <c r="E286" s="326"/>
      <c r="F286" s="229" t="s">
        <v>2</v>
      </c>
      <c r="G286" s="230">
        <f>F289</f>
        <v>38.050000000000004</v>
      </c>
    </row>
    <row r="287" spans="1:7">
      <c r="A287" s="521" t="s">
        <v>45</v>
      </c>
      <c r="B287" s="521" t="s">
        <v>46</v>
      </c>
      <c r="C287" s="522" t="s">
        <v>57</v>
      </c>
      <c r="D287" s="521" t="s">
        <v>47</v>
      </c>
      <c r="E287" s="521" t="s">
        <v>58</v>
      </c>
      <c r="F287" s="521" t="s">
        <v>60</v>
      </c>
      <c r="G287" s="521"/>
    </row>
    <row r="288" spans="1:7">
      <c r="A288" s="521"/>
      <c r="B288" s="521"/>
      <c r="C288" s="522"/>
      <c r="D288" s="521"/>
      <c r="E288" s="521"/>
      <c r="F288" s="231" t="s">
        <v>51</v>
      </c>
      <c r="G288" s="232" t="s">
        <v>52</v>
      </c>
    </row>
    <row r="289" spans="1:7" ht="13.5">
      <c r="A289" s="369" t="s">
        <v>542</v>
      </c>
      <c r="B289" s="209"/>
      <c r="C289" s="332" t="s">
        <v>290</v>
      </c>
      <c r="D289" s="234">
        <v>31.47</v>
      </c>
      <c r="E289" s="480">
        <f>AVERAGE(D289:D291)</f>
        <v>38.050000000000004</v>
      </c>
      <c r="F289" s="523">
        <f>E289</f>
        <v>38.050000000000004</v>
      </c>
      <c r="G289" s="524" t="s">
        <v>59</v>
      </c>
    </row>
    <row r="290" spans="1:7" ht="13.5">
      <c r="A290" s="369" t="s">
        <v>1056</v>
      </c>
      <c r="B290" s="209"/>
      <c r="C290" s="368" t="s">
        <v>290</v>
      </c>
      <c r="D290" s="234">
        <v>42.99</v>
      </c>
      <c r="E290" s="504"/>
      <c r="F290" s="523"/>
      <c r="G290" s="524"/>
    </row>
    <row r="291" spans="1:7" ht="13.5">
      <c r="A291" s="369" t="s">
        <v>1057</v>
      </c>
      <c r="B291" s="209"/>
      <c r="C291" s="332" t="s">
        <v>290</v>
      </c>
      <c r="D291" s="234">
        <v>39.69</v>
      </c>
      <c r="E291" s="481"/>
      <c r="F291" s="518"/>
      <c r="G291" s="519"/>
    </row>
    <row r="292" spans="1:7">
      <c r="A292" s="226"/>
      <c r="B292" s="226"/>
      <c r="C292" s="335"/>
      <c r="D292" s="226"/>
      <c r="E292" s="226"/>
      <c r="F292" s="226"/>
      <c r="G292" s="226"/>
    </row>
    <row r="293" spans="1:7">
      <c r="A293" s="227" t="s">
        <v>0</v>
      </c>
      <c r="B293" s="227" t="s">
        <v>54</v>
      </c>
      <c r="C293" s="508" t="s">
        <v>44</v>
      </c>
      <c r="D293" s="509"/>
      <c r="E293" s="510"/>
      <c r="F293" s="227" t="s">
        <v>71</v>
      </c>
      <c r="G293" s="227" t="s">
        <v>56</v>
      </c>
    </row>
    <row r="294" spans="1:7" ht="14.25">
      <c r="A294" s="218"/>
      <c r="B294" s="228" t="s">
        <v>7</v>
      </c>
      <c r="C294" s="336" t="s">
        <v>1058</v>
      </c>
      <c r="D294" s="326"/>
      <c r="E294" s="326"/>
      <c r="F294" s="229" t="s">
        <v>2</v>
      </c>
      <c r="G294" s="230">
        <f>F297</f>
        <v>4.003333333333333</v>
      </c>
    </row>
    <row r="295" spans="1:7">
      <c r="A295" s="521" t="s">
        <v>45</v>
      </c>
      <c r="B295" s="521" t="s">
        <v>46</v>
      </c>
      <c r="C295" s="522" t="s">
        <v>57</v>
      </c>
      <c r="D295" s="521" t="s">
        <v>47</v>
      </c>
      <c r="E295" s="521" t="s">
        <v>58</v>
      </c>
      <c r="F295" s="521" t="s">
        <v>60</v>
      </c>
      <c r="G295" s="521"/>
    </row>
    <row r="296" spans="1:7">
      <c r="A296" s="521"/>
      <c r="B296" s="521"/>
      <c r="C296" s="522"/>
      <c r="D296" s="521"/>
      <c r="E296" s="521"/>
      <c r="F296" s="231" t="s">
        <v>51</v>
      </c>
      <c r="G296" s="232" t="s">
        <v>52</v>
      </c>
    </row>
    <row r="297" spans="1:7" ht="13.5">
      <c r="A297" s="369" t="s">
        <v>542</v>
      </c>
      <c r="B297" s="209"/>
      <c r="C297" s="332" t="s">
        <v>290</v>
      </c>
      <c r="D297" s="234">
        <v>4.5199999999999996</v>
      </c>
      <c r="E297" s="480">
        <f>AVERAGE(D297:D299)</f>
        <v>4.003333333333333</v>
      </c>
      <c r="F297" s="523">
        <f>E297</f>
        <v>4.003333333333333</v>
      </c>
      <c r="G297" s="524" t="s">
        <v>59</v>
      </c>
    </row>
    <row r="298" spans="1:7" ht="13.5">
      <c r="A298" s="369" t="s">
        <v>1059</v>
      </c>
      <c r="B298" s="209"/>
      <c r="C298" s="368" t="s">
        <v>290</v>
      </c>
      <c r="D298" s="234">
        <v>3.99</v>
      </c>
      <c r="E298" s="504"/>
      <c r="F298" s="523"/>
      <c r="G298" s="524"/>
    </row>
    <row r="299" spans="1:7" ht="13.5">
      <c r="A299" s="370" t="s">
        <v>1060</v>
      </c>
      <c r="B299" s="209"/>
      <c r="C299" s="332" t="s">
        <v>290</v>
      </c>
      <c r="D299" s="234">
        <v>3.5</v>
      </c>
      <c r="E299" s="495"/>
      <c r="F299" s="523"/>
      <c r="G299" s="524"/>
    </row>
    <row r="301" spans="1:7">
      <c r="A301" s="227" t="s">
        <v>0</v>
      </c>
      <c r="B301" s="227" t="s">
        <v>54</v>
      </c>
      <c r="C301" s="520" t="s">
        <v>44</v>
      </c>
      <c r="D301" s="520"/>
      <c r="E301" s="520"/>
      <c r="F301" s="227" t="s">
        <v>71</v>
      </c>
      <c r="G301" s="227" t="s">
        <v>56</v>
      </c>
    </row>
    <row r="302" spans="1:7" ht="14.25">
      <c r="A302" s="218"/>
      <c r="B302" s="228" t="s">
        <v>41</v>
      </c>
      <c r="C302" s="336" t="s">
        <v>1061</v>
      </c>
      <c r="D302" s="327"/>
      <c r="E302" s="328"/>
      <c r="F302" s="229" t="s">
        <v>2</v>
      </c>
      <c r="G302" s="230">
        <f>F305</f>
        <v>9.1566666666666663</v>
      </c>
    </row>
    <row r="303" spans="1:7">
      <c r="A303" s="521" t="s">
        <v>45</v>
      </c>
      <c r="B303" s="521" t="s">
        <v>46</v>
      </c>
      <c r="C303" s="522" t="s">
        <v>57</v>
      </c>
      <c r="D303" s="521" t="s">
        <v>47</v>
      </c>
      <c r="E303" s="521" t="s">
        <v>58</v>
      </c>
      <c r="F303" s="521" t="s">
        <v>60</v>
      </c>
      <c r="G303" s="521"/>
    </row>
    <row r="304" spans="1:7">
      <c r="A304" s="521"/>
      <c r="B304" s="521"/>
      <c r="C304" s="522"/>
      <c r="D304" s="521"/>
      <c r="E304" s="521"/>
      <c r="F304" s="231" t="s">
        <v>51</v>
      </c>
      <c r="G304" s="232" t="s">
        <v>52</v>
      </c>
    </row>
    <row r="305" spans="1:7">
      <c r="A305" s="339" t="s">
        <v>534</v>
      </c>
      <c r="B305" s="209"/>
      <c r="C305" s="332" t="s">
        <v>290</v>
      </c>
      <c r="D305" s="234">
        <v>7.6</v>
      </c>
      <c r="E305" s="480">
        <f>AVERAGE(D305:D307)</f>
        <v>9.1566666666666663</v>
      </c>
      <c r="F305" s="523">
        <f>E305</f>
        <v>9.1566666666666663</v>
      </c>
      <c r="G305" s="524" t="s">
        <v>59</v>
      </c>
    </row>
    <row r="306" spans="1:7">
      <c r="A306" s="339" t="s">
        <v>535</v>
      </c>
      <c r="B306" s="209"/>
      <c r="C306" s="368" t="s">
        <v>290</v>
      </c>
      <c r="D306" s="234">
        <v>8.07</v>
      </c>
      <c r="E306" s="504"/>
      <c r="F306" s="523"/>
      <c r="G306" s="524"/>
    </row>
    <row r="307" spans="1:7">
      <c r="A307" s="339" t="s">
        <v>537</v>
      </c>
      <c r="B307" s="209"/>
      <c r="C307" s="332" t="s">
        <v>290</v>
      </c>
      <c r="D307" s="234">
        <v>11.8</v>
      </c>
      <c r="E307" s="495"/>
      <c r="F307" s="523"/>
      <c r="G307" s="524"/>
    </row>
    <row r="308" spans="1:7">
      <c r="A308" s="224"/>
      <c r="B308" s="320"/>
      <c r="C308" s="337"/>
      <c r="D308" s="321"/>
      <c r="E308" s="225"/>
      <c r="F308" s="322"/>
      <c r="G308" s="323"/>
    </row>
    <row r="309" spans="1:7">
      <c r="A309" s="315" t="s">
        <v>0</v>
      </c>
      <c r="B309" s="315" t="s">
        <v>54</v>
      </c>
      <c r="C309" s="520" t="s">
        <v>44</v>
      </c>
      <c r="D309" s="520"/>
      <c r="E309" s="520"/>
      <c r="F309" s="315" t="s">
        <v>71</v>
      </c>
      <c r="G309" s="315" t="s">
        <v>56</v>
      </c>
    </row>
    <row r="310" spans="1:7" ht="14.25">
      <c r="A310" s="218"/>
      <c r="B310" s="228" t="s">
        <v>41</v>
      </c>
      <c r="C310" s="326" t="s">
        <v>984</v>
      </c>
      <c r="D310" s="326"/>
      <c r="E310" s="326"/>
      <c r="F310" s="229" t="s">
        <v>2</v>
      </c>
      <c r="G310" s="314">
        <f>F313</f>
        <v>14.903333333333334</v>
      </c>
    </row>
    <row r="311" spans="1:7">
      <c r="A311" s="521" t="s">
        <v>45</v>
      </c>
      <c r="B311" s="521" t="s">
        <v>46</v>
      </c>
      <c r="C311" s="522" t="s">
        <v>57</v>
      </c>
      <c r="D311" s="521" t="s">
        <v>47</v>
      </c>
      <c r="E311" s="521" t="s">
        <v>58</v>
      </c>
      <c r="F311" s="521" t="s">
        <v>60</v>
      </c>
      <c r="G311" s="521"/>
    </row>
    <row r="312" spans="1:7">
      <c r="A312" s="521"/>
      <c r="B312" s="521"/>
      <c r="C312" s="522"/>
      <c r="D312" s="521"/>
      <c r="E312" s="521"/>
      <c r="F312" s="231" t="s">
        <v>51</v>
      </c>
      <c r="G312" s="232" t="s">
        <v>52</v>
      </c>
    </row>
    <row r="313" spans="1:7" ht="13.5">
      <c r="A313" s="369" t="s">
        <v>1062</v>
      </c>
      <c r="B313" s="370" t="s">
        <v>1064</v>
      </c>
      <c r="C313" s="332" t="s">
        <v>1067</v>
      </c>
      <c r="D313" s="234">
        <v>13.25</v>
      </c>
      <c r="E313" s="480">
        <f>AVERAGE(D313:D315)</f>
        <v>14.903333333333334</v>
      </c>
      <c r="F313" s="523">
        <f>E313</f>
        <v>14.903333333333334</v>
      </c>
      <c r="G313" s="524" t="s">
        <v>59</v>
      </c>
    </row>
    <row r="314" spans="1:7" ht="13.5">
      <c r="A314" s="369" t="s">
        <v>1063</v>
      </c>
      <c r="B314" s="370" t="s">
        <v>1065</v>
      </c>
      <c r="C314" s="332" t="s">
        <v>1066</v>
      </c>
      <c r="D314" s="234">
        <v>12.48</v>
      </c>
      <c r="E314" s="504"/>
      <c r="F314" s="523"/>
      <c r="G314" s="524"/>
    </row>
    <row r="315" spans="1:7" ht="13.5">
      <c r="A315" s="369" t="s">
        <v>1060</v>
      </c>
      <c r="B315" s="370"/>
      <c r="C315" s="332" t="s">
        <v>290</v>
      </c>
      <c r="D315" s="234">
        <v>18.98</v>
      </c>
      <c r="E315" s="495"/>
      <c r="F315" s="523"/>
      <c r="G315" s="524"/>
    </row>
    <row r="316" spans="1:7">
      <c r="A316" s="224"/>
      <c r="B316" s="320"/>
      <c r="C316" s="337"/>
      <c r="D316" s="321"/>
      <c r="E316" s="225"/>
      <c r="F316" s="322"/>
      <c r="G316" s="323"/>
    </row>
    <row r="317" spans="1:7">
      <c r="A317" s="341" t="s">
        <v>0</v>
      </c>
      <c r="B317" s="341" t="s">
        <v>54</v>
      </c>
      <c r="C317" s="520" t="s">
        <v>44</v>
      </c>
      <c r="D317" s="520"/>
      <c r="E317" s="520"/>
      <c r="F317" s="341" t="s">
        <v>71</v>
      </c>
      <c r="G317" s="341" t="s">
        <v>56</v>
      </c>
    </row>
    <row r="318" spans="1:7" ht="14.25">
      <c r="A318" s="218"/>
      <c r="B318" s="228" t="s">
        <v>41</v>
      </c>
      <c r="C318" s="326" t="s">
        <v>987</v>
      </c>
      <c r="D318" s="326"/>
      <c r="E318" s="326"/>
      <c r="F318" s="229" t="s">
        <v>2</v>
      </c>
      <c r="G318" s="343">
        <f>F321</f>
        <v>17.09</v>
      </c>
    </row>
    <row r="319" spans="1:7">
      <c r="A319" s="521" t="s">
        <v>45</v>
      </c>
      <c r="B319" s="521" t="s">
        <v>46</v>
      </c>
      <c r="C319" s="522" t="s">
        <v>57</v>
      </c>
      <c r="D319" s="521" t="s">
        <v>47</v>
      </c>
      <c r="E319" s="521" t="s">
        <v>58</v>
      </c>
      <c r="F319" s="521" t="s">
        <v>60</v>
      </c>
      <c r="G319" s="521"/>
    </row>
    <row r="320" spans="1:7">
      <c r="A320" s="521"/>
      <c r="B320" s="521"/>
      <c r="C320" s="522"/>
      <c r="D320" s="521"/>
      <c r="E320" s="521"/>
      <c r="F320" s="231" t="s">
        <v>51</v>
      </c>
      <c r="G320" s="232" t="s">
        <v>52</v>
      </c>
    </row>
    <row r="321" spans="1:7" ht="13.5">
      <c r="A321" s="369" t="s">
        <v>1062</v>
      </c>
      <c r="B321" s="370" t="s">
        <v>1064</v>
      </c>
      <c r="C321" s="332" t="s">
        <v>1067</v>
      </c>
      <c r="D321" s="234">
        <v>14.85</v>
      </c>
      <c r="E321" s="480">
        <f>AVERAGE(D321:D323)</f>
        <v>17.09</v>
      </c>
      <c r="F321" s="523">
        <f>E321</f>
        <v>17.09</v>
      </c>
      <c r="G321" s="524" t="s">
        <v>59</v>
      </c>
    </row>
    <row r="322" spans="1:7" ht="13.5">
      <c r="A322" s="369" t="s">
        <v>1063</v>
      </c>
      <c r="B322" s="370" t="s">
        <v>1065</v>
      </c>
      <c r="C322" s="332" t="s">
        <v>1066</v>
      </c>
      <c r="D322" s="234">
        <v>17.47</v>
      </c>
      <c r="E322" s="504"/>
      <c r="F322" s="523"/>
      <c r="G322" s="524"/>
    </row>
    <row r="323" spans="1:7" ht="13.5">
      <c r="A323" s="369" t="s">
        <v>1060</v>
      </c>
      <c r="B323" s="370"/>
      <c r="C323" s="332" t="s">
        <v>290</v>
      </c>
      <c r="D323" s="234">
        <v>18.95</v>
      </c>
      <c r="E323" s="495"/>
      <c r="F323" s="523"/>
      <c r="G323" s="524"/>
    </row>
    <row r="324" spans="1:7">
      <c r="A324" s="224"/>
      <c r="B324" s="320"/>
      <c r="C324" s="337"/>
      <c r="D324" s="321"/>
      <c r="E324" s="225"/>
      <c r="F324" s="322"/>
      <c r="G324" s="323"/>
    </row>
    <row r="325" spans="1:7">
      <c r="A325" s="341" t="s">
        <v>0</v>
      </c>
      <c r="B325" s="341" t="s">
        <v>54</v>
      </c>
      <c r="C325" s="520" t="s">
        <v>44</v>
      </c>
      <c r="D325" s="520"/>
      <c r="E325" s="520"/>
      <c r="F325" s="341" t="s">
        <v>71</v>
      </c>
      <c r="G325" s="341" t="s">
        <v>56</v>
      </c>
    </row>
    <row r="326" spans="1:7" ht="14.25">
      <c r="A326" s="218"/>
      <c r="B326" s="228" t="s">
        <v>41</v>
      </c>
      <c r="C326" s="375" t="s">
        <v>988</v>
      </c>
      <c r="D326" s="326"/>
      <c r="E326" s="326"/>
      <c r="F326" s="229" t="s">
        <v>2</v>
      </c>
      <c r="G326" s="343">
        <f>F329</f>
        <v>21.473333333333333</v>
      </c>
    </row>
    <row r="327" spans="1:7">
      <c r="A327" s="521" t="s">
        <v>45</v>
      </c>
      <c r="B327" s="521" t="s">
        <v>46</v>
      </c>
      <c r="C327" s="522" t="s">
        <v>57</v>
      </c>
      <c r="D327" s="521" t="s">
        <v>47</v>
      </c>
      <c r="E327" s="521" t="s">
        <v>58</v>
      </c>
      <c r="F327" s="521" t="s">
        <v>60</v>
      </c>
      <c r="G327" s="521"/>
    </row>
    <row r="328" spans="1:7">
      <c r="A328" s="521"/>
      <c r="B328" s="521"/>
      <c r="C328" s="522"/>
      <c r="D328" s="521"/>
      <c r="E328" s="521"/>
      <c r="F328" s="231" t="s">
        <v>51</v>
      </c>
      <c r="G328" s="232" t="s">
        <v>52</v>
      </c>
    </row>
    <row r="329" spans="1:7" ht="13.5">
      <c r="A329" s="369" t="s">
        <v>1062</v>
      </c>
      <c r="B329" s="370" t="s">
        <v>1064</v>
      </c>
      <c r="C329" s="332" t="s">
        <v>1067</v>
      </c>
      <c r="D329" s="234">
        <v>19.5</v>
      </c>
      <c r="E329" s="480">
        <f>AVERAGE(D329:D331)</f>
        <v>21.473333333333333</v>
      </c>
      <c r="F329" s="523">
        <f>E329</f>
        <v>21.473333333333333</v>
      </c>
      <c r="G329" s="524" t="s">
        <v>59</v>
      </c>
    </row>
    <row r="330" spans="1:7" ht="13.5">
      <c r="A330" s="369" t="s">
        <v>1063</v>
      </c>
      <c r="B330" s="370" t="s">
        <v>1065</v>
      </c>
      <c r="C330" s="332" t="s">
        <v>1066</v>
      </c>
      <c r="D330" s="234">
        <v>19.97</v>
      </c>
      <c r="E330" s="504"/>
      <c r="F330" s="523"/>
      <c r="G330" s="524"/>
    </row>
    <row r="331" spans="1:7" ht="13.5">
      <c r="A331" s="369" t="s">
        <v>1060</v>
      </c>
      <c r="B331" s="370"/>
      <c r="C331" s="332" t="s">
        <v>290</v>
      </c>
      <c r="D331" s="234">
        <v>24.95</v>
      </c>
      <c r="E331" s="495"/>
      <c r="F331" s="523"/>
      <c r="G331" s="524"/>
    </row>
    <row r="332" spans="1:7">
      <c r="A332" s="224"/>
      <c r="B332" s="320"/>
      <c r="C332" s="337"/>
      <c r="D332" s="321"/>
      <c r="E332" s="225"/>
      <c r="F332" s="322"/>
      <c r="G332" s="323"/>
    </row>
    <row r="333" spans="1:7">
      <c r="A333" s="341" t="s">
        <v>0</v>
      </c>
      <c r="B333" s="341" t="s">
        <v>54</v>
      </c>
      <c r="C333" s="520" t="s">
        <v>44</v>
      </c>
      <c r="D333" s="520"/>
      <c r="E333" s="520"/>
      <c r="F333" s="341" t="s">
        <v>71</v>
      </c>
      <c r="G333" s="341" t="s">
        <v>56</v>
      </c>
    </row>
    <row r="334" spans="1:7" ht="14.25">
      <c r="A334" s="218"/>
      <c r="B334" s="228" t="s">
        <v>41</v>
      </c>
      <c r="C334" s="375" t="s">
        <v>990</v>
      </c>
      <c r="D334" s="326"/>
      <c r="E334" s="326"/>
      <c r="F334" s="229" t="s">
        <v>2</v>
      </c>
      <c r="G334" s="343">
        <f>F337</f>
        <v>2.4233333333333333</v>
      </c>
    </row>
    <row r="335" spans="1:7">
      <c r="A335" s="521" t="s">
        <v>45</v>
      </c>
      <c r="B335" s="521" t="s">
        <v>46</v>
      </c>
      <c r="C335" s="522" t="s">
        <v>57</v>
      </c>
      <c r="D335" s="521" t="s">
        <v>47</v>
      </c>
      <c r="E335" s="521" t="s">
        <v>58</v>
      </c>
      <c r="F335" s="521" t="s">
        <v>60</v>
      </c>
      <c r="G335" s="521"/>
    </row>
    <row r="336" spans="1:7">
      <c r="A336" s="521"/>
      <c r="B336" s="521"/>
      <c r="C336" s="522"/>
      <c r="D336" s="521"/>
      <c r="E336" s="521"/>
      <c r="F336" s="231" t="s">
        <v>51</v>
      </c>
      <c r="G336" s="232" t="s">
        <v>52</v>
      </c>
    </row>
    <row r="337" spans="1:7" ht="13.5">
      <c r="A337" s="369" t="s">
        <v>1062</v>
      </c>
      <c r="B337" s="370" t="s">
        <v>1064</v>
      </c>
      <c r="C337" s="332" t="s">
        <v>1067</v>
      </c>
      <c r="D337" s="234">
        <v>2.4</v>
      </c>
      <c r="E337" s="480">
        <f>AVERAGE(D337:D339)</f>
        <v>2.4233333333333333</v>
      </c>
      <c r="F337" s="523">
        <f>E337</f>
        <v>2.4233333333333333</v>
      </c>
      <c r="G337" s="524" t="s">
        <v>59</v>
      </c>
    </row>
    <row r="338" spans="1:7" ht="13.5">
      <c r="A338" s="369" t="s">
        <v>1063</v>
      </c>
      <c r="B338" s="370" t="s">
        <v>1065</v>
      </c>
      <c r="C338" s="332" t="s">
        <v>1066</v>
      </c>
      <c r="D338" s="234">
        <v>1.37</v>
      </c>
      <c r="E338" s="504"/>
      <c r="F338" s="523"/>
      <c r="G338" s="524"/>
    </row>
    <row r="339" spans="1:7" ht="13.5">
      <c r="A339" s="369" t="s">
        <v>1060</v>
      </c>
      <c r="B339" s="370"/>
      <c r="C339" s="332" t="s">
        <v>290</v>
      </c>
      <c r="D339" s="234">
        <v>3.5</v>
      </c>
      <c r="E339" s="495"/>
      <c r="F339" s="523"/>
      <c r="G339" s="524"/>
    </row>
    <row r="340" spans="1:7">
      <c r="A340" s="224"/>
      <c r="B340" s="320"/>
      <c r="C340" s="337"/>
      <c r="D340" s="321"/>
      <c r="E340" s="225"/>
      <c r="F340" s="322"/>
      <c r="G340" s="323"/>
    </row>
    <row r="341" spans="1:7">
      <c r="A341" s="319" t="s">
        <v>0</v>
      </c>
      <c r="B341" s="319" t="s">
        <v>54</v>
      </c>
      <c r="C341" s="520" t="s">
        <v>44</v>
      </c>
      <c r="D341" s="520"/>
      <c r="E341" s="520"/>
      <c r="F341" s="319" t="s">
        <v>71</v>
      </c>
      <c r="G341" s="319" t="s">
        <v>56</v>
      </c>
    </row>
    <row r="342" spans="1:7" ht="27">
      <c r="A342" s="218"/>
      <c r="B342" s="228" t="s">
        <v>41</v>
      </c>
      <c r="C342" s="376" t="s">
        <v>2154</v>
      </c>
      <c r="D342" s="326"/>
      <c r="E342" s="326"/>
      <c r="F342" s="229" t="s">
        <v>2</v>
      </c>
      <c r="G342" s="318">
        <f>F345</f>
        <v>50.347999999999999</v>
      </c>
    </row>
    <row r="343" spans="1:7">
      <c r="A343" s="521" t="s">
        <v>45</v>
      </c>
      <c r="B343" s="521" t="s">
        <v>46</v>
      </c>
      <c r="C343" s="522" t="s">
        <v>57</v>
      </c>
      <c r="D343" s="521" t="s">
        <v>47</v>
      </c>
      <c r="E343" s="521" t="s">
        <v>58</v>
      </c>
      <c r="F343" s="521" t="s">
        <v>60</v>
      </c>
      <c r="G343" s="521"/>
    </row>
    <row r="344" spans="1:7">
      <c r="A344" s="521"/>
      <c r="B344" s="521"/>
      <c r="C344" s="522"/>
      <c r="D344" s="521"/>
      <c r="E344" s="521"/>
      <c r="F344" s="231" t="s">
        <v>51</v>
      </c>
      <c r="G344" s="232" t="s">
        <v>52</v>
      </c>
    </row>
    <row r="345" spans="1:7" ht="13.5">
      <c r="A345" s="369" t="s">
        <v>2142</v>
      </c>
      <c r="B345" s="369" t="s">
        <v>2146</v>
      </c>
      <c r="C345" s="332" t="s">
        <v>2150</v>
      </c>
      <c r="D345" s="234">
        <v>39.75</v>
      </c>
      <c r="E345" s="525">
        <f>AVERAGE(D345:D349)</f>
        <v>50.347999999999999</v>
      </c>
      <c r="F345" s="523">
        <f>E345</f>
        <v>50.347999999999999</v>
      </c>
      <c r="G345" s="524" t="s">
        <v>59</v>
      </c>
    </row>
    <row r="346" spans="1:7">
      <c r="A346" s="339" t="s">
        <v>2143</v>
      </c>
      <c r="B346" s="209" t="s">
        <v>2147</v>
      </c>
      <c r="C346" s="332" t="s">
        <v>2151</v>
      </c>
      <c r="D346" s="234">
        <v>43.99</v>
      </c>
      <c r="E346" s="527"/>
      <c r="F346" s="523"/>
      <c r="G346" s="524"/>
    </row>
    <row r="347" spans="1:7">
      <c r="A347" s="378" t="s">
        <v>2144</v>
      </c>
      <c r="B347" s="367" t="s">
        <v>2148</v>
      </c>
      <c r="C347" s="368" t="s">
        <v>2152</v>
      </c>
      <c r="D347" s="234">
        <v>46</v>
      </c>
      <c r="E347" s="526"/>
      <c r="F347" s="518"/>
      <c r="G347" s="519"/>
    </row>
    <row r="348" spans="1:7">
      <c r="A348" s="378" t="s">
        <v>1068</v>
      </c>
      <c r="B348" s="367" t="s">
        <v>1069</v>
      </c>
      <c r="C348" s="368" t="s">
        <v>1070</v>
      </c>
      <c r="D348" s="234">
        <v>59</v>
      </c>
      <c r="E348" s="526"/>
      <c r="F348" s="518"/>
      <c r="G348" s="519"/>
    </row>
    <row r="349" spans="1:7">
      <c r="A349" s="339" t="s">
        <v>2145</v>
      </c>
      <c r="B349" s="209" t="s">
        <v>2149</v>
      </c>
      <c r="C349" s="332" t="s">
        <v>2153</v>
      </c>
      <c r="D349" s="234">
        <v>63</v>
      </c>
      <c r="E349" s="528"/>
      <c r="F349" s="523"/>
      <c r="G349" s="524"/>
    </row>
    <row r="350" spans="1:7">
      <c r="A350" s="224"/>
      <c r="B350" s="320"/>
      <c r="C350" s="338"/>
      <c r="D350" s="321"/>
      <c r="E350" s="225"/>
      <c r="F350" s="322"/>
      <c r="G350" s="323"/>
    </row>
    <row r="351" spans="1:7">
      <c r="A351" s="341" t="s">
        <v>0</v>
      </c>
      <c r="B351" s="341" t="s">
        <v>54</v>
      </c>
      <c r="C351" s="520" t="s">
        <v>44</v>
      </c>
      <c r="D351" s="520"/>
      <c r="E351" s="520"/>
      <c r="F351" s="341" t="s">
        <v>71</v>
      </c>
      <c r="G351" s="341" t="s">
        <v>56</v>
      </c>
    </row>
    <row r="352" spans="1:7" ht="27">
      <c r="A352" s="218"/>
      <c r="B352" s="228" t="s">
        <v>41</v>
      </c>
      <c r="C352" s="377" t="s">
        <v>2155</v>
      </c>
      <c r="D352" s="326"/>
      <c r="E352" s="326"/>
      <c r="F352" s="229" t="s">
        <v>2</v>
      </c>
      <c r="G352" s="343">
        <f>F355</f>
        <v>55.894000000000005</v>
      </c>
    </row>
    <row r="353" spans="1:7">
      <c r="A353" s="521" t="s">
        <v>45</v>
      </c>
      <c r="B353" s="521" t="s">
        <v>46</v>
      </c>
      <c r="C353" s="522" t="s">
        <v>57</v>
      </c>
      <c r="D353" s="521" t="s">
        <v>47</v>
      </c>
      <c r="E353" s="521" t="s">
        <v>58</v>
      </c>
      <c r="F353" s="521" t="s">
        <v>60</v>
      </c>
      <c r="G353" s="521"/>
    </row>
    <row r="354" spans="1:7">
      <c r="A354" s="521"/>
      <c r="B354" s="521"/>
      <c r="C354" s="522"/>
      <c r="D354" s="521"/>
      <c r="E354" s="521"/>
      <c r="F354" s="231" t="s">
        <v>51</v>
      </c>
      <c r="G354" s="232" t="s">
        <v>52</v>
      </c>
    </row>
    <row r="355" spans="1:7" ht="13.5">
      <c r="A355" s="369" t="s">
        <v>2142</v>
      </c>
      <c r="B355" s="369" t="s">
        <v>2146</v>
      </c>
      <c r="C355" s="332" t="s">
        <v>2150</v>
      </c>
      <c r="D355" s="234">
        <v>55.48</v>
      </c>
      <c r="E355" s="525">
        <f>AVERAGE(D355:D359)</f>
        <v>55.894000000000005</v>
      </c>
      <c r="F355" s="523">
        <f>E355</f>
        <v>55.894000000000005</v>
      </c>
      <c r="G355" s="524" t="s">
        <v>59</v>
      </c>
    </row>
    <row r="356" spans="1:7">
      <c r="A356" s="339" t="s">
        <v>2143</v>
      </c>
      <c r="B356" s="209" t="s">
        <v>2147</v>
      </c>
      <c r="C356" s="332" t="s">
        <v>2151</v>
      </c>
      <c r="D356" s="234">
        <v>49.99</v>
      </c>
      <c r="E356" s="526"/>
      <c r="F356" s="518"/>
      <c r="G356" s="519"/>
    </row>
    <row r="357" spans="1:7">
      <c r="A357" s="378" t="s">
        <v>2144</v>
      </c>
      <c r="B357" s="367" t="s">
        <v>2148</v>
      </c>
      <c r="C357" s="368" t="s">
        <v>2152</v>
      </c>
      <c r="D357" s="234">
        <v>50</v>
      </c>
      <c r="E357" s="526"/>
      <c r="F357" s="518"/>
      <c r="G357" s="519"/>
    </row>
    <row r="358" spans="1:7">
      <c r="A358" s="378" t="s">
        <v>1068</v>
      </c>
      <c r="B358" s="367" t="s">
        <v>1069</v>
      </c>
      <c r="C358" s="368" t="s">
        <v>1070</v>
      </c>
      <c r="D358" s="234">
        <v>49</v>
      </c>
      <c r="E358" s="527"/>
      <c r="F358" s="523"/>
      <c r="G358" s="524"/>
    </row>
    <row r="359" spans="1:7">
      <c r="A359" s="339" t="s">
        <v>2145</v>
      </c>
      <c r="B359" s="209" t="s">
        <v>2149</v>
      </c>
      <c r="C359" s="332" t="s">
        <v>2153</v>
      </c>
      <c r="D359" s="234">
        <v>75</v>
      </c>
      <c r="E359" s="528"/>
      <c r="F359" s="523"/>
      <c r="G359" s="524"/>
    </row>
    <row r="360" spans="1:7">
      <c r="A360" s="224"/>
      <c r="B360" s="320"/>
      <c r="C360" s="338"/>
      <c r="D360" s="321"/>
      <c r="E360" s="225"/>
      <c r="F360" s="322"/>
      <c r="G360" s="323"/>
    </row>
    <row r="361" spans="1:7">
      <c r="A361" s="224"/>
      <c r="B361" s="320"/>
      <c r="C361" s="338"/>
      <c r="D361" s="321"/>
      <c r="E361" s="225"/>
      <c r="F361" s="322"/>
      <c r="G361" s="323"/>
    </row>
    <row r="362" spans="1:7">
      <c r="A362" s="319" t="s">
        <v>0</v>
      </c>
      <c r="B362" s="319" t="s">
        <v>54</v>
      </c>
      <c r="C362" s="520" t="s">
        <v>44</v>
      </c>
      <c r="D362" s="520"/>
      <c r="E362" s="520"/>
      <c r="F362" s="319" t="s">
        <v>71</v>
      </c>
      <c r="G362" s="319" t="s">
        <v>56</v>
      </c>
    </row>
    <row r="363" spans="1:7" ht="54">
      <c r="A363" s="218"/>
      <c r="B363" s="228" t="s">
        <v>41</v>
      </c>
      <c r="C363" s="377" t="s">
        <v>1078</v>
      </c>
      <c r="D363" s="326"/>
      <c r="E363" s="326"/>
      <c r="F363" s="229" t="s">
        <v>2</v>
      </c>
      <c r="G363" s="318">
        <f>F366</f>
        <v>263.5</v>
      </c>
    </row>
    <row r="364" spans="1:7">
      <c r="A364" s="521" t="s">
        <v>45</v>
      </c>
      <c r="B364" s="521" t="s">
        <v>46</v>
      </c>
      <c r="C364" s="522" t="s">
        <v>57</v>
      </c>
      <c r="D364" s="521" t="s">
        <v>47</v>
      </c>
      <c r="E364" s="521" t="s">
        <v>58</v>
      </c>
      <c r="F364" s="521" t="s">
        <v>60</v>
      </c>
      <c r="G364" s="521"/>
    </row>
    <row r="365" spans="1:7">
      <c r="A365" s="521"/>
      <c r="B365" s="521"/>
      <c r="C365" s="522"/>
      <c r="D365" s="521"/>
      <c r="E365" s="521"/>
      <c r="F365" s="231" t="s">
        <v>51</v>
      </c>
      <c r="G365" s="232" t="s">
        <v>52</v>
      </c>
    </row>
    <row r="366" spans="1:7" ht="13.5">
      <c r="A366" s="369" t="s">
        <v>1072</v>
      </c>
      <c r="B366" s="369" t="s">
        <v>1073</v>
      </c>
      <c r="C366" s="332" t="s">
        <v>1074</v>
      </c>
      <c r="D366" s="234">
        <v>92</v>
      </c>
      <c r="E366" s="480">
        <f>AVERAGE(D366:D368)</f>
        <v>263.5</v>
      </c>
      <c r="F366" s="523">
        <f>E366</f>
        <v>263.5</v>
      </c>
      <c r="G366" s="524" t="s">
        <v>59</v>
      </c>
    </row>
    <row r="367" spans="1:7" ht="13.5">
      <c r="A367" s="369" t="s">
        <v>1075</v>
      </c>
      <c r="B367" s="369" t="s">
        <v>1076</v>
      </c>
      <c r="C367" s="330" t="s">
        <v>1077</v>
      </c>
      <c r="D367" s="234">
        <v>445.5</v>
      </c>
      <c r="E367" s="504"/>
      <c r="F367" s="523"/>
      <c r="G367" s="524"/>
    </row>
    <row r="368" spans="1:7" ht="13.5">
      <c r="A368" s="370" t="s">
        <v>2156</v>
      </c>
      <c r="B368" s="20" t="s">
        <v>2157</v>
      </c>
      <c r="C368" s="330" t="s">
        <v>2158</v>
      </c>
      <c r="D368" s="234">
        <v>253</v>
      </c>
      <c r="E368" s="495"/>
      <c r="F368" s="523"/>
      <c r="G368" s="524"/>
    </row>
    <row r="369" spans="1:7">
      <c r="A369" s="224"/>
      <c r="B369" s="320"/>
      <c r="C369" s="338"/>
      <c r="D369" s="321"/>
      <c r="E369" s="225"/>
      <c r="F369" s="322"/>
      <c r="G369" s="323"/>
    </row>
    <row r="370" spans="1:7">
      <c r="A370" s="341" t="s">
        <v>0</v>
      </c>
      <c r="B370" s="341" t="s">
        <v>54</v>
      </c>
      <c r="C370" s="520" t="s">
        <v>44</v>
      </c>
      <c r="D370" s="520"/>
      <c r="E370" s="520"/>
      <c r="F370" s="341" t="s">
        <v>71</v>
      </c>
      <c r="G370" s="341" t="s">
        <v>56</v>
      </c>
    </row>
    <row r="371" spans="1:7" ht="51">
      <c r="A371" s="218"/>
      <c r="B371" s="228" t="s">
        <v>41</v>
      </c>
      <c r="C371" s="326" t="s">
        <v>1071</v>
      </c>
      <c r="D371" s="326"/>
      <c r="E371" s="326"/>
      <c r="F371" s="229" t="s">
        <v>2</v>
      </c>
      <c r="G371" s="343">
        <f>F374</f>
        <v>200.33333333333334</v>
      </c>
    </row>
    <row r="372" spans="1:7">
      <c r="A372" s="521" t="s">
        <v>45</v>
      </c>
      <c r="B372" s="521" t="s">
        <v>46</v>
      </c>
      <c r="C372" s="522" t="s">
        <v>57</v>
      </c>
      <c r="D372" s="521" t="s">
        <v>47</v>
      </c>
      <c r="E372" s="521" t="s">
        <v>58</v>
      </c>
      <c r="F372" s="521" t="s">
        <v>60</v>
      </c>
      <c r="G372" s="521"/>
    </row>
    <row r="373" spans="1:7">
      <c r="A373" s="521"/>
      <c r="B373" s="521"/>
      <c r="C373" s="522"/>
      <c r="D373" s="521"/>
      <c r="E373" s="521"/>
      <c r="F373" s="231" t="s">
        <v>51</v>
      </c>
      <c r="G373" s="232" t="s">
        <v>52</v>
      </c>
    </row>
    <row r="374" spans="1:7" ht="13.5">
      <c r="A374" s="369" t="s">
        <v>1072</v>
      </c>
      <c r="B374" s="369" t="s">
        <v>1073</v>
      </c>
      <c r="C374" s="332" t="s">
        <v>1074</v>
      </c>
      <c r="D374" s="234">
        <v>141</v>
      </c>
      <c r="E374" s="480">
        <f>AVERAGE(D374:D376)</f>
        <v>200.33333333333334</v>
      </c>
      <c r="F374" s="523">
        <f>E374</f>
        <v>200.33333333333334</v>
      </c>
      <c r="G374" s="524" t="s">
        <v>59</v>
      </c>
    </row>
    <row r="375" spans="1:7" ht="13.5">
      <c r="A375" s="369" t="s">
        <v>1075</v>
      </c>
      <c r="B375" s="369" t="s">
        <v>1076</v>
      </c>
      <c r="C375" s="330" t="s">
        <v>1077</v>
      </c>
      <c r="D375" s="234">
        <v>135</v>
      </c>
      <c r="E375" s="504"/>
      <c r="F375" s="523"/>
      <c r="G375" s="524"/>
    </row>
    <row r="376" spans="1:7" ht="13.5">
      <c r="A376" s="370" t="s">
        <v>2156</v>
      </c>
      <c r="B376" s="20" t="s">
        <v>2157</v>
      </c>
      <c r="C376" s="330" t="s">
        <v>2158</v>
      </c>
      <c r="D376" s="234">
        <v>325</v>
      </c>
      <c r="E376" s="495"/>
      <c r="F376" s="523"/>
      <c r="G376" s="524"/>
    </row>
    <row r="377" spans="1:7">
      <c r="A377" s="378"/>
      <c r="B377" s="367"/>
      <c r="C377" s="379"/>
      <c r="D377" s="342"/>
      <c r="E377" s="342"/>
      <c r="F377" s="344"/>
      <c r="G377" s="345"/>
    </row>
    <row r="378" spans="1:7">
      <c r="A378" s="324" t="s">
        <v>0</v>
      </c>
      <c r="B378" s="324" t="s">
        <v>54</v>
      </c>
      <c r="C378" s="520" t="s">
        <v>44</v>
      </c>
      <c r="D378" s="520"/>
      <c r="E378" s="520"/>
      <c r="F378" s="324" t="s">
        <v>71</v>
      </c>
      <c r="G378" s="324" t="s">
        <v>56</v>
      </c>
    </row>
    <row r="379" spans="1:7" ht="51">
      <c r="A379" s="218"/>
      <c r="B379" s="228" t="s">
        <v>41</v>
      </c>
      <c r="C379" s="326" t="s">
        <v>1079</v>
      </c>
      <c r="D379" s="326"/>
      <c r="E379" s="326"/>
      <c r="F379" s="229" t="s">
        <v>2</v>
      </c>
      <c r="G379" s="325">
        <f>F382</f>
        <v>714.25</v>
      </c>
    </row>
    <row r="380" spans="1:7">
      <c r="A380" s="521" t="s">
        <v>45</v>
      </c>
      <c r="B380" s="521" t="s">
        <v>46</v>
      </c>
      <c r="C380" s="522" t="s">
        <v>57</v>
      </c>
      <c r="D380" s="521" t="s">
        <v>47</v>
      </c>
      <c r="E380" s="521" t="s">
        <v>58</v>
      </c>
      <c r="F380" s="521" t="s">
        <v>60</v>
      </c>
      <c r="G380" s="521"/>
    </row>
    <row r="381" spans="1:7">
      <c r="A381" s="521"/>
      <c r="B381" s="521"/>
      <c r="C381" s="522"/>
      <c r="D381" s="521"/>
      <c r="E381" s="521"/>
      <c r="F381" s="231" t="s">
        <v>51</v>
      </c>
      <c r="G381" s="232" t="s">
        <v>52</v>
      </c>
    </row>
    <row r="382" spans="1:7" ht="13.5">
      <c r="A382" s="369" t="s">
        <v>1080</v>
      </c>
      <c r="B382" s="369" t="s">
        <v>544</v>
      </c>
      <c r="C382" s="332" t="s">
        <v>546</v>
      </c>
      <c r="D382" s="234">
        <v>999.6</v>
      </c>
      <c r="E382" s="480">
        <f>AVERAGE(D382:D384)</f>
        <v>714.25</v>
      </c>
      <c r="F382" s="523">
        <f>E382</f>
        <v>714.25</v>
      </c>
      <c r="G382" s="524" t="s">
        <v>59</v>
      </c>
    </row>
    <row r="383" spans="1:7" ht="13.5">
      <c r="A383" s="369" t="s">
        <v>1081</v>
      </c>
      <c r="B383" s="369" t="s">
        <v>545</v>
      </c>
      <c r="C383" s="332" t="s">
        <v>547</v>
      </c>
      <c r="D383" s="234">
        <v>517.15</v>
      </c>
      <c r="E383" s="504"/>
      <c r="F383" s="523"/>
      <c r="G383" s="524"/>
    </row>
    <row r="384" spans="1:7" ht="13.5">
      <c r="A384" s="370" t="s">
        <v>1082</v>
      </c>
      <c r="B384" s="369" t="s">
        <v>538</v>
      </c>
      <c r="C384" s="332" t="s">
        <v>536</v>
      </c>
      <c r="D384" s="234">
        <v>626</v>
      </c>
      <c r="E384" s="495"/>
      <c r="F384" s="523"/>
      <c r="G384" s="524"/>
    </row>
    <row r="385" spans="1:7">
      <c r="A385" s="224"/>
      <c r="B385" s="320"/>
      <c r="C385" s="338"/>
      <c r="D385" s="321"/>
      <c r="E385" s="225"/>
      <c r="F385" s="322"/>
      <c r="G385" s="323"/>
    </row>
    <row r="386" spans="1:7">
      <c r="A386" s="324" t="s">
        <v>0</v>
      </c>
      <c r="B386" s="324" t="s">
        <v>54</v>
      </c>
      <c r="C386" s="520" t="s">
        <v>44</v>
      </c>
      <c r="D386" s="520"/>
      <c r="E386" s="520"/>
      <c r="F386" s="324" t="s">
        <v>71</v>
      </c>
      <c r="G386" s="324" t="s">
        <v>56</v>
      </c>
    </row>
    <row r="387" spans="1:7" ht="25.5">
      <c r="A387" s="218"/>
      <c r="B387" s="228" t="s">
        <v>41</v>
      </c>
      <c r="C387" s="326" t="s">
        <v>1648</v>
      </c>
      <c r="D387" s="326"/>
      <c r="E387" s="326"/>
      <c r="F387" s="229" t="s">
        <v>2</v>
      </c>
      <c r="G387" s="325">
        <f>F390</f>
        <v>17652.016666666666</v>
      </c>
    </row>
    <row r="388" spans="1:7">
      <c r="A388" s="521" t="s">
        <v>45</v>
      </c>
      <c r="B388" s="521" t="s">
        <v>46</v>
      </c>
      <c r="C388" s="522" t="s">
        <v>57</v>
      </c>
      <c r="D388" s="521" t="s">
        <v>47</v>
      </c>
      <c r="E388" s="521" t="s">
        <v>58</v>
      </c>
      <c r="F388" s="521" t="s">
        <v>60</v>
      </c>
      <c r="G388" s="521"/>
    </row>
    <row r="389" spans="1:7">
      <c r="A389" s="521"/>
      <c r="B389" s="521"/>
      <c r="C389" s="522"/>
      <c r="D389" s="521"/>
      <c r="E389" s="521"/>
      <c r="F389" s="231" t="s">
        <v>51</v>
      </c>
      <c r="G389" s="232" t="s">
        <v>52</v>
      </c>
    </row>
    <row r="390" spans="1:7" ht="13.5">
      <c r="A390" s="369" t="s">
        <v>291</v>
      </c>
      <c r="B390" s="209"/>
      <c r="C390" s="332" t="s">
        <v>290</v>
      </c>
      <c r="D390" s="366">
        <v>18526.349999999999</v>
      </c>
      <c r="E390" s="480">
        <f>AVERAGE(D390:D392)</f>
        <v>17652.016666666666</v>
      </c>
      <c r="F390" s="523">
        <f>E390</f>
        <v>17652.016666666666</v>
      </c>
      <c r="G390" s="524" t="s">
        <v>59</v>
      </c>
    </row>
    <row r="391" spans="1:7" ht="13.5">
      <c r="A391" s="369" t="s">
        <v>1083</v>
      </c>
      <c r="B391" s="209"/>
      <c r="C391" s="368" t="s">
        <v>290</v>
      </c>
      <c r="D391" s="366">
        <v>16395.2</v>
      </c>
      <c r="E391" s="504"/>
      <c r="F391" s="523"/>
      <c r="G391" s="524"/>
    </row>
    <row r="392" spans="1:7" ht="13.5">
      <c r="A392" s="369" t="s">
        <v>543</v>
      </c>
      <c r="B392" s="209"/>
      <c r="C392" s="332" t="s">
        <v>290</v>
      </c>
      <c r="D392" s="366">
        <v>18034.5</v>
      </c>
      <c r="E392" s="495"/>
      <c r="F392" s="523"/>
      <c r="G392" s="524"/>
    </row>
    <row r="393" spans="1:7">
      <c r="A393" s="224"/>
      <c r="B393" s="320"/>
      <c r="C393" s="337"/>
      <c r="D393" s="321"/>
      <c r="E393" s="225"/>
      <c r="F393" s="322"/>
      <c r="G393" s="323"/>
    </row>
    <row r="394" spans="1:7">
      <c r="A394" s="341" t="s">
        <v>0</v>
      </c>
      <c r="B394" s="341" t="s">
        <v>54</v>
      </c>
      <c r="C394" s="520" t="s">
        <v>44</v>
      </c>
      <c r="D394" s="520"/>
      <c r="E394" s="520"/>
      <c r="F394" s="341" t="s">
        <v>71</v>
      </c>
      <c r="G394" s="341" t="s">
        <v>56</v>
      </c>
    </row>
    <row r="395" spans="1:7" ht="14.25">
      <c r="A395" s="218"/>
      <c r="B395" s="228" t="s">
        <v>41</v>
      </c>
      <c r="C395" s="326" t="s">
        <v>1084</v>
      </c>
      <c r="D395" s="326"/>
      <c r="E395" s="326"/>
      <c r="F395" s="229" t="s">
        <v>2</v>
      </c>
      <c r="G395" s="343">
        <f>F398</f>
        <v>262.21333333333331</v>
      </c>
    </row>
    <row r="396" spans="1:7">
      <c r="A396" s="521" t="s">
        <v>45</v>
      </c>
      <c r="B396" s="521" t="s">
        <v>46</v>
      </c>
      <c r="C396" s="522" t="s">
        <v>57</v>
      </c>
      <c r="D396" s="521" t="s">
        <v>47</v>
      </c>
      <c r="E396" s="521" t="s">
        <v>58</v>
      </c>
      <c r="F396" s="521" t="s">
        <v>60</v>
      </c>
      <c r="G396" s="521"/>
    </row>
    <row r="397" spans="1:7">
      <c r="A397" s="521"/>
      <c r="B397" s="521"/>
      <c r="C397" s="522"/>
      <c r="D397" s="521"/>
      <c r="E397" s="521"/>
      <c r="F397" s="231" t="s">
        <v>51</v>
      </c>
      <c r="G397" s="232" t="s">
        <v>52</v>
      </c>
    </row>
    <row r="398" spans="1:7" ht="13.5">
      <c r="A398" s="369" t="s">
        <v>291</v>
      </c>
      <c r="B398" s="209"/>
      <c r="C398" s="330" t="s">
        <v>290</v>
      </c>
      <c r="D398" s="234">
        <v>160</v>
      </c>
      <c r="E398" s="480">
        <f>AVERAGE(D398:D400)</f>
        <v>262.21333333333331</v>
      </c>
      <c r="F398" s="523">
        <f>E398</f>
        <v>262.21333333333331</v>
      </c>
      <c r="G398" s="524" t="s">
        <v>59</v>
      </c>
    </row>
    <row r="399" spans="1:7" ht="13.5">
      <c r="A399" s="369" t="s">
        <v>1085</v>
      </c>
      <c r="B399" s="209"/>
      <c r="C399" s="330" t="s">
        <v>290</v>
      </c>
      <c r="D399" s="234">
        <v>334.07</v>
      </c>
      <c r="E399" s="504"/>
      <c r="F399" s="523"/>
      <c r="G399" s="524"/>
    </row>
    <row r="400" spans="1:7" ht="13.5">
      <c r="A400" s="369" t="s">
        <v>1086</v>
      </c>
      <c r="B400" s="209"/>
      <c r="C400" s="330" t="s">
        <v>290</v>
      </c>
      <c r="D400" s="234">
        <v>292.57</v>
      </c>
      <c r="E400" s="495"/>
      <c r="F400" s="523"/>
      <c r="G400" s="524"/>
    </row>
    <row r="401" spans="1:7">
      <c r="A401" s="224"/>
      <c r="B401" s="320"/>
      <c r="C401" s="338"/>
      <c r="D401" s="321"/>
      <c r="E401" s="225"/>
      <c r="F401" s="322"/>
      <c r="G401" s="323"/>
    </row>
    <row r="402" spans="1:7" ht="13.9" customHeight="1">
      <c r="A402" s="341" t="s">
        <v>0</v>
      </c>
      <c r="B402" s="341" t="s">
        <v>54</v>
      </c>
      <c r="C402" s="520" t="s">
        <v>44</v>
      </c>
      <c r="D402" s="520"/>
      <c r="E402" s="520"/>
      <c r="F402" s="341" t="s">
        <v>71</v>
      </c>
      <c r="G402" s="341" t="s">
        <v>56</v>
      </c>
    </row>
    <row r="403" spans="1:7" ht="13.9" customHeight="1">
      <c r="A403" s="218"/>
      <c r="B403" s="228" t="s">
        <v>41</v>
      </c>
      <c r="C403" s="326" t="s">
        <v>1102</v>
      </c>
      <c r="D403" s="326"/>
      <c r="E403" s="326"/>
      <c r="F403" s="229" t="s">
        <v>2</v>
      </c>
      <c r="G403" s="343">
        <f>E406</f>
        <v>147.80821723876676</v>
      </c>
    </row>
    <row r="404" spans="1:7" ht="13.9" customHeight="1">
      <c r="A404" s="521" t="s">
        <v>45</v>
      </c>
      <c r="B404" s="521" t="s">
        <v>46</v>
      </c>
      <c r="C404" s="522" t="s">
        <v>57</v>
      </c>
      <c r="D404" s="521" t="s">
        <v>47</v>
      </c>
      <c r="E404" s="521" t="s">
        <v>58</v>
      </c>
      <c r="F404" s="521" t="s">
        <v>60</v>
      </c>
      <c r="G404" s="521"/>
    </row>
    <row r="405" spans="1:7" ht="13.9" customHeight="1">
      <c r="A405" s="521"/>
      <c r="B405" s="521"/>
      <c r="C405" s="522"/>
      <c r="D405" s="521"/>
      <c r="E405" s="521"/>
      <c r="F405" s="231" t="s">
        <v>51</v>
      </c>
      <c r="G405" s="232" t="s">
        <v>52</v>
      </c>
    </row>
    <row r="406" spans="1:7" ht="13.9" customHeight="1">
      <c r="A406" s="369" t="s">
        <v>1087</v>
      </c>
      <c r="B406" s="370" t="s">
        <v>1092</v>
      </c>
      <c r="C406" s="368" t="s">
        <v>1097</v>
      </c>
      <c r="D406" s="380">
        <v>172.61721495685521</v>
      </c>
      <c r="E406" s="504">
        <f>AVERAGE(D406:D411)</f>
        <v>147.80821723876676</v>
      </c>
      <c r="F406" s="518"/>
      <c r="G406" s="519"/>
    </row>
    <row r="407" spans="1:7" ht="13.9" customHeight="1">
      <c r="A407" s="369" t="s">
        <v>1088</v>
      </c>
      <c r="B407" s="370" t="s">
        <v>1093</v>
      </c>
      <c r="C407" s="368" t="s">
        <v>1098</v>
      </c>
      <c r="D407" s="380">
        <v>123</v>
      </c>
      <c r="E407" s="504"/>
      <c r="F407" s="518"/>
      <c r="G407" s="519"/>
    </row>
    <row r="408" spans="1:7" ht="13.9" customHeight="1">
      <c r="A408" s="369" t="s">
        <v>1046</v>
      </c>
      <c r="B408" s="370"/>
      <c r="C408" s="332" t="s">
        <v>290</v>
      </c>
      <c r="D408" s="380">
        <v>120</v>
      </c>
      <c r="E408" s="504"/>
      <c r="F408" s="518"/>
      <c r="G408" s="519"/>
    </row>
    <row r="409" spans="1:7" ht="13.9" customHeight="1">
      <c r="A409" s="369" t="s">
        <v>1089</v>
      </c>
      <c r="B409" s="370" t="s">
        <v>1094</v>
      </c>
      <c r="C409" s="368" t="s">
        <v>1099</v>
      </c>
      <c r="D409" s="380">
        <v>121.23208847574533</v>
      </c>
      <c r="E409" s="504"/>
      <c r="F409" s="518"/>
      <c r="G409" s="519"/>
    </row>
    <row r="410" spans="1:7" ht="13.9" customHeight="1">
      <c r="A410" s="369" t="s">
        <v>1090</v>
      </c>
      <c r="B410" s="370" t="s">
        <v>1095</v>
      </c>
      <c r="C410" s="368" t="s">
        <v>1100</v>
      </c>
      <c r="D410" s="380">
        <v>205</v>
      </c>
      <c r="E410" s="504"/>
      <c r="F410" s="518"/>
      <c r="G410" s="519"/>
    </row>
    <row r="411" spans="1:7" ht="13.9" customHeight="1">
      <c r="A411" s="374" t="s">
        <v>1091</v>
      </c>
      <c r="B411" s="374" t="s">
        <v>1096</v>
      </c>
      <c r="C411" s="332" t="s">
        <v>1101</v>
      </c>
      <c r="D411" s="381">
        <v>145</v>
      </c>
      <c r="E411" s="504"/>
      <c r="F411" s="523"/>
      <c r="G411" s="524"/>
    </row>
    <row r="412" spans="1:7" ht="13.9" customHeight="1">
      <c r="A412" s="341" t="s">
        <v>0</v>
      </c>
      <c r="B412" s="341" t="s">
        <v>54</v>
      </c>
      <c r="C412" s="520" t="s">
        <v>44</v>
      </c>
      <c r="D412" s="520"/>
      <c r="E412" s="520"/>
      <c r="F412" s="341" t="s">
        <v>71</v>
      </c>
      <c r="G412" s="341" t="s">
        <v>56</v>
      </c>
    </row>
    <row r="413" spans="1:7" ht="13.9" customHeight="1">
      <c r="A413" s="218"/>
      <c r="B413" s="228" t="s">
        <v>41</v>
      </c>
      <c r="C413" s="377" t="s">
        <v>1103</v>
      </c>
      <c r="D413" s="326"/>
      <c r="E413" s="326"/>
      <c r="F413" s="229" t="s">
        <v>2</v>
      </c>
      <c r="G413" s="343">
        <f>E416</f>
        <v>8.8232217507503314</v>
      </c>
    </row>
    <row r="414" spans="1:7" ht="13.9" customHeight="1">
      <c r="A414" s="521" t="s">
        <v>45</v>
      </c>
      <c r="B414" s="521" t="s">
        <v>46</v>
      </c>
      <c r="C414" s="522" t="s">
        <v>57</v>
      </c>
      <c r="D414" s="521" t="s">
        <v>47</v>
      </c>
      <c r="E414" s="521" t="s">
        <v>58</v>
      </c>
      <c r="F414" s="521" t="s">
        <v>60</v>
      </c>
      <c r="G414" s="521"/>
    </row>
    <row r="415" spans="1:7" ht="13.9" customHeight="1">
      <c r="A415" s="521"/>
      <c r="B415" s="521"/>
      <c r="C415" s="522"/>
      <c r="D415" s="521"/>
      <c r="E415" s="521"/>
      <c r="F415" s="231" t="s">
        <v>51</v>
      </c>
      <c r="G415" s="232" t="s">
        <v>52</v>
      </c>
    </row>
    <row r="416" spans="1:7" ht="13.9" customHeight="1">
      <c r="A416" s="369" t="s">
        <v>1087</v>
      </c>
      <c r="B416" s="370" t="s">
        <v>1092</v>
      </c>
      <c r="C416" s="368" t="s">
        <v>1097</v>
      </c>
      <c r="D416" s="382">
        <v>9.0409434963247044</v>
      </c>
      <c r="E416" s="480">
        <f>AVERAGE(D416:D420)</f>
        <v>8.8232217507503314</v>
      </c>
      <c r="F416" s="518"/>
      <c r="G416" s="519"/>
    </row>
    <row r="417" spans="1:7" ht="13.9" customHeight="1">
      <c r="A417" s="369" t="s">
        <v>1088</v>
      </c>
      <c r="B417" s="370" t="s">
        <v>1093</v>
      </c>
      <c r="C417" s="368" t="s">
        <v>1098</v>
      </c>
      <c r="D417" s="382">
        <v>9.23</v>
      </c>
      <c r="E417" s="504"/>
      <c r="F417" s="518"/>
      <c r="G417" s="519"/>
    </row>
    <row r="418" spans="1:7" ht="13.9" customHeight="1">
      <c r="A418" s="369" t="s">
        <v>1089</v>
      </c>
      <c r="B418" s="370" t="s">
        <v>1094</v>
      </c>
      <c r="C418" s="368" t="s">
        <v>1099</v>
      </c>
      <c r="D418" s="382">
        <v>7.9451652574269556</v>
      </c>
      <c r="E418" s="504"/>
      <c r="F418" s="518"/>
      <c r="G418" s="519"/>
    </row>
    <row r="419" spans="1:7" ht="13.9" customHeight="1">
      <c r="A419" s="369" t="s">
        <v>1090</v>
      </c>
      <c r="B419" s="370" t="s">
        <v>1095</v>
      </c>
      <c r="C419" s="368" t="s">
        <v>1100</v>
      </c>
      <c r="D419" s="382">
        <v>7.9</v>
      </c>
      <c r="E419" s="504"/>
      <c r="F419" s="518"/>
      <c r="G419" s="519"/>
    </row>
    <row r="420" spans="1:7" ht="13.9" customHeight="1">
      <c r="A420" s="374" t="s">
        <v>1091</v>
      </c>
      <c r="B420" s="374" t="s">
        <v>1096</v>
      </c>
      <c r="C420" s="332" t="s">
        <v>1101</v>
      </c>
      <c r="D420" s="382">
        <v>10</v>
      </c>
      <c r="E420" s="495"/>
      <c r="F420" s="523"/>
      <c r="G420" s="524"/>
    </row>
    <row r="421" spans="1:7" ht="13.9" customHeight="1">
      <c r="A421" s="224"/>
      <c r="B421" s="320"/>
      <c r="C421" s="337"/>
      <c r="D421" s="321"/>
      <c r="E421" s="225"/>
      <c r="F421" s="322"/>
      <c r="G421" s="323"/>
    </row>
    <row r="422" spans="1:7" ht="13.9" customHeight="1">
      <c r="A422" s="341" t="s">
        <v>0</v>
      </c>
      <c r="B422" s="341" t="s">
        <v>54</v>
      </c>
      <c r="C422" s="520" t="s">
        <v>44</v>
      </c>
      <c r="D422" s="520"/>
      <c r="E422" s="520"/>
      <c r="F422" s="341" t="s">
        <v>71</v>
      </c>
      <c r="G422" s="341" t="s">
        <v>56</v>
      </c>
    </row>
    <row r="423" spans="1:7" ht="13.9" customHeight="1">
      <c r="A423" s="218"/>
      <c r="B423" s="228" t="s">
        <v>41</v>
      </c>
      <c r="C423" s="375" t="s">
        <v>1104</v>
      </c>
      <c r="D423" s="326"/>
      <c r="E423" s="326"/>
      <c r="F423" s="229" t="s">
        <v>2</v>
      </c>
      <c r="G423" s="343">
        <f>E426</f>
        <v>73.32639646116175</v>
      </c>
    </row>
    <row r="424" spans="1:7" ht="13.9" customHeight="1">
      <c r="A424" s="521" t="s">
        <v>45</v>
      </c>
      <c r="B424" s="521" t="s">
        <v>46</v>
      </c>
      <c r="C424" s="522" t="s">
        <v>57</v>
      </c>
      <c r="D424" s="521" t="s">
        <v>47</v>
      </c>
      <c r="E424" s="521" t="s">
        <v>58</v>
      </c>
      <c r="F424" s="521" t="s">
        <v>60</v>
      </c>
      <c r="G424" s="521"/>
    </row>
    <row r="425" spans="1:7" ht="13.9" customHeight="1">
      <c r="A425" s="521"/>
      <c r="B425" s="521"/>
      <c r="C425" s="522"/>
      <c r="D425" s="521"/>
      <c r="E425" s="521"/>
      <c r="F425" s="231" t="s">
        <v>51</v>
      </c>
      <c r="G425" s="232" t="s">
        <v>52</v>
      </c>
    </row>
    <row r="426" spans="1:7" ht="13.9" customHeight="1">
      <c r="A426" s="369" t="s">
        <v>1087</v>
      </c>
      <c r="B426" s="370" t="s">
        <v>1092</v>
      </c>
      <c r="C426" s="368" t="s">
        <v>1097</v>
      </c>
      <c r="D426" s="380">
        <v>88.911464301693826</v>
      </c>
      <c r="E426" s="517">
        <f>AVERAGE(D426:D431)</f>
        <v>73.32639646116175</v>
      </c>
      <c r="F426" s="518"/>
      <c r="G426" s="519"/>
    </row>
    <row r="427" spans="1:7" ht="13.9" customHeight="1">
      <c r="A427" s="369" t="s">
        <v>1088</v>
      </c>
      <c r="B427" s="370" t="s">
        <v>1093</v>
      </c>
      <c r="C427" s="368" t="s">
        <v>1098</v>
      </c>
      <c r="D427" s="380">
        <v>63</v>
      </c>
      <c r="E427" s="517"/>
      <c r="F427" s="518"/>
      <c r="G427" s="519"/>
    </row>
    <row r="428" spans="1:7" ht="13.9" customHeight="1">
      <c r="A428" s="369" t="s">
        <v>1046</v>
      </c>
      <c r="B428" s="370"/>
      <c r="C428" s="368" t="s">
        <v>290</v>
      </c>
      <c r="D428" s="380">
        <v>109.9</v>
      </c>
      <c r="E428" s="517"/>
      <c r="F428" s="518"/>
      <c r="G428" s="519"/>
    </row>
    <row r="429" spans="1:7" ht="13.9" customHeight="1">
      <c r="A429" s="369" t="s">
        <v>1089</v>
      </c>
      <c r="B429" s="370" t="s">
        <v>1094</v>
      </c>
      <c r="C429" s="368" t="s">
        <v>1099</v>
      </c>
      <c r="D429" s="380">
        <v>38.14691446527668</v>
      </c>
      <c r="E429" s="517"/>
      <c r="F429" s="518"/>
      <c r="G429" s="519"/>
    </row>
    <row r="430" spans="1:7" ht="13.9" customHeight="1">
      <c r="A430" s="369" t="s">
        <v>1090</v>
      </c>
      <c r="B430" s="370" t="s">
        <v>1095</v>
      </c>
      <c r="C430" s="368" t="s">
        <v>1100</v>
      </c>
      <c r="D430" s="380">
        <v>65</v>
      </c>
      <c r="E430" s="517"/>
      <c r="F430" s="518"/>
      <c r="G430" s="519"/>
    </row>
    <row r="431" spans="1:7" ht="13.9" customHeight="1">
      <c r="A431" s="369" t="s">
        <v>1091</v>
      </c>
      <c r="B431" s="369" t="s">
        <v>1096</v>
      </c>
      <c r="C431" s="368" t="s">
        <v>1101</v>
      </c>
      <c r="D431" s="380">
        <v>75</v>
      </c>
      <c r="E431" s="517"/>
      <c r="F431" s="518"/>
      <c r="G431" s="519"/>
    </row>
    <row r="432" spans="1:7" ht="13.9" customHeight="1">
      <c r="A432" s="224"/>
      <c r="B432" s="320"/>
      <c r="C432" s="337"/>
      <c r="D432" s="321"/>
      <c r="E432" s="225"/>
      <c r="F432" s="322"/>
      <c r="G432" s="323"/>
    </row>
    <row r="433" spans="1:7" ht="13.9" customHeight="1">
      <c r="A433" s="341" t="s">
        <v>0</v>
      </c>
      <c r="B433" s="341" t="s">
        <v>54</v>
      </c>
      <c r="C433" s="520" t="s">
        <v>44</v>
      </c>
      <c r="D433" s="520"/>
      <c r="E433" s="520"/>
      <c r="F433" s="341" t="s">
        <v>71</v>
      </c>
      <c r="G433" s="341" t="s">
        <v>56</v>
      </c>
    </row>
    <row r="434" spans="1:7" ht="13.9" customHeight="1">
      <c r="A434" s="218"/>
      <c r="B434" s="228" t="s">
        <v>41</v>
      </c>
      <c r="C434" s="375" t="s">
        <v>1105</v>
      </c>
      <c r="D434" s="326"/>
      <c r="E434" s="326"/>
      <c r="F434" s="229" t="s">
        <v>2</v>
      </c>
      <c r="G434" s="343">
        <f>F437</f>
        <v>0.92434035475338727</v>
      </c>
    </row>
    <row r="435" spans="1:7" ht="13.9" customHeight="1">
      <c r="A435" s="521" t="s">
        <v>45</v>
      </c>
      <c r="B435" s="521" t="s">
        <v>46</v>
      </c>
      <c r="C435" s="522" t="s">
        <v>57</v>
      </c>
      <c r="D435" s="521" t="s">
        <v>47</v>
      </c>
      <c r="E435" s="521" t="s">
        <v>58</v>
      </c>
      <c r="F435" s="521" t="s">
        <v>60</v>
      </c>
      <c r="G435" s="521"/>
    </row>
    <row r="436" spans="1:7" ht="13.9" customHeight="1">
      <c r="A436" s="521"/>
      <c r="B436" s="521"/>
      <c r="C436" s="522"/>
      <c r="D436" s="521"/>
      <c r="E436" s="521"/>
      <c r="F436" s="231" t="s">
        <v>51</v>
      </c>
      <c r="G436" s="232" t="s">
        <v>52</v>
      </c>
    </row>
    <row r="437" spans="1:7" ht="13.9" customHeight="1">
      <c r="A437" s="369" t="s">
        <v>542</v>
      </c>
      <c r="B437" s="370"/>
      <c r="C437" s="368" t="s">
        <v>290</v>
      </c>
      <c r="D437" s="380">
        <v>1.7741217889198391</v>
      </c>
      <c r="E437" s="517">
        <f>AVERAGE(D437:D443)</f>
        <v>0.92434035475338727</v>
      </c>
      <c r="F437" s="518">
        <f>E437</f>
        <v>0.92434035475338727</v>
      </c>
      <c r="G437" s="519" t="s">
        <v>59</v>
      </c>
    </row>
    <row r="438" spans="1:7" ht="13.9" customHeight="1">
      <c r="A438" s="369" t="s">
        <v>1087</v>
      </c>
      <c r="B438" s="370" t="s">
        <v>1092</v>
      </c>
      <c r="C438" s="368" t="s">
        <v>1097</v>
      </c>
      <c r="D438" s="380">
        <v>0.63743432406519651</v>
      </c>
      <c r="E438" s="517"/>
      <c r="F438" s="518"/>
      <c r="G438" s="519"/>
    </row>
    <row r="439" spans="1:7" ht="13.9" customHeight="1">
      <c r="A439" s="369" t="s">
        <v>1088</v>
      </c>
      <c r="B439" s="370" t="s">
        <v>1093</v>
      </c>
      <c r="C439" s="368" t="s">
        <v>1098</v>
      </c>
      <c r="D439" s="380">
        <v>0.77958333333333329</v>
      </c>
      <c r="E439" s="517"/>
      <c r="F439" s="518"/>
      <c r="G439" s="519"/>
    </row>
    <row r="440" spans="1:7" ht="13.9" customHeight="1">
      <c r="A440" s="369" t="s">
        <v>1046</v>
      </c>
      <c r="B440" s="370"/>
      <c r="C440" s="368" t="s">
        <v>290</v>
      </c>
      <c r="D440" s="380">
        <v>1.595</v>
      </c>
      <c r="E440" s="517"/>
      <c r="F440" s="518"/>
      <c r="G440" s="519"/>
    </row>
    <row r="441" spans="1:7" ht="13.9" customHeight="1">
      <c r="A441" s="369" t="s">
        <v>1089</v>
      </c>
      <c r="B441" s="370" t="s">
        <v>1094</v>
      </c>
      <c r="C441" s="368" t="s">
        <v>1099</v>
      </c>
      <c r="D441" s="380">
        <v>0.35424303695534198</v>
      </c>
      <c r="E441" s="517"/>
      <c r="F441" s="518"/>
      <c r="G441" s="519"/>
    </row>
    <row r="442" spans="1:7" ht="13.9" customHeight="1">
      <c r="A442" s="369" t="s">
        <v>1090</v>
      </c>
      <c r="B442" s="370" t="s">
        <v>1095</v>
      </c>
      <c r="C442" s="368" t="s">
        <v>1100</v>
      </c>
      <c r="D442" s="380">
        <v>0.33</v>
      </c>
      <c r="E442" s="517"/>
      <c r="F442" s="518"/>
      <c r="G442" s="519"/>
    </row>
    <row r="443" spans="1:7" ht="13.9" customHeight="1">
      <c r="A443" s="369" t="s">
        <v>1091</v>
      </c>
      <c r="B443" s="369" t="s">
        <v>1096</v>
      </c>
      <c r="C443" s="368" t="s">
        <v>1101</v>
      </c>
      <c r="D443" s="380">
        <v>1</v>
      </c>
      <c r="E443" s="517"/>
      <c r="F443" s="518"/>
      <c r="G443" s="519"/>
    </row>
    <row r="444" spans="1:7" ht="13.9" customHeight="1">
      <c r="A444" s="224"/>
      <c r="B444" s="320"/>
      <c r="C444" s="337"/>
      <c r="D444" s="321"/>
      <c r="E444" s="225"/>
      <c r="F444" s="322"/>
      <c r="G444" s="323"/>
    </row>
    <row r="445" spans="1:7" ht="13.9" customHeight="1">
      <c r="A445" s="341" t="s">
        <v>0</v>
      </c>
      <c r="B445" s="341" t="s">
        <v>54</v>
      </c>
      <c r="C445" s="520" t="s">
        <v>44</v>
      </c>
      <c r="D445" s="520"/>
      <c r="E445" s="520"/>
      <c r="F445" s="341" t="s">
        <v>71</v>
      </c>
      <c r="G445" s="341" t="s">
        <v>56</v>
      </c>
    </row>
    <row r="446" spans="1:7" ht="13.9" customHeight="1">
      <c r="A446" s="218"/>
      <c r="B446" s="228" t="s">
        <v>41</v>
      </c>
      <c r="C446" s="375" t="s">
        <v>1106</v>
      </c>
      <c r="D446" s="326"/>
      <c r="E446" s="326"/>
      <c r="F446" s="229" t="s">
        <v>2</v>
      </c>
      <c r="G446" s="343">
        <f>F449</f>
        <v>0.72149347376087392</v>
      </c>
    </row>
    <row r="447" spans="1:7" ht="13.9" customHeight="1">
      <c r="A447" s="521" t="s">
        <v>45</v>
      </c>
      <c r="B447" s="521" t="s">
        <v>46</v>
      </c>
      <c r="C447" s="522" t="s">
        <v>57</v>
      </c>
      <c r="D447" s="521" t="s">
        <v>47</v>
      </c>
      <c r="E447" s="521" t="s">
        <v>58</v>
      </c>
      <c r="F447" s="521" t="s">
        <v>60</v>
      </c>
      <c r="G447" s="521"/>
    </row>
    <row r="448" spans="1:7" ht="13.9" customHeight="1">
      <c r="A448" s="521"/>
      <c r="B448" s="521"/>
      <c r="C448" s="522"/>
      <c r="D448" s="521"/>
      <c r="E448" s="521"/>
      <c r="F448" s="231" t="s">
        <v>51</v>
      </c>
      <c r="G448" s="232" t="s">
        <v>52</v>
      </c>
    </row>
    <row r="449" spans="1:7" ht="13.9" customHeight="1">
      <c r="A449" s="369" t="s">
        <v>542</v>
      </c>
      <c r="B449" s="370"/>
      <c r="C449" s="368" t="s">
        <v>290</v>
      </c>
      <c r="D449" s="380">
        <v>1.7741217889198391</v>
      </c>
      <c r="E449" s="517">
        <f>AVERAGE(D449:D452)</f>
        <v>0.72149347376087392</v>
      </c>
      <c r="F449" s="518">
        <f>E449</f>
        <v>0.72149347376087392</v>
      </c>
      <c r="G449" s="519" t="s">
        <v>59</v>
      </c>
    </row>
    <row r="450" spans="1:7" ht="13.9" customHeight="1">
      <c r="A450" s="369" t="s">
        <v>1087</v>
      </c>
      <c r="B450" s="370" t="s">
        <v>1092</v>
      </c>
      <c r="C450" s="368" t="s">
        <v>1097</v>
      </c>
      <c r="D450" s="380">
        <v>0.84991243208692879</v>
      </c>
      <c r="E450" s="517"/>
      <c r="F450" s="518"/>
      <c r="G450" s="519"/>
    </row>
    <row r="451" spans="1:7" ht="13.9" customHeight="1">
      <c r="A451" s="369" t="s">
        <v>1089</v>
      </c>
      <c r="B451" s="370" t="s">
        <v>1094</v>
      </c>
      <c r="C451" s="368" t="s">
        <v>1099</v>
      </c>
      <c r="D451" s="380">
        <v>0.16193967403672777</v>
      </c>
      <c r="E451" s="517"/>
      <c r="F451" s="518"/>
      <c r="G451" s="519"/>
    </row>
    <row r="452" spans="1:7" ht="13.9" customHeight="1">
      <c r="A452" s="369" t="s">
        <v>1090</v>
      </c>
      <c r="B452" s="370" t="s">
        <v>1095</v>
      </c>
      <c r="C452" s="368" t="s">
        <v>1100</v>
      </c>
      <c r="D452" s="380">
        <v>0.1</v>
      </c>
      <c r="E452" s="517"/>
      <c r="F452" s="518"/>
      <c r="G452" s="519"/>
    </row>
    <row r="453" spans="1:7" ht="13.9" customHeight="1">
      <c r="A453" s="224"/>
      <c r="B453" s="320"/>
      <c r="C453" s="337"/>
      <c r="D453" s="321"/>
      <c r="E453" s="225"/>
      <c r="F453" s="322"/>
      <c r="G453" s="323"/>
    </row>
    <row r="454" spans="1:7" ht="13.9" customHeight="1">
      <c r="A454" s="341" t="s">
        <v>0</v>
      </c>
      <c r="B454" s="341" t="s">
        <v>54</v>
      </c>
      <c r="C454" s="520" t="s">
        <v>44</v>
      </c>
      <c r="D454" s="520"/>
      <c r="E454" s="520"/>
      <c r="F454" s="341" t="s">
        <v>71</v>
      </c>
      <c r="G454" s="341" t="s">
        <v>56</v>
      </c>
    </row>
    <row r="455" spans="1:7" ht="13.9" customHeight="1">
      <c r="A455" s="218"/>
      <c r="B455" s="228" t="s">
        <v>41</v>
      </c>
      <c r="C455" s="375" t="s">
        <v>1018</v>
      </c>
      <c r="D455" s="326"/>
      <c r="E455" s="326"/>
      <c r="F455" s="229" t="s">
        <v>2</v>
      </c>
      <c r="G455" s="343">
        <f>F458</f>
        <v>14.293104761426168</v>
      </c>
    </row>
    <row r="456" spans="1:7" ht="13.9" customHeight="1">
      <c r="A456" s="521" t="s">
        <v>45</v>
      </c>
      <c r="B456" s="521" t="s">
        <v>46</v>
      </c>
      <c r="C456" s="522" t="s">
        <v>57</v>
      </c>
      <c r="D456" s="521" t="s">
        <v>47</v>
      </c>
      <c r="E456" s="521" t="s">
        <v>58</v>
      </c>
      <c r="F456" s="521" t="s">
        <v>60</v>
      </c>
      <c r="G456" s="521"/>
    </row>
    <row r="457" spans="1:7" ht="13.9" customHeight="1">
      <c r="A457" s="521"/>
      <c r="B457" s="521"/>
      <c r="C457" s="522"/>
      <c r="D457" s="521"/>
      <c r="E457" s="521"/>
      <c r="F457" s="231" t="s">
        <v>51</v>
      </c>
      <c r="G457" s="232" t="s">
        <v>52</v>
      </c>
    </row>
    <row r="458" spans="1:7" ht="13.9" customHeight="1">
      <c r="A458" s="369" t="s">
        <v>1087</v>
      </c>
      <c r="B458" s="370" t="s">
        <v>1092</v>
      </c>
      <c r="C458" s="368" t="s">
        <v>1097</v>
      </c>
      <c r="D458" s="380">
        <v>31.393640460210932</v>
      </c>
      <c r="E458" s="517">
        <f>AVERAGE(D458:D464)</f>
        <v>14.293104761426168</v>
      </c>
      <c r="F458" s="518">
        <f>E458</f>
        <v>14.293104761426168</v>
      </c>
      <c r="G458" s="519" t="s">
        <v>59</v>
      </c>
    </row>
    <row r="459" spans="1:7" ht="13.9" customHeight="1">
      <c r="A459" s="369" t="s">
        <v>1088</v>
      </c>
      <c r="B459" s="370" t="s">
        <v>1093</v>
      </c>
      <c r="C459" s="368" t="s">
        <v>1098</v>
      </c>
      <c r="D459" s="380">
        <v>10.54</v>
      </c>
      <c r="E459" s="517"/>
      <c r="F459" s="518"/>
      <c r="G459" s="519"/>
    </row>
    <row r="460" spans="1:7" ht="13.9" customHeight="1">
      <c r="A460" s="369" t="s">
        <v>1046</v>
      </c>
      <c r="B460" s="370"/>
      <c r="C460" s="368" t="s">
        <v>290</v>
      </c>
      <c r="D460" s="380">
        <v>7.0433333333333339</v>
      </c>
      <c r="E460" s="517"/>
      <c r="F460" s="518"/>
      <c r="G460" s="519"/>
    </row>
    <row r="461" spans="1:7" ht="13.9" customHeight="1">
      <c r="A461" s="369" t="s">
        <v>1089</v>
      </c>
      <c r="B461" s="370" t="s">
        <v>1094</v>
      </c>
      <c r="C461" s="368" t="s">
        <v>1099</v>
      </c>
      <c r="D461" s="380">
        <v>18.653426203105578</v>
      </c>
      <c r="E461" s="517"/>
      <c r="F461" s="518"/>
      <c r="G461" s="519"/>
    </row>
    <row r="462" spans="1:7" ht="13.9" customHeight="1">
      <c r="A462" s="369" t="s">
        <v>1090</v>
      </c>
      <c r="B462" s="370" t="s">
        <v>1095</v>
      </c>
      <c r="C462" s="368" t="s">
        <v>1100</v>
      </c>
      <c r="D462" s="380">
        <v>15.4</v>
      </c>
      <c r="E462" s="517"/>
      <c r="F462" s="518"/>
      <c r="G462" s="519"/>
    </row>
    <row r="463" spans="1:7" ht="13.9" customHeight="1">
      <c r="A463" s="370" t="s">
        <v>291</v>
      </c>
      <c r="B463" s="369" t="s">
        <v>1044</v>
      </c>
      <c r="C463" s="368" t="s">
        <v>290</v>
      </c>
      <c r="D463" s="380">
        <v>7.3213333333333335</v>
      </c>
      <c r="E463" s="517"/>
      <c r="F463" s="518"/>
      <c r="G463" s="519"/>
    </row>
    <row r="464" spans="1:7" ht="13.9" customHeight="1">
      <c r="A464" s="369" t="s">
        <v>1091</v>
      </c>
      <c r="B464" s="369" t="s">
        <v>1096</v>
      </c>
      <c r="C464" s="368" t="s">
        <v>1101</v>
      </c>
      <c r="D464" s="380">
        <v>9.6999999999999993</v>
      </c>
      <c r="E464" s="517"/>
      <c r="F464" s="518"/>
      <c r="G464" s="519"/>
    </row>
  </sheetData>
  <autoFilter ref="C1:C464" xr:uid="{00000000-0009-0000-0000-000004000000}"/>
  <mergeCells count="550">
    <mergeCell ref="C309:E309"/>
    <mergeCell ref="A311:A312"/>
    <mergeCell ref="B311:B312"/>
    <mergeCell ref="C311:C312"/>
    <mergeCell ref="D311:D312"/>
    <mergeCell ref="E311:E312"/>
    <mergeCell ref="F311:G311"/>
    <mergeCell ref="E313:E315"/>
    <mergeCell ref="F313:F315"/>
    <mergeCell ref="G313:G315"/>
    <mergeCell ref="E305:E307"/>
    <mergeCell ref="F305:F307"/>
    <mergeCell ref="G305:G307"/>
    <mergeCell ref="A1:C3"/>
    <mergeCell ref="D1:G1"/>
    <mergeCell ref="D2:F3"/>
    <mergeCell ref="A4:G5"/>
    <mergeCell ref="F84:G84"/>
    <mergeCell ref="E86:E88"/>
    <mergeCell ref="F86:F88"/>
    <mergeCell ref="G86:G88"/>
    <mergeCell ref="C82:E82"/>
    <mergeCell ref="C83:E83"/>
    <mergeCell ref="A84:A85"/>
    <mergeCell ref="B84:B85"/>
    <mergeCell ref="C84:C85"/>
    <mergeCell ref="D84:D85"/>
    <mergeCell ref="E84:E85"/>
    <mergeCell ref="F287:G287"/>
    <mergeCell ref="E289:E291"/>
    <mergeCell ref="F289:F291"/>
    <mergeCell ref="G289:G291"/>
    <mergeCell ref="C293:E293"/>
    <mergeCell ref="C301:E301"/>
    <mergeCell ref="A303:A304"/>
    <mergeCell ref="B303:B304"/>
    <mergeCell ref="C303:C304"/>
    <mergeCell ref="D303:D304"/>
    <mergeCell ref="E303:E304"/>
    <mergeCell ref="F295:G295"/>
    <mergeCell ref="E297:E299"/>
    <mergeCell ref="F297:F299"/>
    <mergeCell ref="G297:G299"/>
    <mergeCell ref="A295:A296"/>
    <mergeCell ref="B295:B296"/>
    <mergeCell ref="C295:C296"/>
    <mergeCell ref="D295:D296"/>
    <mergeCell ref="E295:E296"/>
    <mergeCell ref="F303:G303"/>
    <mergeCell ref="A17:A18"/>
    <mergeCell ref="B17:B18"/>
    <mergeCell ref="A9:A10"/>
    <mergeCell ref="B9:B10"/>
    <mergeCell ref="C285:E285"/>
    <mergeCell ref="A279:A280"/>
    <mergeCell ref="B279:B280"/>
    <mergeCell ref="C279:C280"/>
    <mergeCell ref="D279:D280"/>
    <mergeCell ref="E279:E280"/>
    <mergeCell ref="B261:B262"/>
    <mergeCell ref="C261:C262"/>
    <mergeCell ref="D261:D262"/>
    <mergeCell ref="E263:E266"/>
    <mergeCell ref="C259:E259"/>
    <mergeCell ref="E281:E283"/>
    <mergeCell ref="A261:A262"/>
    <mergeCell ref="E261:E262"/>
    <mergeCell ref="E11:E13"/>
    <mergeCell ref="A40:A41"/>
    <mergeCell ref="B40:B41"/>
    <mergeCell ref="C40:C41"/>
    <mergeCell ref="D40:D41"/>
    <mergeCell ref="E40:E41"/>
    <mergeCell ref="A287:A288"/>
    <mergeCell ref="B287:B288"/>
    <mergeCell ref="C287:C288"/>
    <mergeCell ref="D287:D288"/>
    <mergeCell ref="E287:E288"/>
    <mergeCell ref="F272:F275"/>
    <mergeCell ref="G272:G275"/>
    <mergeCell ref="C277:E277"/>
    <mergeCell ref="A270:A271"/>
    <mergeCell ref="B270:B271"/>
    <mergeCell ref="C270:C271"/>
    <mergeCell ref="D270:D271"/>
    <mergeCell ref="E270:E271"/>
    <mergeCell ref="F270:G270"/>
    <mergeCell ref="E272:E275"/>
    <mergeCell ref="F261:G261"/>
    <mergeCell ref="F279:G279"/>
    <mergeCell ref="F281:F283"/>
    <mergeCell ref="G281:G283"/>
    <mergeCell ref="C8:E8"/>
    <mergeCell ref="C7:E7"/>
    <mergeCell ref="C341:E341"/>
    <mergeCell ref="A343:A344"/>
    <mergeCell ref="B343:B344"/>
    <mergeCell ref="C343:C344"/>
    <mergeCell ref="D343:D344"/>
    <mergeCell ref="E343:E344"/>
    <mergeCell ref="G11:G13"/>
    <mergeCell ref="C16:E16"/>
    <mergeCell ref="F11:F13"/>
    <mergeCell ref="C15:E15"/>
    <mergeCell ref="C9:C10"/>
    <mergeCell ref="F17:G17"/>
    <mergeCell ref="C17:C18"/>
    <mergeCell ref="D17:D18"/>
    <mergeCell ref="E17:E18"/>
    <mergeCell ref="D9:D10"/>
    <mergeCell ref="E9:E10"/>
    <mergeCell ref="F9:G9"/>
    <mergeCell ref="F263:F266"/>
    <mergeCell ref="G263:G266"/>
    <mergeCell ref="C268:E268"/>
    <mergeCell ref="F343:G343"/>
    <mergeCell ref="E345:E349"/>
    <mergeCell ref="F345:F349"/>
    <mergeCell ref="G345:G349"/>
    <mergeCell ref="C362:E362"/>
    <mergeCell ref="A364:A365"/>
    <mergeCell ref="B364:B365"/>
    <mergeCell ref="C364:C365"/>
    <mergeCell ref="D364:D365"/>
    <mergeCell ref="E364:E365"/>
    <mergeCell ref="F364:G364"/>
    <mergeCell ref="C317:E317"/>
    <mergeCell ref="A319:A320"/>
    <mergeCell ref="B319:B320"/>
    <mergeCell ref="C319:C320"/>
    <mergeCell ref="D319:D320"/>
    <mergeCell ref="E319:E320"/>
    <mergeCell ref="F319:G319"/>
    <mergeCell ref="E321:E323"/>
    <mergeCell ref="F321:F323"/>
    <mergeCell ref="G321:G323"/>
    <mergeCell ref="E366:E368"/>
    <mergeCell ref="F366:F368"/>
    <mergeCell ref="G366:G368"/>
    <mergeCell ref="C378:E378"/>
    <mergeCell ref="A380:A381"/>
    <mergeCell ref="B380:B381"/>
    <mergeCell ref="C380:C381"/>
    <mergeCell ref="D380:D381"/>
    <mergeCell ref="E380:E381"/>
    <mergeCell ref="F380:G380"/>
    <mergeCell ref="C370:E370"/>
    <mergeCell ref="A372:A373"/>
    <mergeCell ref="B372:B373"/>
    <mergeCell ref="C372:C373"/>
    <mergeCell ref="D372:D373"/>
    <mergeCell ref="E372:E373"/>
    <mergeCell ref="F372:G372"/>
    <mergeCell ref="E374:E376"/>
    <mergeCell ref="F374:F376"/>
    <mergeCell ref="G374:G376"/>
    <mergeCell ref="B388:B389"/>
    <mergeCell ref="A388:A389"/>
    <mergeCell ref="F388:G388"/>
    <mergeCell ref="C386:E386"/>
    <mergeCell ref="E382:E384"/>
    <mergeCell ref="F382:F384"/>
    <mergeCell ref="G382:G384"/>
    <mergeCell ref="G390:G392"/>
    <mergeCell ref="F390:F392"/>
    <mergeCell ref="E390:E392"/>
    <mergeCell ref="E388:E389"/>
    <mergeCell ref="D388:D389"/>
    <mergeCell ref="C388:C389"/>
    <mergeCell ref="C325:E325"/>
    <mergeCell ref="A327:A328"/>
    <mergeCell ref="B327:B328"/>
    <mergeCell ref="C327:C328"/>
    <mergeCell ref="D327:D328"/>
    <mergeCell ref="E327:E328"/>
    <mergeCell ref="F327:G327"/>
    <mergeCell ref="E329:E331"/>
    <mergeCell ref="F329:F331"/>
    <mergeCell ref="G329:G331"/>
    <mergeCell ref="C333:E333"/>
    <mergeCell ref="A335:A336"/>
    <mergeCell ref="B335:B336"/>
    <mergeCell ref="C335:C336"/>
    <mergeCell ref="D335:D336"/>
    <mergeCell ref="E335:E336"/>
    <mergeCell ref="F335:G335"/>
    <mergeCell ref="E337:E339"/>
    <mergeCell ref="F337:F339"/>
    <mergeCell ref="G337:G339"/>
    <mergeCell ref="C351:E351"/>
    <mergeCell ref="A353:A354"/>
    <mergeCell ref="B353:B354"/>
    <mergeCell ref="C353:C354"/>
    <mergeCell ref="D353:D354"/>
    <mergeCell ref="E353:E354"/>
    <mergeCell ref="F353:G353"/>
    <mergeCell ref="E355:E359"/>
    <mergeCell ref="F355:F359"/>
    <mergeCell ref="G355:G359"/>
    <mergeCell ref="C394:E394"/>
    <mergeCell ref="A396:A397"/>
    <mergeCell ref="B396:B397"/>
    <mergeCell ref="C396:C397"/>
    <mergeCell ref="D396:D397"/>
    <mergeCell ref="E396:E397"/>
    <mergeCell ref="F396:G396"/>
    <mergeCell ref="E398:E400"/>
    <mergeCell ref="F398:F400"/>
    <mergeCell ref="G398:G400"/>
    <mergeCell ref="C422:E422"/>
    <mergeCell ref="A424:A425"/>
    <mergeCell ref="B424:B425"/>
    <mergeCell ref="C424:C425"/>
    <mergeCell ref="D424:D425"/>
    <mergeCell ref="E424:E425"/>
    <mergeCell ref="F424:G424"/>
    <mergeCell ref="C412:E412"/>
    <mergeCell ref="A414:A415"/>
    <mergeCell ref="B414:B415"/>
    <mergeCell ref="C414:C415"/>
    <mergeCell ref="D414:D415"/>
    <mergeCell ref="E414:E415"/>
    <mergeCell ref="F414:G414"/>
    <mergeCell ref="E416:E420"/>
    <mergeCell ref="F416:F420"/>
    <mergeCell ref="G416:G420"/>
    <mergeCell ref="E426:E431"/>
    <mergeCell ref="F426:F431"/>
    <mergeCell ref="G426:G431"/>
    <mergeCell ref="C433:E433"/>
    <mergeCell ref="A435:A436"/>
    <mergeCell ref="B435:B436"/>
    <mergeCell ref="C435:C436"/>
    <mergeCell ref="D435:D436"/>
    <mergeCell ref="E435:E436"/>
    <mergeCell ref="F435:G435"/>
    <mergeCell ref="A447:A448"/>
    <mergeCell ref="B447:B448"/>
    <mergeCell ref="C447:C448"/>
    <mergeCell ref="D447:D448"/>
    <mergeCell ref="E447:E448"/>
    <mergeCell ref="F447:G447"/>
    <mergeCell ref="E437:E443"/>
    <mergeCell ref="F437:F443"/>
    <mergeCell ref="G437:G443"/>
    <mergeCell ref="C445:E445"/>
    <mergeCell ref="E449:E452"/>
    <mergeCell ref="F449:F452"/>
    <mergeCell ref="G449:G452"/>
    <mergeCell ref="C454:E454"/>
    <mergeCell ref="A456:A457"/>
    <mergeCell ref="B456:B457"/>
    <mergeCell ref="C456:C457"/>
    <mergeCell ref="D456:D457"/>
    <mergeCell ref="E456:E457"/>
    <mergeCell ref="F456:G456"/>
    <mergeCell ref="C402:E402"/>
    <mergeCell ref="A404:A405"/>
    <mergeCell ref="B404:B405"/>
    <mergeCell ref="C404:C405"/>
    <mergeCell ref="D404:D405"/>
    <mergeCell ref="E404:E405"/>
    <mergeCell ref="F404:G404"/>
    <mergeCell ref="E406:E411"/>
    <mergeCell ref="F406:F411"/>
    <mergeCell ref="G406:G411"/>
    <mergeCell ref="E458:E464"/>
    <mergeCell ref="F458:F464"/>
    <mergeCell ref="G458:G464"/>
    <mergeCell ref="C21:E21"/>
    <mergeCell ref="A23:A24"/>
    <mergeCell ref="B23:B24"/>
    <mergeCell ref="C23:C24"/>
    <mergeCell ref="D23:D24"/>
    <mergeCell ref="E23:E24"/>
    <mergeCell ref="F23:G23"/>
    <mergeCell ref="E25:E28"/>
    <mergeCell ref="F25:F28"/>
    <mergeCell ref="G25:G28"/>
    <mergeCell ref="C30:E30"/>
    <mergeCell ref="A32:A33"/>
    <mergeCell ref="B32:B33"/>
    <mergeCell ref="C32:C33"/>
    <mergeCell ref="D32:D33"/>
    <mergeCell ref="E32:E33"/>
    <mergeCell ref="F32:G32"/>
    <mergeCell ref="E34:E36"/>
    <mergeCell ref="F34:F36"/>
    <mergeCell ref="G34:G36"/>
    <mergeCell ref="C38:E38"/>
    <mergeCell ref="F40:G40"/>
    <mergeCell ref="E42:E45"/>
    <mergeCell ref="F42:F45"/>
    <mergeCell ref="G42:G45"/>
    <mergeCell ref="C47:E47"/>
    <mergeCell ref="A49:A50"/>
    <mergeCell ref="B49:B50"/>
    <mergeCell ref="C49:C50"/>
    <mergeCell ref="D49:D50"/>
    <mergeCell ref="E49:E50"/>
    <mergeCell ref="F49:G49"/>
    <mergeCell ref="E51:E54"/>
    <mergeCell ref="F51:F54"/>
    <mergeCell ref="G51:G54"/>
    <mergeCell ref="C56:E56"/>
    <mergeCell ref="A58:A59"/>
    <mergeCell ref="B58:B59"/>
    <mergeCell ref="C58:C59"/>
    <mergeCell ref="D58:D59"/>
    <mergeCell ref="E58:E59"/>
    <mergeCell ref="F58:G58"/>
    <mergeCell ref="E60:E62"/>
    <mergeCell ref="F60:F62"/>
    <mergeCell ref="G60:G62"/>
    <mergeCell ref="C64:E64"/>
    <mergeCell ref="A66:A67"/>
    <mergeCell ref="B66:B67"/>
    <mergeCell ref="C66:C67"/>
    <mergeCell ref="D66:D67"/>
    <mergeCell ref="E66:E67"/>
    <mergeCell ref="F66:G66"/>
    <mergeCell ref="E77:E80"/>
    <mergeCell ref="F77:F80"/>
    <mergeCell ref="G77:G80"/>
    <mergeCell ref="E68:E71"/>
    <mergeCell ref="F68:F71"/>
    <mergeCell ref="G68:G71"/>
    <mergeCell ref="C73:E73"/>
    <mergeCell ref="A75:A76"/>
    <mergeCell ref="B75:B76"/>
    <mergeCell ref="C75:C76"/>
    <mergeCell ref="D75:D76"/>
    <mergeCell ref="E75:E76"/>
    <mergeCell ref="F75:G75"/>
    <mergeCell ref="C162:E162"/>
    <mergeCell ref="A164:A165"/>
    <mergeCell ref="B164:B165"/>
    <mergeCell ref="C164:C165"/>
    <mergeCell ref="D164:D165"/>
    <mergeCell ref="E164:E165"/>
    <mergeCell ref="F164:G164"/>
    <mergeCell ref="E166:E168"/>
    <mergeCell ref="F166:F168"/>
    <mergeCell ref="G166:G168"/>
    <mergeCell ref="C218:E218"/>
    <mergeCell ref="A220:A221"/>
    <mergeCell ref="B220:B221"/>
    <mergeCell ref="C220:C221"/>
    <mergeCell ref="D220:D221"/>
    <mergeCell ref="E220:E221"/>
    <mergeCell ref="F220:G220"/>
    <mergeCell ref="E222:E224"/>
    <mergeCell ref="F222:F224"/>
    <mergeCell ref="G222:G224"/>
    <mergeCell ref="C226:E226"/>
    <mergeCell ref="A228:A229"/>
    <mergeCell ref="B228:B229"/>
    <mergeCell ref="C228:C229"/>
    <mergeCell ref="D228:D229"/>
    <mergeCell ref="E228:E229"/>
    <mergeCell ref="F228:G228"/>
    <mergeCell ref="E230:E232"/>
    <mergeCell ref="F230:F232"/>
    <mergeCell ref="G230:G232"/>
    <mergeCell ref="C234:E234"/>
    <mergeCell ref="A236:A237"/>
    <mergeCell ref="B236:B237"/>
    <mergeCell ref="C236:C237"/>
    <mergeCell ref="D236:D237"/>
    <mergeCell ref="E236:E237"/>
    <mergeCell ref="F236:G236"/>
    <mergeCell ref="E238:E240"/>
    <mergeCell ref="F238:F240"/>
    <mergeCell ref="G238:G240"/>
    <mergeCell ref="C242:E242"/>
    <mergeCell ref="A244:A245"/>
    <mergeCell ref="B244:B245"/>
    <mergeCell ref="C244:C245"/>
    <mergeCell ref="D244:D245"/>
    <mergeCell ref="E244:E245"/>
    <mergeCell ref="F244:G244"/>
    <mergeCell ref="E246:E248"/>
    <mergeCell ref="F246:F248"/>
    <mergeCell ref="G246:G248"/>
    <mergeCell ref="C250:E250"/>
    <mergeCell ref="A252:A253"/>
    <mergeCell ref="B252:B253"/>
    <mergeCell ref="C252:C253"/>
    <mergeCell ref="D252:D253"/>
    <mergeCell ref="E252:E253"/>
    <mergeCell ref="F252:G252"/>
    <mergeCell ref="E254:E257"/>
    <mergeCell ref="F254:F257"/>
    <mergeCell ref="G254:G257"/>
    <mergeCell ref="C170:E170"/>
    <mergeCell ref="A172:A173"/>
    <mergeCell ref="B172:B173"/>
    <mergeCell ref="C172:C173"/>
    <mergeCell ref="D172:D173"/>
    <mergeCell ref="E172:E173"/>
    <mergeCell ref="F172:G172"/>
    <mergeCell ref="E174:E176"/>
    <mergeCell ref="F174:F176"/>
    <mergeCell ref="G174:G176"/>
    <mergeCell ref="C178:E178"/>
    <mergeCell ref="A180:A181"/>
    <mergeCell ref="B180:B181"/>
    <mergeCell ref="C180:C181"/>
    <mergeCell ref="D180:D181"/>
    <mergeCell ref="E180:E181"/>
    <mergeCell ref="F180:G180"/>
    <mergeCell ref="E182:E184"/>
    <mergeCell ref="F182:F184"/>
    <mergeCell ref="G182:G184"/>
    <mergeCell ref="C186:E186"/>
    <mergeCell ref="A188:A189"/>
    <mergeCell ref="B188:B189"/>
    <mergeCell ref="C188:C189"/>
    <mergeCell ref="D188:D189"/>
    <mergeCell ref="E188:E189"/>
    <mergeCell ref="F188:G188"/>
    <mergeCell ref="E190:E192"/>
    <mergeCell ref="F190:F192"/>
    <mergeCell ref="G190:G192"/>
    <mergeCell ref="C194:E194"/>
    <mergeCell ref="A196:A197"/>
    <mergeCell ref="B196:B197"/>
    <mergeCell ref="C196:C197"/>
    <mergeCell ref="D196:D197"/>
    <mergeCell ref="E196:E197"/>
    <mergeCell ref="F196:G196"/>
    <mergeCell ref="E198:E200"/>
    <mergeCell ref="F198:F200"/>
    <mergeCell ref="G198:G200"/>
    <mergeCell ref="C202:E202"/>
    <mergeCell ref="A204:A205"/>
    <mergeCell ref="B204:B205"/>
    <mergeCell ref="C204:C205"/>
    <mergeCell ref="D204:D205"/>
    <mergeCell ref="E204:E205"/>
    <mergeCell ref="F204:G204"/>
    <mergeCell ref="E206:E208"/>
    <mergeCell ref="F206:F208"/>
    <mergeCell ref="G206:G208"/>
    <mergeCell ref="C210:E210"/>
    <mergeCell ref="A212:A213"/>
    <mergeCell ref="B212:B213"/>
    <mergeCell ref="C212:C213"/>
    <mergeCell ref="D212:D213"/>
    <mergeCell ref="E212:E213"/>
    <mergeCell ref="F212:G212"/>
    <mergeCell ref="E214:E216"/>
    <mergeCell ref="F214:F216"/>
    <mergeCell ref="G214:G216"/>
    <mergeCell ref="C154:E154"/>
    <mergeCell ref="A156:A157"/>
    <mergeCell ref="B156:B157"/>
    <mergeCell ref="C156:C157"/>
    <mergeCell ref="D156:D157"/>
    <mergeCell ref="E156:E157"/>
    <mergeCell ref="F156:G156"/>
    <mergeCell ref="E158:E160"/>
    <mergeCell ref="F158:F160"/>
    <mergeCell ref="G158:G160"/>
    <mergeCell ref="C90:E90"/>
    <mergeCell ref="C91:E91"/>
    <mergeCell ref="A92:A93"/>
    <mergeCell ref="B92:B93"/>
    <mergeCell ref="C92:C93"/>
    <mergeCell ref="D92:D93"/>
    <mergeCell ref="E92:E93"/>
    <mergeCell ref="F92:G92"/>
    <mergeCell ref="E94:E96"/>
    <mergeCell ref="F94:F96"/>
    <mergeCell ref="G94:G96"/>
    <mergeCell ref="C98:E98"/>
    <mergeCell ref="C99:E99"/>
    <mergeCell ref="A100:A101"/>
    <mergeCell ref="B100:B101"/>
    <mergeCell ref="C100:C101"/>
    <mergeCell ref="D100:D101"/>
    <mergeCell ref="E100:E101"/>
    <mergeCell ref="F100:G100"/>
    <mergeCell ref="E102:E104"/>
    <mergeCell ref="F102:F104"/>
    <mergeCell ref="G102:G104"/>
    <mergeCell ref="C106:E106"/>
    <mergeCell ref="C114:E114"/>
    <mergeCell ref="C115:E115"/>
    <mergeCell ref="A116:A117"/>
    <mergeCell ref="B116:B117"/>
    <mergeCell ref="C116:C117"/>
    <mergeCell ref="D116:D117"/>
    <mergeCell ref="E116:E117"/>
    <mergeCell ref="F116:G116"/>
    <mergeCell ref="C107:E107"/>
    <mergeCell ref="A108:A109"/>
    <mergeCell ref="B108:B109"/>
    <mergeCell ref="C108:C109"/>
    <mergeCell ref="D108:D109"/>
    <mergeCell ref="E108:E109"/>
    <mergeCell ref="F108:G108"/>
    <mergeCell ref="E110:E112"/>
    <mergeCell ref="F110:F112"/>
    <mergeCell ref="G110:G112"/>
    <mergeCell ref="E118:E120"/>
    <mergeCell ref="F118:F120"/>
    <mergeCell ref="G118:G120"/>
    <mergeCell ref="C122:E122"/>
    <mergeCell ref="C123:E123"/>
    <mergeCell ref="A124:A125"/>
    <mergeCell ref="B124:B125"/>
    <mergeCell ref="C124:C125"/>
    <mergeCell ref="D124:D125"/>
    <mergeCell ref="E124:E125"/>
    <mergeCell ref="F124:G124"/>
    <mergeCell ref="E126:E128"/>
    <mergeCell ref="F126:F128"/>
    <mergeCell ref="G126:G128"/>
    <mergeCell ref="C138:E138"/>
    <mergeCell ref="A140:A141"/>
    <mergeCell ref="B140:B141"/>
    <mergeCell ref="C140:C141"/>
    <mergeCell ref="D140:D141"/>
    <mergeCell ref="E140:E141"/>
    <mergeCell ref="F140:G140"/>
    <mergeCell ref="C130:E130"/>
    <mergeCell ref="C131:E131"/>
    <mergeCell ref="A132:A133"/>
    <mergeCell ref="B132:B133"/>
    <mergeCell ref="C132:C133"/>
    <mergeCell ref="D132:D133"/>
    <mergeCell ref="E132:E133"/>
    <mergeCell ref="F132:G132"/>
    <mergeCell ref="E134:E136"/>
    <mergeCell ref="F134:F136"/>
    <mergeCell ref="G134:G136"/>
    <mergeCell ref="E150:E152"/>
    <mergeCell ref="F150:F152"/>
    <mergeCell ref="G150:G152"/>
    <mergeCell ref="E142:E144"/>
    <mergeCell ref="F142:F144"/>
    <mergeCell ref="G142:G144"/>
    <mergeCell ref="C146:E146"/>
    <mergeCell ref="A148:A149"/>
    <mergeCell ref="B148:B149"/>
    <mergeCell ref="C148:C149"/>
    <mergeCell ref="D148:D149"/>
    <mergeCell ref="E148:E149"/>
    <mergeCell ref="F148:G148"/>
  </mergeCells>
  <conditionalFormatting sqref="C139">
    <cfRule type="expression" dxfId="3" priority="4">
      <formula>IF(AND($A139&lt;&gt;"",$B139=""),TRUE,FALSE)</formula>
    </cfRule>
  </conditionalFormatting>
  <conditionalFormatting sqref="C147">
    <cfRule type="expression" dxfId="2" priority="2">
      <formula>IF(AND($A147&lt;&gt;"",$B147=""),TRUE,FALSE)</formula>
    </cfRule>
  </conditionalFormatting>
  <conditionalFormatting sqref="C155">
    <cfRule type="expression" dxfId="1" priority="1">
      <formula>IF(AND($A155&lt;&gt;"",$B155=""),TRUE,FALSE)</formula>
    </cfRule>
  </conditionalFormatting>
  <hyperlinks>
    <hyperlink ref="C19" r:id="rId1" xr:uid="{00000000-0004-0000-0400-000000000000}"/>
    <hyperlink ref="C11" r:id="rId2" xr:uid="{00000000-0004-0000-0400-000001000000}"/>
    <hyperlink ref="C12" r:id="rId3" xr:uid="{00000000-0004-0000-0400-000002000000}"/>
    <hyperlink ref="C13" r:id="rId4" xr:uid="{00000000-0004-0000-0400-000003000000}"/>
    <hyperlink ref="C314" r:id="rId5" xr:uid="{00000000-0004-0000-0400-000004000000}"/>
    <hyperlink ref="C322" r:id="rId6" xr:uid="{00000000-0004-0000-0400-000005000000}"/>
    <hyperlink ref="C330" r:id="rId7" xr:uid="{00000000-0004-0000-0400-000006000000}"/>
    <hyperlink ref="C338" r:id="rId8" xr:uid="{00000000-0004-0000-0400-000007000000}"/>
    <hyperlink ref="C366" r:id="rId9" xr:uid="{00000000-0004-0000-0400-000008000000}"/>
    <hyperlink ref="C374" r:id="rId10" xr:uid="{00000000-0004-0000-0400-000009000000}"/>
    <hyperlink ref="C382" r:id="rId11" xr:uid="{00000000-0004-0000-0400-00000A000000}"/>
    <hyperlink ref="C384" r:id="rId12" display="vendas@primeacessibilidade.com.br" xr:uid="{00000000-0004-0000-0400-00000B000000}"/>
    <hyperlink ref="C36" r:id="rId13" display="multiartes10fsa@gmail.com" xr:uid="{00000000-0004-0000-0400-00000C000000}"/>
    <hyperlink ref="C35" r:id="rId14" display="criativavisual10@gmail.com" xr:uid="{00000000-0004-0000-0400-00000D000000}"/>
    <hyperlink ref="C34" r:id="rId15" xr:uid="{00000000-0004-0000-0400-00000E000000}"/>
    <hyperlink ref="C28" r:id="rId16" xr:uid="{00000000-0004-0000-0400-00000F000000}"/>
    <hyperlink ref="C27" r:id="rId17" xr:uid="{00000000-0004-0000-0400-000010000000}"/>
    <hyperlink ref="C25" r:id="rId18" xr:uid="{00000000-0004-0000-0400-000011000000}"/>
    <hyperlink ref="C54" r:id="rId19" xr:uid="{00000000-0004-0000-0400-000012000000}"/>
    <hyperlink ref="C53" r:id="rId20" xr:uid="{00000000-0004-0000-0400-000013000000}"/>
    <hyperlink ref="C51" r:id="rId21" xr:uid="{00000000-0004-0000-0400-000014000000}"/>
    <hyperlink ref="C45" r:id="rId22" xr:uid="{00000000-0004-0000-0400-000015000000}"/>
    <hyperlink ref="C44" r:id="rId23" xr:uid="{00000000-0004-0000-0400-000016000000}"/>
    <hyperlink ref="C42" r:id="rId24" xr:uid="{00000000-0004-0000-0400-000017000000}"/>
    <hyperlink ref="C71" r:id="rId25" xr:uid="{00000000-0004-0000-0400-000018000000}"/>
    <hyperlink ref="C70" r:id="rId26" xr:uid="{00000000-0004-0000-0400-000019000000}"/>
    <hyperlink ref="C68" r:id="rId27" xr:uid="{00000000-0004-0000-0400-00001A000000}"/>
    <hyperlink ref="C62" r:id="rId28" xr:uid="{00000000-0004-0000-0400-00001B000000}"/>
    <hyperlink ref="C60" r:id="rId29" xr:uid="{00000000-0004-0000-0400-00001C000000}"/>
    <hyperlink ref="C80" r:id="rId30" xr:uid="{00000000-0004-0000-0400-00001D000000}"/>
    <hyperlink ref="C79" r:id="rId31" xr:uid="{00000000-0004-0000-0400-00001E000000}"/>
    <hyperlink ref="C77" r:id="rId32" xr:uid="{00000000-0004-0000-0400-00001F000000}"/>
    <hyperlink ref="C43" r:id="rId33" display="criativavisual10@gmail.com" xr:uid="{00000000-0004-0000-0400-000020000000}"/>
    <hyperlink ref="C52" r:id="rId34" display="criativavisual10@gmail.com" xr:uid="{00000000-0004-0000-0400-000021000000}"/>
    <hyperlink ref="C61" r:id="rId35" display="criativavisual10@gmail.com" xr:uid="{00000000-0004-0000-0400-000022000000}"/>
    <hyperlink ref="C69" r:id="rId36" display="criativavisual10@gmail.com" xr:uid="{00000000-0004-0000-0400-000023000000}"/>
    <hyperlink ref="C78" r:id="rId37" display="criativavisual10@gmail.com" xr:uid="{00000000-0004-0000-0400-000024000000}"/>
    <hyperlink ref="C26" r:id="rId38" display="criativavisual10@gmail.com" xr:uid="{00000000-0004-0000-0400-000025000000}"/>
    <hyperlink ref="C159" r:id="rId39" xr:uid="{00000000-0004-0000-0400-000026000000}"/>
    <hyperlink ref="C158" r:id="rId40" xr:uid="{00000000-0004-0000-0400-000027000000}"/>
  </hyperlinks>
  <pageMargins left="0.39370078740157483" right="0.39370078740157483" top="0.31496062992125984" bottom="0.39370078740157483" header="0.70866141732283472" footer="0.39370078740157483"/>
  <pageSetup paperSize="9" scale="78" firstPageNumber="0" fitToHeight="0" orientation="landscape" horizontalDpi="300" verticalDpi="300" r:id="rId41"/>
  <headerFooter scaleWithDoc="0"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7">
    <tabColor rgb="FF00B0F0"/>
    <pageSetUpPr fitToPage="1"/>
  </sheetPr>
  <dimension ref="B1:N44"/>
  <sheetViews>
    <sheetView view="pageBreakPreview" zoomScale="85" zoomScaleNormal="90" zoomScaleSheetLayoutView="85" zoomScalePageLayoutView="70" workbookViewId="0">
      <selection sqref="A1:B3"/>
    </sheetView>
  </sheetViews>
  <sheetFormatPr defaultColWidth="9.140625" defaultRowHeight="15"/>
  <cols>
    <col min="1" max="1" width="3.5703125" style="144" customWidth="1"/>
    <col min="2" max="2" width="52.5703125" style="144" bestFit="1" customWidth="1"/>
    <col min="3" max="4" width="28.5703125" style="144" customWidth="1"/>
    <col min="5" max="5" width="24" style="144" hidden="1" customWidth="1"/>
    <col min="6" max="6" width="3.5703125" style="144" customWidth="1"/>
    <col min="7" max="7" width="12.28515625" style="145" bestFit="1" customWidth="1"/>
    <col min="8" max="11" width="12.5703125" style="144" customWidth="1"/>
    <col min="12" max="16384" width="9.140625" style="144"/>
  </cols>
  <sheetData>
    <row r="1" spans="2:14" ht="18">
      <c r="B1" s="553" t="s">
        <v>137</v>
      </c>
      <c r="C1" s="553"/>
      <c r="D1" s="553"/>
      <c r="E1" s="553"/>
    </row>
    <row r="2" spans="2:14" ht="18">
      <c r="B2" s="553" t="s">
        <v>84</v>
      </c>
      <c r="C2" s="553"/>
      <c r="D2" s="553"/>
      <c r="E2" s="553"/>
    </row>
    <row r="3" spans="2:14" ht="18">
      <c r="B3" s="553" t="s">
        <v>112</v>
      </c>
      <c r="C3" s="553"/>
      <c r="D3" s="553"/>
      <c r="E3" s="553"/>
    </row>
    <row r="4" spans="2:14" ht="18">
      <c r="B4" s="553" t="s">
        <v>113</v>
      </c>
      <c r="C4" s="553"/>
      <c r="D4" s="553"/>
      <c r="E4" s="553"/>
    </row>
    <row r="5" spans="2:14" ht="18">
      <c r="B5" s="146"/>
      <c r="C5" s="146"/>
      <c r="D5" s="146"/>
      <c r="E5" s="146"/>
    </row>
    <row r="6" spans="2:14" ht="18">
      <c r="B6" s="146"/>
      <c r="C6" s="146" t="s">
        <v>138</v>
      </c>
      <c r="D6" s="146"/>
      <c r="E6" s="146"/>
    </row>
    <row r="7" spans="2:14" ht="18">
      <c r="B7" s="146"/>
      <c r="C7" s="146"/>
      <c r="D7" s="146"/>
      <c r="E7" s="146"/>
    </row>
    <row r="8" spans="2:14" ht="34.5" customHeight="1">
      <c r="B8" s="554" t="s">
        <v>169</v>
      </c>
      <c r="C8" s="554"/>
      <c r="D8" s="554"/>
      <c r="E8" s="554"/>
    </row>
    <row r="9" spans="2:14">
      <c r="B9" s="147"/>
      <c r="H9" s="148"/>
      <c r="I9" s="148"/>
      <c r="J9" s="149"/>
      <c r="K9" s="149"/>
    </row>
    <row r="10" spans="2:14">
      <c r="B10" s="150">
        <v>0.05</v>
      </c>
      <c r="C10" s="168" t="s">
        <v>170</v>
      </c>
      <c r="E10" s="147"/>
      <c r="H10" s="148"/>
      <c r="I10" s="551" t="s">
        <v>139</v>
      </c>
      <c r="J10" s="551"/>
      <c r="K10" s="551"/>
    </row>
    <row r="11" spans="2:14">
      <c r="B11" s="147"/>
      <c r="H11" s="148"/>
      <c r="I11" s="148"/>
      <c r="J11" s="149"/>
      <c r="K11" s="149"/>
    </row>
    <row r="12" spans="2:14" ht="60">
      <c r="B12" s="151" t="s">
        <v>4</v>
      </c>
      <c r="C12" s="152" t="s">
        <v>140</v>
      </c>
      <c r="D12" s="152" t="s">
        <v>141</v>
      </c>
      <c r="E12" s="152" t="s">
        <v>142</v>
      </c>
      <c r="H12" s="148"/>
      <c r="I12" s="148" t="s">
        <v>143</v>
      </c>
      <c r="J12" s="148" t="s">
        <v>144</v>
      </c>
      <c r="K12" s="148" t="s">
        <v>145</v>
      </c>
      <c r="L12" s="147"/>
    </row>
    <row r="13" spans="2:14">
      <c r="B13" s="153" t="s">
        <v>146</v>
      </c>
      <c r="C13" s="154">
        <v>0.03</v>
      </c>
      <c r="D13" s="154">
        <f>C13</f>
        <v>0.03</v>
      </c>
      <c r="E13" s="154">
        <v>1.4999999999999999E-2</v>
      </c>
      <c r="H13" s="148" t="s">
        <v>147</v>
      </c>
      <c r="I13" s="154">
        <v>0.03</v>
      </c>
      <c r="J13" s="154">
        <v>0.04</v>
      </c>
      <c r="K13" s="154">
        <v>5.5E-2</v>
      </c>
      <c r="M13" s="144" t="s">
        <v>148</v>
      </c>
      <c r="N13" s="155">
        <f>0.97/100</f>
        <v>9.7000000000000003E-3</v>
      </c>
    </row>
    <row r="14" spans="2:14">
      <c r="B14" s="153" t="s">
        <v>149</v>
      </c>
      <c r="C14" s="154">
        <v>4.0000000000000001E-3</v>
      </c>
      <c r="D14" s="154">
        <f>C14</f>
        <v>4.0000000000000001E-3</v>
      </c>
      <c r="E14" s="154">
        <v>1.5E-3</v>
      </c>
      <c r="H14" s="148"/>
      <c r="I14" s="154"/>
      <c r="J14" s="154"/>
      <c r="K14" s="154"/>
    </row>
    <row r="15" spans="2:14">
      <c r="B15" s="153" t="s">
        <v>150</v>
      </c>
      <c r="C15" s="154">
        <v>4.0000000000000001E-3</v>
      </c>
      <c r="D15" s="154">
        <f>C15</f>
        <v>4.0000000000000001E-3</v>
      </c>
      <c r="E15" s="154">
        <v>1.5E-3</v>
      </c>
      <c r="H15" s="148" t="s">
        <v>151</v>
      </c>
      <c r="I15" s="154">
        <v>8.0000000000000002E-3</v>
      </c>
      <c r="J15" s="154">
        <v>8.0000000000000002E-3</v>
      </c>
      <c r="K15" s="154">
        <v>0.01</v>
      </c>
    </row>
    <row r="16" spans="2:14">
      <c r="B16" s="153" t="s">
        <v>152</v>
      </c>
      <c r="C16" s="154">
        <v>9.7000000000000003E-3</v>
      </c>
      <c r="D16" s="154">
        <f>C16</f>
        <v>9.7000000000000003E-3</v>
      </c>
      <c r="E16" s="154">
        <v>5.5999999999999999E-3</v>
      </c>
      <c r="H16" s="148" t="s">
        <v>153</v>
      </c>
      <c r="I16" s="154">
        <v>9.7000000000000003E-3</v>
      </c>
      <c r="J16" s="154">
        <v>1.2699999999999999E-2</v>
      </c>
      <c r="K16" s="154">
        <v>1.2699999999999999E-2</v>
      </c>
    </row>
    <row r="17" spans="2:12">
      <c r="B17" s="156" t="s">
        <v>154</v>
      </c>
      <c r="C17" s="157">
        <f>SUM(C13:C16)</f>
        <v>4.7700000000000006E-2</v>
      </c>
      <c r="D17" s="157">
        <f>SUM(D13:D16)</f>
        <v>4.7700000000000006E-2</v>
      </c>
      <c r="E17" s="157">
        <f>SUM(E13:E16)</f>
        <v>2.3600000000000003E-2</v>
      </c>
      <c r="H17" s="148"/>
      <c r="I17" s="154"/>
      <c r="J17" s="154"/>
      <c r="K17" s="154"/>
    </row>
    <row r="18" spans="2:12">
      <c r="B18" s="153" t="s">
        <v>155</v>
      </c>
      <c r="C18" s="154">
        <v>5.8999999999999999E-3</v>
      </c>
      <c r="D18" s="154">
        <f>C18</f>
        <v>5.8999999999999999E-3</v>
      </c>
      <c r="E18" s="154">
        <v>8.5000000000000006E-3</v>
      </c>
      <c r="H18" s="148"/>
      <c r="I18" s="154"/>
      <c r="J18" s="154"/>
      <c r="K18" s="154"/>
    </row>
    <row r="19" spans="2:12">
      <c r="B19" s="156" t="s">
        <v>156</v>
      </c>
      <c r="C19" s="158">
        <f>C18</f>
        <v>5.8999999999999999E-3</v>
      </c>
      <c r="D19" s="158">
        <f>D18</f>
        <v>5.8999999999999999E-3</v>
      </c>
      <c r="E19" s="158">
        <f>E18</f>
        <v>8.5000000000000006E-3</v>
      </c>
      <c r="H19" s="148" t="s">
        <v>157</v>
      </c>
      <c r="I19" s="154">
        <v>5.8999999999999999E-3</v>
      </c>
      <c r="J19" s="154">
        <v>1.23E-2</v>
      </c>
      <c r="K19" s="154">
        <v>1.3899999999999999E-2</v>
      </c>
    </row>
    <row r="20" spans="2:12">
      <c r="B20" s="153" t="s">
        <v>158</v>
      </c>
      <c r="C20" s="154">
        <v>6.1600000000000002E-2</v>
      </c>
      <c r="D20" s="154">
        <v>6.1600000000000002E-2</v>
      </c>
      <c r="E20" s="154">
        <v>3.5000000000000003E-2</v>
      </c>
      <c r="H20" s="148"/>
      <c r="I20" s="154"/>
      <c r="J20" s="154"/>
      <c r="K20" s="154"/>
    </row>
    <row r="21" spans="2:12">
      <c r="B21" s="156" t="s">
        <v>159</v>
      </c>
      <c r="C21" s="159">
        <f>C20</f>
        <v>6.1600000000000002E-2</v>
      </c>
      <c r="D21" s="159">
        <f>D20</f>
        <v>6.1600000000000002E-2</v>
      </c>
      <c r="E21" s="159">
        <f>E20</f>
        <v>3.5000000000000003E-2</v>
      </c>
      <c r="H21" s="148" t="s">
        <v>95</v>
      </c>
      <c r="I21" s="154">
        <v>6.1600000000000002E-2</v>
      </c>
      <c r="J21" s="154">
        <v>7.3999999999999996E-2</v>
      </c>
      <c r="K21" s="154">
        <v>8.9599999999999999E-2</v>
      </c>
      <c r="L21" s="160"/>
    </row>
    <row r="22" spans="2:12">
      <c r="B22" s="161" t="s">
        <v>160</v>
      </c>
      <c r="C22" s="162">
        <f>(1+C17)*(1+C19)*(1+C21)</f>
        <v>1.1188005260880003</v>
      </c>
      <c r="D22" s="162">
        <f>(1+D17)*(1+D19)*(1+D21)</f>
        <v>1.1188005260880003</v>
      </c>
      <c r="E22" s="162">
        <f>(1+E17)*(1+E19)*(1+E21)</f>
        <v>1.0684311210000002</v>
      </c>
      <c r="H22" s="148"/>
      <c r="I22" s="154"/>
      <c r="J22" s="154"/>
      <c r="K22" s="154"/>
    </row>
    <row r="23" spans="2:12">
      <c r="B23" s="153" t="s">
        <v>161</v>
      </c>
      <c r="C23" s="154">
        <v>6.4999999999999997E-3</v>
      </c>
      <c r="D23" s="154">
        <f>C23</f>
        <v>6.4999999999999997E-3</v>
      </c>
      <c r="E23" s="154">
        <f>D23</f>
        <v>6.4999999999999997E-3</v>
      </c>
      <c r="H23" s="148"/>
      <c r="I23" s="154"/>
      <c r="J23" s="154"/>
      <c r="K23" s="154"/>
    </row>
    <row r="24" spans="2:12">
      <c r="B24" s="153" t="s">
        <v>162</v>
      </c>
      <c r="C24" s="154">
        <v>0.03</v>
      </c>
      <c r="D24" s="154">
        <f>C24</f>
        <v>0.03</v>
      </c>
      <c r="E24" s="154">
        <f>D24</f>
        <v>0.03</v>
      </c>
      <c r="H24" s="148"/>
      <c r="I24" s="154"/>
      <c r="J24" s="154"/>
      <c r="K24" s="154"/>
    </row>
    <row r="25" spans="2:12">
      <c r="B25" s="153" t="s">
        <v>163</v>
      </c>
      <c r="C25" s="154"/>
      <c r="D25" s="154">
        <v>0.03</v>
      </c>
      <c r="E25" s="154"/>
      <c r="H25" s="148"/>
      <c r="I25" s="154">
        <v>0.02</v>
      </c>
      <c r="J25" s="154"/>
      <c r="K25" s="154">
        <v>0.05</v>
      </c>
      <c r="L25" s="144" t="s">
        <v>164</v>
      </c>
    </row>
    <row r="26" spans="2:12">
      <c r="B26" s="153" t="s">
        <v>165</v>
      </c>
      <c r="C26" s="154">
        <v>4.4999999999999998E-2</v>
      </c>
      <c r="D26" s="154">
        <v>4.4999999999999998E-2</v>
      </c>
      <c r="E26" s="154">
        <v>4.4999999999999998E-2</v>
      </c>
      <c r="H26" s="148"/>
      <c r="I26" s="154"/>
      <c r="J26" s="154"/>
      <c r="K26" s="154"/>
    </row>
    <row r="27" spans="2:12">
      <c r="B27" s="161" t="s">
        <v>166</v>
      </c>
      <c r="C27" s="163">
        <f>1-SUM(C23:C26)</f>
        <v>0.91849999999999998</v>
      </c>
      <c r="D27" s="163">
        <f>1-SUM(D23:D26)</f>
        <v>0.88849999999999996</v>
      </c>
      <c r="E27" s="163">
        <f>1-SUM(E23:E26)</f>
        <v>0.91849999999999998</v>
      </c>
      <c r="H27" s="148"/>
      <c r="I27" s="154"/>
      <c r="J27" s="154"/>
      <c r="K27" s="154"/>
    </row>
    <row r="28" spans="2:12" ht="18">
      <c r="C28" s="164">
        <f>C22/C27-1</f>
        <v>0.21807351778769757</v>
      </c>
      <c r="D28" s="164">
        <f>D22/D27-1</f>
        <v>0.25920149250197011</v>
      </c>
      <c r="E28" s="164">
        <f>E22/E27-1</f>
        <v>0.16323475340228644</v>
      </c>
      <c r="H28" s="148" t="s">
        <v>26</v>
      </c>
      <c r="I28" s="165">
        <v>0.2034</v>
      </c>
      <c r="J28" s="165">
        <v>0.22120000000000001</v>
      </c>
      <c r="K28" s="165">
        <v>0.25</v>
      </c>
    </row>
    <row r="29" spans="2:12" ht="18">
      <c r="C29" s="164"/>
      <c r="D29" s="164"/>
      <c r="E29" s="164"/>
      <c r="H29" s="166"/>
      <c r="I29" s="167"/>
      <c r="J29" s="167"/>
      <c r="K29" s="167"/>
    </row>
    <row r="30" spans="2:12">
      <c r="B30" s="144" t="s">
        <v>171</v>
      </c>
      <c r="I30" s="160" t="s">
        <v>167</v>
      </c>
      <c r="J30" s="160"/>
      <c r="K30" s="160"/>
    </row>
    <row r="31" spans="2:12">
      <c r="I31" s="160"/>
      <c r="J31" s="160"/>
      <c r="K31" s="160"/>
    </row>
    <row r="44" spans="2:5" ht="41.25" customHeight="1">
      <c r="B44" s="552" t="s">
        <v>168</v>
      </c>
      <c r="C44" s="552"/>
      <c r="D44" s="552"/>
      <c r="E44" s="552"/>
    </row>
  </sheetData>
  <mergeCells count="7">
    <mergeCell ref="I10:K10"/>
    <mergeCell ref="B44:E44"/>
    <mergeCell ref="B1:E1"/>
    <mergeCell ref="B2:E2"/>
    <mergeCell ref="B3:E3"/>
    <mergeCell ref="B4:E4"/>
    <mergeCell ref="B8:E8"/>
  </mergeCells>
  <printOptions horizontalCentered="1"/>
  <pageMargins left="0.98402777777777795" right="0.78749999999999998" top="0.98402777777777795" bottom="0.78749999999999998" header="0.51180555555555496" footer="0.51180555555555496"/>
  <pageSetup paperSize="9" scale="70" firstPageNumber="0"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E27ED-8EA6-433F-A5BB-B8407144ECB0}">
  <sheetPr>
    <tabColor rgb="FF00B0F0"/>
    <pageSetUpPr fitToPage="1"/>
  </sheetPr>
  <dimension ref="A1:G53"/>
  <sheetViews>
    <sheetView zoomScale="85" zoomScaleNormal="85" workbookViewId="0">
      <selection sqref="A1:B3"/>
    </sheetView>
  </sheetViews>
  <sheetFormatPr defaultRowHeight="15"/>
  <cols>
    <col min="1" max="3" width="18.140625" style="201" customWidth="1"/>
    <col min="4" max="6" width="14.85546875" style="201" customWidth="1"/>
    <col min="7" max="7" width="20.7109375" style="201" customWidth="1"/>
    <col min="8" max="16384" width="9.140625" style="201"/>
  </cols>
  <sheetData>
    <row r="1" spans="1:7">
      <c r="A1" s="555" t="s">
        <v>30</v>
      </c>
      <c r="B1" s="555"/>
      <c r="C1" s="555"/>
      <c r="D1" s="555" t="s">
        <v>179</v>
      </c>
      <c r="E1" s="555"/>
      <c r="F1" s="555"/>
      <c r="G1" s="555"/>
    </row>
    <row r="2" spans="1:7">
      <c r="A2" s="555"/>
      <c r="B2" s="555"/>
      <c r="C2" s="555"/>
      <c r="D2" s="556" t="str">
        <f>'CAPA-DADOS'!D10</f>
        <v>REFORMA COM ACRÉSCIMO NA VARA DO TRABALHO DE FORMOSA / GO</v>
      </c>
      <c r="E2" s="557"/>
      <c r="F2" s="558"/>
      <c r="G2" s="414">
        <f>'01_SINTETICO'!J2</f>
        <v>43565</v>
      </c>
    </row>
    <row r="3" spans="1:7">
      <c r="A3" s="555"/>
      <c r="B3" s="555"/>
      <c r="C3" s="555"/>
      <c r="D3" s="559"/>
      <c r="E3" s="560"/>
      <c r="F3" s="561"/>
      <c r="G3" s="415" t="s">
        <v>3771</v>
      </c>
    </row>
    <row r="4" spans="1:7">
      <c r="A4" s="169"/>
      <c r="B4" s="170"/>
      <c r="C4" s="170"/>
      <c r="D4" s="170"/>
      <c r="E4" s="170"/>
      <c r="F4" s="170"/>
      <c r="G4" s="171"/>
    </row>
    <row r="5" spans="1:7">
      <c r="A5" s="172"/>
      <c r="G5" s="173"/>
    </row>
    <row r="6" spans="1:7">
      <c r="A6" s="172"/>
      <c r="G6" s="173"/>
    </row>
    <row r="7" spans="1:7">
      <c r="A7" s="172"/>
      <c r="G7" s="173"/>
    </row>
    <row r="8" spans="1:7">
      <c r="A8" s="172"/>
      <c r="G8" s="173"/>
    </row>
    <row r="9" spans="1:7">
      <c r="A9" s="172"/>
      <c r="G9" s="173"/>
    </row>
    <row r="10" spans="1:7">
      <c r="A10" s="172"/>
      <c r="G10" s="173"/>
    </row>
    <row r="11" spans="1:7">
      <c r="A11" s="172"/>
      <c r="G11" s="173"/>
    </row>
    <row r="12" spans="1:7">
      <c r="A12" s="172"/>
      <c r="G12" s="173"/>
    </row>
    <row r="13" spans="1:7">
      <c r="A13" s="172"/>
      <c r="G13" s="173"/>
    </row>
    <row r="14" spans="1:7">
      <c r="A14" s="172"/>
      <c r="G14" s="173"/>
    </row>
    <row r="15" spans="1:7">
      <c r="A15" s="172"/>
      <c r="G15" s="173"/>
    </row>
    <row r="16" spans="1:7">
      <c r="A16" s="172"/>
      <c r="G16" s="173"/>
    </row>
    <row r="17" spans="1:7">
      <c r="A17" s="172"/>
      <c r="G17" s="173"/>
    </row>
    <row r="18" spans="1:7">
      <c r="A18" s="172"/>
      <c r="G18" s="173"/>
    </row>
    <row r="19" spans="1:7">
      <c r="A19" s="172"/>
      <c r="G19" s="173"/>
    </row>
    <row r="20" spans="1:7">
      <c r="A20" s="172"/>
      <c r="G20" s="173"/>
    </row>
    <row r="21" spans="1:7">
      <c r="A21" s="172"/>
      <c r="G21" s="173"/>
    </row>
    <row r="22" spans="1:7">
      <c r="A22" s="172"/>
      <c r="G22" s="173"/>
    </row>
    <row r="23" spans="1:7">
      <c r="A23" s="172"/>
      <c r="G23" s="173"/>
    </row>
    <row r="24" spans="1:7">
      <c r="A24" s="172"/>
      <c r="G24" s="173"/>
    </row>
    <row r="25" spans="1:7">
      <c r="A25" s="172"/>
      <c r="G25" s="173"/>
    </row>
    <row r="26" spans="1:7">
      <c r="A26" s="172"/>
      <c r="G26" s="173"/>
    </row>
    <row r="27" spans="1:7">
      <c r="A27" s="172"/>
      <c r="G27" s="173"/>
    </row>
    <row r="28" spans="1:7">
      <c r="A28" s="172"/>
      <c r="G28" s="173"/>
    </row>
    <row r="29" spans="1:7">
      <c r="A29" s="172"/>
      <c r="G29" s="173"/>
    </row>
    <row r="30" spans="1:7">
      <c r="A30" s="172"/>
      <c r="G30" s="173"/>
    </row>
    <row r="31" spans="1:7">
      <c r="A31" s="172"/>
      <c r="G31" s="173"/>
    </row>
    <row r="32" spans="1:7">
      <c r="A32" s="172"/>
      <c r="G32" s="173"/>
    </row>
    <row r="33" spans="1:7">
      <c r="A33" s="172"/>
      <c r="G33" s="173"/>
    </row>
    <row r="34" spans="1:7">
      <c r="A34" s="172"/>
      <c r="G34" s="173"/>
    </row>
    <row r="35" spans="1:7">
      <c r="A35" s="172"/>
      <c r="G35" s="173"/>
    </row>
    <row r="36" spans="1:7">
      <c r="A36" s="172"/>
      <c r="G36" s="173"/>
    </row>
    <row r="37" spans="1:7">
      <c r="A37" s="172"/>
      <c r="G37" s="173"/>
    </row>
    <row r="38" spans="1:7">
      <c r="A38" s="172"/>
      <c r="G38" s="173"/>
    </row>
    <row r="39" spans="1:7">
      <c r="A39" s="172"/>
      <c r="G39" s="173"/>
    </row>
    <row r="40" spans="1:7">
      <c r="A40" s="172"/>
      <c r="G40" s="173"/>
    </row>
    <row r="41" spans="1:7">
      <c r="A41" s="172"/>
      <c r="G41" s="173"/>
    </row>
    <row r="42" spans="1:7">
      <c r="A42" s="172"/>
      <c r="G42" s="173"/>
    </row>
    <row r="43" spans="1:7">
      <c r="A43" s="172"/>
      <c r="G43" s="173"/>
    </row>
    <row r="44" spans="1:7">
      <c r="A44" s="172"/>
      <c r="G44" s="173"/>
    </row>
    <row r="45" spans="1:7">
      <c r="A45" s="172"/>
      <c r="G45" s="173"/>
    </row>
    <row r="46" spans="1:7">
      <c r="A46" s="172"/>
      <c r="G46" s="173"/>
    </row>
    <row r="47" spans="1:7">
      <c r="A47" s="172"/>
      <c r="G47" s="173"/>
    </row>
    <row r="48" spans="1:7">
      <c r="A48" s="172"/>
      <c r="G48" s="173"/>
    </row>
    <row r="49" spans="1:7">
      <c r="A49" s="172"/>
      <c r="G49" s="173"/>
    </row>
    <row r="50" spans="1:7">
      <c r="A50" s="172"/>
      <c r="G50" s="173"/>
    </row>
    <row r="51" spans="1:7">
      <c r="A51" s="172"/>
      <c r="G51" s="173"/>
    </row>
    <row r="52" spans="1:7">
      <c r="A52" s="172" t="s">
        <v>178</v>
      </c>
      <c r="G52" s="173"/>
    </row>
    <row r="53" spans="1:7">
      <c r="A53" s="174"/>
      <c r="B53" s="175"/>
      <c r="C53" s="175"/>
      <c r="D53" s="175"/>
      <c r="E53" s="175"/>
      <c r="F53" s="175"/>
      <c r="G53" s="176"/>
    </row>
  </sheetData>
  <mergeCells count="3">
    <mergeCell ref="A1:C3"/>
    <mergeCell ref="D1:G1"/>
    <mergeCell ref="D2:F3"/>
  </mergeCells>
  <pageMargins left="0.25" right="0.25" top="0.75" bottom="0.75" header="0.3" footer="0.3"/>
  <pageSetup paperSize="9" scale="82" fitToHeight="0"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pageSetUpPr fitToPage="1"/>
  </sheetPr>
  <dimension ref="A1:L373"/>
  <sheetViews>
    <sheetView zoomScale="85" zoomScaleNormal="85" zoomScaleSheetLayoutView="70" workbookViewId="0">
      <selection sqref="A1:B3"/>
    </sheetView>
  </sheetViews>
  <sheetFormatPr defaultColWidth="9.140625" defaultRowHeight="12.75"/>
  <cols>
    <col min="1" max="1" width="22.42578125" style="136" bestFit="1" customWidth="1"/>
    <col min="2" max="2" width="68.5703125" style="137" customWidth="1"/>
    <col min="3" max="4" width="9.140625" style="135"/>
    <col min="5" max="5" width="13.140625" style="135" bestFit="1" customWidth="1"/>
    <col min="6" max="6" width="13.42578125" style="135" bestFit="1" customWidth="1"/>
    <col min="7" max="7" width="12.85546875" style="135" customWidth="1"/>
    <col min="8" max="8" width="20.5703125" style="135" customWidth="1"/>
    <col min="9" max="10" width="9.140625" style="35"/>
    <col min="11" max="11" width="32.28515625" style="35" hidden="1" customWidth="1"/>
    <col min="12" max="12" width="16" style="35" hidden="1" customWidth="1"/>
    <col min="13" max="16384" width="9.140625" style="35"/>
  </cols>
  <sheetData>
    <row r="1" spans="1:12" ht="15.75">
      <c r="A1" s="563"/>
      <c r="B1" s="563"/>
      <c r="C1" s="563" t="s">
        <v>43</v>
      </c>
      <c r="D1" s="563"/>
      <c r="E1" s="563"/>
      <c r="F1" s="563"/>
      <c r="G1" s="563"/>
      <c r="H1" s="563"/>
    </row>
    <row r="2" spans="1:12" ht="15">
      <c r="A2" s="563"/>
      <c r="B2" s="563"/>
      <c r="C2" s="565" t="str">
        <f>'01_SINTETICO'!D2</f>
        <v>OBRA: REFORMA COM ACRÉSCIMO NA VARA DO TRABALHO DE FORMOSA / GO</v>
      </c>
      <c r="D2" s="566"/>
      <c r="E2" s="566"/>
      <c r="F2" s="566"/>
      <c r="G2" s="566"/>
      <c r="H2" s="44">
        <f>'01_SINTETICO'!J2</f>
        <v>43565</v>
      </c>
      <c r="K2" s="35" t="s">
        <v>35</v>
      </c>
    </row>
    <row r="3" spans="1:12" ht="32.25" customHeight="1">
      <c r="A3" s="564"/>
      <c r="B3" s="564"/>
      <c r="C3" s="567"/>
      <c r="D3" s="568"/>
      <c r="E3" s="568"/>
      <c r="F3" s="568"/>
      <c r="G3" s="568"/>
      <c r="H3" s="45" t="str">
        <f>'01_SINTETICO'!J3</f>
        <v>SINAPI-FEV/2018</v>
      </c>
      <c r="K3" s="36"/>
      <c r="L3" s="37"/>
    </row>
    <row r="4" spans="1:12">
      <c r="A4" s="562" t="s">
        <v>0</v>
      </c>
      <c r="B4" s="569" t="s">
        <v>4</v>
      </c>
      <c r="C4" s="562" t="s">
        <v>2</v>
      </c>
      <c r="D4" s="570" t="s">
        <v>5</v>
      </c>
      <c r="E4" s="562" t="s">
        <v>27</v>
      </c>
      <c r="F4" s="562"/>
      <c r="G4" s="562" t="s">
        <v>36</v>
      </c>
      <c r="H4" s="562"/>
      <c r="L4" s="38">
        <f>'01_SINTETICO'!I563</f>
        <v>952858.32781568007</v>
      </c>
    </row>
    <row r="5" spans="1:12">
      <c r="A5" s="562"/>
      <c r="B5" s="569"/>
      <c r="C5" s="562"/>
      <c r="D5" s="570"/>
      <c r="E5" s="287" t="s">
        <v>348</v>
      </c>
      <c r="F5" s="287" t="s">
        <v>37</v>
      </c>
      <c r="G5" s="287" t="s">
        <v>32</v>
      </c>
      <c r="H5" s="287" t="s">
        <v>38</v>
      </c>
    </row>
    <row r="6" spans="1:12" ht="15">
      <c r="A6" s="133" t="s">
        <v>75</v>
      </c>
      <c r="B6" s="134" t="s">
        <v>12</v>
      </c>
      <c r="C6" s="134" t="s">
        <v>13</v>
      </c>
      <c r="D6" s="133" t="s">
        <v>14</v>
      </c>
      <c r="E6" s="133" t="s">
        <v>15</v>
      </c>
      <c r="F6" s="133" t="s">
        <v>16</v>
      </c>
      <c r="G6" s="133" t="s">
        <v>17</v>
      </c>
      <c r="H6" s="133" t="s">
        <v>18</v>
      </c>
    </row>
    <row r="7" spans="1:12" ht="25.5">
      <c r="A7" s="280">
        <v>87262</v>
      </c>
      <c r="B7" s="280" t="s">
        <v>1647</v>
      </c>
      <c r="C7" s="360" t="s">
        <v>125</v>
      </c>
      <c r="D7" s="361">
        <v>432.15</v>
      </c>
      <c r="E7" s="362">
        <v>103.13</v>
      </c>
      <c r="F7" s="362">
        <v>44567.63</v>
      </c>
      <c r="G7" s="363">
        <v>5.5599999999999997E-2</v>
      </c>
      <c r="H7" s="363">
        <v>5.5599999999999997E-2</v>
      </c>
      <c r="I7" s="76"/>
      <c r="J7" s="76"/>
      <c r="K7" s="75"/>
      <c r="L7" s="75"/>
    </row>
    <row r="8" spans="1:12" ht="25.5">
      <c r="A8" s="280">
        <v>93565</v>
      </c>
      <c r="B8" s="280" t="s">
        <v>297</v>
      </c>
      <c r="C8" s="360" t="s">
        <v>295</v>
      </c>
      <c r="D8" s="361">
        <v>2.5</v>
      </c>
      <c r="E8" s="362">
        <v>14038.12</v>
      </c>
      <c r="F8" s="362">
        <v>35095.300000000003</v>
      </c>
      <c r="G8" s="363">
        <v>4.53E-2</v>
      </c>
      <c r="H8" s="363">
        <v>0.1009</v>
      </c>
      <c r="I8" s="76"/>
      <c r="J8" s="76"/>
      <c r="K8" s="75"/>
      <c r="L8" s="75"/>
    </row>
    <row r="9" spans="1:12" ht="51">
      <c r="A9" s="280">
        <v>94213</v>
      </c>
      <c r="B9" s="280" t="s">
        <v>2922</v>
      </c>
      <c r="C9" s="360" t="s">
        <v>125</v>
      </c>
      <c r="D9" s="361">
        <v>274.99</v>
      </c>
      <c r="E9" s="362">
        <v>100.49</v>
      </c>
      <c r="F9" s="362">
        <v>27633.74</v>
      </c>
      <c r="G9" s="363">
        <v>3.5699999999999996E-2</v>
      </c>
      <c r="H9" s="363">
        <v>0.1366</v>
      </c>
      <c r="I9" s="76"/>
      <c r="J9" s="76"/>
    </row>
    <row r="10" spans="1:12" ht="25.5">
      <c r="A10" s="280">
        <v>93572</v>
      </c>
      <c r="B10" s="280" t="s">
        <v>298</v>
      </c>
      <c r="C10" s="360" t="s">
        <v>295</v>
      </c>
      <c r="D10" s="361">
        <v>5</v>
      </c>
      <c r="E10" s="362">
        <v>5142.95</v>
      </c>
      <c r="F10" s="362">
        <v>25714.75</v>
      </c>
      <c r="G10" s="363">
        <v>3.32E-2</v>
      </c>
      <c r="H10" s="363">
        <v>0.16980000000000001</v>
      </c>
      <c r="I10" s="75"/>
      <c r="J10" s="75"/>
    </row>
    <row r="11" spans="1:12" ht="38.25">
      <c r="A11" s="280" t="s">
        <v>349</v>
      </c>
      <c r="B11" s="280" t="s">
        <v>2923</v>
      </c>
      <c r="C11" s="360" t="s">
        <v>123</v>
      </c>
      <c r="D11" s="361">
        <v>80</v>
      </c>
      <c r="E11" s="362">
        <v>282.56</v>
      </c>
      <c r="F11" s="362">
        <v>22604.799999999999</v>
      </c>
      <c r="G11" s="363">
        <v>2.92E-2</v>
      </c>
      <c r="H11" s="363">
        <v>0.19899999999999998</v>
      </c>
      <c r="I11" s="75"/>
      <c r="J11" s="75"/>
    </row>
    <row r="12" spans="1:12" ht="25.5">
      <c r="A12" s="280" t="s">
        <v>349</v>
      </c>
      <c r="B12" s="280" t="s">
        <v>302</v>
      </c>
      <c r="C12" s="360" t="s">
        <v>123</v>
      </c>
      <c r="D12" s="361">
        <v>81</v>
      </c>
      <c r="E12" s="362">
        <v>278.43</v>
      </c>
      <c r="F12" s="362">
        <v>22552.83</v>
      </c>
      <c r="G12" s="363">
        <v>2.9100000000000001E-2</v>
      </c>
      <c r="H12" s="363">
        <v>0.2281</v>
      </c>
      <c r="I12" s="75"/>
      <c r="J12" s="75"/>
    </row>
    <row r="13" spans="1:12" ht="25.5">
      <c r="A13" s="280" t="s">
        <v>352</v>
      </c>
      <c r="B13" s="280" t="s">
        <v>305</v>
      </c>
      <c r="C13" s="360" t="s">
        <v>125</v>
      </c>
      <c r="D13" s="361">
        <v>285.98</v>
      </c>
      <c r="E13" s="362">
        <v>71.400000000000006</v>
      </c>
      <c r="F13" s="362">
        <v>20418.97</v>
      </c>
      <c r="G13" s="363">
        <v>2.64E-2</v>
      </c>
      <c r="H13" s="363">
        <v>0.2545</v>
      </c>
      <c r="I13" s="75"/>
      <c r="J13" s="75"/>
    </row>
    <row r="14" spans="1:12" ht="51">
      <c r="A14" s="280" t="s">
        <v>349</v>
      </c>
      <c r="B14" s="280" t="s">
        <v>2513</v>
      </c>
      <c r="C14" s="360" t="s">
        <v>127</v>
      </c>
      <c r="D14" s="361">
        <v>1943</v>
      </c>
      <c r="E14" s="362">
        <v>9.09</v>
      </c>
      <c r="F14" s="362">
        <v>17661.87</v>
      </c>
      <c r="G14" s="363">
        <v>2.2799999999999997E-2</v>
      </c>
      <c r="H14" s="363">
        <v>0.27729999999999999</v>
      </c>
      <c r="I14" s="75"/>
      <c r="J14" s="75"/>
    </row>
    <row r="15" spans="1:12" ht="51">
      <c r="A15" s="280" t="s">
        <v>349</v>
      </c>
      <c r="B15" s="280" t="s">
        <v>1649</v>
      </c>
      <c r="C15" s="360" t="s">
        <v>123</v>
      </c>
      <c r="D15" s="361">
        <v>17</v>
      </c>
      <c r="E15" s="362">
        <v>1001.55</v>
      </c>
      <c r="F15" s="362">
        <v>17026.349999999999</v>
      </c>
      <c r="G15" s="363">
        <v>2.2000000000000002E-2</v>
      </c>
      <c r="H15" s="363">
        <v>0.29930000000000001</v>
      </c>
      <c r="I15" s="75"/>
      <c r="J15" s="75"/>
    </row>
    <row r="16" spans="1:12">
      <c r="A16" s="280" t="s">
        <v>350</v>
      </c>
      <c r="B16" s="280" t="s">
        <v>299</v>
      </c>
      <c r="C16" s="360" t="s">
        <v>125</v>
      </c>
      <c r="D16" s="361">
        <v>244.91</v>
      </c>
      <c r="E16" s="362">
        <v>68.290000000000006</v>
      </c>
      <c r="F16" s="362">
        <v>16724.900000000001</v>
      </c>
      <c r="G16" s="363">
        <v>2.1600000000000001E-2</v>
      </c>
      <c r="H16" s="363">
        <v>0.32090000000000002</v>
      </c>
      <c r="I16" s="75"/>
      <c r="J16" s="75"/>
    </row>
    <row r="17" spans="1:10">
      <c r="A17" s="280">
        <v>87479</v>
      </c>
      <c r="B17" s="280" t="s">
        <v>300</v>
      </c>
      <c r="C17" s="360" t="s">
        <v>125</v>
      </c>
      <c r="D17" s="361">
        <v>281.61</v>
      </c>
      <c r="E17" s="362">
        <v>46.05</v>
      </c>
      <c r="F17" s="362">
        <v>12968.14</v>
      </c>
      <c r="G17" s="363">
        <v>1.67E-2</v>
      </c>
      <c r="H17" s="363">
        <v>0.33759999999999996</v>
      </c>
      <c r="I17" s="75"/>
      <c r="J17" s="75"/>
    </row>
    <row r="18" spans="1:10" ht="51">
      <c r="A18" s="280" t="s">
        <v>1652</v>
      </c>
      <c r="B18" s="280" t="s">
        <v>2924</v>
      </c>
      <c r="C18" s="360" t="s">
        <v>125</v>
      </c>
      <c r="D18" s="361">
        <v>180.84</v>
      </c>
      <c r="E18" s="362">
        <v>67.02</v>
      </c>
      <c r="F18" s="362">
        <v>12119.89</v>
      </c>
      <c r="G18" s="363">
        <v>1.5600000000000001E-2</v>
      </c>
      <c r="H18" s="363">
        <v>0.35320000000000001</v>
      </c>
      <c r="I18" s="75"/>
      <c r="J18" s="75"/>
    </row>
    <row r="19" spans="1:10" ht="25.5">
      <c r="A19" s="280" t="s">
        <v>349</v>
      </c>
      <c r="B19" s="280" t="s">
        <v>2515</v>
      </c>
      <c r="C19" s="360" t="s">
        <v>125</v>
      </c>
      <c r="D19" s="361">
        <v>211.32</v>
      </c>
      <c r="E19" s="362">
        <v>50.35</v>
      </c>
      <c r="F19" s="362">
        <v>10639.96</v>
      </c>
      <c r="G19" s="363">
        <v>1.37E-2</v>
      </c>
      <c r="H19" s="363">
        <v>0.3669</v>
      </c>
      <c r="I19" s="75"/>
      <c r="J19" s="75"/>
    </row>
    <row r="20" spans="1:10">
      <c r="A20" s="280">
        <v>98671</v>
      </c>
      <c r="B20" s="280" t="s">
        <v>1653</v>
      </c>
      <c r="C20" s="360" t="s">
        <v>125</v>
      </c>
      <c r="D20" s="361">
        <v>49.96</v>
      </c>
      <c r="E20" s="362">
        <v>206.77</v>
      </c>
      <c r="F20" s="362">
        <v>10330.219999999999</v>
      </c>
      <c r="G20" s="363">
        <v>1.3300000000000001E-2</v>
      </c>
      <c r="H20" s="363">
        <v>0.38020000000000004</v>
      </c>
      <c r="I20" s="75"/>
      <c r="J20" s="75"/>
    </row>
    <row r="21" spans="1:10" ht="38.25">
      <c r="A21" s="280">
        <v>96533</v>
      </c>
      <c r="B21" s="280" t="s">
        <v>312</v>
      </c>
      <c r="C21" s="360" t="s">
        <v>125</v>
      </c>
      <c r="D21" s="361">
        <v>156.91999999999999</v>
      </c>
      <c r="E21" s="362">
        <v>57.35</v>
      </c>
      <c r="F21" s="362">
        <v>8999.36</v>
      </c>
      <c r="G21" s="363">
        <v>1.1599999999999999E-2</v>
      </c>
      <c r="H21" s="363">
        <v>0.39179999999999998</v>
      </c>
      <c r="I21" s="75"/>
      <c r="J21" s="75"/>
    </row>
    <row r="22" spans="1:10" ht="38.25">
      <c r="A22" s="280">
        <v>88423</v>
      </c>
      <c r="B22" s="280" t="s">
        <v>2925</v>
      </c>
      <c r="C22" s="360" t="s">
        <v>125</v>
      </c>
      <c r="D22" s="361">
        <v>607.11</v>
      </c>
      <c r="E22" s="362">
        <v>14.75</v>
      </c>
      <c r="F22" s="362">
        <v>8954.8700000000008</v>
      </c>
      <c r="G22" s="363">
        <v>1.1599999999999999E-2</v>
      </c>
      <c r="H22" s="363">
        <v>0.40340000000000004</v>
      </c>
      <c r="I22" s="75"/>
      <c r="J22" s="75"/>
    </row>
    <row r="23" spans="1:10" ht="25.5">
      <c r="A23" s="280" t="s">
        <v>355</v>
      </c>
      <c r="B23" s="280" t="s">
        <v>303</v>
      </c>
      <c r="C23" s="360" t="s">
        <v>124</v>
      </c>
      <c r="D23" s="361">
        <v>19.62</v>
      </c>
      <c r="E23" s="362">
        <v>444.22</v>
      </c>
      <c r="F23" s="362">
        <v>8715.59</v>
      </c>
      <c r="G23" s="363">
        <v>1.1299999999999999E-2</v>
      </c>
      <c r="H23" s="363">
        <v>0.41470000000000001</v>
      </c>
      <c r="I23" s="75"/>
      <c r="J23" s="75"/>
    </row>
    <row r="24" spans="1:10" ht="25.5">
      <c r="A24" s="280" t="s">
        <v>1655</v>
      </c>
      <c r="B24" s="280" t="s">
        <v>1656</v>
      </c>
      <c r="C24" s="360" t="s">
        <v>126</v>
      </c>
      <c r="D24" s="361">
        <v>26.87</v>
      </c>
      <c r="E24" s="362">
        <v>304.91000000000003</v>
      </c>
      <c r="F24" s="362">
        <v>8192.93</v>
      </c>
      <c r="G24" s="363">
        <v>1.06E-2</v>
      </c>
      <c r="H24" s="363">
        <v>0.42530000000000001</v>
      </c>
      <c r="I24" s="75"/>
      <c r="J24" s="75"/>
    </row>
    <row r="25" spans="1:10">
      <c r="A25" s="280">
        <v>91926</v>
      </c>
      <c r="B25" s="280" t="s">
        <v>1685</v>
      </c>
      <c r="C25" s="360" t="s">
        <v>126</v>
      </c>
      <c r="D25" s="361">
        <v>3426</v>
      </c>
      <c r="E25" s="362">
        <v>2.39</v>
      </c>
      <c r="F25" s="362">
        <v>8188.14</v>
      </c>
      <c r="G25" s="363">
        <v>1.06E-2</v>
      </c>
      <c r="H25" s="363">
        <v>0.43590000000000001</v>
      </c>
      <c r="I25" s="75"/>
      <c r="J25" s="75"/>
    </row>
    <row r="26" spans="1:10" ht="25.5">
      <c r="A26" s="280">
        <v>87529</v>
      </c>
      <c r="B26" s="280" t="s">
        <v>301</v>
      </c>
      <c r="C26" s="360" t="s">
        <v>125</v>
      </c>
      <c r="D26" s="361">
        <v>314.22000000000003</v>
      </c>
      <c r="E26" s="362">
        <v>25.33</v>
      </c>
      <c r="F26" s="362">
        <v>7959.19</v>
      </c>
      <c r="G26" s="363">
        <v>1.03E-2</v>
      </c>
      <c r="H26" s="363">
        <v>0.44619999999999999</v>
      </c>
      <c r="I26" s="75"/>
      <c r="J26" s="75"/>
    </row>
    <row r="27" spans="1:10">
      <c r="A27" s="280">
        <v>87792</v>
      </c>
      <c r="B27" s="280" t="s">
        <v>304</v>
      </c>
      <c r="C27" s="360" t="s">
        <v>125</v>
      </c>
      <c r="D27" s="361">
        <v>282.5</v>
      </c>
      <c r="E27" s="362">
        <v>25.56</v>
      </c>
      <c r="F27" s="362">
        <v>7220.7</v>
      </c>
      <c r="G27" s="363">
        <v>9.300000000000001E-3</v>
      </c>
      <c r="H27" s="363">
        <v>0.45549999999999996</v>
      </c>
      <c r="I27" s="75"/>
      <c r="J27" s="75"/>
    </row>
    <row r="28" spans="1:10">
      <c r="A28" s="280" t="s">
        <v>349</v>
      </c>
      <c r="B28" s="280" t="s">
        <v>1654</v>
      </c>
      <c r="C28" s="360" t="s">
        <v>130</v>
      </c>
      <c r="D28" s="361">
        <v>5</v>
      </c>
      <c r="E28" s="362">
        <v>1416.8</v>
      </c>
      <c r="F28" s="362">
        <v>7084</v>
      </c>
      <c r="G28" s="363">
        <v>9.1000000000000004E-3</v>
      </c>
      <c r="H28" s="363">
        <v>0.46460000000000001</v>
      </c>
      <c r="I28" s="75"/>
      <c r="J28" s="75"/>
    </row>
    <row r="29" spans="1:10">
      <c r="A29" s="280" t="s">
        <v>349</v>
      </c>
      <c r="B29" s="280" t="s">
        <v>2926</v>
      </c>
      <c r="C29" s="360" t="s">
        <v>123</v>
      </c>
      <c r="D29" s="361">
        <v>1</v>
      </c>
      <c r="E29" s="362">
        <v>7056.09</v>
      </c>
      <c r="F29" s="362">
        <v>7056.09</v>
      </c>
      <c r="G29" s="363">
        <v>9.1000000000000004E-3</v>
      </c>
      <c r="H29" s="363">
        <v>0.47369999999999995</v>
      </c>
      <c r="I29" s="75"/>
      <c r="J29" s="75"/>
    </row>
    <row r="30" spans="1:10">
      <c r="A30" s="280">
        <v>92762</v>
      </c>
      <c r="B30" s="280" t="s">
        <v>323</v>
      </c>
      <c r="C30" s="360" t="s">
        <v>127</v>
      </c>
      <c r="D30" s="361">
        <v>987</v>
      </c>
      <c r="E30" s="362">
        <v>7.13</v>
      </c>
      <c r="F30" s="362">
        <v>7037.31</v>
      </c>
      <c r="G30" s="363">
        <v>9.1000000000000004E-3</v>
      </c>
      <c r="H30" s="363">
        <v>0.48280000000000001</v>
      </c>
      <c r="I30" s="75"/>
      <c r="J30" s="75"/>
    </row>
    <row r="31" spans="1:10" ht="25.5">
      <c r="A31" s="280">
        <v>97628</v>
      </c>
      <c r="B31" s="280" t="s">
        <v>1657</v>
      </c>
      <c r="C31" s="360" t="s">
        <v>125</v>
      </c>
      <c r="D31" s="361">
        <v>41.82</v>
      </c>
      <c r="E31" s="362">
        <v>167.69</v>
      </c>
      <c r="F31" s="362">
        <v>7012.79</v>
      </c>
      <c r="G31" s="363">
        <v>9.0000000000000011E-3</v>
      </c>
      <c r="H31" s="363">
        <v>0.49180000000000001</v>
      </c>
      <c r="I31" s="75"/>
      <c r="J31" s="75"/>
    </row>
    <row r="32" spans="1:10">
      <c r="A32" s="280" t="s">
        <v>349</v>
      </c>
      <c r="B32" s="280" t="s">
        <v>2514</v>
      </c>
      <c r="C32" s="360" t="s">
        <v>123</v>
      </c>
      <c r="D32" s="361">
        <v>1</v>
      </c>
      <c r="E32" s="362">
        <v>6956.54</v>
      </c>
      <c r="F32" s="362">
        <v>6956.54</v>
      </c>
      <c r="G32" s="363">
        <v>9.0000000000000011E-3</v>
      </c>
      <c r="H32" s="363">
        <v>0.50080000000000002</v>
      </c>
      <c r="I32" s="75"/>
      <c r="J32" s="75"/>
    </row>
    <row r="33" spans="1:10" ht="25.5">
      <c r="A33" s="280">
        <v>87620</v>
      </c>
      <c r="B33" s="280" t="s">
        <v>1658</v>
      </c>
      <c r="C33" s="360" t="s">
        <v>125</v>
      </c>
      <c r="D33" s="361">
        <v>267.82</v>
      </c>
      <c r="E33" s="362">
        <v>23.59</v>
      </c>
      <c r="F33" s="362">
        <v>6317.87</v>
      </c>
      <c r="G33" s="363">
        <v>8.199999999999999E-3</v>
      </c>
      <c r="H33" s="363">
        <v>0.50900000000000001</v>
      </c>
      <c r="I33" s="75"/>
      <c r="J33" s="75"/>
    </row>
    <row r="34" spans="1:10" ht="25.5">
      <c r="A34" s="280" t="s">
        <v>351</v>
      </c>
      <c r="B34" s="280" t="s">
        <v>303</v>
      </c>
      <c r="C34" s="360" t="s">
        <v>124</v>
      </c>
      <c r="D34" s="361">
        <v>14.35</v>
      </c>
      <c r="E34" s="362">
        <v>406.41</v>
      </c>
      <c r="F34" s="362">
        <v>5831.98</v>
      </c>
      <c r="G34" s="363">
        <v>7.4999999999999997E-3</v>
      </c>
      <c r="H34" s="363">
        <v>0.51649999999999996</v>
      </c>
      <c r="I34" s="75"/>
      <c r="J34" s="75"/>
    </row>
    <row r="35" spans="1:10" ht="25.5">
      <c r="A35" s="280">
        <v>72253</v>
      </c>
      <c r="B35" s="280" t="s">
        <v>1659</v>
      </c>
      <c r="C35" s="360" t="s">
        <v>126</v>
      </c>
      <c r="D35" s="361">
        <v>239.2</v>
      </c>
      <c r="E35" s="362">
        <v>23.95</v>
      </c>
      <c r="F35" s="362">
        <v>5728.84</v>
      </c>
      <c r="G35" s="363">
        <v>7.4000000000000003E-3</v>
      </c>
      <c r="H35" s="363">
        <v>0.52390000000000003</v>
      </c>
      <c r="I35" s="75"/>
      <c r="J35" s="75"/>
    </row>
    <row r="36" spans="1:10">
      <c r="A36" s="280" t="s">
        <v>1660</v>
      </c>
      <c r="B36" s="280" t="s">
        <v>1661</v>
      </c>
      <c r="C36" s="360" t="s">
        <v>125</v>
      </c>
      <c r="D36" s="361">
        <v>363.4</v>
      </c>
      <c r="E36" s="362">
        <v>15.18</v>
      </c>
      <c r="F36" s="362">
        <v>5516.41</v>
      </c>
      <c r="G36" s="363">
        <v>7.0999999999999995E-3</v>
      </c>
      <c r="H36" s="363">
        <v>0.53100000000000003</v>
      </c>
      <c r="I36" s="75"/>
      <c r="J36" s="75"/>
    </row>
    <row r="37" spans="1:10" ht="25.5">
      <c r="A37" s="280" t="s">
        <v>349</v>
      </c>
      <c r="B37" s="280" t="s">
        <v>1662</v>
      </c>
      <c r="C37" s="360" t="s">
        <v>123</v>
      </c>
      <c r="D37" s="361">
        <v>71</v>
      </c>
      <c r="E37" s="362">
        <v>75.459999999999994</v>
      </c>
      <c r="F37" s="362">
        <v>5357.66</v>
      </c>
      <c r="G37" s="363">
        <v>6.8999999999999999E-3</v>
      </c>
      <c r="H37" s="363">
        <v>0.53790000000000004</v>
      </c>
      <c r="I37" s="75"/>
      <c r="J37" s="75"/>
    </row>
    <row r="38" spans="1:10">
      <c r="A38" s="280">
        <v>91868</v>
      </c>
      <c r="B38" s="280" t="s">
        <v>1666</v>
      </c>
      <c r="C38" s="360" t="s">
        <v>126</v>
      </c>
      <c r="D38" s="361">
        <v>730</v>
      </c>
      <c r="E38" s="362">
        <v>7.27</v>
      </c>
      <c r="F38" s="362">
        <v>5307.1</v>
      </c>
      <c r="G38" s="363">
        <v>6.8999999999999999E-3</v>
      </c>
      <c r="H38" s="363">
        <v>0.54479999999999995</v>
      </c>
      <c r="I38" s="75"/>
      <c r="J38" s="75"/>
    </row>
    <row r="39" spans="1:10" ht="51">
      <c r="A39" s="280" t="s">
        <v>349</v>
      </c>
      <c r="B39" s="280" t="s">
        <v>692</v>
      </c>
      <c r="C39" s="360" t="s">
        <v>125</v>
      </c>
      <c r="D39" s="361">
        <v>7.19</v>
      </c>
      <c r="E39" s="362">
        <v>737.26</v>
      </c>
      <c r="F39" s="362">
        <v>5300.9</v>
      </c>
      <c r="G39" s="363">
        <v>6.8000000000000005E-3</v>
      </c>
      <c r="H39" s="363">
        <v>0.55159999999999998</v>
      </c>
      <c r="I39" s="75"/>
      <c r="J39" s="75"/>
    </row>
    <row r="40" spans="1:10" ht="25.5">
      <c r="A40" s="280">
        <v>88489</v>
      </c>
      <c r="B40" s="280" t="s">
        <v>1665</v>
      </c>
      <c r="C40" s="360" t="s">
        <v>125</v>
      </c>
      <c r="D40" s="361">
        <v>512.46</v>
      </c>
      <c r="E40" s="362">
        <v>10.3</v>
      </c>
      <c r="F40" s="362">
        <v>5278.33</v>
      </c>
      <c r="G40" s="363">
        <v>6.8000000000000005E-3</v>
      </c>
      <c r="H40" s="363">
        <v>0.55840000000000001</v>
      </c>
      <c r="I40" s="75"/>
      <c r="J40" s="75"/>
    </row>
    <row r="41" spans="1:10" ht="25.5">
      <c r="A41" s="280">
        <v>84862</v>
      </c>
      <c r="B41" s="280" t="s">
        <v>1664</v>
      </c>
      <c r="C41" s="360" t="s">
        <v>126</v>
      </c>
      <c r="D41" s="361">
        <v>26.42</v>
      </c>
      <c r="E41" s="362">
        <v>196.9</v>
      </c>
      <c r="F41" s="362">
        <v>5202.09</v>
      </c>
      <c r="G41" s="363">
        <v>6.7000000000000002E-3</v>
      </c>
      <c r="H41" s="363">
        <v>0.56509999999999994</v>
      </c>
      <c r="I41" s="75"/>
      <c r="J41" s="75"/>
    </row>
    <row r="42" spans="1:10" ht="25.5">
      <c r="A42" s="280" t="s">
        <v>349</v>
      </c>
      <c r="B42" s="280" t="s">
        <v>695</v>
      </c>
      <c r="C42" s="360" t="s">
        <v>126</v>
      </c>
      <c r="D42" s="361">
        <v>387.91</v>
      </c>
      <c r="E42" s="362">
        <v>13.23</v>
      </c>
      <c r="F42" s="362">
        <v>5132.05</v>
      </c>
      <c r="G42" s="363">
        <v>6.6E-3</v>
      </c>
      <c r="H42" s="363">
        <v>0.57169999999999999</v>
      </c>
      <c r="I42" s="75"/>
      <c r="J42" s="75"/>
    </row>
    <row r="43" spans="1:10">
      <c r="A43" s="280">
        <v>92763</v>
      </c>
      <c r="B43" s="280" t="s">
        <v>2516</v>
      </c>
      <c r="C43" s="360" t="s">
        <v>127</v>
      </c>
      <c r="D43" s="361">
        <v>957</v>
      </c>
      <c r="E43" s="362">
        <v>5.22</v>
      </c>
      <c r="F43" s="362">
        <v>4995.54</v>
      </c>
      <c r="G43" s="363">
        <v>6.5000000000000006E-3</v>
      </c>
      <c r="H43" s="363">
        <v>0.57820000000000005</v>
      </c>
      <c r="I43" s="75"/>
      <c r="J43" s="75"/>
    </row>
    <row r="44" spans="1:10" ht="63.75">
      <c r="A44" s="280">
        <v>92398</v>
      </c>
      <c r="B44" s="280" t="s">
        <v>2927</v>
      </c>
      <c r="C44" s="360" t="s">
        <v>125</v>
      </c>
      <c r="D44" s="361">
        <v>95.41</v>
      </c>
      <c r="E44" s="362">
        <v>50.36</v>
      </c>
      <c r="F44" s="362">
        <v>4804.84</v>
      </c>
      <c r="G44" s="363">
        <v>6.1999999999999998E-3</v>
      </c>
      <c r="H44" s="363">
        <v>0.58440000000000003</v>
      </c>
      <c r="I44" s="75"/>
      <c r="J44" s="75"/>
    </row>
    <row r="45" spans="1:10" ht="51">
      <c r="A45" s="280">
        <v>87528</v>
      </c>
      <c r="B45" s="280" t="s">
        <v>693</v>
      </c>
      <c r="C45" s="360" t="s">
        <v>125</v>
      </c>
      <c r="D45" s="361">
        <v>164.33</v>
      </c>
      <c r="E45" s="362">
        <v>29.06</v>
      </c>
      <c r="F45" s="362">
        <v>4775.43</v>
      </c>
      <c r="G45" s="363">
        <v>6.1999999999999998E-3</v>
      </c>
      <c r="H45" s="363">
        <v>0.59060000000000001</v>
      </c>
      <c r="I45" s="75"/>
      <c r="J45" s="75"/>
    </row>
    <row r="46" spans="1:10" ht="25.5">
      <c r="A46" s="280">
        <v>97655</v>
      </c>
      <c r="B46" s="280" t="s">
        <v>1667</v>
      </c>
      <c r="C46" s="360" t="s">
        <v>125</v>
      </c>
      <c r="D46" s="361">
        <v>361.65</v>
      </c>
      <c r="E46" s="362">
        <v>13.19</v>
      </c>
      <c r="F46" s="362">
        <v>4770.16</v>
      </c>
      <c r="G46" s="363">
        <v>6.1999999999999998E-3</v>
      </c>
      <c r="H46" s="363">
        <v>0.5968</v>
      </c>
      <c r="I46" s="75"/>
      <c r="J46" s="75"/>
    </row>
    <row r="47" spans="1:10" ht="25.5">
      <c r="A47" s="280">
        <v>98557</v>
      </c>
      <c r="B47" s="280" t="s">
        <v>308</v>
      </c>
      <c r="C47" s="360" t="s">
        <v>125</v>
      </c>
      <c r="D47" s="361">
        <v>189.51</v>
      </c>
      <c r="E47" s="362">
        <v>25.02</v>
      </c>
      <c r="F47" s="362">
        <v>4741.54</v>
      </c>
      <c r="G47" s="363">
        <v>6.0999999999999995E-3</v>
      </c>
      <c r="H47" s="363">
        <v>0.60289999999999999</v>
      </c>
      <c r="I47" s="75"/>
      <c r="J47" s="75"/>
    </row>
    <row r="48" spans="1:10">
      <c r="A48" s="280" t="s">
        <v>349</v>
      </c>
      <c r="B48" s="280" t="s">
        <v>694</v>
      </c>
      <c r="C48" s="360" t="s">
        <v>126</v>
      </c>
      <c r="D48" s="361">
        <v>192</v>
      </c>
      <c r="E48" s="362">
        <v>24.58</v>
      </c>
      <c r="F48" s="362">
        <v>4719.3599999999997</v>
      </c>
      <c r="G48" s="363">
        <v>6.0999999999999995E-3</v>
      </c>
      <c r="H48" s="363">
        <v>0.60899999999999999</v>
      </c>
      <c r="I48" s="75"/>
      <c r="J48" s="75"/>
    </row>
    <row r="49" spans="1:10" ht="38.25">
      <c r="A49" s="280" t="s">
        <v>349</v>
      </c>
      <c r="B49" s="280" t="s">
        <v>1668</v>
      </c>
      <c r="C49" s="360" t="s">
        <v>123</v>
      </c>
      <c r="D49" s="361">
        <v>2</v>
      </c>
      <c r="E49" s="362">
        <v>2291.35</v>
      </c>
      <c r="F49" s="362">
        <v>4582.7</v>
      </c>
      <c r="G49" s="363">
        <v>5.8999999999999999E-3</v>
      </c>
      <c r="H49" s="363">
        <v>0.6149</v>
      </c>
      <c r="I49" s="75"/>
      <c r="J49" s="75"/>
    </row>
    <row r="50" spans="1:10" ht="38.25">
      <c r="A50" s="280" t="s">
        <v>349</v>
      </c>
      <c r="B50" s="280" t="s">
        <v>1670</v>
      </c>
      <c r="C50" s="360" t="s">
        <v>123</v>
      </c>
      <c r="D50" s="361">
        <v>1</v>
      </c>
      <c r="E50" s="362">
        <v>4551.1000000000004</v>
      </c>
      <c r="F50" s="362">
        <v>4551.1000000000004</v>
      </c>
      <c r="G50" s="363">
        <v>5.8999999999999999E-3</v>
      </c>
      <c r="H50" s="363">
        <v>0.62080000000000002</v>
      </c>
      <c r="I50" s="75"/>
      <c r="J50" s="75"/>
    </row>
    <row r="51" spans="1:10" ht="38.25">
      <c r="A51" s="280" t="s">
        <v>349</v>
      </c>
      <c r="B51" s="280" t="s">
        <v>1671</v>
      </c>
      <c r="C51" s="360" t="s">
        <v>123</v>
      </c>
      <c r="D51" s="361">
        <v>1</v>
      </c>
      <c r="E51" s="362">
        <v>4551.1000000000004</v>
      </c>
      <c r="F51" s="362">
        <v>4551.1000000000004</v>
      </c>
      <c r="G51" s="363">
        <v>5.8999999999999999E-3</v>
      </c>
      <c r="H51" s="363">
        <v>0.62670000000000003</v>
      </c>
      <c r="I51" s="75"/>
      <c r="J51" s="75"/>
    </row>
    <row r="52" spans="1:10" ht="25.5">
      <c r="A52" s="280">
        <v>72254</v>
      </c>
      <c r="B52" s="280" t="s">
        <v>1672</v>
      </c>
      <c r="C52" s="360" t="s">
        <v>126</v>
      </c>
      <c r="D52" s="361">
        <v>133.12</v>
      </c>
      <c r="E52" s="362">
        <v>33.93</v>
      </c>
      <c r="F52" s="362">
        <v>4516.76</v>
      </c>
      <c r="G52" s="363">
        <v>5.7999999999999996E-3</v>
      </c>
      <c r="H52" s="363">
        <v>0.63249999999999995</v>
      </c>
      <c r="I52" s="75"/>
      <c r="J52" s="75"/>
    </row>
    <row r="53" spans="1:10" ht="25.5">
      <c r="A53" s="280">
        <v>98304</v>
      </c>
      <c r="B53" s="280" t="s">
        <v>2517</v>
      </c>
      <c r="C53" s="360" t="s">
        <v>123</v>
      </c>
      <c r="D53" s="361">
        <v>6</v>
      </c>
      <c r="E53" s="362">
        <v>748.8</v>
      </c>
      <c r="F53" s="362">
        <v>4492.8</v>
      </c>
      <c r="G53" s="363">
        <v>5.7999999999999996E-3</v>
      </c>
      <c r="H53" s="363">
        <v>0.63829999999999998</v>
      </c>
      <c r="I53" s="75"/>
      <c r="J53" s="75"/>
    </row>
    <row r="54" spans="1:10">
      <c r="A54" s="280">
        <v>92985</v>
      </c>
      <c r="B54" s="280" t="s">
        <v>1674</v>
      </c>
      <c r="C54" s="360" t="s">
        <v>126</v>
      </c>
      <c r="D54" s="361">
        <v>200</v>
      </c>
      <c r="E54" s="362">
        <v>20.13</v>
      </c>
      <c r="F54" s="362">
        <v>4026</v>
      </c>
      <c r="G54" s="363">
        <v>5.1999999999999998E-3</v>
      </c>
      <c r="H54" s="363">
        <v>0.64349999999999996</v>
      </c>
      <c r="I54" s="75"/>
      <c r="J54" s="75"/>
    </row>
    <row r="55" spans="1:10">
      <c r="A55" s="280">
        <v>89512</v>
      </c>
      <c r="B55" s="280" t="s">
        <v>1669</v>
      </c>
      <c r="C55" s="360" t="s">
        <v>126</v>
      </c>
      <c r="D55" s="361">
        <v>90</v>
      </c>
      <c r="E55" s="362">
        <v>43.48</v>
      </c>
      <c r="F55" s="362">
        <v>3913.2</v>
      </c>
      <c r="G55" s="363">
        <v>5.1000000000000004E-3</v>
      </c>
      <c r="H55" s="363">
        <v>0.64859999999999995</v>
      </c>
      <c r="I55" s="75"/>
      <c r="J55" s="75"/>
    </row>
    <row r="56" spans="1:10" ht="25.5">
      <c r="A56" s="280" t="s">
        <v>353</v>
      </c>
      <c r="B56" s="280" t="s">
        <v>306</v>
      </c>
      <c r="C56" s="360" t="s">
        <v>130</v>
      </c>
      <c r="D56" s="361">
        <v>5</v>
      </c>
      <c r="E56" s="362">
        <v>781.96</v>
      </c>
      <c r="F56" s="362">
        <v>3909.8</v>
      </c>
      <c r="G56" s="363">
        <v>5.1000000000000004E-3</v>
      </c>
      <c r="H56" s="363">
        <v>0.65370000000000006</v>
      </c>
      <c r="I56" s="75"/>
      <c r="J56" s="75"/>
    </row>
    <row r="57" spans="1:10" ht="25.5">
      <c r="A57" s="280" t="s">
        <v>349</v>
      </c>
      <c r="B57" s="280" t="s">
        <v>322</v>
      </c>
      <c r="C57" s="360" t="s">
        <v>125</v>
      </c>
      <c r="D57" s="361">
        <v>53.33</v>
      </c>
      <c r="E57" s="362">
        <v>70.319999999999993</v>
      </c>
      <c r="F57" s="362">
        <v>3750.16</v>
      </c>
      <c r="G57" s="363">
        <v>4.7999999999999996E-3</v>
      </c>
      <c r="H57" s="363">
        <v>0.65849999999999997</v>
      </c>
      <c r="I57" s="75"/>
      <c r="J57" s="75"/>
    </row>
    <row r="58" spans="1:10">
      <c r="A58" s="280">
        <v>72120</v>
      </c>
      <c r="B58" s="280" t="s">
        <v>1673</v>
      </c>
      <c r="C58" s="360" t="s">
        <v>125</v>
      </c>
      <c r="D58" s="361">
        <v>18.02</v>
      </c>
      <c r="E58" s="362">
        <v>201.74</v>
      </c>
      <c r="F58" s="362">
        <v>3635.35</v>
      </c>
      <c r="G58" s="363">
        <v>4.6999999999999993E-3</v>
      </c>
      <c r="H58" s="363">
        <v>0.6631999999999999</v>
      </c>
      <c r="I58" s="75"/>
      <c r="J58" s="75"/>
    </row>
    <row r="59" spans="1:10" ht="25.5">
      <c r="A59" s="280" t="s">
        <v>349</v>
      </c>
      <c r="B59" s="280" t="s">
        <v>1802</v>
      </c>
      <c r="C59" s="360" t="s">
        <v>123</v>
      </c>
      <c r="D59" s="361">
        <v>1</v>
      </c>
      <c r="E59" s="362">
        <v>3630.19</v>
      </c>
      <c r="F59" s="362">
        <v>3630.19</v>
      </c>
      <c r="G59" s="363">
        <v>4.6999999999999993E-3</v>
      </c>
      <c r="H59" s="363">
        <v>0.66790000000000005</v>
      </c>
      <c r="I59" s="75"/>
      <c r="J59" s="75"/>
    </row>
    <row r="60" spans="1:10" ht="38.25">
      <c r="A60" s="280" t="s">
        <v>349</v>
      </c>
      <c r="B60" s="280" t="s">
        <v>1675</v>
      </c>
      <c r="C60" s="360" t="s">
        <v>123</v>
      </c>
      <c r="D60" s="361">
        <v>1</v>
      </c>
      <c r="E60" s="362">
        <v>3609.5</v>
      </c>
      <c r="F60" s="362">
        <v>3609.5</v>
      </c>
      <c r="G60" s="363">
        <v>4.6999999999999993E-3</v>
      </c>
      <c r="H60" s="363">
        <v>0.67260000000000009</v>
      </c>
      <c r="I60" s="75"/>
      <c r="J60" s="75"/>
    </row>
    <row r="61" spans="1:10" ht="38.25">
      <c r="A61" s="280">
        <v>97063</v>
      </c>
      <c r="B61" s="280" t="s">
        <v>1676</v>
      </c>
      <c r="C61" s="360" t="s">
        <v>125</v>
      </c>
      <c r="D61" s="361">
        <v>363.4</v>
      </c>
      <c r="E61" s="362">
        <v>9.81</v>
      </c>
      <c r="F61" s="362">
        <v>3564.95</v>
      </c>
      <c r="G61" s="363">
        <v>4.5999999999999999E-3</v>
      </c>
      <c r="H61" s="363">
        <v>0.67720000000000002</v>
      </c>
      <c r="I61" s="75"/>
      <c r="J61" s="75"/>
    </row>
    <row r="62" spans="1:10">
      <c r="A62" s="280">
        <v>88494</v>
      </c>
      <c r="B62" s="280" t="s">
        <v>1677</v>
      </c>
      <c r="C62" s="360" t="s">
        <v>125</v>
      </c>
      <c r="D62" s="361">
        <v>268.62</v>
      </c>
      <c r="E62" s="362">
        <v>13.21</v>
      </c>
      <c r="F62" s="362">
        <v>3548.47</v>
      </c>
      <c r="G62" s="363">
        <v>4.5999999999999999E-3</v>
      </c>
      <c r="H62" s="363">
        <v>0.68180000000000007</v>
      </c>
      <c r="I62" s="75"/>
      <c r="J62" s="75"/>
    </row>
    <row r="63" spans="1:10" ht="25.5">
      <c r="A63" s="280" t="s">
        <v>354</v>
      </c>
      <c r="B63" s="280" t="s">
        <v>310</v>
      </c>
      <c r="C63" s="360" t="s">
        <v>130</v>
      </c>
      <c r="D63" s="361">
        <v>5</v>
      </c>
      <c r="E63" s="362">
        <v>685.54</v>
      </c>
      <c r="F63" s="362">
        <v>3427.7</v>
      </c>
      <c r="G63" s="363">
        <v>4.4000000000000003E-3</v>
      </c>
      <c r="H63" s="363">
        <v>0.68620000000000003</v>
      </c>
      <c r="I63" s="75"/>
      <c r="J63" s="75"/>
    </row>
    <row r="64" spans="1:10" ht="38.25">
      <c r="A64" s="280" t="s">
        <v>349</v>
      </c>
      <c r="B64" s="280" t="s">
        <v>1678</v>
      </c>
      <c r="C64" s="360" t="s">
        <v>123</v>
      </c>
      <c r="D64" s="361">
        <v>1</v>
      </c>
      <c r="E64" s="362">
        <v>3314.46</v>
      </c>
      <c r="F64" s="362">
        <v>3314.46</v>
      </c>
      <c r="G64" s="363">
        <v>4.3E-3</v>
      </c>
      <c r="H64" s="363">
        <v>0.6905</v>
      </c>
      <c r="I64" s="75"/>
      <c r="J64" s="75"/>
    </row>
    <row r="65" spans="1:10">
      <c r="A65" s="280">
        <v>92759</v>
      </c>
      <c r="B65" s="280" t="s">
        <v>317</v>
      </c>
      <c r="C65" s="360" t="s">
        <v>127</v>
      </c>
      <c r="D65" s="361">
        <v>344</v>
      </c>
      <c r="E65" s="362">
        <v>9.61</v>
      </c>
      <c r="F65" s="362">
        <v>3305.84</v>
      </c>
      <c r="G65" s="363">
        <v>4.3E-3</v>
      </c>
      <c r="H65" s="363">
        <v>0.69480000000000008</v>
      </c>
      <c r="I65" s="75"/>
      <c r="J65" s="75"/>
    </row>
    <row r="66" spans="1:10">
      <c r="A66" s="280">
        <v>93358</v>
      </c>
      <c r="B66" s="280" t="s">
        <v>307</v>
      </c>
      <c r="C66" s="360" t="s">
        <v>124</v>
      </c>
      <c r="D66" s="361">
        <v>64.87</v>
      </c>
      <c r="E66" s="362">
        <v>50.95</v>
      </c>
      <c r="F66" s="362">
        <v>3305.12</v>
      </c>
      <c r="G66" s="363">
        <v>4.3E-3</v>
      </c>
      <c r="H66" s="363">
        <v>0.69909999999999994</v>
      </c>
      <c r="I66" s="75"/>
      <c r="J66" s="75"/>
    </row>
    <row r="67" spans="1:10" ht="25.5">
      <c r="A67" s="280" t="s">
        <v>1679</v>
      </c>
      <c r="B67" s="280" t="s">
        <v>1680</v>
      </c>
      <c r="C67" s="360" t="s">
        <v>124</v>
      </c>
      <c r="D67" s="361">
        <v>85.24</v>
      </c>
      <c r="E67" s="362">
        <v>38.64</v>
      </c>
      <c r="F67" s="362">
        <v>3293.67</v>
      </c>
      <c r="G67" s="363">
        <v>4.3E-3</v>
      </c>
      <c r="H67" s="363">
        <v>0.70340000000000003</v>
      </c>
      <c r="I67" s="75"/>
      <c r="J67" s="75"/>
    </row>
    <row r="68" spans="1:10">
      <c r="A68" s="280">
        <v>90447</v>
      </c>
      <c r="B68" s="280" t="s">
        <v>1681</v>
      </c>
      <c r="C68" s="360" t="s">
        <v>126</v>
      </c>
      <c r="D68" s="361">
        <v>750</v>
      </c>
      <c r="E68" s="362">
        <v>4.34</v>
      </c>
      <c r="F68" s="362">
        <v>3255</v>
      </c>
      <c r="G68" s="363">
        <v>4.1999999999999997E-3</v>
      </c>
      <c r="H68" s="363">
        <v>0.70760000000000001</v>
      </c>
      <c r="I68" s="75"/>
      <c r="J68" s="75"/>
    </row>
    <row r="69" spans="1:10">
      <c r="A69" s="280" t="s">
        <v>363</v>
      </c>
      <c r="B69" s="280" t="s">
        <v>337</v>
      </c>
      <c r="C69" s="360" t="s">
        <v>125</v>
      </c>
      <c r="D69" s="361">
        <v>315.37</v>
      </c>
      <c r="E69" s="362">
        <v>10.25</v>
      </c>
      <c r="F69" s="362">
        <v>3232.54</v>
      </c>
      <c r="G69" s="363">
        <v>4.1999999999999997E-3</v>
      </c>
      <c r="H69" s="363">
        <v>0.7118000000000001</v>
      </c>
      <c r="I69" s="75"/>
      <c r="J69" s="75"/>
    </row>
    <row r="70" spans="1:10">
      <c r="A70" s="280">
        <v>91928</v>
      </c>
      <c r="B70" s="280" t="s">
        <v>1663</v>
      </c>
      <c r="C70" s="360" t="s">
        <v>126</v>
      </c>
      <c r="D70" s="361">
        <v>818</v>
      </c>
      <c r="E70" s="362">
        <v>3.84</v>
      </c>
      <c r="F70" s="362">
        <v>3141.12</v>
      </c>
      <c r="G70" s="363">
        <v>4.0999999999999995E-3</v>
      </c>
      <c r="H70" s="363">
        <v>0.71589999999999998</v>
      </c>
      <c r="I70" s="75"/>
      <c r="J70" s="75"/>
    </row>
    <row r="71" spans="1:10">
      <c r="A71" s="280">
        <v>97622</v>
      </c>
      <c r="B71" s="280" t="s">
        <v>340</v>
      </c>
      <c r="C71" s="360" t="s">
        <v>124</v>
      </c>
      <c r="D71" s="361">
        <v>92.56</v>
      </c>
      <c r="E71" s="362">
        <v>33.93</v>
      </c>
      <c r="F71" s="362">
        <v>3140.56</v>
      </c>
      <c r="G71" s="363">
        <v>4.0999999999999995E-3</v>
      </c>
      <c r="H71" s="363">
        <v>0.72</v>
      </c>
      <c r="I71" s="75"/>
      <c r="J71" s="75"/>
    </row>
    <row r="72" spans="1:10" ht="25.5">
      <c r="A72" s="280">
        <v>88488</v>
      </c>
      <c r="B72" s="280" t="s">
        <v>1682</v>
      </c>
      <c r="C72" s="360" t="s">
        <v>125</v>
      </c>
      <c r="D72" s="361">
        <v>268.62</v>
      </c>
      <c r="E72" s="362">
        <v>11.57</v>
      </c>
      <c r="F72" s="362">
        <v>3107.93</v>
      </c>
      <c r="G72" s="363">
        <v>4.0000000000000001E-3</v>
      </c>
      <c r="H72" s="363">
        <v>0.72400000000000009</v>
      </c>
      <c r="I72" s="75"/>
      <c r="J72" s="75"/>
    </row>
    <row r="73" spans="1:10">
      <c r="A73" s="280">
        <v>98297</v>
      </c>
      <c r="B73" s="280" t="s">
        <v>1683</v>
      </c>
      <c r="C73" s="360" t="s">
        <v>126</v>
      </c>
      <c r="D73" s="361">
        <v>1300.7</v>
      </c>
      <c r="E73" s="362">
        <v>2.37</v>
      </c>
      <c r="F73" s="362">
        <v>3082.65</v>
      </c>
      <c r="G73" s="363">
        <v>4.0000000000000001E-3</v>
      </c>
      <c r="H73" s="363">
        <v>0.72799999999999998</v>
      </c>
      <c r="I73" s="75"/>
      <c r="J73" s="75"/>
    </row>
    <row r="74" spans="1:10">
      <c r="A74" s="280">
        <v>94213</v>
      </c>
      <c r="B74" s="280" t="s">
        <v>1650</v>
      </c>
      <c r="C74" s="360" t="s">
        <v>125</v>
      </c>
      <c r="D74" s="361">
        <v>72.39</v>
      </c>
      <c r="E74" s="362">
        <v>42.34</v>
      </c>
      <c r="F74" s="362">
        <v>3064.99</v>
      </c>
      <c r="G74" s="363">
        <v>4.0000000000000001E-3</v>
      </c>
      <c r="H74" s="363">
        <v>0.73199999999999998</v>
      </c>
      <c r="I74" s="75"/>
      <c r="J74" s="75"/>
    </row>
    <row r="75" spans="1:10" ht="25.5">
      <c r="A75" s="280">
        <v>98561</v>
      </c>
      <c r="B75" s="280" t="s">
        <v>331</v>
      </c>
      <c r="C75" s="360" t="s">
        <v>125</v>
      </c>
      <c r="D75" s="361">
        <v>113.01</v>
      </c>
      <c r="E75" s="362">
        <v>27.12</v>
      </c>
      <c r="F75" s="362">
        <v>3064.83</v>
      </c>
      <c r="G75" s="363">
        <v>4.0000000000000001E-3</v>
      </c>
      <c r="H75" s="363">
        <v>0.73599999999999999</v>
      </c>
      <c r="I75" s="75"/>
      <c r="J75" s="75"/>
    </row>
    <row r="76" spans="1:10" ht="38.25">
      <c r="A76" s="280" t="s">
        <v>349</v>
      </c>
      <c r="B76" s="280" t="s">
        <v>1684</v>
      </c>
      <c r="C76" s="360" t="s">
        <v>123</v>
      </c>
      <c r="D76" s="361">
        <v>2</v>
      </c>
      <c r="E76" s="362">
        <v>1527.57</v>
      </c>
      <c r="F76" s="362">
        <v>3055.14</v>
      </c>
      <c r="G76" s="363">
        <v>3.9000000000000003E-3</v>
      </c>
      <c r="H76" s="363">
        <v>0.7399</v>
      </c>
      <c r="I76" s="75"/>
      <c r="J76" s="75"/>
    </row>
    <row r="77" spans="1:10" ht="76.5">
      <c r="A77" s="280" t="s">
        <v>349</v>
      </c>
      <c r="B77" s="280" t="s">
        <v>1686</v>
      </c>
      <c r="C77" s="360" t="s">
        <v>123</v>
      </c>
      <c r="D77" s="361">
        <v>2</v>
      </c>
      <c r="E77" s="362">
        <v>1474.79</v>
      </c>
      <c r="F77" s="362">
        <v>2949.58</v>
      </c>
      <c r="G77" s="363">
        <v>3.8E-3</v>
      </c>
      <c r="H77" s="363">
        <v>0.74370000000000003</v>
      </c>
      <c r="I77" s="75"/>
      <c r="J77" s="75"/>
    </row>
    <row r="78" spans="1:10" ht="51">
      <c r="A78" s="280" t="s">
        <v>349</v>
      </c>
      <c r="B78" s="280" t="s">
        <v>2928</v>
      </c>
      <c r="C78" s="360" t="s">
        <v>123</v>
      </c>
      <c r="D78" s="361">
        <v>13</v>
      </c>
      <c r="E78" s="362">
        <v>219.39</v>
      </c>
      <c r="F78" s="362">
        <v>2852.07</v>
      </c>
      <c r="G78" s="363">
        <v>3.7000000000000002E-3</v>
      </c>
      <c r="H78" s="363">
        <v>0.74739999999999995</v>
      </c>
      <c r="I78" s="75"/>
      <c r="J78" s="75"/>
    </row>
    <row r="79" spans="1:10">
      <c r="A79" s="280">
        <v>97902</v>
      </c>
      <c r="B79" s="280" t="s">
        <v>1687</v>
      </c>
      <c r="C79" s="360" t="s">
        <v>123</v>
      </c>
      <c r="D79" s="361">
        <v>7</v>
      </c>
      <c r="E79" s="362">
        <v>386.54</v>
      </c>
      <c r="F79" s="362">
        <v>2705.78</v>
      </c>
      <c r="G79" s="363">
        <v>3.4999999999999996E-3</v>
      </c>
      <c r="H79" s="363">
        <v>0.75090000000000001</v>
      </c>
      <c r="I79" s="75"/>
      <c r="J79" s="75"/>
    </row>
    <row r="80" spans="1:10">
      <c r="A80" s="280">
        <v>92761</v>
      </c>
      <c r="B80" s="280" t="s">
        <v>326</v>
      </c>
      <c r="C80" s="360" t="s">
        <v>127</v>
      </c>
      <c r="D80" s="361">
        <v>309</v>
      </c>
      <c r="E80" s="362">
        <v>8.65</v>
      </c>
      <c r="F80" s="362">
        <v>2672.85</v>
      </c>
      <c r="G80" s="363">
        <v>3.4999999999999996E-3</v>
      </c>
      <c r="H80" s="363">
        <v>0.75439999999999996</v>
      </c>
      <c r="I80" s="75"/>
      <c r="J80" s="75"/>
    </row>
    <row r="81" spans="1:10" ht="38.25">
      <c r="A81" s="280" t="s">
        <v>1688</v>
      </c>
      <c r="B81" s="280" t="s">
        <v>2929</v>
      </c>
      <c r="C81" s="360" t="s">
        <v>123</v>
      </c>
      <c r="D81" s="361">
        <v>7</v>
      </c>
      <c r="E81" s="362">
        <v>380.1</v>
      </c>
      <c r="F81" s="362">
        <v>2660.7</v>
      </c>
      <c r="G81" s="363">
        <v>3.4000000000000002E-3</v>
      </c>
      <c r="H81" s="363">
        <v>0.75780000000000003</v>
      </c>
      <c r="I81" s="75"/>
      <c r="J81" s="75"/>
    </row>
    <row r="82" spans="1:10" ht="25.5">
      <c r="A82" s="280">
        <v>94227</v>
      </c>
      <c r="B82" s="280" t="s">
        <v>1689</v>
      </c>
      <c r="C82" s="360" t="s">
        <v>126</v>
      </c>
      <c r="D82" s="361">
        <v>70.61</v>
      </c>
      <c r="E82" s="362">
        <v>37</v>
      </c>
      <c r="F82" s="362">
        <v>2612.5700000000002</v>
      </c>
      <c r="G82" s="363">
        <v>3.4000000000000002E-3</v>
      </c>
      <c r="H82" s="363">
        <v>0.7612000000000001</v>
      </c>
      <c r="I82" s="75"/>
      <c r="J82" s="75"/>
    </row>
    <row r="83" spans="1:10">
      <c r="A83" s="280">
        <v>96543</v>
      </c>
      <c r="B83" s="280" t="s">
        <v>317</v>
      </c>
      <c r="C83" s="360" t="s">
        <v>127</v>
      </c>
      <c r="D83" s="361">
        <v>227</v>
      </c>
      <c r="E83" s="362">
        <v>11.5</v>
      </c>
      <c r="F83" s="362">
        <v>2610.5</v>
      </c>
      <c r="G83" s="363">
        <v>3.4000000000000002E-3</v>
      </c>
      <c r="H83" s="363">
        <v>0.76459999999999995</v>
      </c>
      <c r="I83" s="75"/>
      <c r="J83" s="75"/>
    </row>
    <row r="84" spans="1:10" ht="25.5">
      <c r="A84" s="280" t="s">
        <v>358</v>
      </c>
      <c r="B84" s="280" t="s">
        <v>315</v>
      </c>
      <c r="C84" s="360" t="s">
        <v>125</v>
      </c>
      <c r="D84" s="361">
        <v>346.29</v>
      </c>
      <c r="E84" s="362">
        <v>7.51</v>
      </c>
      <c r="F84" s="362">
        <v>2600.63</v>
      </c>
      <c r="G84" s="363">
        <v>3.4000000000000002E-3</v>
      </c>
      <c r="H84" s="363">
        <v>0.76800000000000002</v>
      </c>
      <c r="I84" s="75"/>
      <c r="J84" s="75"/>
    </row>
    <row r="85" spans="1:10">
      <c r="A85" s="280" t="s">
        <v>349</v>
      </c>
      <c r="B85" s="280" t="s">
        <v>1690</v>
      </c>
      <c r="C85" s="360" t="s">
        <v>124</v>
      </c>
      <c r="D85" s="361">
        <v>20.92</v>
      </c>
      <c r="E85" s="362">
        <v>123.66</v>
      </c>
      <c r="F85" s="362">
        <v>2586.96</v>
      </c>
      <c r="G85" s="363">
        <v>3.3E-3</v>
      </c>
      <c r="H85" s="363">
        <v>0.77129999999999999</v>
      </c>
      <c r="I85" s="75"/>
      <c r="J85" s="75"/>
    </row>
    <row r="86" spans="1:10">
      <c r="A86" s="280">
        <v>92004</v>
      </c>
      <c r="B86" s="280" t="s">
        <v>1722</v>
      </c>
      <c r="C86" s="360" t="s">
        <v>123</v>
      </c>
      <c r="D86" s="361">
        <v>78</v>
      </c>
      <c r="E86" s="362">
        <v>32.909999999999997</v>
      </c>
      <c r="F86" s="362">
        <v>2566.98</v>
      </c>
      <c r="G86" s="363">
        <v>3.3E-3</v>
      </c>
      <c r="H86" s="363">
        <v>0.77459999999999996</v>
      </c>
      <c r="I86" s="75"/>
      <c r="J86" s="75"/>
    </row>
    <row r="87" spans="1:10">
      <c r="A87" s="280">
        <v>96544</v>
      </c>
      <c r="B87" s="280" t="s">
        <v>333</v>
      </c>
      <c r="C87" s="360" t="s">
        <v>127</v>
      </c>
      <c r="D87" s="361">
        <v>247</v>
      </c>
      <c r="E87" s="362">
        <v>10.09</v>
      </c>
      <c r="F87" s="362">
        <v>2492.23</v>
      </c>
      <c r="G87" s="363">
        <v>3.2000000000000002E-3</v>
      </c>
      <c r="H87" s="363">
        <v>0.77780000000000005</v>
      </c>
      <c r="I87" s="75"/>
      <c r="J87" s="75"/>
    </row>
    <row r="88" spans="1:10" ht="38.25">
      <c r="A88" s="280">
        <v>88650</v>
      </c>
      <c r="B88" s="280" t="s">
        <v>1691</v>
      </c>
      <c r="C88" s="360" t="s">
        <v>126</v>
      </c>
      <c r="D88" s="361">
        <v>159.69</v>
      </c>
      <c r="E88" s="362">
        <v>15.47</v>
      </c>
      <c r="F88" s="362">
        <v>2470.4</v>
      </c>
      <c r="G88" s="363">
        <v>3.2000000000000002E-3</v>
      </c>
      <c r="H88" s="363">
        <v>0.78099999999999992</v>
      </c>
      <c r="I88" s="75"/>
      <c r="J88" s="75"/>
    </row>
    <row r="89" spans="1:10" ht="25.5">
      <c r="A89" s="280" t="s">
        <v>349</v>
      </c>
      <c r="B89" s="280" t="s">
        <v>1714</v>
      </c>
      <c r="C89" s="360" t="s">
        <v>123</v>
      </c>
      <c r="D89" s="361">
        <v>33</v>
      </c>
      <c r="E89" s="362">
        <v>73.83</v>
      </c>
      <c r="F89" s="362">
        <v>2436.39</v>
      </c>
      <c r="G89" s="363">
        <v>3.0999999999999999E-3</v>
      </c>
      <c r="H89" s="363">
        <v>0.78410000000000002</v>
      </c>
      <c r="I89" s="75"/>
      <c r="J89" s="75"/>
    </row>
    <row r="90" spans="1:10">
      <c r="A90" s="280">
        <v>89714</v>
      </c>
      <c r="B90" s="280" t="s">
        <v>1692</v>
      </c>
      <c r="C90" s="360" t="s">
        <v>126</v>
      </c>
      <c r="D90" s="361">
        <v>63</v>
      </c>
      <c r="E90" s="362">
        <v>38.130000000000003</v>
      </c>
      <c r="F90" s="362">
        <v>2402.19</v>
      </c>
      <c r="G90" s="363">
        <v>3.0999999999999999E-3</v>
      </c>
      <c r="H90" s="363">
        <v>0.78720000000000001</v>
      </c>
      <c r="I90" s="75"/>
      <c r="J90" s="75"/>
    </row>
    <row r="91" spans="1:10">
      <c r="A91" s="280" t="s">
        <v>359</v>
      </c>
      <c r="B91" s="280" t="s">
        <v>316</v>
      </c>
      <c r="C91" s="360" t="s">
        <v>125</v>
      </c>
      <c r="D91" s="361">
        <v>9</v>
      </c>
      <c r="E91" s="362">
        <v>266.08999999999997</v>
      </c>
      <c r="F91" s="362">
        <v>2394.81</v>
      </c>
      <c r="G91" s="363">
        <v>3.0999999999999999E-3</v>
      </c>
      <c r="H91" s="363">
        <v>0.7903</v>
      </c>
      <c r="I91" s="75"/>
      <c r="J91" s="75"/>
    </row>
    <row r="92" spans="1:10">
      <c r="A92" s="280">
        <v>93184</v>
      </c>
      <c r="B92" s="280" t="s">
        <v>338</v>
      </c>
      <c r="C92" s="360" t="s">
        <v>126</v>
      </c>
      <c r="D92" s="361">
        <v>145</v>
      </c>
      <c r="E92" s="362">
        <v>16.14</v>
      </c>
      <c r="F92" s="362">
        <v>2340.3000000000002</v>
      </c>
      <c r="G92" s="363">
        <v>3.0000000000000001E-3</v>
      </c>
      <c r="H92" s="363">
        <v>0.79330000000000001</v>
      </c>
      <c r="I92" s="75"/>
      <c r="J92" s="75"/>
    </row>
    <row r="93" spans="1:10" ht="25.5">
      <c r="A93" s="280">
        <v>85005</v>
      </c>
      <c r="B93" s="280" t="s">
        <v>1694</v>
      </c>
      <c r="C93" s="360" t="s">
        <v>125</v>
      </c>
      <c r="D93" s="361">
        <v>7.32</v>
      </c>
      <c r="E93" s="362">
        <v>316.54000000000002</v>
      </c>
      <c r="F93" s="362">
        <v>2317.0700000000002</v>
      </c>
      <c r="G93" s="363">
        <v>3.0000000000000001E-3</v>
      </c>
      <c r="H93" s="363">
        <v>0.79630000000000001</v>
      </c>
      <c r="I93" s="75"/>
      <c r="J93" s="75"/>
    </row>
    <row r="94" spans="1:10">
      <c r="A94" s="280">
        <v>88495</v>
      </c>
      <c r="B94" s="280" t="s">
        <v>309</v>
      </c>
      <c r="C94" s="360" t="s">
        <v>125</v>
      </c>
      <c r="D94" s="361">
        <v>314.22000000000003</v>
      </c>
      <c r="E94" s="362">
        <v>7.15</v>
      </c>
      <c r="F94" s="362">
        <v>2246.67</v>
      </c>
      <c r="G94" s="363">
        <v>2.8999999999999998E-3</v>
      </c>
      <c r="H94" s="363">
        <v>0.79920000000000002</v>
      </c>
      <c r="I94" s="75"/>
      <c r="J94" s="75"/>
    </row>
    <row r="95" spans="1:10">
      <c r="A95" s="280">
        <v>98503</v>
      </c>
      <c r="B95" s="280" t="s">
        <v>1695</v>
      </c>
      <c r="C95" s="360" t="s">
        <v>125</v>
      </c>
      <c r="D95" s="361">
        <v>180.84</v>
      </c>
      <c r="E95" s="362">
        <v>11.98</v>
      </c>
      <c r="F95" s="362">
        <v>2166.46</v>
      </c>
      <c r="G95" s="363">
        <v>2.8000000000000004E-3</v>
      </c>
      <c r="H95" s="363">
        <v>0.80200000000000005</v>
      </c>
      <c r="I95" s="75"/>
      <c r="J95" s="75"/>
    </row>
    <row r="96" spans="1:10" ht="25.5">
      <c r="A96" s="280">
        <v>96127</v>
      </c>
      <c r="B96" s="280" t="s">
        <v>318</v>
      </c>
      <c r="C96" s="360" t="s">
        <v>125</v>
      </c>
      <c r="D96" s="361">
        <v>227.84</v>
      </c>
      <c r="E96" s="362">
        <v>9.06</v>
      </c>
      <c r="F96" s="362">
        <v>2064.23</v>
      </c>
      <c r="G96" s="363">
        <v>2.7000000000000001E-3</v>
      </c>
      <c r="H96" s="363">
        <v>0.80469999999999997</v>
      </c>
      <c r="I96" s="75"/>
      <c r="J96" s="75"/>
    </row>
    <row r="97" spans="1:10" ht="25.5">
      <c r="A97" s="280" t="s">
        <v>357</v>
      </c>
      <c r="B97" s="280" t="s">
        <v>313</v>
      </c>
      <c r="C97" s="360" t="s">
        <v>130</v>
      </c>
      <c r="D97" s="361">
        <v>5</v>
      </c>
      <c r="E97" s="362">
        <v>412.7</v>
      </c>
      <c r="F97" s="362">
        <v>2063.5</v>
      </c>
      <c r="G97" s="363">
        <v>2.7000000000000001E-3</v>
      </c>
      <c r="H97" s="363">
        <v>0.8073999999999999</v>
      </c>
      <c r="I97" s="75"/>
      <c r="J97" s="75"/>
    </row>
    <row r="98" spans="1:10" ht="38.25">
      <c r="A98" s="280" t="s">
        <v>349</v>
      </c>
      <c r="B98" s="280" t="s">
        <v>314</v>
      </c>
      <c r="C98" s="360" t="s">
        <v>130</v>
      </c>
      <c r="D98" s="361">
        <v>5</v>
      </c>
      <c r="E98" s="362">
        <v>412.7</v>
      </c>
      <c r="F98" s="362">
        <v>2063.5</v>
      </c>
      <c r="G98" s="363">
        <v>2.7000000000000001E-3</v>
      </c>
      <c r="H98" s="363">
        <v>0.81010000000000004</v>
      </c>
      <c r="I98" s="75"/>
      <c r="J98" s="75"/>
    </row>
    <row r="99" spans="1:10" ht="25.5">
      <c r="A99" s="280" t="s">
        <v>349</v>
      </c>
      <c r="B99" s="280" t="s">
        <v>2930</v>
      </c>
      <c r="C99" s="360" t="s">
        <v>125</v>
      </c>
      <c r="D99" s="361">
        <v>20.88</v>
      </c>
      <c r="E99" s="362">
        <v>98.1</v>
      </c>
      <c r="F99" s="362">
        <v>2048.3200000000002</v>
      </c>
      <c r="G99" s="363">
        <v>2.5999999999999999E-3</v>
      </c>
      <c r="H99" s="363">
        <v>0.81269999999999998</v>
      </c>
      <c r="I99" s="75"/>
      <c r="J99" s="75"/>
    </row>
    <row r="100" spans="1:10" ht="25.5">
      <c r="A100" s="280" t="s">
        <v>349</v>
      </c>
      <c r="B100" s="280" t="s">
        <v>1696</v>
      </c>
      <c r="C100" s="360" t="s">
        <v>123</v>
      </c>
      <c r="D100" s="361">
        <v>4</v>
      </c>
      <c r="E100" s="362">
        <v>511.89</v>
      </c>
      <c r="F100" s="362">
        <v>2047.56</v>
      </c>
      <c r="G100" s="363">
        <v>2.5999999999999999E-3</v>
      </c>
      <c r="H100" s="363">
        <v>0.81530000000000002</v>
      </c>
      <c r="I100" s="75"/>
      <c r="J100" s="75"/>
    </row>
    <row r="101" spans="1:10" ht="25.5">
      <c r="A101" s="280" t="s">
        <v>349</v>
      </c>
      <c r="B101" s="280" t="s">
        <v>1698</v>
      </c>
      <c r="C101" s="360" t="s">
        <v>123</v>
      </c>
      <c r="D101" s="361">
        <v>1</v>
      </c>
      <c r="E101" s="362">
        <v>2007.72</v>
      </c>
      <c r="F101" s="362">
        <v>2007.72</v>
      </c>
      <c r="G101" s="363">
        <v>2.5999999999999999E-3</v>
      </c>
      <c r="H101" s="363">
        <v>0.81790000000000007</v>
      </c>
      <c r="I101" s="75"/>
      <c r="J101" s="75"/>
    </row>
    <row r="102" spans="1:10">
      <c r="A102" s="280">
        <v>96547</v>
      </c>
      <c r="B102" s="280" t="s">
        <v>2516</v>
      </c>
      <c r="C102" s="360" t="s">
        <v>127</v>
      </c>
      <c r="D102" s="361">
        <v>314</v>
      </c>
      <c r="E102" s="362">
        <v>5.95</v>
      </c>
      <c r="F102" s="362">
        <v>1868.3</v>
      </c>
      <c r="G102" s="363">
        <v>2.3999999999999998E-3</v>
      </c>
      <c r="H102" s="363">
        <v>0.82030000000000003</v>
      </c>
      <c r="I102" s="75"/>
      <c r="J102" s="75"/>
    </row>
    <row r="103" spans="1:10">
      <c r="A103" s="280" t="s">
        <v>1699</v>
      </c>
      <c r="B103" s="280" t="s">
        <v>1700</v>
      </c>
      <c r="C103" s="360" t="s">
        <v>125</v>
      </c>
      <c r="D103" s="361">
        <v>158.22999999999999</v>
      </c>
      <c r="E103" s="362">
        <v>11.72</v>
      </c>
      <c r="F103" s="362">
        <v>1854.45</v>
      </c>
      <c r="G103" s="363">
        <v>2.3999999999999998E-3</v>
      </c>
      <c r="H103" s="363">
        <v>0.82269999999999999</v>
      </c>
      <c r="I103" s="75"/>
      <c r="J103" s="75"/>
    </row>
    <row r="104" spans="1:10" ht="114.75">
      <c r="A104" s="280" t="s">
        <v>349</v>
      </c>
      <c r="B104" s="280" t="s">
        <v>1701</v>
      </c>
      <c r="C104" s="360" t="s">
        <v>1148</v>
      </c>
      <c r="D104" s="361">
        <v>1</v>
      </c>
      <c r="E104" s="362">
        <v>1839.56</v>
      </c>
      <c r="F104" s="362">
        <v>1839.56</v>
      </c>
      <c r="G104" s="363">
        <v>2.3999999999999998E-3</v>
      </c>
      <c r="H104" s="363">
        <v>0.82510000000000006</v>
      </c>
      <c r="I104" s="75"/>
      <c r="J104" s="75"/>
    </row>
    <row r="105" spans="1:10">
      <c r="A105" s="280" t="s">
        <v>349</v>
      </c>
      <c r="B105" s="280" t="s">
        <v>2931</v>
      </c>
      <c r="C105" s="360" t="s">
        <v>123</v>
      </c>
      <c r="D105" s="361">
        <v>1</v>
      </c>
      <c r="E105" s="362">
        <v>1836.47</v>
      </c>
      <c r="F105" s="362">
        <v>1836.47</v>
      </c>
      <c r="G105" s="363">
        <v>2.3999999999999998E-3</v>
      </c>
      <c r="H105" s="363">
        <v>0.82750000000000001</v>
      </c>
      <c r="I105" s="75"/>
      <c r="J105" s="75"/>
    </row>
    <row r="106" spans="1:10">
      <c r="A106" s="280" t="s">
        <v>349</v>
      </c>
      <c r="B106" s="280" t="s">
        <v>2932</v>
      </c>
      <c r="C106" s="360" t="s">
        <v>123</v>
      </c>
      <c r="D106" s="361">
        <v>40</v>
      </c>
      <c r="E106" s="362">
        <v>45.72</v>
      </c>
      <c r="F106" s="362">
        <v>1828.8</v>
      </c>
      <c r="G106" s="363">
        <v>2.3999999999999998E-3</v>
      </c>
      <c r="H106" s="363">
        <v>0.82989999999999997</v>
      </c>
      <c r="I106" s="75"/>
      <c r="J106" s="75"/>
    </row>
    <row r="107" spans="1:10" ht="25.5">
      <c r="A107" s="280" t="s">
        <v>349</v>
      </c>
      <c r="B107" s="280" t="s">
        <v>2518</v>
      </c>
      <c r="C107" s="360" t="s">
        <v>125</v>
      </c>
      <c r="D107" s="361">
        <v>32.590000000000003</v>
      </c>
      <c r="E107" s="362">
        <v>55.89</v>
      </c>
      <c r="F107" s="362">
        <v>1821.45</v>
      </c>
      <c r="G107" s="363">
        <v>2.3999999999999998E-3</v>
      </c>
      <c r="H107" s="363">
        <v>0.83230000000000004</v>
      </c>
      <c r="I107" s="75"/>
      <c r="J107" s="75"/>
    </row>
    <row r="108" spans="1:10">
      <c r="A108" s="280">
        <v>96546</v>
      </c>
      <c r="B108" s="280" t="s">
        <v>323</v>
      </c>
      <c r="C108" s="360" t="s">
        <v>127</v>
      </c>
      <c r="D108" s="361">
        <v>224</v>
      </c>
      <c r="E108" s="362">
        <v>8.0399999999999991</v>
      </c>
      <c r="F108" s="362">
        <v>1800.96</v>
      </c>
      <c r="G108" s="363">
        <v>2.3E-3</v>
      </c>
      <c r="H108" s="363">
        <v>0.8345999999999999</v>
      </c>
      <c r="I108" s="75"/>
      <c r="J108" s="75"/>
    </row>
    <row r="109" spans="1:10">
      <c r="A109" s="280" t="s">
        <v>349</v>
      </c>
      <c r="B109" s="280" t="s">
        <v>2519</v>
      </c>
      <c r="C109" s="360" t="s">
        <v>123</v>
      </c>
      <c r="D109" s="361">
        <v>2</v>
      </c>
      <c r="E109" s="362">
        <v>899.3</v>
      </c>
      <c r="F109" s="362">
        <v>1798.6</v>
      </c>
      <c r="G109" s="363">
        <v>2.3E-3</v>
      </c>
      <c r="H109" s="363">
        <v>0.83689999999999998</v>
      </c>
    </row>
    <row r="110" spans="1:10">
      <c r="A110" s="280" t="s">
        <v>349</v>
      </c>
      <c r="B110" s="280" t="s">
        <v>2933</v>
      </c>
      <c r="C110" s="360" t="s">
        <v>123</v>
      </c>
      <c r="D110" s="361">
        <v>11</v>
      </c>
      <c r="E110" s="362">
        <v>155.83000000000001</v>
      </c>
      <c r="F110" s="362">
        <v>1714.13</v>
      </c>
      <c r="G110" s="363">
        <v>2.2000000000000001E-3</v>
      </c>
      <c r="H110" s="363">
        <v>0.83909999999999996</v>
      </c>
    </row>
    <row r="111" spans="1:10" ht="38.25">
      <c r="A111" s="280" t="s">
        <v>1702</v>
      </c>
      <c r="B111" s="280" t="s">
        <v>1703</v>
      </c>
      <c r="C111" s="360" t="s">
        <v>125</v>
      </c>
      <c r="D111" s="361">
        <v>36.119999999999997</v>
      </c>
      <c r="E111" s="362">
        <v>46.71</v>
      </c>
      <c r="F111" s="362">
        <v>1687.16</v>
      </c>
      <c r="G111" s="363">
        <v>2.2000000000000001E-3</v>
      </c>
      <c r="H111" s="363">
        <v>0.84129999999999994</v>
      </c>
    </row>
    <row r="112" spans="1:10" ht="38.25">
      <c r="A112" s="280" t="s">
        <v>349</v>
      </c>
      <c r="B112" s="280" t="s">
        <v>1704</v>
      </c>
      <c r="C112" s="360" t="s">
        <v>123</v>
      </c>
      <c r="D112" s="361">
        <v>1</v>
      </c>
      <c r="E112" s="362">
        <v>1681.74</v>
      </c>
      <c r="F112" s="362">
        <v>1681.74</v>
      </c>
      <c r="G112" s="363">
        <v>2.2000000000000001E-3</v>
      </c>
      <c r="H112" s="363">
        <v>0.84349999999999992</v>
      </c>
    </row>
    <row r="113" spans="1:8">
      <c r="A113" s="280">
        <v>95730</v>
      </c>
      <c r="B113" s="280" t="s">
        <v>1726</v>
      </c>
      <c r="C113" s="360" t="s">
        <v>126</v>
      </c>
      <c r="D113" s="361">
        <v>296.95</v>
      </c>
      <c r="E113" s="362">
        <v>5.6</v>
      </c>
      <c r="F113" s="362">
        <v>1662.92</v>
      </c>
      <c r="G113" s="363">
        <v>2.0999999999999999E-3</v>
      </c>
      <c r="H113" s="363">
        <v>0.84560000000000002</v>
      </c>
    </row>
    <row r="114" spans="1:8" ht="25.5">
      <c r="A114" s="280" t="s">
        <v>356</v>
      </c>
      <c r="B114" s="280" t="s">
        <v>311</v>
      </c>
      <c r="C114" s="360" t="s">
        <v>125</v>
      </c>
      <c r="D114" s="361">
        <v>243.92</v>
      </c>
      <c r="E114" s="362">
        <v>6.73</v>
      </c>
      <c r="F114" s="362">
        <v>1641.58</v>
      </c>
      <c r="G114" s="363">
        <v>2.0999999999999999E-3</v>
      </c>
      <c r="H114" s="363">
        <v>0.84770000000000001</v>
      </c>
    </row>
    <row r="115" spans="1:8">
      <c r="A115" s="280">
        <v>9537</v>
      </c>
      <c r="B115" s="280" t="s">
        <v>1705</v>
      </c>
      <c r="C115" s="360" t="s">
        <v>125</v>
      </c>
      <c r="D115" s="361">
        <v>784.43</v>
      </c>
      <c r="E115" s="362">
        <v>2.02</v>
      </c>
      <c r="F115" s="362">
        <v>1584.54</v>
      </c>
      <c r="G115" s="363">
        <v>2E-3</v>
      </c>
      <c r="H115" s="363">
        <v>0.84970000000000001</v>
      </c>
    </row>
    <row r="116" spans="1:8">
      <c r="A116" s="280">
        <v>93012</v>
      </c>
      <c r="B116" s="280" t="s">
        <v>1706</v>
      </c>
      <c r="C116" s="360" t="s">
        <v>126</v>
      </c>
      <c r="D116" s="361">
        <v>50</v>
      </c>
      <c r="E116" s="362">
        <v>31.1</v>
      </c>
      <c r="F116" s="362">
        <v>1555</v>
      </c>
      <c r="G116" s="363">
        <v>2E-3</v>
      </c>
      <c r="H116" s="363">
        <v>0.85170000000000001</v>
      </c>
    </row>
    <row r="117" spans="1:8">
      <c r="A117" s="280">
        <v>97334</v>
      </c>
      <c r="B117" s="280" t="s">
        <v>2520</v>
      </c>
      <c r="C117" s="360" t="s">
        <v>126</v>
      </c>
      <c r="D117" s="361">
        <v>34.6</v>
      </c>
      <c r="E117" s="362">
        <v>44.47</v>
      </c>
      <c r="F117" s="362">
        <v>1538.66</v>
      </c>
      <c r="G117" s="363">
        <v>2E-3</v>
      </c>
      <c r="H117" s="363">
        <v>0.85370000000000001</v>
      </c>
    </row>
    <row r="118" spans="1:8">
      <c r="A118" s="280" t="s">
        <v>1707</v>
      </c>
      <c r="B118" s="280" t="s">
        <v>1708</v>
      </c>
      <c r="C118" s="360" t="s">
        <v>125</v>
      </c>
      <c r="D118" s="361">
        <v>4.37</v>
      </c>
      <c r="E118" s="362">
        <v>345.74</v>
      </c>
      <c r="F118" s="362">
        <v>1510.88</v>
      </c>
      <c r="G118" s="363">
        <v>2E-3</v>
      </c>
      <c r="H118" s="363">
        <v>0.85569999999999991</v>
      </c>
    </row>
    <row r="119" spans="1:8" ht="25.5">
      <c r="A119" s="280" t="s">
        <v>349</v>
      </c>
      <c r="B119" s="280" t="s">
        <v>296</v>
      </c>
      <c r="C119" s="360" t="s">
        <v>125</v>
      </c>
      <c r="D119" s="361">
        <v>784.43</v>
      </c>
      <c r="E119" s="362">
        <v>1.87</v>
      </c>
      <c r="F119" s="362">
        <v>1466.88</v>
      </c>
      <c r="G119" s="363">
        <v>1.9E-3</v>
      </c>
      <c r="H119" s="363">
        <v>0.85760000000000003</v>
      </c>
    </row>
    <row r="120" spans="1:8" ht="25.5">
      <c r="A120" s="280" t="s">
        <v>349</v>
      </c>
      <c r="B120" s="280" t="s">
        <v>1709</v>
      </c>
      <c r="C120" s="360" t="s">
        <v>123</v>
      </c>
      <c r="D120" s="361">
        <v>1</v>
      </c>
      <c r="E120" s="362">
        <v>1443.67</v>
      </c>
      <c r="F120" s="362">
        <v>1443.67</v>
      </c>
      <c r="G120" s="363">
        <v>1.9E-3</v>
      </c>
      <c r="H120" s="363">
        <v>0.85950000000000004</v>
      </c>
    </row>
    <row r="121" spans="1:8" ht="25.5">
      <c r="A121" s="280">
        <v>97605</v>
      </c>
      <c r="B121" s="280" t="s">
        <v>2934</v>
      </c>
      <c r="C121" s="360" t="s">
        <v>123</v>
      </c>
      <c r="D121" s="361">
        <v>20</v>
      </c>
      <c r="E121" s="362">
        <v>71.33</v>
      </c>
      <c r="F121" s="362">
        <v>1426.6</v>
      </c>
      <c r="G121" s="363">
        <v>1.8E-3</v>
      </c>
      <c r="H121" s="363">
        <v>0.86129999999999995</v>
      </c>
    </row>
    <row r="122" spans="1:8">
      <c r="A122" s="280" t="s">
        <v>1710</v>
      </c>
      <c r="B122" s="280" t="s">
        <v>1711</v>
      </c>
      <c r="C122" s="360" t="s">
        <v>125</v>
      </c>
      <c r="D122" s="361">
        <v>67.95</v>
      </c>
      <c r="E122" s="362">
        <v>20.88</v>
      </c>
      <c r="F122" s="362">
        <v>1418.79</v>
      </c>
      <c r="G122" s="363">
        <v>1.8E-3</v>
      </c>
      <c r="H122" s="363">
        <v>0.86309999999999998</v>
      </c>
    </row>
    <row r="123" spans="1:8">
      <c r="A123" s="280">
        <v>98509</v>
      </c>
      <c r="B123" s="280" t="s">
        <v>1712</v>
      </c>
      <c r="C123" s="360" t="s">
        <v>123</v>
      </c>
      <c r="D123" s="361">
        <v>72</v>
      </c>
      <c r="E123" s="362">
        <v>19.55</v>
      </c>
      <c r="F123" s="362">
        <v>1407.6</v>
      </c>
      <c r="G123" s="363">
        <v>1.8E-3</v>
      </c>
      <c r="H123" s="363">
        <v>0.8649</v>
      </c>
    </row>
    <row r="124" spans="1:8" ht="63.75">
      <c r="A124" s="280" t="s">
        <v>349</v>
      </c>
      <c r="B124" s="280" t="s">
        <v>1740</v>
      </c>
      <c r="C124" s="360" t="s">
        <v>123</v>
      </c>
      <c r="D124" s="361">
        <v>2</v>
      </c>
      <c r="E124" s="362">
        <v>689.27</v>
      </c>
      <c r="F124" s="362">
        <v>1378.54</v>
      </c>
      <c r="G124" s="363">
        <v>1.8E-3</v>
      </c>
      <c r="H124" s="363">
        <v>0.86670000000000003</v>
      </c>
    </row>
    <row r="125" spans="1:8">
      <c r="A125" s="280">
        <v>87477</v>
      </c>
      <c r="B125" s="280" t="s">
        <v>325</v>
      </c>
      <c r="C125" s="360" t="s">
        <v>125</v>
      </c>
      <c r="D125" s="361">
        <v>40.4</v>
      </c>
      <c r="E125" s="362">
        <v>32.979999999999997</v>
      </c>
      <c r="F125" s="362">
        <v>1332.39</v>
      </c>
      <c r="G125" s="363">
        <v>1.7000000000000001E-3</v>
      </c>
      <c r="H125" s="363">
        <v>0.86840000000000006</v>
      </c>
    </row>
    <row r="126" spans="1:8" ht="25.5">
      <c r="A126" s="280" t="s">
        <v>362</v>
      </c>
      <c r="B126" s="280" t="s">
        <v>335</v>
      </c>
      <c r="C126" s="360" t="s">
        <v>127</v>
      </c>
      <c r="D126" s="361">
        <v>187.88</v>
      </c>
      <c r="E126" s="362">
        <v>7.05</v>
      </c>
      <c r="F126" s="362">
        <v>1324.55</v>
      </c>
      <c r="G126" s="363">
        <v>1.7000000000000001E-3</v>
      </c>
      <c r="H126" s="363">
        <v>0.8701000000000001</v>
      </c>
    </row>
    <row r="127" spans="1:8" ht="25.5">
      <c r="A127" s="280">
        <v>87879</v>
      </c>
      <c r="B127" s="280" t="s">
        <v>324</v>
      </c>
      <c r="C127" s="360" t="s">
        <v>125</v>
      </c>
      <c r="D127" s="361">
        <v>478.55</v>
      </c>
      <c r="E127" s="362">
        <v>2.76</v>
      </c>
      <c r="F127" s="362">
        <v>1320.79</v>
      </c>
      <c r="G127" s="363">
        <v>1.7000000000000001E-3</v>
      </c>
      <c r="H127" s="363">
        <v>0.87180000000000002</v>
      </c>
    </row>
    <row r="128" spans="1:8">
      <c r="A128" s="280">
        <v>98307</v>
      </c>
      <c r="B128" s="280" t="s">
        <v>1713</v>
      </c>
      <c r="C128" s="360" t="s">
        <v>123</v>
      </c>
      <c r="D128" s="361">
        <v>44</v>
      </c>
      <c r="E128" s="362">
        <v>29.84</v>
      </c>
      <c r="F128" s="362">
        <v>1312.96</v>
      </c>
      <c r="G128" s="363">
        <v>1.7000000000000001E-3</v>
      </c>
      <c r="H128" s="363">
        <v>0.87349999999999994</v>
      </c>
    </row>
    <row r="129" spans="1:8" ht="25.5">
      <c r="A129" s="280">
        <v>95471</v>
      </c>
      <c r="B129" s="280" t="s">
        <v>2935</v>
      </c>
      <c r="C129" s="360" t="s">
        <v>123</v>
      </c>
      <c r="D129" s="361">
        <v>2</v>
      </c>
      <c r="E129" s="362">
        <v>655.08000000000004</v>
      </c>
      <c r="F129" s="362">
        <v>1310.1600000000001</v>
      </c>
      <c r="G129" s="363">
        <v>1.7000000000000001E-3</v>
      </c>
      <c r="H129" s="363">
        <v>0.87519999999999998</v>
      </c>
    </row>
    <row r="130" spans="1:8" ht="25.5">
      <c r="A130" s="280" t="s">
        <v>349</v>
      </c>
      <c r="B130" s="280" t="s">
        <v>2936</v>
      </c>
      <c r="C130" s="360" t="s">
        <v>123</v>
      </c>
      <c r="D130" s="361">
        <v>7</v>
      </c>
      <c r="E130" s="362">
        <v>181.97</v>
      </c>
      <c r="F130" s="362">
        <v>1273.79</v>
      </c>
      <c r="G130" s="363">
        <v>1.6000000000000001E-3</v>
      </c>
      <c r="H130" s="363">
        <v>0.87680000000000002</v>
      </c>
    </row>
    <row r="131" spans="1:8">
      <c r="A131" s="280">
        <v>96545</v>
      </c>
      <c r="B131" s="280" t="s">
        <v>326</v>
      </c>
      <c r="C131" s="360" t="s">
        <v>127</v>
      </c>
      <c r="D131" s="361">
        <v>129</v>
      </c>
      <c r="E131" s="362">
        <v>9.7899999999999991</v>
      </c>
      <c r="F131" s="362">
        <v>1262.9100000000001</v>
      </c>
      <c r="G131" s="363">
        <v>1.6000000000000001E-3</v>
      </c>
      <c r="H131" s="363">
        <v>0.87840000000000007</v>
      </c>
    </row>
    <row r="132" spans="1:8">
      <c r="A132" s="280">
        <v>97328</v>
      </c>
      <c r="B132" s="280" t="s">
        <v>2521</v>
      </c>
      <c r="C132" s="360" t="s">
        <v>126</v>
      </c>
      <c r="D132" s="361">
        <v>42.6</v>
      </c>
      <c r="E132" s="362">
        <v>29.45</v>
      </c>
      <c r="F132" s="362">
        <v>1254.57</v>
      </c>
      <c r="G132" s="363">
        <v>1.6000000000000001E-3</v>
      </c>
      <c r="H132" s="363">
        <v>0.88</v>
      </c>
    </row>
    <row r="133" spans="1:8" ht="25.5">
      <c r="A133" s="280">
        <v>87894</v>
      </c>
      <c r="B133" s="280" t="s">
        <v>328</v>
      </c>
      <c r="C133" s="360" t="s">
        <v>125</v>
      </c>
      <c r="D133" s="361">
        <v>282.5</v>
      </c>
      <c r="E133" s="362">
        <v>4.42</v>
      </c>
      <c r="F133" s="362">
        <v>1248.6500000000001</v>
      </c>
      <c r="G133" s="363">
        <v>1.6000000000000001E-3</v>
      </c>
      <c r="H133" s="363">
        <v>0.88159999999999994</v>
      </c>
    </row>
    <row r="134" spans="1:8" ht="25.5">
      <c r="A134" s="280">
        <v>98689</v>
      </c>
      <c r="B134" s="280" t="s">
        <v>1715</v>
      </c>
      <c r="C134" s="360" t="s">
        <v>126</v>
      </c>
      <c r="D134" s="361">
        <v>22.91</v>
      </c>
      <c r="E134" s="362">
        <v>54.39</v>
      </c>
      <c r="F134" s="362">
        <v>1246.07</v>
      </c>
      <c r="G134" s="363">
        <v>1.6000000000000001E-3</v>
      </c>
      <c r="H134" s="363">
        <v>0.88319999999999999</v>
      </c>
    </row>
    <row r="135" spans="1:8">
      <c r="A135" s="280">
        <v>97633</v>
      </c>
      <c r="B135" s="280" t="s">
        <v>1716</v>
      </c>
      <c r="C135" s="360" t="s">
        <v>125</v>
      </c>
      <c r="D135" s="361">
        <v>87.68</v>
      </c>
      <c r="E135" s="362">
        <v>13.77</v>
      </c>
      <c r="F135" s="362">
        <v>1207.3499999999999</v>
      </c>
      <c r="G135" s="363">
        <v>1.6000000000000001E-3</v>
      </c>
      <c r="H135" s="363">
        <v>0.88480000000000003</v>
      </c>
    </row>
    <row r="136" spans="1:8" ht="25.5">
      <c r="A136" s="280" t="s">
        <v>361</v>
      </c>
      <c r="B136" s="280" t="s">
        <v>332</v>
      </c>
      <c r="C136" s="360" t="s">
        <v>125</v>
      </c>
      <c r="D136" s="361">
        <v>53.33</v>
      </c>
      <c r="E136" s="362">
        <v>21.66</v>
      </c>
      <c r="F136" s="362">
        <v>1155.1199999999999</v>
      </c>
      <c r="G136" s="363">
        <v>1.5E-3</v>
      </c>
      <c r="H136" s="363">
        <v>0.88629999999999998</v>
      </c>
    </row>
    <row r="137" spans="1:8" ht="25.5">
      <c r="A137" s="280">
        <v>93382</v>
      </c>
      <c r="B137" s="280" t="s">
        <v>321</v>
      </c>
      <c r="C137" s="360" t="s">
        <v>124</v>
      </c>
      <c r="D137" s="361">
        <v>49.16</v>
      </c>
      <c r="E137" s="362">
        <v>23.19</v>
      </c>
      <c r="F137" s="362">
        <v>1140.02</v>
      </c>
      <c r="G137" s="363">
        <v>1.5E-3</v>
      </c>
      <c r="H137" s="363">
        <v>0.88780000000000003</v>
      </c>
    </row>
    <row r="138" spans="1:8">
      <c r="A138" s="280">
        <v>94231</v>
      </c>
      <c r="B138" s="280" t="s">
        <v>1717</v>
      </c>
      <c r="C138" s="360" t="s">
        <v>126</v>
      </c>
      <c r="D138" s="361">
        <v>41.67</v>
      </c>
      <c r="E138" s="362">
        <v>26.63</v>
      </c>
      <c r="F138" s="362">
        <v>1109.67</v>
      </c>
      <c r="G138" s="363">
        <v>1.4000000000000002E-3</v>
      </c>
      <c r="H138" s="363">
        <v>0.88919999999999999</v>
      </c>
    </row>
    <row r="139" spans="1:8" ht="25.5">
      <c r="A139" s="280" t="s">
        <v>349</v>
      </c>
      <c r="B139" s="280" t="s">
        <v>1718</v>
      </c>
      <c r="C139" s="360" t="s">
        <v>126</v>
      </c>
      <c r="D139" s="361">
        <v>28.1</v>
      </c>
      <c r="E139" s="362">
        <v>39.479999999999997</v>
      </c>
      <c r="F139" s="362">
        <v>1109.3800000000001</v>
      </c>
      <c r="G139" s="363">
        <v>1.4000000000000002E-3</v>
      </c>
      <c r="H139" s="363">
        <v>0.89060000000000006</v>
      </c>
    </row>
    <row r="140" spans="1:8">
      <c r="A140" s="280">
        <v>93203</v>
      </c>
      <c r="B140" s="280" t="s">
        <v>1719</v>
      </c>
      <c r="C140" s="360" t="s">
        <v>126</v>
      </c>
      <c r="D140" s="361">
        <v>104.38</v>
      </c>
      <c r="E140" s="362">
        <v>10.62</v>
      </c>
      <c r="F140" s="362">
        <v>1108.51</v>
      </c>
      <c r="G140" s="363">
        <v>1.4000000000000002E-3</v>
      </c>
      <c r="H140" s="363">
        <v>0.89200000000000002</v>
      </c>
    </row>
    <row r="141" spans="1:8" ht="25.5">
      <c r="A141" s="280">
        <v>86901</v>
      </c>
      <c r="B141" s="280" t="s">
        <v>2937</v>
      </c>
      <c r="C141" s="360" t="s">
        <v>123</v>
      </c>
      <c r="D141" s="361">
        <v>5</v>
      </c>
      <c r="E141" s="362">
        <v>221.55</v>
      </c>
      <c r="F141" s="362">
        <v>1107.75</v>
      </c>
      <c r="G141" s="363">
        <v>1.4000000000000002E-3</v>
      </c>
      <c r="H141" s="363">
        <v>0.89340000000000008</v>
      </c>
    </row>
    <row r="142" spans="1:8" ht="25.5">
      <c r="A142" s="280" t="s">
        <v>360</v>
      </c>
      <c r="B142" s="280" t="s">
        <v>327</v>
      </c>
      <c r="C142" s="360" t="s">
        <v>125</v>
      </c>
      <c r="D142" s="361">
        <v>67.95</v>
      </c>
      <c r="E142" s="362">
        <v>16.29</v>
      </c>
      <c r="F142" s="362">
        <v>1106.9000000000001</v>
      </c>
      <c r="G142" s="363">
        <v>1.4000000000000002E-3</v>
      </c>
      <c r="H142" s="363">
        <v>0.89480000000000004</v>
      </c>
    </row>
    <row r="143" spans="1:8">
      <c r="A143" s="280">
        <v>92984</v>
      </c>
      <c r="B143" s="280" t="s">
        <v>2938</v>
      </c>
      <c r="C143" s="360" t="s">
        <v>126</v>
      </c>
      <c r="D143" s="361">
        <v>70</v>
      </c>
      <c r="E143" s="362">
        <v>15.37</v>
      </c>
      <c r="F143" s="362">
        <v>1075.9000000000001</v>
      </c>
      <c r="G143" s="363">
        <v>1.4000000000000002E-3</v>
      </c>
      <c r="H143" s="363">
        <v>0.8962</v>
      </c>
    </row>
    <row r="144" spans="1:8">
      <c r="A144" s="280" t="s">
        <v>364</v>
      </c>
      <c r="B144" s="280" t="s">
        <v>344</v>
      </c>
      <c r="C144" s="360" t="s">
        <v>125</v>
      </c>
      <c r="D144" s="361">
        <v>244.72</v>
      </c>
      <c r="E144" s="362">
        <v>4.3600000000000003</v>
      </c>
      <c r="F144" s="362">
        <v>1066.97</v>
      </c>
      <c r="G144" s="363">
        <v>1.4000000000000002E-3</v>
      </c>
      <c r="H144" s="363">
        <v>0.89760000000000006</v>
      </c>
    </row>
    <row r="145" spans="1:8">
      <c r="A145" s="280">
        <v>92760</v>
      </c>
      <c r="B145" s="280" t="s">
        <v>333</v>
      </c>
      <c r="C145" s="360" t="s">
        <v>127</v>
      </c>
      <c r="D145" s="361">
        <v>122</v>
      </c>
      <c r="E145" s="362">
        <v>8.6300000000000008</v>
      </c>
      <c r="F145" s="362">
        <v>1052.8599999999999</v>
      </c>
      <c r="G145" s="363">
        <v>1.4000000000000002E-3</v>
      </c>
      <c r="H145" s="363">
        <v>0.89900000000000002</v>
      </c>
    </row>
    <row r="146" spans="1:8">
      <c r="A146" s="280" t="s">
        <v>1721</v>
      </c>
      <c r="B146" s="280" t="s">
        <v>2522</v>
      </c>
      <c r="C146" s="360" t="s">
        <v>123</v>
      </c>
      <c r="D146" s="361">
        <v>2</v>
      </c>
      <c r="E146" s="362">
        <v>523.16999999999996</v>
      </c>
      <c r="F146" s="362">
        <v>1046.3399999999999</v>
      </c>
      <c r="G146" s="363">
        <v>1.4000000000000002E-3</v>
      </c>
      <c r="H146" s="363">
        <v>0.90040000000000009</v>
      </c>
    </row>
    <row r="147" spans="1:8">
      <c r="A147" s="280">
        <v>89778</v>
      </c>
      <c r="B147" s="280" t="s">
        <v>1720</v>
      </c>
      <c r="C147" s="360" t="s">
        <v>123</v>
      </c>
      <c r="D147" s="361">
        <v>81</v>
      </c>
      <c r="E147" s="362">
        <v>12.54</v>
      </c>
      <c r="F147" s="362">
        <v>1015.74</v>
      </c>
      <c r="G147" s="363">
        <v>1.2999999999999999E-3</v>
      </c>
      <c r="H147" s="363">
        <v>0.90170000000000006</v>
      </c>
    </row>
    <row r="148" spans="1:8">
      <c r="A148" s="280" t="s">
        <v>349</v>
      </c>
      <c r="B148" s="280" t="s">
        <v>2523</v>
      </c>
      <c r="C148" s="360" t="s">
        <v>123</v>
      </c>
      <c r="D148" s="361">
        <v>28</v>
      </c>
      <c r="E148" s="362">
        <v>35.909999999999997</v>
      </c>
      <c r="F148" s="362">
        <v>1005.48</v>
      </c>
      <c r="G148" s="363">
        <v>1.2999999999999999E-3</v>
      </c>
      <c r="H148" s="363">
        <v>0.90300000000000002</v>
      </c>
    </row>
    <row r="149" spans="1:8" ht="38.25">
      <c r="A149" s="280" t="s">
        <v>349</v>
      </c>
      <c r="B149" s="280" t="s">
        <v>1723</v>
      </c>
      <c r="C149" s="360" t="s">
        <v>123</v>
      </c>
      <c r="D149" s="361">
        <v>1</v>
      </c>
      <c r="E149" s="362">
        <v>1001.55</v>
      </c>
      <c r="F149" s="362">
        <v>1001.55</v>
      </c>
      <c r="G149" s="363">
        <v>1.2999999999999999E-3</v>
      </c>
      <c r="H149" s="363">
        <v>0.9043000000000001</v>
      </c>
    </row>
    <row r="150" spans="1:8">
      <c r="A150" s="280">
        <v>72554</v>
      </c>
      <c r="B150" s="280" t="s">
        <v>2524</v>
      </c>
      <c r="C150" s="360" t="s">
        <v>123</v>
      </c>
      <c r="D150" s="361">
        <v>2</v>
      </c>
      <c r="E150" s="362">
        <v>489.63</v>
      </c>
      <c r="F150" s="362">
        <v>979.26</v>
      </c>
      <c r="G150" s="363">
        <v>1.2999999999999999E-3</v>
      </c>
      <c r="H150" s="363">
        <v>0.90560000000000007</v>
      </c>
    </row>
    <row r="151" spans="1:8">
      <c r="A151" s="280">
        <v>92016</v>
      </c>
      <c r="B151" s="280" t="s">
        <v>1724</v>
      </c>
      <c r="C151" s="360" t="s">
        <v>123</v>
      </c>
      <c r="D151" s="361">
        <v>25</v>
      </c>
      <c r="E151" s="362">
        <v>38.89</v>
      </c>
      <c r="F151" s="362">
        <v>972.25</v>
      </c>
      <c r="G151" s="363">
        <v>1.2999999999999999E-3</v>
      </c>
      <c r="H151" s="363">
        <v>0.90689999999999993</v>
      </c>
    </row>
    <row r="152" spans="1:8">
      <c r="A152" s="280">
        <v>89511</v>
      </c>
      <c r="B152" s="280" t="s">
        <v>1731</v>
      </c>
      <c r="C152" s="360" t="s">
        <v>126</v>
      </c>
      <c r="D152" s="361">
        <v>35</v>
      </c>
      <c r="E152" s="362">
        <v>27.61</v>
      </c>
      <c r="F152" s="362">
        <v>966.35</v>
      </c>
      <c r="G152" s="363">
        <v>1.2999999999999999E-3</v>
      </c>
      <c r="H152" s="363">
        <v>0.9081999999999999</v>
      </c>
    </row>
    <row r="153" spans="1:8" ht="38.25">
      <c r="A153" s="280" t="s">
        <v>1725</v>
      </c>
      <c r="B153" s="280" t="s">
        <v>2939</v>
      </c>
      <c r="C153" s="360" t="s">
        <v>123</v>
      </c>
      <c r="D153" s="361">
        <v>7</v>
      </c>
      <c r="E153" s="362">
        <v>137.13999999999999</v>
      </c>
      <c r="F153" s="362">
        <v>959.98</v>
      </c>
      <c r="G153" s="363">
        <v>1.1999999999999999E-3</v>
      </c>
      <c r="H153" s="363">
        <v>0.90939999999999999</v>
      </c>
    </row>
    <row r="154" spans="1:8">
      <c r="A154" s="280">
        <v>89357</v>
      </c>
      <c r="B154" s="280" t="s">
        <v>1755</v>
      </c>
      <c r="C154" s="360" t="s">
        <v>126</v>
      </c>
      <c r="D154" s="361">
        <v>66</v>
      </c>
      <c r="E154" s="362">
        <v>14.35</v>
      </c>
      <c r="F154" s="362">
        <v>947.1</v>
      </c>
      <c r="G154" s="363">
        <v>1.1999999999999999E-3</v>
      </c>
      <c r="H154" s="363">
        <v>0.91060000000000008</v>
      </c>
    </row>
    <row r="155" spans="1:8" ht="38.25">
      <c r="A155" s="280" t="s">
        <v>349</v>
      </c>
      <c r="B155" s="280" t="s">
        <v>1727</v>
      </c>
      <c r="C155" s="360" t="s">
        <v>123</v>
      </c>
      <c r="D155" s="361">
        <v>1</v>
      </c>
      <c r="E155" s="362">
        <v>932.47</v>
      </c>
      <c r="F155" s="362">
        <v>932.47</v>
      </c>
      <c r="G155" s="363">
        <v>1.1999999999999999E-3</v>
      </c>
      <c r="H155" s="363">
        <v>0.91180000000000005</v>
      </c>
    </row>
    <row r="156" spans="1:8">
      <c r="A156" s="280" t="s">
        <v>1728</v>
      </c>
      <c r="B156" s="280" t="s">
        <v>1729</v>
      </c>
      <c r="C156" s="360" t="s">
        <v>126</v>
      </c>
      <c r="D156" s="361">
        <v>6.12</v>
      </c>
      <c r="E156" s="362">
        <v>151.88</v>
      </c>
      <c r="F156" s="362">
        <v>929.5</v>
      </c>
      <c r="G156" s="363">
        <v>1.1999999999999999E-3</v>
      </c>
      <c r="H156" s="363">
        <v>0.91299999999999992</v>
      </c>
    </row>
    <row r="157" spans="1:8">
      <c r="A157" s="280">
        <v>93655</v>
      </c>
      <c r="B157" s="280" t="s">
        <v>1844</v>
      </c>
      <c r="C157" s="360" t="s">
        <v>123</v>
      </c>
      <c r="D157" s="361">
        <v>81</v>
      </c>
      <c r="E157" s="362">
        <v>11.19</v>
      </c>
      <c r="F157" s="362">
        <v>906.39</v>
      </c>
      <c r="G157" s="363">
        <v>1.1999999999999999E-3</v>
      </c>
      <c r="H157" s="363">
        <v>0.91420000000000001</v>
      </c>
    </row>
    <row r="158" spans="1:8" ht="25.5">
      <c r="A158" s="280">
        <v>95469</v>
      </c>
      <c r="B158" s="280" t="s">
        <v>2940</v>
      </c>
      <c r="C158" s="360" t="s">
        <v>123</v>
      </c>
      <c r="D158" s="361">
        <v>5</v>
      </c>
      <c r="E158" s="362">
        <v>178.94</v>
      </c>
      <c r="F158" s="362">
        <v>894.7</v>
      </c>
      <c r="G158" s="363">
        <v>1.1999999999999999E-3</v>
      </c>
      <c r="H158" s="363">
        <v>0.9154000000000001</v>
      </c>
    </row>
    <row r="159" spans="1:8" ht="25.5">
      <c r="A159" s="280" t="s">
        <v>349</v>
      </c>
      <c r="B159" s="280" t="s">
        <v>1766</v>
      </c>
      <c r="C159" s="360" t="s">
        <v>123</v>
      </c>
      <c r="D159" s="361">
        <v>15</v>
      </c>
      <c r="E159" s="362">
        <v>59.61</v>
      </c>
      <c r="F159" s="362">
        <v>894.15</v>
      </c>
      <c r="G159" s="363">
        <v>1.1999999999999999E-3</v>
      </c>
      <c r="H159" s="363">
        <v>0.91659999999999997</v>
      </c>
    </row>
    <row r="160" spans="1:8" ht="25.5">
      <c r="A160" s="280" t="s">
        <v>349</v>
      </c>
      <c r="B160" s="280" t="s">
        <v>1730</v>
      </c>
      <c r="C160" s="360" t="s">
        <v>123</v>
      </c>
      <c r="D160" s="361">
        <v>1</v>
      </c>
      <c r="E160" s="362">
        <v>881.55</v>
      </c>
      <c r="F160" s="362">
        <v>881.55</v>
      </c>
      <c r="G160" s="363">
        <v>1.1000000000000001E-3</v>
      </c>
      <c r="H160" s="363">
        <v>0.91769999999999996</v>
      </c>
    </row>
    <row r="161" spans="1:8" ht="25.5">
      <c r="A161" s="280" t="s">
        <v>349</v>
      </c>
      <c r="B161" s="280" t="s">
        <v>342</v>
      </c>
      <c r="C161" s="360" t="s">
        <v>126</v>
      </c>
      <c r="D161" s="361">
        <v>21.3</v>
      </c>
      <c r="E161" s="362">
        <v>40.909999999999997</v>
      </c>
      <c r="F161" s="362">
        <v>871.38</v>
      </c>
      <c r="G161" s="363">
        <v>1.1000000000000001E-3</v>
      </c>
      <c r="H161" s="363">
        <v>0.91879999999999995</v>
      </c>
    </row>
    <row r="162" spans="1:8">
      <c r="A162" s="280">
        <v>97062</v>
      </c>
      <c r="B162" s="280" t="s">
        <v>319</v>
      </c>
      <c r="C162" s="360" t="s">
        <v>125</v>
      </c>
      <c r="D162" s="361">
        <v>181.7</v>
      </c>
      <c r="E162" s="362">
        <v>4.76</v>
      </c>
      <c r="F162" s="362">
        <v>864.89</v>
      </c>
      <c r="G162" s="363">
        <v>1.1000000000000001E-3</v>
      </c>
      <c r="H162" s="363">
        <v>0.91989999999999994</v>
      </c>
    </row>
    <row r="163" spans="1:8" ht="25.5">
      <c r="A163" s="280" t="s">
        <v>349</v>
      </c>
      <c r="B163" s="280" t="s">
        <v>2941</v>
      </c>
      <c r="C163" s="360" t="s">
        <v>123</v>
      </c>
      <c r="D163" s="361">
        <v>2</v>
      </c>
      <c r="E163" s="362">
        <v>422.42</v>
      </c>
      <c r="F163" s="362">
        <v>844.84</v>
      </c>
      <c r="G163" s="363">
        <v>1.1000000000000001E-3</v>
      </c>
      <c r="H163" s="363">
        <v>0.92099999999999993</v>
      </c>
    </row>
    <row r="164" spans="1:8">
      <c r="A164" s="280">
        <v>91222</v>
      </c>
      <c r="B164" s="280" t="s">
        <v>1681</v>
      </c>
      <c r="C164" s="360" t="s">
        <v>126</v>
      </c>
      <c r="D164" s="361">
        <v>84.9</v>
      </c>
      <c r="E164" s="362">
        <v>9.59</v>
      </c>
      <c r="F164" s="362">
        <v>814.19</v>
      </c>
      <c r="G164" s="363">
        <v>1.1000000000000001E-3</v>
      </c>
      <c r="H164" s="363">
        <v>0.92209999999999992</v>
      </c>
    </row>
    <row r="165" spans="1:8">
      <c r="A165" s="280" t="s">
        <v>349</v>
      </c>
      <c r="B165" s="280" t="s">
        <v>1732</v>
      </c>
      <c r="C165" s="360" t="s">
        <v>125</v>
      </c>
      <c r="D165" s="361">
        <v>10</v>
      </c>
      <c r="E165" s="362">
        <v>81.06</v>
      </c>
      <c r="F165" s="362">
        <v>810.6</v>
      </c>
      <c r="G165" s="363">
        <v>1.1000000000000001E-3</v>
      </c>
      <c r="H165" s="363">
        <v>0.92319999999999991</v>
      </c>
    </row>
    <row r="166" spans="1:8">
      <c r="A166" s="280">
        <v>94498</v>
      </c>
      <c r="B166" s="280" t="s">
        <v>1831</v>
      </c>
      <c r="C166" s="360" t="s">
        <v>123</v>
      </c>
      <c r="D166" s="361">
        <v>8</v>
      </c>
      <c r="E166" s="362">
        <v>101.29</v>
      </c>
      <c r="F166" s="362">
        <v>810.32</v>
      </c>
      <c r="G166" s="363">
        <v>1.1000000000000001E-3</v>
      </c>
      <c r="H166" s="363">
        <v>0.92430000000000012</v>
      </c>
    </row>
    <row r="167" spans="1:8" ht="38.25">
      <c r="A167" s="280" t="s">
        <v>349</v>
      </c>
      <c r="B167" s="280" t="s">
        <v>1733</v>
      </c>
      <c r="C167" s="360" t="s">
        <v>123</v>
      </c>
      <c r="D167" s="361">
        <v>1</v>
      </c>
      <c r="E167" s="362">
        <v>806.23</v>
      </c>
      <c r="F167" s="362">
        <v>806.23</v>
      </c>
      <c r="G167" s="363">
        <v>1E-3</v>
      </c>
      <c r="H167" s="363">
        <v>0.92530000000000001</v>
      </c>
    </row>
    <row r="168" spans="1:8" ht="38.25">
      <c r="A168" s="280">
        <v>86903</v>
      </c>
      <c r="B168" s="280" t="s">
        <v>2942</v>
      </c>
      <c r="C168" s="360" t="s">
        <v>123</v>
      </c>
      <c r="D168" s="361">
        <v>2</v>
      </c>
      <c r="E168" s="362">
        <v>401.45</v>
      </c>
      <c r="F168" s="362">
        <v>802.9</v>
      </c>
      <c r="G168" s="363">
        <v>1E-3</v>
      </c>
      <c r="H168" s="363">
        <v>0.9262999999999999</v>
      </c>
    </row>
    <row r="169" spans="1:8">
      <c r="A169" s="280">
        <v>97647</v>
      </c>
      <c r="B169" s="280" t="s">
        <v>1734</v>
      </c>
      <c r="C169" s="360" t="s">
        <v>125</v>
      </c>
      <c r="D169" s="361">
        <v>361.65</v>
      </c>
      <c r="E169" s="362">
        <v>2.1800000000000002</v>
      </c>
      <c r="F169" s="362">
        <v>788.39</v>
      </c>
      <c r="G169" s="363">
        <v>1E-3</v>
      </c>
      <c r="H169" s="363">
        <v>0.92730000000000001</v>
      </c>
    </row>
    <row r="170" spans="1:8">
      <c r="A170" s="280">
        <v>98563</v>
      </c>
      <c r="B170" s="280" t="s">
        <v>1735</v>
      </c>
      <c r="C170" s="360" t="s">
        <v>125</v>
      </c>
      <c r="D170" s="361">
        <v>35.700000000000003</v>
      </c>
      <c r="E170" s="362">
        <v>21.66</v>
      </c>
      <c r="F170" s="362">
        <v>773.26</v>
      </c>
      <c r="G170" s="363">
        <v>1E-3</v>
      </c>
      <c r="H170" s="363">
        <v>0.92830000000000001</v>
      </c>
    </row>
    <row r="171" spans="1:8" ht="25.5">
      <c r="A171" s="280" t="s">
        <v>349</v>
      </c>
      <c r="B171" s="280" t="s">
        <v>1736</v>
      </c>
      <c r="C171" s="360" t="s">
        <v>123</v>
      </c>
      <c r="D171" s="361">
        <v>2</v>
      </c>
      <c r="E171" s="362">
        <v>383.92</v>
      </c>
      <c r="F171" s="362">
        <v>767.84</v>
      </c>
      <c r="G171" s="363">
        <v>1E-3</v>
      </c>
      <c r="H171" s="363">
        <v>0.92930000000000001</v>
      </c>
    </row>
    <row r="172" spans="1:8" ht="25.5">
      <c r="A172" s="280" t="s">
        <v>349</v>
      </c>
      <c r="B172" s="280" t="s">
        <v>1737</v>
      </c>
      <c r="C172" s="360" t="s">
        <v>123</v>
      </c>
      <c r="D172" s="361">
        <v>12</v>
      </c>
      <c r="E172" s="362">
        <v>63.66</v>
      </c>
      <c r="F172" s="362">
        <v>763.92</v>
      </c>
      <c r="G172" s="363">
        <v>1E-3</v>
      </c>
      <c r="H172" s="363">
        <v>0.93030000000000002</v>
      </c>
    </row>
    <row r="173" spans="1:8" ht="25.5">
      <c r="A173" s="280" t="s">
        <v>349</v>
      </c>
      <c r="B173" s="280" t="s">
        <v>2943</v>
      </c>
      <c r="C173" s="360" t="s">
        <v>123</v>
      </c>
      <c r="D173" s="361">
        <v>1</v>
      </c>
      <c r="E173" s="362">
        <v>744.95</v>
      </c>
      <c r="F173" s="362">
        <v>744.95</v>
      </c>
      <c r="G173" s="363">
        <v>1E-3</v>
      </c>
      <c r="H173" s="363">
        <v>0.93129999999999991</v>
      </c>
    </row>
    <row r="174" spans="1:8">
      <c r="A174" s="280" t="s">
        <v>349</v>
      </c>
      <c r="B174" s="280" t="s">
        <v>1738</v>
      </c>
      <c r="C174" s="360" t="s">
        <v>126</v>
      </c>
      <c r="D174" s="361">
        <v>36.89</v>
      </c>
      <c r="E174" s="362">
        <v>20.02</v>
      </c>
      <c r="F174" s="362">
        <v>738.53</v>
      </c>
      <c r="G174" s="363">
        <v>1E-3</v>
      </c>
      <c r="H174" s="363">
        <v>0.93230000000000002</v>
      </c>
    </row>
    <row r="175" spans="1:8" ht="25.5">
      <c r="A175" s="280" t="s">
        <v>349</v>
      </c>
      <c r="B175" s="280" t="s">
        <v>1739</v>
      </c>
      <c r="C175" s="360" t="s">
        <v>125</v>
      </c>
      <c r="D175" s="361">
        <v>73.290000000000006</v>
      </c>
      <c r="E175" s="362">
        <v>10.06</v>
      </c>
      <c r="F175" s="362">
        <v>737.29</v>
      </c>
      <c r="G175" s="363">
        <v>1E-3</v>
      </c>
      <c r="H175" s="363">
        <v>0.93330000000000002</v>
      </c>
    </row>
    <row r="176" spans="1:8" ht="51">
      <c r="A176" s="280">
        <v>86919</v>
      </c>
      <c r="B176" s="280" t="s">
        <v>2944</v>
      </c>
      <c r="C176" s="360" t="s">
        <v>123</v>
      </c>
      <c r="D176" s="361">
        <v>1</v>
      </c>
      <c r="E176" s="362">
        <v>702.65</v>
      </c>
      <c r="F176" s="362">
        <v>702.65</v>
      </c>
      <c r="G176" s="363">
        <v>8.9999999999999998E-4</v>
      </c>
      <c r="H176" s="363">
        <v>0.93420000000000003</v>
      </c>
    </row>
    <row r="177" spans="1:8" ht="25.5">
      <c r="A177" s="280" t="s">
        <v>349</v>
      </c>
      <c r="B177" s="280" t="s">
        <v>2945</v>
      </c>
      <c r="C177" s="360" t="s">
        <v>123</v>
      </c>
      <c r="D177" s="361">
        <v>4</v>
      </c>
      <c r="E177" s="362">
        <v>174.81</v>
      </c>
      <c r="F177" s="362">
        <v>699.24</v>
      </c>
      <c r="G177" s="363">
        <v>8.9999999999999998E-4</v>
      </c>
      <c r="H177" s="363">
        <v>0.93510000000000004</v>
      </c>
    </row>
    <row r="178" spans="1:8">
      <c r="A178" s="280">
        <v>92982</v>
      </c>
      <c r="B178" s="280" t="s">
        <v>2946</v>
      </c>
      <c r="C178" s="360" t="s">
        <v>126</v>
      </c>
      <c r="D178" s="361">
        <v>75</v>
      </c>
      <c r="E178" s="362">
        <v>9.31</v>
      </c>
      <c r="F178" s="362">
        <v>698.25</v>
      </c>
      <c r="G178" s="363">
        <v>8.9999999999999998E-4</v>
      </c>
      <c r="H178" s="363">
        <v>0.93599999999999994</v>
      </c>
    </row>
    <row r="179" spans="1:8" ht="25.5">
      <c r="A179" s="280">
        <v>98230</v>
      </c>
      <c r="B179" s="280" t="s">
        <v>1693</v>
      </c>
      <c r="C179" s="360" t="s">
        <v>126</v>
      </c>
      <c r="D179" s="361">
        <v>9</v>
      </c>
      <c r="E179" s="362">
        <v>77.52</v>
      </c>
      <c r="F179" s="362">
        <v>697.68</v>
      </c>
      <c r="G179" s="363">
        <v>8.9999999999999998E-4</v>
      </c>
      <c r="H179" s="363">
        <v>0.93689999999999996</v>
      </c>
    </row>
    <row r="180" spans="1:8">
      <c r="A180" s="280" t="s">
        <v>349</v>
      </c>
      <c r="B180" s="280" t="s">
        <v>2525</v>
      </c>
      <c r="C180" s="360" t="s">
        <v>126</v>
      </c>
      <c r="D180" s="361">
        <v>8</v>
      </c>
      <c r="E180" s="362">
        <v>86.97</v>
      </c>
      <c r="F180" s="362">
        <v>695.76</v>
      </c>
      <c r="G180" s="363">
        <v>8.9999999999999998E-4</v>
      </c>
      <c r="H180" s="363">
        <v>0.93779999999999997</v>
      </c>
    </row>
    <row r="181" spans="1:8">
      <c r="A181" s="280" t="s">
        <v>1741</v>
      </c>
      <c r="B181" s="280" t="s">
        <v>1742</v>
      </c>
      <c r="C181" s="360" t="s">
        <v>126</v>
      </c>
      <c r="D181" s="361">
        <v>28.17</v>
      </c>
      <c r="E181" s="362">
        <v>24.42</v>
      </c>
      <c r="F181" s="362">
        <v>687.91</v>
      </c>
      <c r="G181" s="363">
        <v>8.9999999999999998E-4</v>
      </c>
      <c r="H181" s="363">
        <v>0.93870000000000009</v>
      </c>
    </row>
    <row r="182" spans="1:8" ht="25.5">
      <c r="A182" s="280" t="s">
        <v>349</v>
      </c>
      <c r="B182" s="280" t="s">
        <v>2947</v>
      </c>
      <c r="C182" s="360" t="s">
        <v>123</v>
      </c>
      <c r="D182" s="361">
        <v>1</v>
      </c>
      <c r="E182" s="362">
        <v>681.86</v>
      </c>
      <c r="F182" s="362">
        <v>681.86</v>
      </c>
      <c r="G182" s="363">
        <v>8.9999999999999998E-4</v>
      </c>
      <c r="H182" s="363">
        <v>0.93959999999999999</v>
      </c>
    </row>
    <row r="183" spans="1:8" ht="25.5">
      <c r="A183" s="280" t="s">
        <v>349</v>
      </c>
      <c r="B183" s="280" t="s">
        <v>1783</v>
      </c>
      <c r="C183" s="360" t="s">
        <v>123</v>
      </c>
      <c r="D183" s="361">
        <v>15</v>
      </c>
      <c r="E183" s="362">
        <v>44.11</v>
      </c>
      <c r="F183" s="362">
        <v>661.65</v>
      </c>
      <c r="G183" s="363">
        <v>8.9999999999999998E-4</v>
      </c>
      <c r="H183" s="363">
        <v>0.9405</v>
      </c>
    </row>
    <row r="184" spans="1:8">
      <c r="A184" s="280" t="s">
        <v>1743</v>
      </c>
      <c r="B184" s="280" t="s">
        <v>1744</v>
      </c>
      <c r="C184" s="360" t="s">
        <v>126</v>
      </c>
      <c r="D184" s="361">
        <v>25</v>
      </c>
      <c r="E184" s="362">
        <v>26.4</v>
      </c>
      <c r="F184" s="362">
        <v>660</v>
      </c>
      <c r="G184" s="363">
        <v>8.9999999999999998E-4</v>
      </c>
      <c r="H184" s="363">
        <v>0.94140000000000001</v>
      </c>
    </row>
    <row r="185" spans="1:8" ht="25.5">
      <c r="A185" s="280" t="s">
        <v>349</v>
      </c>
      <c r="B185" s="280" t="s">
        <v>339</v>
      </c>
      <c r="C185" s="360" t="s">
        <v>123</v>
      </c>
      <c r="D185" s="361">
        <v>3</v>
      </c>
      <c r="E185" s="362">
        <v>218.54</v>
      </c>
      <c r="F185" s="362">
        <v>655.62</v>
      </c>
      <c r="G185" s="363">
        <v>8.9999999999999998E-4</v>
      </c>
      <c r="H185" s="363">
        <v>0.94230000000000003</v>
      </c>
    </row>
    <row r="186" spans="1:8" ht="25.5">
      <c r="A186" s="280" t="s">
        <v>349</v>
      </c>
      <c r="B186" s="280" t="s">
        <v>1745</v>
      </c>
      <c r="C186" s="360" t="s">
        <v>124</v>
      </c>
      <c r="D186" s="361">
        <v>28.37</v>
      </c>
      <c r="E186" s="362">
        <v>22.09</v>
      </c>
      <c r="F186" s="362">
        <v>626.69000000000005</v>
      </c>
      <c r="G186" s="363">
        <v>8.0000000000000004E-4</v>
      </c>
      <c r="H186" s="363">
        <v>0.94310000000000005</v>
      </c>
    </row>
    <row r="187" spans="1:8">
      <c r="A187" s="280" t="s">
        <v>349</v>
      </c>
      <c r="B187" s="280" t="s">
        <v>330</v>
      </c>
      <c r="C187" s="360" t="s">
        <v>123</v>
      </c>
      <c r="D187" s="361">
        <v>1</v>
      </c>
      <c r="E187" s="362">
        <v>608.07000000000005</v>
      </c>
      <c r="F187" s="362">
        <v>608.07000000000005</v>
      </c>
      <c r="G187" s="363">
        <v>8.0000000000000004E-4</v>
      </c>
      <c r="H187" s="363">
        <v>0.94389999999999996</v>
      </c>
    </row>
    <row r="188" spans="1:8" ht="38.25">
      <c r="A188" s="280" t="s">
        <v>349</v>
      </c>
      <c r="B188" s="280" t="s">
        <v>1746</v>
      </c>
      <c r="C188" s="360" t="s">
        <v>125</v>
      </c>
      <c r="D188" s="361">
        <v>8.11</v>
      </c>
      <c r="E188" s="362">
        <v>74.19</v>
      </c>
      <c r="F188" s="362">
        <v>601.67999999999995</v>
      </c>
      <c r="G188" s="363">
        <v>8.0000000000000004E-4</v>
      </c>
      <c r="H188" s="363">
        <v>0.94469999999999998</v>
      </c>
    </row>
    <row r="189" spans="1:8">
      <c r="A189" s="280">
        <v>89449</v>
      </c>
      <c r="B189" s="280" t="s">
        <v>1747</v>
      </c>
      <c r="C189" s="360" t="s">
        <v>126</v>
      </c>
      <c r="D189" s="361">
        <v>56</v>
      </c>
      <c r="E189" s="362">
        <v>10.52</v>
      </c>
      <c r="F189" s="362">
        <v>589.12</v>
      </c>
      <c r="G189" s="363">
        <v>8.0000000000000004E-4</v>
      </c>
      <c r="H189" s="363">
        <v>0.94550000000000001</v>
      </c>
    </row>
    <row r="190" spans="1:8" ht="38.25">
      <c r="A190" s="280" t="s">
        <v>349</v>
      </c>
      <c r="B190" s="280" t="s">
        <v>1748</v>
      </c>
      <c r="C190" s="360" t="s">
        <v>123</v>
      </c>
      <c r="D190" s="361">
        <v>1</v>
      </c>
      <c r="E190" s="362">
        <v>588.5</v>
      </c>
      <c r="F190" s="362">
        <v>588.5</v>
      </c>
      <c r="G190" s="363">
        <v>8.0000000000000004E-4</v>
      </c>
      <c r="H190" s="363">
        <v>0.94629999999999992</v>
      </c>
    </row>
    <row r="191" spans="1:8">
      <c r="A191" s="280" t="s">
        <v>2948</v>
      </c>
      <c r="B191" s="280" t="s">
        <v>2949</v>
      </c>
      <c r="C191" s="360" t="s">
        <v>123</v>
      </c>
      <c r="D191" s="361">
        <v>44</v>
      </c>
      <c r="E191" s="362">
        <v>13.37</v>
      </c>
      <c r="F191" s="362">
        <v>588.28</v>
      </c>
      <c r="G191" s="363">
        <v>8.0000000000000004E-4</v>
      </c>
      <c r="H191" s="363">
        <v>0.94709999999999994</v>
      </c>
    </row>
    <row r="192" spans="1:8">
      <c r="A192" s="280">
        <v>88485</v>
      </c>
      <c r="B192" s="280" t="s">
        <v>329</v>
      </c>
      <c r="C192" s="360" t="s">
        <v>125</v>
      </c>
      <c r="D192" s="361">
        <v>314.22000000000003</v>
      </c>
      <c r="E192" s="362">
        <v>1.87</v>
      </c>
      <c r="F192" s="362">
        <v>587.59</v>
      </c>
      <c r="G192" s="363">
        <v>8.0000000000000004E-4</v>
      </c>
      <c r="H192" s="363">
        <v>0.94790000000000008</v>
      </c>
    </row>
    <row r="193" spans="1:8" ht="25.5">
      <c r="A193" s="280" t="s">
        <v>349</v>
      </c>
      <c r="B193" s="280" t="s">
        <v>2950</v>
      </c>
      <c r="C193" s="360" t="s">
        <v>123</v>
      </c>
      <c r="D193" s="361">
        <v>1</v>
      </c>
      <c r="E193" s="362">
        <v>585.07000000000005</v>
      </c>
      <c r="F193" s="362">
        <v>585.07000000000005</v>
      </c>
      <c r="G193" s="363">
        <v>8.0000000000000004E-4</v>
      </c>
      <c r="H193" s="363">
        <v>0.9487000000000001</v>
      </c>
    </row>
    <row r="194" spans="1:8">
      <c r="A194" s="280">
        <v>91914</v>
      </c>
      <c r="B194" s="280" t="s">
        <v>1749</v>
      </c>
      <c r="C194" s="360" t="s">
        <v>123</v>
      </c>
      <c r="D194" s="361">
        <v>64</v>
      </c>
      <c r="E194" s="362">
        <v>9.1</v>
      </c>
      <c r="F194" s="362">
        <v>582.4</v>
      </c>
      <c r="G194" s="363">
        <v>8.0000000000000004E-4</v>
      </c>
      <c r="H194" s="363">
        <v>0.94950000000000001</v>
      </c>
    </row>
    <row r="195" spans="1:8">
      <c r="A195" s="280" t="s">
        <v>1750</v>
      </c>
      <c r="B195" s="280" t="s">
        <v>1751</v>
      </c>
      <c r="C195" s="360" t="s">
        <v>125</v>
      </c>
      <c r="D195" s="361">
        <v>17.63</v>
      </c>
      <c r="E195" s="362">
        <v>32.82</v>
      </c>
      <c r="F195" s="362">
        <v>578.61</v>
      </c>
      <c r="G195" s="363">
        <v>8.0000000000000004E-4</v>
      </c>
      <c r="H195" s="363">
        <v>0.95030000000000003</v>
      </c>
    </row>
    <row r="196" spans="1:8" ht="25.5">
      <c r="A196" s="280" t="s">
        <v>349</v>
      </c>
      <c r="B196" s="280" t="s">
        <v>2951</v>
      </c>
      <c r="C196" s="360" t="s">
        <v>123</v>
      </c>
      <c r="D196" s="361">
        <v>13</v>
      </c>
      <c r="E196" s="362">
        <v>43.86</v>
      </c>
      <c r="F196" s="362">
        <v>570.17999999999995</v>
      </c>
      <c r="G196" s="363">
        <v>7.000000000000001E-4</v>
      </c>
      <c r="H196" s="363">
        <v>0.95099999999999996</v>
      </c>
    </row>
    <row r="197" spans="1:8">
      <c r="A197" s="280" t="s">
        <v>349</v>
      </c>
      <c r="B197" s="280" t="s">
        <v>2952</v>
      </c>
      <c r="C197" s="360" t="s">
        <v>123</v>
      </c>
      <c r="D197" s="361">
        <v>4</v>
      </c>
      <c r="E197" s="362">
        <v>141.58000000000001</v>
      </c>
      <c r="F197" s="362">
        <v>566.32000000000005</v>
      </c>
      <c r="G197" s="363">
        <v>7.000000000000001E-4</v>
      </c>
      <c r="H197" s="363">
        <v>0.95169999999999999</v>
      </c>
    </row>
    <row r="198" spans="1:8">
      <c r="A198" s="280">
        <v>91933</v>
      </c>
      <c r="B198" s="280" t="s">
        <v>2953</v>
      </c>
      <c r="C198" s="360" t="s">
        <v>126</v>
      </c>
      <c r="D198" s="361">
        <v>60</v>
      </c>
      <c r="E198" s="362">
        <v>9.15</v>
      </c>
      <c r="F198" s="362">
        <v>549</v>
      </c>
      <c r="G198" s="363">
        <v>7.000000000000001E-4</v>
      </c>
      <c r="H198" s="363">
        <v>0.95239999999999991</v>
      </c>
    </row>
    <row r="199" spans="1:8">
      <c r="A199" s="280" t="s">
        <v>349</v>
      </c>
      <c r="B199" s="280" t="s">
        <v>1752</v>
      </c>
      <c r="C199" s="360" t="s">
        <v>126</v>
      </c>
      <c r="D199" s="361">
        <v>27</v>
      </c>
      <c r="E199" s="362">
        <v>20.04</v>
      </c>
      <c r="F199" s="362">
        <v>541.08000000000004</v>
      </c>
      <c r="G199" s="363">
        <v>7.000000000000001E-4</v>
      </c>
      <c r="H199" s="363">
        <v>0.95310000000000006</v>
      </c>
    </row>
    <row r="200" spans="1:8" ht="38.25">
      <c r="A200" s="280" t="s">
        <v>349</v>
      </c>
      <c r="B200" s="280" t="s">
        <v>1806</v>
      </c>
      <c r="C200" s="360" t="s">
        <v>126</v>
      </c>
      <c r="D200" s="361">
        <v>7.75</v>
      </c>
      <c r="E200" s="362">
        <v>69.790000000000006</v>
      </c>
      <c r="F200" s="362">
        <v>540.87</v>
      </c>
      <c r="G200" s="363">
        <v>7.000000000000001E-4</v>
      </c>
      <c r="H200" s="363">
        <v>0.95379999999999998</v>
      </c>
    </row>
    <row r="201" spans="1:8">
      <c r="A201" s="280">
        <v>91994</v>
      </c>
      <c r="B201" s="280" t="s">
        <v>2954</v>
      </c>
      <c r="C201" s="360" t="s">
        <v>123</v>
      </c>
      <c r="D201" s="361">
        <v>36</v>
      </c>
      <c r="E201" s="362">
        <v>14.87</v>
      </c>
      <c r="F201" s="362">
        <v>535.32000000000005</v>
      </c>
      <c r="G201" s="363">
        <v>7.000000000000001E-4</v>
      </c>
      <c r="H201" s="363">
        <v>0.95450000000000002</v>
      </c>
    </row>
    <row r="202" spans="1:8">
      <c r="A202" s="280">
        <v>89357</v>
      </c>
      <c r="B202" s="280" t="s">
        <v>1753</v>
      </c>
      <c r="C202" s="360" t="s">
        <v>126</v>
      </c>
      <c r="D202" s="361">
        <v>27</v>
      </c>
      <c r="E202" s="362">
        <v>19.82</v>
      </c>
      <c r="F202" s="362">
        <v>535.14</v>
      </c>
      <c r="G202" s="363">
        <v>7.000000000000001E-4</v>
      </c>
      <c r="H202" s="363">
        <v>0.95519999999999994</v>
      </c>
    </row>
    <row r="203" spans="1:8">
      <c r="A203" s="280">
        <v>96985</v>
      </c>
      <c r="B203" s="280" t="s">
        <v>1762</v>
      </c>
      <c r="C203" s="360" t="s">
        <v>123</v>
      </c>
      <c r="D203" s="361">
        <v>15</v>
      </c>
      <c r="E203" s="362">
        <v>35.520000000000003</v>
      </c>
      <c r="F203" s="362">
        <v>532.79999999999995</v>
      </c>
      <c r="G203" s="363">
        <v>7.000000000000001E-4</v>
      </c>
      <c r="H203" s="363">
        <v>0.95590000000000008</v>
      </c>
    </row>
    <row r="204" spans="1:8" ht="38.25">
      <c r="A204" s="280" t="s">
        <v>349</v>
      </c>
      <c r="B204" s="280" t="s">
        <v>1754</v>
      </c>
      <c r="C204" s="360" t="s">
        <v>123</v>
      </c>
      <c r="D204" s="361">
        <v>1</v>
      </c>
      <c r="E204" s="362">
        <v>523.11</v>
      </c>
      <c r="F204" s="362">
        <v>523.11</v>
      </c>
      <c r="G204" s="363">
        <v>7.000000000000001E-4</v>
      </c>
      <c r="H204" s="363">
        <v>0.95660000000000001</v>
      </c>
    </row>
    <row r="205" spans="1:8" ht="25.5">
      <c r="A205" s="280">
        <v>72315</v>
      </c>
      <c r="B205" s="280" t="s">
        <v>1756</v>
      </c>
      <c r="C205" s="360" t="s">
        <v>123</v>
      </c>
      <c r="D205" s="361">
        <v>20</v>
      </c>
      <c r="E205" s="362">
        <v>25.29</v>
      </c>
      <c r="F205" s="362">
        <v>505.8</v>
      </c>
      <c r="G205" s="363">
        <v>7.000000000000001E-4</v>
      </c>
      <c r="H205" s="363">
        <v>0.95730000000000004</v>
      </c>
    </row>
    <row r="206" spans="1:8" ht="25.5">
      <c r="A206" s="280" t="s">
        <v>349</v>
      </c>
      <c r="B206" s="280" t="s">
        <v>1757</v>
      </c>
      <c r="C206" s="360" t="s">
        <v>126</v>
      </c>
      <c r="D206" s="361">
        <v>6.36</v>
      </c>
      <c r="E206" s="362">
        <v>78.91</v>
      </c>
      <c r="F206" s="362">
        <v>501.86</v>
      </c>
      <c r="G206" s="363">
        <v>7.000000000000001E-4</v>
      </c>
      <c r="H206" s="363">
        <v>0.95799999999999996</v>
      </c>
    </row>
    <row r="207" spans="1:8" ht="38.25">
      <c r="A207" s="280">
        <v>97583</v>
      </c>
      <c r="B207" s="280" t="s">
        <v>2955</v>
      </c>
      <c r="C207" s="360" t="s">
        <v>123</v>
      </c>
      <c r="D207" s="361">
        <v>12</v>
      </c>
      <c r="E207" s="362">
        <v>41.39</v>
      </c>
      <c r="F207" s="362">
        <v>496.68</v>
      </c>
      <c r="G207" s="363">
        <v>5.9999999999999995E-4</v>
      </c>
      <c r="H207" s="363">
        <v>0.95860000000000001</v>
      </c>
    </row>
    <row r="208" spans="1:8">
      <c r="A208" s="280" t="s">
        <v>349</v>
      </c>
      <c r="B208" s="280" t="s">
        <v>1758</v>
      </c>
      <c r="C208" s="360" t="s">
        <v>126</v>
      </c>
      <c r="D208" s="361">
        <v>56.39</v>
      </c>
      <c r="E208" s="362">
        <v>8.7799999999999994</v>
      </c>
      <c r="F208" s="362">
        <v>495.1</v>
      </c>
      <c r="G208" s="363">
        <v>5.9999999999999995E-4</v>
      </c>
      <c r="H208" s="363">
        <v>0.95920000000000005</v>
      </c>
    </row>
    <row r="209" spans="1:8">
      <c r="A209" s="280" t="s">
        <v>349</v>
      </c>
      <c r="B209" s="280" t="s">
        <v>2956</v>
      </c>
      <c r="C209" s="360" t="s">
        <v>126</v>
      </c>
      <c r="D209" s="361">
        <v>100</v>
      </c>
      <c r="E209" s="362">
        <v>4.7699999999999996</v>
      </c>
      <c r="F209" s="362">
        <v>477</v>
      </c>
      <c r="G209" s="363">
        <v>5.9999999999999995E-4</v>
      </c>
      <c r="H209" s="363">
        <v>0.95979999999999999</v>
      </c>
    </row>
    <row r="210" spans="1:8">
      <c r="A210" s="280">
        <v>98288</v>
      </c>
      <c r="B210" s="280" t="s">
        <v>1759</v>
      </c>
      <c r="C210" s="360" t="s">
        <v>126</v>
      </c>
      <c r="D210" s="361">
        <v>375.4</v>
      </c>
      <c r="E210" s="362">
        <v>1.27</v>
      </c>
      <c r="F210" s="362">
        <v>476.75</v>
      </c>
      <c r="G210" s="363">
        <v>5.9999999999999995E-4</v>
      </c>
      <c r="H210" s="363">
        <v>0.96040000000000003</v>
      </c>
    </row>
    <row r="211" spans="1:8">
      <c r="A211" s="280" t="s">
        <v>349</v>
      </c>
      <c r="B211" s="280" t="s">
        <v>2957</v>
      </c>
      <c r="C211" s="360" t="s">
        <v>123</v>
      </c>
      <c r="D211" s="361">
        <v>42</v>
      </c>
      <c r="E211" s="362">
        <v>11.04</v>
      </c>
      <c r="F211" s="362">
        <v>463.68</v>
      </c>
      <c r="G211" s="363">
        <v>5.9999999999999995E-4</v>
      </c>
      <c r="H211" s="363">
        <v>0.96099999999999997</v>
      </c>
    </row>
    <row r="212" spans="1:8" ht="25.5">
      <c r="A212" s="280" t="s">
        <v>349</v>
      </c>
      <c r="B212" s="280" t="s">
        <v>2526</v>
      </c>
      <c r="C212" s="360" t="s">
        <v>123</v>
      </c>
      <c r="D212" s="361">
        <v>2</v>
      </c>
      <c r="E212" s="362">
        <v>231.16</v>
      </c>
      <c r="F212" s="362">
        <v>462.32</v>
      </c>
      <c r="G212" s="363">
        <v>5.9999999999999995E-4</v>
      </c>
      <c r="H212" s="363">
        <v>0.96160000000000001</v>
      </c>
    </row>
    <row r="213" spans="1:8">
      <c r="A213" s="280">
        <v>90462</v>
      </c>
      <c r="B213" s="280" t="s">
        <v>1781</v>
      </c>
      <c r="C213" s="360" t="s">
        <v>126</v>
      </c>
      <c r="D213" s="361">
        <v>67.540000000000006</v>
      </c>
      <c r="E213" s="362">
        <v>6.69</v>
      </c>
      <c r="F213" s="362">
        <v>451.84</v>
      </c>
      <c r="G213" s="363">
        <v>5.9999999999999995E-4</v>
      </c>
      <c r="H213" s="363">
        <v>0.96219999999999994</v>
      </c>
    </row>
    <row r="214" spans="1:8">
      <c r="A214" s="280" t="s">
        <v>349</v>
      </c>
      <c r="B214" s="280" t="s">
        <v>2958</v>
      </c>
      <c r="C214" s="360" t="s">
        <v>123</v>
      </c>
      <c r="D214" s="361">
        <v>160</v>
      </c>
      <c r="E214" s="362">
        <v>2.78</v>
      </c>
      <c r="F214" s="362">
        <v>444.8</v>
      </c>
      <c r="G214" s="363">
        <v>5.9999999999999995E-4</v>
      </c>
      <c r="H214" s="363">
        <v>0.96279999999999999</v>
      </c>
    </row>
    <row r="215" spans="1:8">
      <c r="A215" s="280" t="s">
        <v>349</v>
      </c>
      <c r="B215" s="280" t="s">
        <v>1760</v>
      </c>
      <c r="C215" s="360" t="s">
        <v>123</v>
      </c>
      <c r="D215" s="361">
        <v>1</v>
      </c>
      <c r="E215" s="362">
        <v>440.56</v>
      </c>
      <c r="F215" s="362">
        <v>440.56</v>
      </c>
      <c r="G215" s="363">
        <v>5.9999999999999995E-4</v>
      </c>
      <c r="H215" s="363">
        <v>0.96340000000000003</v>
      </c>
    </row>
    <row r="216" spans="1:8">
      <c r="A216" s="280" t="s">
        <v>2959</v>
      </c>
      <c r="B216" s="280" t="s">
        <v>2960</v>
      </c>
      <c r="C216" s="360" t="s">
        <v>123</v>
      </c>
      <c r="D216" s="361">
        <v>4</v>
      </c>
      <c r="E216" s="362">
        <v>109.18</v>
      </c>
      <c r="F216" s="362">
        <v>436.72</v>
      </c>
      <c r="G216" s="363">
        <v>5.9999999999999995E-4</v>
      </c>
      <c r="H216" s="363">
        <v>0.96400000000000008</v>
      </c>
    </row>
    <row r="217" spans="1:8" ht="25.5">
      <c r="A217" s="280">
        <v>72259</v>
      </c>
      <c r="B217" s="280" t="s">
        <v>2961</v>
      </c>
      <c r="C217" s="360" t="s">
        <v>123</v>
      </c>
      <c r="D217" s="361">
        <v>35</v>
      </c>
      <c r="E217" s="362">
        <v>12.44</v>
      </c>
      <c r="F217" s="362">
        <v>435.4</v>
      </c>
      <c r="G217" s="363">
        <v>5.9999999999999995E-4</v>
      </c>
      <c r="H217" s="363">
        <v>0.9645999999999999</v>
      </c>
    </row>
    <row r="218" spans="1:8" ht="25.5">
      <c r="A218" s="280" t="s">
        <v>349</v>
      </c>
      <c r="B218" s="280" t="s">
        <v>2962</v>
      </c>
      <c r="C218" s="360" t="s">
        <v>123</v>
      </c>
      <c r="D218" s="361">
        <v>2</v>
      </c>
      <c r="E218" s="362">
        <v>215.59</v>
      </c>
      <c r="F218" s="362">
        <v>431.18</v>
      </c>
      <c r="G218" s="363">
        <v>5.9999999999999995E-4</v>
      </c>
      <c r="H218" s="363">
        <v>0.96519999999999995</v>
      </c>
    </row>
    <row r="219" spans="1:8">
      <c r="A219" s="280" t="s">
        <v>349</v>
      </c>
      <c r="B219" s="280" t="s">
        <v>1761</v>
      </c>
      <c r="C219" s="360" t="s">
        <v>126</v>
      </c>
      <c r="D219" s="361">
        <v>11.85</v>
      </c>
      <c r="E219" s="362">
        <v>36.21</v>
      </c>
      <c r="F219" s="362">
        <v>429.08</v>
      </c>
      <c r="G219" s="363">
        <v>5.9999999999999995E-4</v>
      </c>
      <c r="H219" s="363">
        <v>0.96579999999999999</v>
      </c>
    </row>
    <row r="220" spans="1:8">
      <c r="A220" s="280">
        <v>89711</v>
      </c>
      <c r="B220" s="280" t="s">
        <v>1765</v>
      </c>
      <c r="C220" s="360" t="s">
        <v>126</v>
      </c>
      <c r="D220" s="361">
        <v>32</v>
      </c>
      <c r="E220" s="362">
        <v>13.06</v>
      </c>
      <c r="F220" s="362">
        <v>417.92</v>
      </c>
      <c r="G220" s="363">
        <v>5.0000000000000001E-4</v>
      </c>
      <c r="H220" s="363">
        <v>0.96629999999999994</v>
      </c>
    </row>
    <row r="221" spans="1:8">
      <c r="A221" s="280">
        <v>89508</v>
      </c>
      <c r="B221" s="280" t="s">
        <v>1763</v>
      </c>
      <c r="C221" s="360" t="s">
        <v>126</v>
      </c>
      <c r="D221" s="361">
        <v>31</v>
      </c>
      <c r="E221" s="362">
        <v>13.46</v>
      </c>
      <c r="F221" s="362">
        <v>417.26</v>
      </c>
      <c r="G221" s="363">
        <v>5.0000000000000001E-4</v>
      </c>
      <c r="H221" s="363">
        <v>0.9668000000000001</v>
      </c>
    </row>
    <row r="222" spans="1:8">
      <c r="A222" s="280">
        <v>68053</v>
      </c>
      <c r="B222" s="280" t="s">
        <v>343</v>
      </c>
      <c r="C222" s="360" t="s">
        <v>125</v>
      </c>
      <c r="D222" s="361">
        <v>85.4</v>
      </c>
      <c r="E222" s="362">
        <v>4.8600000000000003</v>
      </c>
      <c r="F222" s="362">
        <v>415.04</v>
      </c>
      <c r="G222" s="363">
        <v>5.0000000000000001E-4</v>
      </c>
      <c r="H222" s="363">
        <v>0.96730000000000005</v>
      </c>
    </row>
    <row r="223" spans="1:8">
      <c r="A223" s="280" t="s">
        <v>349</v>
      </c>
      <c r="B223" s="280" t="s">
        <v>1764</v>
      </c>
      <c r="C223" s="360" t="s">
        <v>123</v>
      </c>
      <c r="D223" s="361">
        <v>3</v>
      </c>
      <c r="E223" s="362">
        <v>134.96</v>
      </c>
      <c r="F223" s="362">
        <v>404.88</v>
      </c>
      <c r="G223" s="363">
        <v>5.0000000000000001E-4</v>
      </c>
      <c r="H223" s="363">
        <v>0.96779999999999999</v>
      </c>
    </row>
    <row r="224" spans="1:8" ht="25.5">
      <c r="A224" s="280" t="s">
        <v>349</v>
      </c>
      <c r="B224" s="280" t="s">
        <v>2963</v>
      </c>
      <c r="C224" s="360" t="s">
        <v>123</v>
      </c>
      <c r="D224" s="361">
        <v>8</v>
      </c>
      <c r="E224" s="362">
        <v>50.6</v>
      </c>
      <c r="F224" s="362">
        <v>404.8</v>
      </c>
      <c r="G224" s="363">
        <v>5.0000000000000001E-4</v>
      </c>
      <c r="H224" s="363">
        <v>0.96829999999999994</v>
      </c>
    </row>
    <row r="225" spans="1:8">
      <c r="A225" s="280" t="s">
        <v>349</v>
      </c>
      <c r="B225" s="280" t="s">
        <v>2964</v>
      </c>
      <c r="C225" s="360" t="s">
        <v>123</v>
      </c>
      <c r="D225" s="361">
        <v>1</v>
      </c>
      <c r="E225" s="362">
        <v>397.56</v>
      </c>
      <c r="F225" s="362">
        <v>397.56</v>
      </c>
      <c r="G225" s="363">
        <v>5.0000000000000001E-4</v>
      </c>
      <c r="H225" s="363">
        <v>0.96879999999999999</v>
      </c>
    </row>
    <row r="226" spans="1:8" ht="25.5">
      <c r="A226" s="280">
        <v>95547</v>
      </c>
      <c r="B226" s="280" t="s">
        <v>2965</v>
      </c>
      <c r="C226" s="360" t="s">
        <v>123</v>
      </c>
      <c r="D226" s="361">
        <v>8</v>
      </c>
      <c r="E226" s="362">
        <v>48.86</v>
      </c>
      <c r="F226" s="362">
        <v>390.88</v>
      </c>
      <c r="G226" s="363">
        <v>5.0000000000000001E-4</v>
      </c>
      <c r="H226" s="363">
        <v>0.96930000000000005</v>
      </c>
    </row>
    <row r="227" spans="1:8">
      <c r="A227" s="280" t="s">
        <v>366</v>
      </c>
      <c r="B227" s="280" t="s">
        <v>346</v>
      </c>
      <c r="C227" s="360" t="s">
        <v>125</v>
      </c>
      <c r="D227" s="361">
        <v>66</v>
      </c>
      <c r="E227" s="362">
        <v>5.86</v>
      </c>
      <c r="F227" s="362">
        <v>386.76</v>
      </c>
      <c r="G227" s="363">
        <v>5.0000000000000001E-4</v>
      </c>
      <c r="H227" s="363">
        <v>0.9698</v>
      </c>
    </row>
    <row r="228" spans="1:8">
      <c r="A228" s="280" t="s">
        <v>349</v>
      </c>
      <c r="B228" s="280" t="s">
        <v>2966</v>
      </c>
      <c r="C228" s="360" t="s">
        <v>123</v>
      </c>
      <c r="D228" s="361">
        <v>6</v>
      </c>
      <c r="E228" s="362">
        <v>64.11</v>
      </c>
      <c r="F228" s="362">
        <v>384.66</v>
      </c>
      <c r="G228" s="363">
        <v>5.0000000000000001E-4</v>
      </c>
      <c r="H228" s="363">
        <v>0.97030000000000005</v>
      </c>
    </row>
    <row r="229" spans="1:8" ht="25.5">
      <c r="A229" s="280">
        <v>91993</v>
      </c>
      <c r="B229" s="280" t="s">
        <v>1767</v>
      </c>
      <c r="C229" s="360" t="s">
        <v>123</v>
      </c>
      <c r="D229" s="361">
        <v>14</v>
      </c>
      <c r="E229" s="362">
        <v>27.37</v>
      </c>
      <c r="F229" s="362">
        <v>383.18</v>
      </c>
      <c r="G229" s="363">
        <v>5.0000000000000001E-4</v>
      </c>
      <c r="H229" s="363">
        <v>0.9708</v>
      </c>
    </row>
    <row r="230" spans="1:8" ht="25.5">
      <c r="A230" s="280" t="s">
        <v>349</v>
      </c>
      <c r="B230" s="280" t="s">
        <v>2967</v>
      </c>
      <c r="C230" s="360" t="s">
        <v>126</v>
      </c>
      <c r="D230" s="361">
        <v>8</v>
      </c>
      <c r="E230" s="362">
        <v>47.79</v>
      </c>
      <c r="F230" s="362">
        <v>382.32</v>
      </c>
      <c r="G230" s="363">
        <v>5.0000000000000001E-4</v>
      </c>
      <c r="H230" s="363">
        <v>0.97129999999999994</v>
      </c>
    </row>
    <row r="231" spans="1:8">
      <c r="A231" s="280" t="s">
        <v>349</v>
      </c>
      <c r="B231" s="280" t="s">
        <v>2527</v>
      </c>
      <c r="C231" s="360" t="s">
        <v>123</v>
      </c>
      <c r="D231" s="361">
        <v>2</v>
      </c>
      <c r="E231" s="362">
        <v>190.63</v>
      </c>
      <c r="F231" s="362">
        <v>381.26</v>
      </c>
      <c r="G231" s="363">
        <v>5.0000000000000001E-4</v>
      </c>
      <c r="H231" s="363">
        <v>0.97180000000000011</v>
      </c>
    </row>
    <row r="232" spans="1:8">
      <c r="A232" s="280">
        <v>73301</v>
      </c>
      <c r="B232" s="280" t="s">
        <v>320</v>
      </c>
      <c r="C232" s="360" t="s">
        <v>124</v>
      </c>
      <c r="D232" s="361">
        <v>44.71</v>
      </c>
      <c r="E232" s="362">
        <v>8.2899999999999991</v>
      </c>
      <c r="F232" s="362">
        <v>370.64</v>
      </c>
      <c r="G232" s="363">
        <v>5.0000000000000001E-4</v>
      </c>
      <c r="H232" s="363">
        <v>0.97230000000000005</v>
      </c>
    </row>
    <row r="233" spans="1:8">
      <c r="A233" s="280" t="s">
        <v>349</v>
      </c>
      <c r="B233" s="280" t="s">
        <v>2968</v>
      </c>
      <c r="C233" s="360" t="s">
        <v>123</v>
      </c>
      <c r="D233" s="361">
        <v>110</v>
      </c>
      <c r="E233" s="362">
        <v>3.23</v>
      </c>
      <c r="F233" s="362">
        <v>355.3</v>
      </c>
      <c r="G233" s="363">
        <v>5.0000000000000001E-4</v>
      </c>
      <c r="H233" s="363">
        <v>0.9728</v>
      </c>
    </row>
    <row r="234" spans="1:8" ht="25.5">
      <c r="A234" s="280" t="s">
        <v>1768</v>
      </c>
      <c r="B234" s="280" t="s">
        <v>2969</v>
      </c>
      <c r="C234" s="360" t="s">
        <v>123</v>
      </c>
      <c r="D234" s="361">
        <v>7</v>
      </c>
      <c r="E234" s="362">
        <v>50.6</v>
      </c>
      <c r="F234" s="362">
        <v>354.2</v>
      </c>
      <c r="G234" s="363">
        <v>5.0000000000000001E-4</v>
      </c>
      <c r="H234" s="363">
        <v>0.97329999999999994</v>
      </c>
    </row>
    <row r="235" spans="1:8">
      <c r="A235" s="280" t="s">
        <v>349</v>
      </c>
      <c r="B235" s="280" t="s">
        <v>2970</v>
      </c>
      <c r="C235" s="360" t="s">
        <v>126</v>
      </c>
      <c r="D235" s="361">
        <v>70</v>
      </c>
      <c r="E235" s="362">
        <v>5.0199999999999996</v>
      </c>
      <c r="F235" s="362">
        <v>351.4</v>
      </c>
      <c r="G235" s="363">
        <v>5.0000000000000001E-4</v>
      </c>
      <c r="H235" s="363">
        <v>0.9738</v>
      </c>
    </row>
    <row r="236" spans="1:8">
      <c r="A236" s="280">
        <v>79467</v>
      </c>
      <c r="B236" s="280" t="s">
        <v>1769</v>
      </c>
      <c r="C236" s="360" t="s">
        <v>126</v>
      </c>
      <c r="D236" s="361">
        <v>32.5</v>
      </c>
      <c r="E236" s="362">
        <v>10.77</v>
      </c>
      <c r="F236" s="362">
        <v>350.02</v>
      </c>
      <c r="G236" s="363">
        <v>5.0000000000000001E-4</v>
      </c>
      <c r="H236" s="363">
        <v>0.97430000000000005</v>
      </c>
    </row>
    <row r="237" spans="1:8">
      <c r="A237" s="280">
        <v>93656</v>
      </c>
      <c r="B237" s="280" t="s">
        <v>1786</v>
      </c>
      <c r="C237" s="360" t="s">
        <v>123</v>
      </c>
      <c r="D237" s="361">
        <v>31</v>
      </c>
      <c r="E237" s="362">
        <v>11.19</v>
      </c>
      <c r="F237" s="362">
        <v>346.89</v>
      </c>
      <c r="G237" s="363">
        <v>5.0000000000000001E-4</v>
      </c>
      <c r="H237" s="363">
        <v>0.9748</v>
      </c>
    </row>
    <row r="238" spans="1:8">
      <c r="A238" s="280">
        <v>88412</v>
      </c>
      <c r="B238" s="280" t="s">
        <v>334</v>
      </c>
      <c r="C238" s="360" t="s">
        <v>125</v>
      </c>
      <c r="D238" s="361">
        <v>227.84</v>
      </c>
      <c r="E238" s="362">
        <v>1.52</v>
      </c>
      <c r="F238" s="362">
        <v>346.31</v>
      </c>
      <c r="G238" s="363">
        <v>5.0000000000000001E-4</v>
      </c>
      <c r="H238" s="363">
        <v>0.97530000000000006</v>
      </c>
    </row>
    <row r="239" spans="1:8" ht="25.5">
      <c r="A239" s="280" t="s">
        <v>349</v>
      </c>
      <c r="B239" s="280" t="s">
        <v>1770</v>
      </c>
      <c r="C239" s="360" t="s">
        <v>123</v>
      </c>
      <c r="D239" s="361">
        <v>102</v>
      </c>
      <c r="E239" s="362">
        <v>3.33</v>
      </c>
      <c r="F239" s="362">
        <v>339.66</v>
      </c>
      <c r="G239" s="363">
        <v>4.0000000000000002E-4</v>
      </c>
      <c r="H239" s="363">
        <v>0.9756999999999999</v>
      </c>
    </row>
    <row r="240" spans="1:8" ht="25.5">
      <c r="A240" s="280">
        <v>97599</v>
      </c>
      <c r="B240" s="280" t="s">
        <v>2971</v>
      </c>
      <c r="C240" s="360" t="s">
        <v>123</v>
      </c>
      <c r="D240" s="361">
        <v>10</v>
      </c>
      <c r="E240" s="362">
        <v>33.69</v>
      </c>
      <c r="F240" s="362">
        <v>336.9</v>
      </c>
      <c r="G240" s="363">
        <v>4.0000000000000002E-4</v>
      </c>
      <c r="H240" s="363">
        <v>0.97609999999999997</v>
      </c>
    </row>
    <row r="241" spans="1:8">
      <c r="A241" s="280" t="s">
        <v>349</v>
      </c>
      <c r="B241" s="280" t="s">
        <v>1771</v>
      </c>
      <c r="C241" s="360" t="s">
        <v>123</v>
      </c>
      <c r="D241" s="361">
        <v>20</v>
      </c>
      <c r="E241" s="362">
        <v>16.82</v>
      </c>
      <c r="F241" s="362">
        <v>336.4</v>
      </c>
      <c r="G241" s="363">
        <v>4.0000000000000002E-4</v>
      </c>
      <c r="H241" s="363">
        <v>0.97650000000000003</v>
      </c>
    </row>
    <row r="242" spans="1:8">
      <c r="A242" s="280" t="s">
        <v>1772</v>
      </c>
      <c r="B242" s="280" t="s">
        <v>1773</v>
      </c>
      <c r="C242" s="360" t="s">
        <v>123</v>
      </c>
      <c r="D242" s="361">
        <v>2</v>
      </c>
      <c r="E242" s="362">
        <v>167.51</v>
      </c>
      <c r="F242" s="362">
        <v>335.02</v>
      </c>
      <c r="G242" s="363">
        <v>4.0000000000000002E-4</v>
      </c>
      <c r="H242" s="363">
        <v>0.97689999999999999</v>
      </c>
    </row>
    <row r="243" spans="1:8">
      <c r="A243" s="280" t="s">
        <v>1774</v>
      </c>
      <c r="B243" s="280" t="s">
        <v>1775</v>
      </c>
      <c r="C243" s="360" t="s">
        <v>123</v>
      </c>
      <c r="D243" s="361">
        <v>1</v>
      </c>
      <c r="E243" s="362">
        <v>333.33</v>
      </c>
      <c r="F243" s="362">
        <v>333.33</v>
      </c>
      <c r="G243" s="363">
        <v>4.0000000000000002E-4</v>
      </c>
      <c r="H243" s="363">
        <v>0.97730000000000006</v>
      </c>
    </row>
    <row r="244" spans="1:8">
      <c r="A244" s="280">
        <v>91940</v>
      </c>
      <c r="B244" s="280" t="s">
        <v>1776</v>
      </c>
      <c r="C244" s="360" t="s">
        <v>123</v>
      </c>
      <c r="D244" s="361">
        <v>35</v>
      </c>
      <c r="E244" s="362">
        <v>9.48</v>
      </c>
      <c r="F244" s="362">
        <v>331.8</v>
      </c>
      <c r="G244" s="363">
        <v>4.0000000000000002E-4</v>
      </c>
      <c r="H244" s="363">
        <v>0.97770000000000001</v>
      </c>
    </row>
    <row r="245" spans="1:8" ht="25.5">
      <c r="A245" s="280">
        <v>91186</v>
      </c>
      <c r="B245" s="280" t="s">
        <v>1777</v>
      </c>
      <c r="C245" s="360" t="s">
        <v>126</v>
      </c>
      <c r="D245" s="361">
        <v>82.6</v>
      </c>
      <c r="E245" s="362">
        <v>4.01</v>
      </c>
      <c r="F245" s="362">
        <v>331.22</v>
      </c>
      <c r="G245" s="363">
        <v>4.0000000000000002E-4</v>
      </c>
      <c r="H245" s="363">
        <v>0.97809999999999997</v>
      </c>
    </row>
    <row r="246" spans="1:8" ht="25.5">
      <c r="A246" s="280" t="s">
        <v>349</v>
      </c>
      <c r="B246" s="280" t="s">
        <v>1808</v>
      </c>
      <c r="C246" s="360" t="s">
        <v>123</v>
      </c>
      <c r="D246" s="361">
        <v>3</v>
      </c>
      <c r="E246" s="362">
        <v>109.36</v>
      </c>
      <c r="F246" s="362">
        <v>328.08</v>
      </c>
      <c r="G246" s="363">
        <v>4.0000000000000002E-4</v>
      </c>
      <c r="H246" s="363">
        <v>0.97849999999999993</v>
      </c>
    </row>
    <row r="247" spans="1:8">
      <c r="A247" s="280" t="s">
        <v>1778</v>
      </c>
      <c r="B247" s="280" t="s">
        <v>1779</v>
      </c>
      <c r="C247" s="360" t="s">
        <v>125</v>
      </c>
      <c r="D247" s="361">
        <v>35.700000000000003</v>
      </c>
      <c r="E247" s="362">
        <v>9.18</v>
      </c>
      <c r="F247" s="362">
        <v>327.72</v>
      </c>
      <c r="G247" s="363">
        <v>4.0000000000000002E-4</v>
      </c>
      <c r="H247" s="363">
        <v>0.97889999999999999</v>
      </c>
    </row>
    <row r="248" spans="1:8">
      <c r="A248" s="280" t="s">
        <v>349</v>
      </c>
      <c r="B248" s="280" t="s">
        <v>1780</v>
      </c>
      <c r="C248" s="360" t="s">
        <v>126</v>
      </c>
      <c r="D248" s="361">
        <v>11.85</v>
      </c>
      <c r="E248" s="362">
        <v>27.56</v>
      </c>
      <c r="F248" s="362">
        <v>326.58</v>
      </c>
      <c r="G248" s="363">
        <v>4.0000000000000002E-4</v>
      </c>
      <c r="H248" s="363">
        <v>0.97930000000000006</v>
      </c>
    </row>
    <row r="249" spans="1:8">
      <c r="A249" s="280" t="s">
        <v>349</v>
      </c>
      <c r="B249" s="280" t="s">
        <v>2972</v>
      </c>
      <c r="C249" s="360" t="s">
        <v>123</v>
      </c>
      <c r="D249" s="361">
        <v>2</v>
      </c>
      <c r="E249" s="362">
        <v>155.83000000000001</v>
      </c>
      <c r="F249" s="362">
        <v>311.66000000000003</v>
      </c>
      <c r="G249" s="363">
        <v>4.0000000000000002E-4</v>
      </c>
      <c r="H249" s="363">
        <v>0.97970000000000002</v>
      </c>
    </row>
    <row r="250" spans="1:8" ht="25.5">
      <c r="A250" s="280" t="s">
        <v>2528</v>
      </c>
      <c r="B250" s="280" t="s">
        <v>2529</v>
      </c>
      <c r="C250" s="360" t="s">
        <v>123</v>
      </c>
      <c r="D250" s="361">
        <v>2</v>
      </c>
      <c r="E250" s="362">
        <v>155.31</v>
      </c>
      <c r="F250" s="362">
        <v>310.62</v>
      </c>
      <c r="G250" s="363">
        <v>4.0000000000000002E-4</v>
      </c>
      <c r="H250" s="363">
        <v>0.98010000000000008</v>
      </c>
    </row>
    <row r="251" spans="1:8">
      <c r="A251" s="280">
        <v>97640</v>
      </c>
      <c r="B251" s="280" t="s">
        <v>1782</v>
      </c>
      <c r="C251" s="360" t="s">
        <v>125</v>
      </c>
      <c r="D251" s="361">
        <v>235.59</v>
      </c>
      <c r="E251" s="362">
        <v>1.27</v>
      </c>
      <c r="F251" s="362">
        <v>299.19</v>
      </c>
      <c r="G251" s="363">
        <v>4.0000000000000002E-4</v>
      </c>
      <c r="H251" s="363">
        <v>0.98049999999999993</v>
      </c>
    </row>
    <row r="252" spans="1:8">
      <c r="A252" s="280">
        <v>89625</v>
      </c>
      <c r="B252" s="280" t="s">
        <v>1784</v>
      </c>
      <c r="C252" s="360" t="s">
        <v>123</v>
      </c>
      <c r="D252" s="361">
        <v>21</v>
      </c>
      <c r="E252" s="362">
        <v>14.17</v>
      </c>
      <c r="F252" s="362">
        <v>297.57</v>
      </c>
      <c r="G252" s="363">
        <v>4.0000000000000002E-4</v>
      </c>
      <c r="H252" s="363">
        <v>0.98089999999999999</v>
      </c>
    </row>
    <row r="253" spans="1:8">
      <c r="A253" s="280" t="s">
        <v>349</v>
      </c>
      <c r="B253" s="280" t="s">
        <v>2973</v>
      </c>
      <c r="C253" s="360" t="s">
        <v>123</v>
      </c>
      <c r="D253" s="361">
        <v>20</v>
      </c>
      <c r="E253" s="362">
        <v>14.7</v>
      </c>
      <c r="F253" s="362">
        <v>294</v>
      </c>
      <c r="G253" s="363">
        <v>4.0000000000000002E-4</v>
      </c>
      <c r="H253" s="363">
        <v>0.98129999999999995</v>
      </c>
    </row>
    <row r="254" spans="1:8" ht="25.5">
      <c r="A254" s="280" t="s">
        <v>349</v>
      </c>
      <c r="B254" s="280" t="s">
        <v>2974</v>
      </c>
      <c r="C254" s="360" t="s">
        <v>123</v>
      </c>
      <c r="D254" s="361">
        <v>2</v>
      </c>
      <c r="E254" s="362">
        <v>146.94</v>
      </c>
      <c r="F254" s="362">
        <v>293.88</v>
      </c>
      <c r="G254" s="363">
        <v>4.0000000000000002E-4</v>
      </c>
      <c r="H254" s="363">
        <v>0.98170000000000002</v>
      </c>
    </row>
    <row r="255" spans="1:8" ht="25.5">
      <c r="A255" s="280">
        <v>79465</v>
      </c>
      <c r="B255" s="280" t="s">
        <v>2975</v>
      </c>
      <c r="C255" s="360" t="s">
        <v>125</v>
      </c>
      <c r="D255" s="361">
        <v>8.4600000000000009</v>
      </c>
      <c r="E255" s="362">
        <v>34.06</v>
      </c>
      <c r="F255" s="362">
        <v>288.14</v>
      </c>
      <c r="G255" s="363">
        <v>4.0000000000000002E-4</v>
      </c>
      <c r="H255" s="363">
        <v>0.98209999999999997</v>
      </c>
    </row>
    <row r="256" spans="1:8" ht="25.5">
      <c r="A256" s="280">
        <v>91992</v>
      </c>
      <c r="B256" s="280" t="s">
        <v>1787</v>
      </c>
      <c r="C256" s="360" t="s">
        <v>123</v>
      </c>
      <c r="D256" s="361">
        <v>11</v>
      </c>
      <c r="E256" s="362">
        <v>25.94</v>
      </c>
      <c r="F256" s="362">
        <v>285.33999999999997</v>
      </c>
      <c r="G256" s="363">
        <v>4.0000000000000002E-4</v>
      </c>
      <c r="H256" s="363">
        <v>0.98250000000000004</v>
      </c>
    </row>
    <row r="257" spans="1:8">
      <c r="A257" s="280">
        <v>92687</v>
      </c>
      <c r="B257" s="280" t="s">
        <v>2530</v>
      </c>
      <c r="C257" s="360" t="s">
        <v>126</v>
      </c>
      <c r="D257" s="361">
        <v>17.600000000000001</v>
      </c>
      <c r="E257" s="362">
        <v>16.05</v>
      </c>
      <c r="F257" s="362">
        <v>282.48</v>
      </c>
      <c r="G257" s="363">
        <v>4.0000000000000002E-4</v>
      </c>
      <c r="H257" s="363">
        <v>0.98290000000000011</v>
      </c>
    </row>
    <row r="258" spans="1:8" ht="38.25">
      <c r="A258" s="280" t="s">
        <v>349</v>
      </c>
      <c r="B258" s="280" t="s">
        <v>1785</v>
      </c>
      <c r="C258" s="360" t="s">
        <v>123</v>
      </c>
      <c r="D258" s="361">
        <v>72</v>
      </c>
      <c r="E258" s="362">
        <v>3.87</v>
      </c>
      <c r="F258" s="362">
        <v>278.64</v>
      </c>
      <c r="G258" s="363">
        <v>4.0000000000000002E-4</v>
      </c>
      <c r="H258" s="363">
        <v>0.98329999999999995</v>
      </c>
    </row>
    <row r="259" spans="1:8" ht="51">
      <c r="A259" s="280" t="s">
        <v>1788</v>
      </c>
      <c r="B259" s="280" t="s">
        <v>2976</v>
      </c>
      <c r="C259" s="360" t="s">
        <v>123</v>
      </c>
      <c r="D259" s="361">
        <v>1</v>
      </c>
      <c r="E259" s="362">
        <v>274.52</v>
      </c>
      <c r="F259" s="362">
        <v>274.52</v>
      </c>
      <c r="G259" s="363">
        <v>4.0000000000000002E-4</v>
      </c>
      <c r="H259" s="363">
        <v>0.98370000000000002</v>
      </c>
    </row>
    <row r="260" spans="1:8">
      <c r="A260" s="280">
        <v>89577</v>
      </c>
      <c r="B260" s="280" t="s">
        <v>1789</v>
      </c>
      <c r="C260" s="360" t="s">
        <v>123</v>
      </c>
      <c r="D260" s="361">
        <v>12</v>
      </c>
      <c r="E260" s="362">
        <v>22.39</v>
      </c>
      <c r="F260" s="362">
        <v>268.68</v>
      </c>
      <c r="G260" s="363">
        <v>4.0000000000000002E-4</v>
      </c>
      <c r="H260" s="363">
        <v>0.98409999999999997</v>
      </c>
    </row>
    <row r="261" spans="1:8" ht="25.5">
      <c r="A261" s="280" t="s">
        <v>349</v>
      </c>
      <c r="B261" s="280" t="s">
        <v>1790</v>
      </c>
      <c r="C261" s="360" t="s">
        <v>126</v>
      </c>
      <c r="D261" s="361">
        <v>5</v>
      </c>
      <c r="E261" s="362">
        <v>52.97</v>
      </c>
      <c r="F261" s="362">
        <v>264.85000000000002</v>
      </c>
      <c r="G261" s="363">
        <v>2.9999999999999997E-4</v>
      </c>
      <c r="H261" s="363">
        <v>0.98439999999999994</v>
      </c>
    </row>
    <row r="262" spans="1:8" ht="25.5">
      <c r="A262" s="280">
        <v>72262</v>
      </c>
      <c r="B262" s="280" t="s">
        <v>2977</v>
      </c>
      <c r="C262" s="360" t="s">
        <v>123</v>
      </c>
      <c r="D262" s="361">
        <v>20</v>
      </c>
      <c r="E262" s="362">
        <v>13.22</v>
      </c>
      <c r="F262" s="362">
        <v>264.39999999999998</v>
      </c>
      <c r="G262" s="363">
        <v>2.9999999999999997E-4</v>
      </c>
      <c r="H262" s="363">
        <v>0.98470000000000002</v>
      </c>
    </row>
    <row r="263" spans="1:8">
      <c r="A263" s="280" t="s">
        <v>349</v>
      </c>
      <c r="B263" s="280" t="s">
        <v>2978</v>
      </c>
      <c r="C263" s="360" t="s">
        <v>126</v>
      </c>
      <c r="D263" s="361">
        <v>6</v>
      </c>
      <c r="E263" s="362">
        <v>44.01</v>
      </c>
      <c r="F263" s="362">
        <v>264.06</v>
      </c>
      <c r="G263" s="363">
        <v>2.9999999999999997E-4</v>
      </c>
      <c r="H263" s="363">
        <v>0.98499999999999999</v>
      </c>
    </row>
    <row r="264" spans="1:8" ht="25.5">
      <c r="A264" s="280" t="s">
        <v>349</v>
      </c>
      <c r="B264" s="280" t="s">
        <v>1793</v>
      </c>
      <c r="C264" s="360" t="s">
        <v>123</v>
      </c>
      <c r="D264" s="361">
        <v>1</v>
      </c>
      <c r="E264" s="362">
        <v>255.94</v>
      </c>
      <c r="F264" s="362">
        <v>255.94</v>
      </c>
      <c r="G264" s="363">
        <v>2.9999999999999997E-4</v>
      </c>
      <c r="H264" s="363">
        <v>0.98530000000000006</v>
      </c>
    </row>
    <row r="265" spans="1:8" ht="38.25">
      <c r="A265" s="280" t="s">
        <v>349</v>
      </c>
      <c r="B265" s="280" t="s">
        <v>2979</v>
      </c>
      <c r="C265" s="360" t="s">
        <v>123</v>
      </c>
      <c r="D265" s="361">
        <v>2</v>
      </c>
      <c r="E265" s="362">
        <v>127.71</v>
      </c>
      <c r="F265" s="362">
        <v>255.42</v>
      </c>
      <c r="G265" s="363">
        <v>2.9999999999999997E-4</v>
      </c>
      <c r="H265" s="363">
        <v>0.98560000000000003</v>
      </c>
    </row>
    <row r="266" spans="1:8" ht="38.25">
      <c r="A266" s="280">
        <v>86900</v>
      </c>
      <c r="B266" s="280" t="s">
        <v>2980</v>
      </c>
      <c r="C266" s="360" t="s">
        <v>123</v>
      </c>
      <c r="D266" s="361">
        <v>1</v>
      </c>
      <c r="E266" s="362">
        <v>251.78</v>
      </c>
      <c r="F266" s="362">
        <v>251.78</v>
      </c>
      <c r="G266" s="363">
        <v>2.9999999999999997E-4</v>
      </c>
      <c r="H266" s="363">
        <v>0.9859</v>
      </c>
    </row>
    <row r="267" spans="1:8" ht="25.5">
      <c r="A267" s="280" t="s">
        <v>365</v>
      </c>
      <c r="B267" s="280" t="s">
        <v>345</v>
      </c>
      <c r="C267" s="360" t="s">
        <v>125</v>
      </c>
      <c r="D267" s="361">
        <v>58.49</v>
      </c>
      <c r="E267" s="362">
        <v>4.25</v>
      </c>
      <c r="F267" s="362">
        <v>248.58</v>
      </c>
      <c r="G267" s="363">
        <v>2.9999999999999997E-4</v>
      </c>
      <c r="H267" s="363">
        <v>0.98620000000000008</v>
      </c>
    </row>
    <row r="268" spans="1:8">
      <c r="A268" s="280">
        <v>98680</v>
      </c>
      <c r="B268" s="280" t="s">
        <v>691</v>
      </c>
      <c r="C268" s="360" t="s">
        <v>125</v>
      </c>
      <c r="D268" s="361">
        <v>7.91</v>
      </c>
      <c r="E268" s="362">
        <v>30.46</v>
      </c>
      <c r="F268" s="362">
        <v>240.93</v>
      </c>
      <c r="G268" s="363">
        <v>2.9999999999999997E-4</v>
      </c>
      <c r="H268" s="363">
        <v>0.98650000000000004</v>
      </c>
    </row>
    <row r="269" spans="1:8">
      <c r="A269" s="280" t="s">
        <v>1794</v>
      </c>
      <c r="B269" s="280" t="s">
        <v>1795</v>
      </c>
      <c r="C269" s="360" t="s">
        <v>125</v>
      </c>
      <c r="D269" s="361">
        <v>27.2</v>
      </c>
      <c r="E269" s="362">
        <v>8.5399999999999991</v>
      </c>
      <c r="F269" s="362">
        <v>232.28</v>
      </c>
      <c r="G269" s="363">
        <v>2.9999999999999997E-4</v>
      </c>
      <c r="H269" s="363">
        <v>0.98680000000000012</v>
      </c>
    </row>
    <row r="270" spans="1:8">
      <c r="A270" s="280" t="s">
        <v>1796</v>
      </c>
      <c r="B270" s="280" t="s">
        <v>1797</v>
      </c>
      <c r="C270" s="360" t="s">
        <v>123</v>
      </c>
      <c r="D270" s="361">
        <v>2</v>
      </c>
      <c r="E270" s="362">
        <v>115.23</v>
      </c>
      <c r="F270" s="362">
        <v>230.46</v>
      </c>
      <c r="G270" s="363">
        <v>2.9999999999999997E-4</v>
      </c>
      <c r="H270" s="363">
        <v>0.98709999999999998</v>
      </c>
    </row>
    <row r="271" spans="1:8">
      <c r="A271" s="280" t="s">
        <v>349</v>
      </c>
      <c r="B271" s="280" t="s">
        <v>1798</v>
      </c>
      <c r="C271" s="360" t="s">
        <v>123</v>
      </c>
      <c r="D271" s="361">
        <v>31</v>
      </c>
      <c r="E271" s="362">
        <v>7.37</v>
      </c>
      <c r="F271" s="362">
        <v>228.47</v>
      </c>
      <c r="G271" s="363">
        <v>2.9999999999999997E-4</v>
      </c>
      <c r="H271" s="363">
        <v>0.98739999999999994</v>
      </c>
    </row>
    <row r="272" spans="1:8">
      <c r="A272" s="280">
        <v>89742</v>
      </c>
      <c r="B272" s="280" t="s">
        <v>1811</v>
      </c>
      <c r="C272" s="360" t="s">
        <v>123</v>
      </c>
      <c r="D272" s="361">
        <v>11</v>
      </c>
      <c r="E272" s="362">
        <v>20.399999999999999</v>
      </c>
      <c r="F272" s="362">
        <v>224.4</v>
      </c>
      <c r="G272" s="363">
        <v>2.9999999999999997E-4</v>
      </c>
      <c r="H272" s="363">
        <v>0.98769999999999991</v>
      </c>
    </row>
    <row r="273" spans="1:8">
      <c r="A273" s="280" t="s">
        <v>349</v>
      </c>
      <c r="B273" s="280" t="s">
        <v>2981</v>
      </c>
      <c r="C273" s="360" t="s">
        <v>126</v>
      </c>
      <c r="D273" s="361">
        <v>60</v>
      </c>
      <c r="E273" s="362">
        <v>3.74</v>
      </c>
      <c r="F273" s="362">
        <v>224.4</v>
      </c>
      <c r="G273" s="363">
        <v>2.9999999999999997E-4</v>
      </c>
      <c r="H273" s="363">
        <v>0.98799999999999999</v>
      </c>
    </row>
    <row r="274" spans="1:8">
      <c r="A274" s="280">
        <v>89748</v>
      </c>
      <c r="B274" s="280" t="s">
        <v>1800</v>
      </c>
      <c r="C274" s="360" t="s">
        <v>123</v>
      </c>
      <c r="D274" s="361">
        <v>9</v>
      </c>
      <c r="E274" s="362">
        <v>24.89</v>
      </c>
      <c r="F274" s="362">
        <v>224.01</v>
      </c>
      <c r="G274" s="363">
        <v>2.9999999999999997E-4</v>
      </c>
      <c r="H274" s="363">
        <v>0.98829999999999996</v>
      </c>
    </row>
    <row r="275" spans="1:8" ht="25.5">
      <c r="A275" s="280">
        <v>91170</v>
      </c>
      <c r="B275" s="280" t="s">
        <v>1801</v>
      </c>
      <c r="C275" s="360" t="s">
        <v>126</v>
      </c>
      <c r="D275" s="361">
        <v>117.06</v>
      </c>
      <c r="E275" s="362">
        <v>1.77</v>
      </c>
      <c r="F275" s="362">
        <v>207.19</v>
      </c>
      <c r="G275" s="363">
        <v>2.9999999999999997E-4</v>
      </c>
      <c r="H275" s="363">
        <v>0.98860000000000003</v>
      </c>
    </row>
    <row r="276" spans="1:8">
      <c r="A276" s="280">
        <v>89501</v>
      </c>
      <c r="B276" s="280" t="s">
        <v>1803</v>
      </c>
      <c r="C276" s="360" t="s">
        <v>123</v>
      </c>
      <c r="D276" s="361">
        <v>22</v>
      </c>
      <c r="E276" s="362">
        <v>9.11</v>
      </c>
      <c r="F276" s="362">
        <v>200.42</v>
      </c>
      <c r="G276" s="363">
        <v>2.9999999999999997E-4</v>
      </c>
      <c r="H276" s="363">
        <v>0.9889</v>
      </c>
    </row>
    <row r="277" spans="1:8">
      <c r="A277" s="280">
        <v>89774</v>
      </c>
      <c r="B277" s="280" t="s">
        <v>1792</v>
      </c>
      <c r="C277" s="360" t="s">
        <v>123</v>
      </c>
      <c r="D277" s="361">
        <v>20</v>
      </c>
      <c r="E277" s="362">
        <v>9.94</v>
      </c>
      <c r="F277" s="362">
        <v>198.8</v>
      </c>
      <c r="G277" s="363">
        <v>2.9999999999999997E-4</v>
      </c>
      <c r="H277" s="363">
        <v>0.98919999999999997</v>
      </c>
    </row>
    <row r="278" spans="1:8">
      <c r="A278" s="280">
        <v>89724</v>
      </c>
      <c r="B278" s="280" t="s">
        <v>1791</v>
      </c>
      <c r="C278" s="360" t="s">
        <v>123</v>
      </c>
      <c r="D278" s="361">
        <v>29</v>
      </c>
      <c r="E278" s="362">
        <v>6.71</v>
      </c>
      <c r="F278" s="362">
        <v>194.59</v>
      </c>
      <c r="G278" s="363">
        <v>2.9999999999999997E-4</v>
      </c>
      <c r="H278" s="363">
        <v>0.98950000000000005</v>
      </c>
    </row>
    <row r="279" spans="1:8">
      <c r="A279" s="280">
        <v>89712</v>
      </c>
      <c r="B279" s="280" t="s">
        <v>1845</v>
      </c>
      <c r="C279" s="360" t="s">
        <v>126</v>
      </c>
      <c r="D279" s="361">
        <v>10</v>
      </c>
      <c r="E279" s="362">
        <v>19.43</v>
      </c>
      <c r="F279" s="362">
        <v>194.3</v>
      </c>
      <c r="G279" s="363">
        <v>2.9999999999999997E-4</v>
      </c>
      <c r="H279" s="363">
        <v>0.98980000000000001</v>
      </c>
    </row>
    <row r="280" spans="1:8">
      <c r="A280" s="280" t="s">
        <v>349</v>
      </c>
      <c r="B280" s="280" t="s">
        <v>1804</v>
      </c>
      <c r="C280" s="360" t="s">
        <v>123</v>
      </c>
      <c r="D280" s="361">
        <v>1</v>
      </c>
      <c r="E280" s="362">
        <v>188.44</v>
      </c>
      <c r="F280" s="362">
        <v>188.44</v>
      </c>
      <c r="G280" s="363">
        <v>2.0000000000000001E-4</v>
      </c>
      <c r="H280" s="363">
        <v>0.99</v>
      </c>
    </row>
    <row r="281" spans="1:8">
      <c r="A281" s="280">
        <v>89509</v>
      </c>
      <c r="B281" s="280" t="s">
        <v>1805</v>
      </c>
      <c r="C281" s="360" t="s">
        <v>126</v>
      </c>
      <c r="D281" s="361">
        <v>10</v>
      </c>
      <c r="E281" s="362">
        <v>18.53</v>
      </c>
      <c r="F281" s="362">
        <v>185.3</v>
      </c>
      <c r="G281" s="363">
        <v>2.0000000000000001E-4</v>
      </c>
      <c r="H281" s="363">
        <v>0.99019999999999997</v>
      </c>
    </row>
    <row r="282" spans="1:8">
      <c r="A282" s="280">
        <v>89797</v>
      </c>
      <c r="B282" s="280" t="s">
        <v>1807</v>
      </c>
      <c r="C282" s="360" t="s">
        <v>123</v>
      </c>
      <c r="D282" s="361">
        <v>6</v>
      </c>
      <c r="E282" s="362">
        <v>30.39</v>
      </c>
      <c r="F282" s="362">
        <v>182.34</v>
      </c>
      <c r="G282" s="363">
        <v>2.0000000000000001E-4</v>
      </c>
      <c r="H282" s="363">
        <v>0.99040000000000006</v>
      </c>
    </row>
    <row r="283" spans="1:8">
      <c r="A283" s="280">
        <v>91953</v>
      </c>
      <c r="B283" s="280" t="s">
        <v>2982</v>
      </c>
      <c r="C283" s="360" t="s">
        <v>123</v>
      </c>
      <c r="D283" s="361">
        <v>10</v>
      </c>
      <c r="E283" s="362">
        <v>16.72</v>
      </c>
      <c r="F283" s="362">
        <v>167.2</v>
      </c>
      <c r="G283" s="363">
        <v>2.0000000000000001E-4</v>
      </c>
      <c r="H283" s="363">
        <v>0.99060000000000004</v>
      </c>
    </row>
    <row r="284" spans="1:8">
      <c r="A284" s="280">
        <v>72251</v>
      </c>
      <c r="B284" s="280" t="s">
        <v>2983</v>
      </c>
      <c r="C284" s="360" t="s">
        <v>126</v>
      </c>
      <c r="D284" s="361">
        <v>15</v>
      </c>
      <c r="E284" s="362">
        <v>11.1</v>
      </c>
      <c r="F284" s="362">
        <v>166.5</v>
      </c>
      <c r="G284" s="363">
        <v>2.0000000000000001E-4</v>
      </c>
      <c r="H284" s="363">
        <v>0.99080000000000001</v>
      </c>
    </row>
    <row r="285" spans="1:8">
      <c r="A285" s="280" t="s">
        <v>349</v>
      </c>
      <c r="B285" s="280" t="s">
        <v>1809</v>
      </c>
      <c r="C285" s="360" t="s">
        <v>123</v>
      </c>
      <c r="D285" s="361">
        <v>15</v>
      </c>
      <c r="E285" s="362">
        <v>11.06</v>
      </c>
      <c r="F285" s="362">
        <v>165.9</v>
      </c>
      <c r="G285" s="363">
        <v>2.0000000000000001E-4</v>
      </c>
      <c r="H285" s="363">
        <v>0.99099999999999999</v>
      </c>
    </row>
    <row r="286" spans="1:8">
      <c r="A286" s="280">
        <v>89502</v>
      </c>
      <c r="B286" s="280" t="s">
        <v>1810</v>
      </c>
      <c r="C286" s="360" t="s">
        <v>123</v>
      </c>
      <c r="D286" s="361">
        <v>16</v>
      </c>
      <c r="E286" s="362">
        <v>10.27</v>
      </c>
      <c r="F286" s="362">
        <v>164.32</v>
      </c>
      <c r="G286" s="363">
        <v>2.0000000000000001E-4</v>
      </c>
      <c r="H286" s="363">
        <v>0.99120000000000008</v>
      </c>
    </row>
    <row r="287" spans="1:8" ht="25.5">
      <c r="A287" s="280" t="s">
        <v>349</v>
      </c>
      <c r="B287" s="280" t="s">
        <v>2531</v>
      </c>
      <c r="C287" s="360" t="s">
        <v>123</v>
      </c>
      <c r="D287" s="361">
        <v>1</v>
      </c>
      <c r="E287" s="362">
        <v>161.09</v>
      </c>
      <c r="F287" s="362">
        <v>161.09</v>
      </c>
      <c r="G287" s="363">
        <v>2.0000000000000001E-4</v>
      </c>
      <c r="H287" s="363">
        <v>0.99140000000000006</v>
      </c>
    </row>
    <row r="288" spans="1:8" ht="25.5">
      <c r="A288" s="280">
        <v>93673</v>
      </c>
      <c r="B288" s="280" t="s">
        <v>2984</v>
      </c>
      <c r="C288" s="360" t="s">
        <v>123</v>
      </c>
      <c r="D288" s="361">
        <v>2</v>
      </c>
      <c r="E288" s="362">
        <v>80</v>
      </c>
      <c r="F288" s="362">
        <v>160</v>
      </c>
      <c r="G288" s="363">
        <v>2.0000000000000001E-4</v>
      </c>
      <c r="H288" s="363">
        <v>0.99159999999999993</v>
      </c>
    </row>
    <row r="289" spans="1:8">
      <c r="A289" s="280" t="s">
        <v>1812</v>
      </c>
      <c r="B289" s="280" t="s">
        <v>1813</v>
      </c>
      <c r="C289" s="360" t="s">
        <v>123</v>
      </c>
      <c r="D289" s="361">
        <v>8</v>
      </c>
      <c r="E289" s="362">
        <v>18.97</v>
      </c>
      <c r="F289" s="362">
        <v>151.76</v>
      </c>
      <c r="G289" s="363">
        <v>2.0000000000000001E-4</v>
      </c>
      <c r="H289" s="363">
        <v>0.99180000000000001</v>
      </c>
    </row>
    <row r="290" spans="1:8" ht="25.5">
      <c r="A290" s="280" t="s">
        <v>349</v>
      </c>
      <c r="B290" s="280" t="s">
        <v>2985</v>
      </c>
      <c r="C290" s="360" t="s">
        <v>123</v>
      </c>
      <c r="D290" s="361">
        <v>3</v>
      </c>
      <c r="E290" s="362">
        <v>50.25</v>
      </c>
      <c r="F290" s="362">
        <v>150.75</v>
      </c>
      <c r="G290" s="363">
        <v>2.0000000000000001E-4</v>
      </c>
      <c r="H290" s="363">
        <v>0.99199999999999999</v>
      </c>
    </row>
    <row r="291" spans="1:8">
      <c r="A291" s="280" t="s">
        <v>349</v>
      </c>
      <c r="B291" s="280" t="s">
        <v>1814</v>
      </c>
      <c r="C291" s="360" t="s">
        <v>123</v>
      </c>
      <c r="D291" s="361">
        <v>81</v>
      </c>
      <c r="E291" s="362">
        <v>1.85</v>
      </c>
      <c r="F291" s="362">
        <v>149.85</v>
      </c>
      <c r="G291" s="363">
        <v>2.0000000000000001E-4</v>
      </c>
      <c r="H291" s="363">
        <v>0.99219999999999997</v>
      </c>
    </row>
    <row r="292" spans="1:8" ht="25.5">
      <c r="A292" s="280">
        <v>72260</v>
      </c>
      <c r="B292" s="280" t="s">
        <v>2986</v>
      </c>
      <c r="C292" s="360" t="s">
        <v>123</v>
      </c>
      <c r="D292" s="361">
        <v>12</v>
      </c>
      <c r="E292" s="362">
        <v>12.39</v>
      </c>
      <c r="F292" s="362">
        <v>148.68</v>
      </c>
      <c r="G292" s="363">
        <v>2.0000000000000001E-4</v>
      </c>
      <c r="H292" s="363">
        <v>0.99239999999999995</v>
      </c>
    </row>
    <row r="293" spans="1:8">
      <c r="A293" s="280">
        <v>95253</v>
      </c>
      <c r="B293" s="280" t="s">
        <v>1815</v>
      </c>
      <c r="C293" s="360" t="s">
        <v>123</v>
      </c>
      <c r="D293" s="361">
        <v>1</v>
      </c>
      <c r="E293" s="362">
        <v>147.91</v>
      </c>
      <c r="F293" s="362">
        <v>147.91</v>
      </c>
      <c r="G293" s="363">
        <v>2.0000000000000001E-4</v>
      </c>
      <c r="H293" s="363">
        <v>0.99260000000000004</v>
      </c>
    </row>
    <row r="294" spans="1:8">
      <c r="A294" s="280" t="s">
        <v>349</v>
      </c>
      <c r="B294" s="280" t="s">
        <v>1816</v>
      </c>
      <c r="C294" s="360" t="s">
        <v>123</v>
      </c>
      <c r="D294" s="361">
        <v>1</v>
      </c>
      <c r="E294" s="362">
        <v>146.72</v>
      </c>
      <c r="F294" s="362">
        <v>146.72</v>
      </c>
      <c r="G294" s="363">
        <v>2.0000000000000001E-4</v>
      </c>
      <c r="H294" s="363">
        <v>0.99280000000000002</v>
      </c>
    </row>
    <row r="295" spans="1:8">
      <c r="A295" s="280">
        <v>89367</v>
      </c>
      <c r="B295" s="280" t="s">
        <v>1817</v>
      </c>
      <c r="C295" s="360" t="s">
        <v>123</v>
      </c>
      <c r="D295" s="361">
        <v>18</v>
      </c>
      <c r="E295" s="362">
        <v>8.15</v>
      </c>
      <c r="F295" s="362">
        <v>146.69999999999999</v>
      </c>
      <c r="G295" s="363">
        <v>2.0000000000000001E-4</v>
      </c>
      <c r="H295" s="363">
        <v>0.99299999999999999</v>
      </c>
    </row>
    <row r="296" spans="1:8" ht="38.25">
      <c r="A296" s="280" t="s">
        <v>1818</v>
      </c>
      <c r="B296" s="280" t="s">
        <v>2987</v>
      </c>
      <c r="C296" s="360" t="s">
        <v>125</v>
      </c>
      <c r="D296" s="361">
        <v>2.13</v>
      </c>
      <c r="E296" s="362">
        <v>68.38</v>
      </c>
      <c r="F296" s="362">
        <v>145.63999999999999</v>
      </c>
      <c r="G296" s="363">
        <v>2.0000000000000001E-4</v>
      </c>
      <c r="H296" s="363">
        <v>0.99319999999999997</v>
      </c>
    </row>
    <row r="297" spans="1:8">
      <c r="A297" s="280">
        <v>97663</v>
      </c>
      <c r="B297" s="280" t="s">
        <v>1819</v>
      </c>
      <c r="C297" s="360" t="s">
        <v>123</v>
      </c>
      <c r="D297" s="361">
        <v>19</v>
      </c>
      <c r="E297" s="362">
        <v>7.54</v>
      </c>
      <c r="F297" s="362">
        <v>143.26</v>
      </c>
      <c r="G297" s="363">
        <v>2.0000000000000001E-4</v>
      </c>
      <c r="H297" s="363">
        <v>0.99340000000000006</v>
      </c>
    </row>
    <row r="298" spans="1:8" ht="25.5">
      <c r="A298" s="280" t="s">
        <v>349</v>
      </c>
      <c r="B298" s="280" t="s">
        <v>341</v>
      </c>
      <c r="C298" s="360" t="s">
        <v>123</v>
      </c>
      <c r="D298" s="361">
        <v>5</v>
      </c>
      <c r="E298" s="362">
        <v>28.49</v>
      </c>
      <c r="F298" s="362">
        <v>142.44999999999999</v>
      </c>
      <c r="G298" s="363">
        <v>2.0000000000000001E-4</v>
      </c>
      <c r="H298" s="363">
        <v>0.99360000000000004</v>
      </c>
    </row>
    <row r="299" spans="1:8">
      <c r="A299" s="280">
        <v>96988</v>
      </c>
      <c r="B299" s="280" t="s">
        <v>1820</v>
      </c>
      <c r="C299" s="360" t="s">
        <v>123</v>
      </c>
      <c r="D299" s="361">
        <v>1</v>
      </c>
      <c r="E299" s="362">
        <v>141.84</v>
      </c>
      <c r="F299" s="362">
        <v>141.84</v>
      </c>
      <c r="G299" s="363">
        <v>2.0000000000000001E-4</v>
      </c>
      <c r="H299" s="363">
        <v>0.99379999999999991</v>
      </c>
    </row>
    <row r="300" spans="1:8">
      <c r="A300" s="280" t="s">
        <v>349</v>
      </c>
      <c r="B300" s="280" t="s">
        <v>1821</v>
      </c>
      <c r="C300" s="360" t="s">
        <v>123</v>
      </c>
      <c r="D300" s="361">
        <v>1</v>
      </c>
      <c r="E300" s="362">
        <v>140.33000000000001</v>
      </c>
      <c r="F300" s="362">
        <v>140.33000000000001</v>
      </c>
      <c r="G300" s="363">
        <v>2.0000000000000001E-4</v>
      </c>
      <c r="H300" s="363">
        <v>0.99400000000000011</v>
      </c>
    </row>
    <row r="301" spans="1:8">
      <c r="A301" s="280" t="s">
        <v>349</v>
      </c>
      <c r="B301" s="280" t="s">
        <v>1822</v>
      </c>
      <c r="C301" s="360" t="s">
        <v>123</v>
      </c>
      <c r="D301" s="361">
        <v>15</v>
      </c>
      <c r="E301" s="362">
        <v>9.1300000000000008</v>
      </c>
      <c r="F301" s="362">
        <v>136.94999999999999</v>
      </c>
      <c r="G301" s="363">
        <v>2.0000000000000001E-4</v>
      </c>
      <c r="H301" s="363">
        <v>0.99419999999999997</v>
      </c>
    </row>
    <row r="302" spans="1:8" ht="25.5">
      <c r="A302" s="280" t="s">
        <v>349</v>
      </c>
      <c r="B302" s="280" t="s">
        <v>1823</v>
      </c>
      <c r="C302" s="360" t="s">
        <v>123</v>
      </c>
      <c r="D302" s="361">
        <v>1</v>
      </c>
      <c r="E302" s="362">
        <v>132.13999999999999</v>
      </c>
      <c r="F302" s="362">
        <v>132.13999999999999</v>
      </c>
      <c r="G302" s="363">
        <v>2.0000000000000001E-4</v>
      </c>
      <c r="H302" s="363">
        <v>0.99439999999999995</v>
      </c>
    </row>
    <row r="303" spans="1:8">
      <c r="A303" s="280">
        <v>91995</v>
      </c>
      <c r="B303" s="280" t="s">
        <v>1824</v>
      </c>
      <c r="C303" s="360" t="s">
        <v>123</v>
      </c>
      <c r="D303" s="361">
        <v>8</v>
      </c>
      <c r="E303" s="362">
        <v>16.3</v>
      </c>
      <c r="F303" s="362">
        <v>130.4</v>
      </c>
      <c r="G303" s="363">
        <v>2.0000000000000001E-4</v>
      </c>
      <c r="H303" s="363">
        <v>0.99459999999999993</v>
      </c>
    </row>
    <row r="304" spans="1:8" ht="51">
      <c r="A304" s="280" t="s">
        <v>349</v>
      </c>
      <c r="B304" s="280" t="s">
        <v>1834</v>
      </c>
      <c r="C304" s="360" t="s">
        <v>123</v>
      </c>
      <c r="D304" s="361">
        <v>1</v>
      </c>
      <c r="E304" s="362">
        <v>124.47</v>
      </c>
      <c r="F304" s="362">
        <v>124.47</v>
      </c>
      <c r="G304" s="363">
        <v>2.0000000000000001E-4</v>
      </c>
      <c r="H304" s="363">
        <v>0.99480000000000002</v>
      </c>
    </row>
    <row r="305" spans="1:8">
      <c r="A305" s="280">
        <v>98463</v>
      </c>
      <c r="B305" s="280" t="s">
        <v>2988</v>
      </c>
      <c r="C305" s="360" t="s">
        <v>123</v>
      </c>
      <c r="D305" s="361">
        <v>197</v>
      </c>
      <c r="E305" s="362">
        <v>0.6</v>
      </c>
      <c r="F305" s="362">
        <v>118.2</v>
      </c>
      <c r="G305" s="363">
        <v>2.0000000000000001E-4</v>
      </c>
      <c r="H305" s="363">
        <v>0.995</v>
      </c>
    </row>
    <row r="306" spans="1:8">
      <c r="A306" s="280">
        <v>91873</v>
      </c>
      <c r="B306" s="280" t="s">
        <v>1825</v>
      </c>
      <c r="C306" s="360" t="s">
        <v>126</v>
      </c>
      <c r="D306" s="361">
        <v>10.4</v>
      </c>
      <c r="E306" s="362">
        <v>11.36</v>
      </c>
      <c r="F306" s="362">
        <v>118.14</v>
      </c>
      <c r="G306" s="363">
        <v>2.0000000000000001E-4</v>
      </c>
      <c r="H306" s="363">
        <v>0.99519999999999997</v>
      </c>
    </row>
    <row r="307" spans="1:8">
      <c r="A307" s="280" t="s">
        <v>349</v>
      </c>
      <c r="B307" s="280" t="s">
        <v>1826</v>
      </c>
      <c r="C307" s="360" t="s">
        <v>123</v>
      </c>
      <c r="D307" s="361">
        <v>5</v>
      </c>
      <c r="E307" s="362">
        <v>23.44</v>
      </c>
      <c r="F307" s="362">
        <v>117.2</v>
      </c>
      <c r="G307" s="363">
        <v>2.0000000000000001E-4</v>
      </c>
      <c r="H307" s="363">
        <v>0.99540000000000006</v>
      </c>
    </row>
    <row r="308" spans="1:8">
      <c r="A308" s="280">
        <v>89746</v>
      </c>
      <c r="B308" s="280" t="s">
        <v>1827</v>
      </c>
      <c r="C308" s="360" t="s">
        <v>123</v>
      </c>
      <c r="D308" s="361">
        <v>7</v>
      </c>
      <c r="E308" s="362">
        <v>16.260000000000002</v>
      </c>
      <c r="F308" s="362">
        <v>113.82</v>
      </c>
      <c r="G308" s="363">
        <v>2.0000000000000001E-4</v>
      </c>
      <c r="H308" s="363">
        <v>0.99560000000000004</v>
      </c>
    </row>
    <row r="309" spans="1:8">
      <c r="A309" s="280" t="s">
        <v>349</v>
      </c>
      <c r="B309" s="280" t="s">
        <v>1828</v>
      </c>
      <c r="C309" s="360" t="s">
        <v>123</v>
      </c>
      <c r="D309" s="361">
        <v>7</v>
      </c>
      <c r="E309" s="362">
        <v>16.07</v>
      </c>
      <c r="F309" s="362">
        <v>112.49</v>
      </c>
      <c r="G309" s="363">
        <v>2.0000000000000001E-4</v>
      </c>
      <c r="H309" s="363">
        <v>0.99580000000000002</v>
      </c>
    </row>
    <row r="310" spans="1:8">
      <c r="A310" s="280" t="s">
        <v>349</v>
      </c>
      <c r="B310" s="280" t="s">
        <v>2989</v>
      </c>
      <c r="C310" s="360" t="s">
        <v>126</v>
      </c>
      <c r="D310" s="361">
        <v>7</v>
      </c>
      <c r="E310" s="362">
        <v>15.74</v>
      </c>
      <c r="F310" s="362">
        <v>110.18</v>
      </c>
      <c r="G310" s="363">
        <v>1E-4</v>
      </c>
      <c r="H310" s="363">
        <v>0.99590000000000001</v>
      </c>
    </row>
    <row r="311" spans="1:8">
      <c r="A311" s="280">
        <v>95727</v>
      </c>
      <c r="B311" s="280" t="s">
        <v>1829</v>
      </c>
      <c r="C311" s="360" t="s">
        <v>126</v>
      </c>
      <c r="D311" s="361">
        <v>25.6</v>
      </c>
      <c r="E311" s="362">
        <v>4.26</v>
      </c>
      <c r="F311" s="362">
        <v>109.05</v>
      </c>
      <c r="G311" s="363">
        <v>1E-4</v>
      </c>
      <c r="H311" s="363">
        <v>0.996</v>
      </c>
    </row>
    <row r="312" spans="1:8">
      <c r="A312" s="280" t="s">
        <v>349</v>
      </c>
      <c r="B312" s="280" t="s">
        <v>1830</v>
      </c>
      <c r="C312" s="360" t="s">
        <v>123</v>
      </c>
      <c r="D312" s="361">
        <v>1</v>
      </c>
      <c r="E312" s="362">
        <v>102.2</v>
      </c>
      <c r="F312" s="362">
        <v>102.2</v>
      </c>
      <c r="G312" s="363">
        <v>1E-4</v>
      </c>
      <c r="H312" s="363">
        <v>0.99609999999999999</v>
      </c>
    </row>
    <row r="313" spans="1:8">
      <c r="A313" s="280" t="s">
        <v>349</v>
      </c>
      <c r="B313" s="280" t="s">
        <v>2990</v>
      </c>
      <c r="C313" s="360" t="s">
        <v>123</v>
      </c>
      <c r="D313" s="361">
        <v>22</v>
      </c>
      <c r="E313" s="362">
        <v>4.63</v>
      </c>
      <c r="F313" s="362">
        <v>101.86</v>
      </c>
      <c r="G313" s="363">
        <v>1E-4</v>
      </c>
      <c r="H313" s="363">
        <v>0.99620000000000009</v>
      </c>
    </row>
    <row r="314" spans="1:8">
      <c r="A314" s="280" t="s">
        <v>1832</v>
      </c>
      <c r="B314" s="280" t="s">
        <v>1833</v>
      </c>
      <c r="C314" s="360" t="s">
        <v>123</v>
      </c>
      <c r="D314" s="361">
        <v>12</v>
      </c>
      <c r="E314" s="362">
        <v>8.39</v>
      </c>
      <c r="F314" s="362">
        <v>100.68</v>
      </c>
      <c r="G314" s="363">
        <v>1E-4</v>
      </c>
      <c r="H314" s="363">
        <v>0.99629999999999996</v>
      </c>
    </row>
    <row r="315" spans="1:8">
      <c r="A315" s="280" t="s">
        <v>349</v>
      </c>
      <c r="B315" s="280" t="s">
        <v>2991</v>
      </c>
      <c r="C315" s="360" t="s">
        <v>123</v>
      </c>
      <c r="D315" s="361">
        <v>8</v>
      </c>
      <c r="E315" s="362">
        <v>12.27</v>
      </c>
      <c r="F315" s="362">
        <v>98.16</v>
      </c>
      <c r="G315" s="363">
        <v>1E-4</v>
      </c>
      <c r="H315" s="363">
        <v>0.99639999999999995</v>
      </c>
    </row>
    <row r="316" spans="1:8">
      <c r="A316" s="280">
        <v>89744</v>
      </c>
      <c r="B316" s="280" t="s">
        <v>1827</v>
      </c>
      <c r="C316" s="360" t="s">
        <v>123</v>
      </c>
      <c r="D316" s="361">
        <v>6</v>
      </c>
      <c r="E316" s="362">
        <v>16.3</v>
      </c>
      <c r="F316" s="362">
        <v>97.8</v>
      </c>
      <c r="G316" s="363">
        <v>1E-4</v>
      </c>
      <c r="H316" s="363">
        <v>0.99650000000000005</v>
      </c>
    </row>
    <row r="317" spans="1:8">
      <c r="A317" s="280">
        <v>96987</v>
      </c>
      <c r="B317" s="280" t="s">
        <v>1836</v>
      </c>
      <c r="C317" s="360" t="s">
        <v>123</v>
      </c>
      <c r="D317" s="361">
        <v>1</v>
      </c>
      <c r="E317" s="362">
        <v>95.69</v>
      </c>
      <c r="F317" s="362">
        <v>95.69</v>
      </c>
      <c r="G317" s="363">
        <v>1E-4</v>
      </c>
      <c r="H317" s="363">
        <v>0.99659999999999993</v>
      </c>
    </row>
    <row r="318" spans="1:8">
      <c r="A318" s="280" t="s">
        <v>349</v>
      </c>
      <c r="B318" s="280" t="s">
        <v>2992</v>
      </c>
      <c r="C318" s="360" t="s">
        <v>123</v>
      </c>
      <c r="D318" s="361">
        <v>2</v>
      </c>
      <c r="E318" s="362">
        <v>47.57</v>
      </c>
      <c r="F318" s="362">
        <v>95.14</v>
      </c>
      <c r="G318" s="363">
        <v>1E-4</v>
      </c>
      <c r="H318" s="363">
        <v>0.99670000000000003</v>
      </c>
    </row>
    <row r="319" spans="1:8">
      <c r="A319" s="280">
        <v>96989</v>
      </c>
      <c r="B319" s="280" t="s">
        <v>1837</v>
      </c>
      <c r="C319" s="360" t="s">
        <v>123</v>
      </c>
      <c r="D319" s="361">
        <v>1</v>
      </c>
      <c r="E319" s="362">
        <v>93.32</v>
      </c>
      <c r="F319" s="362">
        <v>93.32</v>
      </c>
      <c r="G319" s="363">
        <v>1E-4</v>
      </c>
      <c r="H319" s="363">
        <v>0.99680000000000002</v>
      </c>
    </row>
    <row r="320" spans="1:8">
      <c r="A320" s="280">
        <v>89726</v>
      </c>
      <c r="B320" s="280" t="s">
        <v>1835</v>
      </c>
      <c r="C320" s="360" t="s">
        <v>123</v>
      </c>
      <c r="D320" s="361">
        <v>18</v>
      </c>
      <c r="E320" s="362">
        <v>5.08</v>
      </c>
      <c r="F320" s="362">
        <v>91.44</v>
      </c>
      <c r="G320" s="363">
        <v>1E-4</v>
      </c>
      <c r="H320" s="363">
        <v>0.99690000000000001</v>
      </c>
    </row>
    <row r="321" spans="1:8">
      <c r="A321" s="280" t="s">
        <v>349</v>
      </c>
      <c r="B321" s="280" t="s">
        <v>1838</v>
      </c>
      <c r="C321" s="360" t="s">
        <v>123</v>
      </c>
      <c r="D321" s="361">
        <v>2</v>
      </c>
      <c r="E321" s="362">
        <v>45.37</v>
      </c>
      <c r="F321" s="362">
        <v>90.74</v>
      </c>
      <c r="G321" s="363">
        <v>1E-4</v>
      </c>
      <c r="H321" s="363">
        <v>0.997</v>
      </c>
    </row>
    <row r="322" spans="1:8">
      <c r="A322" s="280">
        <v>89362</v>
      </c>
      <c r="B322" s="280" t="s">
        <v>1839</v>
      </c>
      <c r="C322" s="360" t="s">
        <v>123</v>
      </c>
      <c r="D322" s="361">
        <v>15</v>
      </c>
      <c r="E322" s="362">
        <v>6.01</v>
      </c>
      <c r="F322" s="362">
        <v>90.15</v>
      </c>
      <c r="G322" s="363">
        <v>1E-4</v>
      </c>
      <c r="H322" s="363">
        <v>0.99709999999999999</v>
      </c>
    </row>
    <row r="323" spans="1:8">
      <c r="A323" s="280">
        <v>92023</v>
      </c>
      <c r="B323" s="280" t="s">
        <v>1840</v>
      </c>
      <c r="C323" s="360" t="s">
        <v>123</v>
      </c>
      <c r="D323" s="361">
        <v>3</v>
      </c>
      <c r="E323" s="362">
        <v>29.66</v>
      </c>
      <c r="F323" s="362">
        <v>88.98</v>
      </c>
      <c r="G323" s="363">
        <v>1E-4</v>
      </c>
      <c r="H323" s="363">
        <v>0.99719999999999998</v>
      </c>
    </row>
    <row r="324" spans="1:8">
      <c r="A324" s="280" t="s">
        <v>349</v>
      </c>
      <c r="B324" s="280" t="s">
        <v>1841</v>
      </c>
      <c r="C324" s="360" t="s">
        <v>1148</v>
      </c>
      <c r="D324" s="361">
        <v>1</v>
      </c>
      <c r="E324" s="362">
        <v>87.93</v>
      </c>
      <c r="F324" s="362">
        <v>87.93</v>
      </c>
      <c r="G324" s="363">
        <v>1E-4</v>
      </c>
      <c r="H324" s="363">
        <v>0.99730000000000008</v>
      </c>
    </row>
    <row r="325" spans="1:8">
      <c r="A325" s="280">
        <v>91834</v>
      </c>
      <c r="B325" s="280" t="s">
        <v>2533</v>
      </c>
      <c r="C325" s="360" t="s">
        <v>126</v>
      </c>
      <c r="D325" s="361">
        <v>16</v>
      </c>
      <c r="E325" s="362">
        <v>5.27</v>
      </c>
      <c r="F325" s="362">
        <v>84.32</v>
      </c>
      <c r="G325" s="363">
        <v>1E-4</v>
      </c>
      <c r="H325" s="363">
        <v>0.99739999999999995</v>
      </c>
    </row>
    <row r="326" spans="1:8" ht="25.5">
      <c r="A326" s="280" t="s">
        <v>349</v>
      </c>
      <c r="B326" s="280" t="s">
        <v>2534</v>
      </c>
      <c r="C326" s="360" t="s">
        <v>123</v>
      </c>
      <c r="D326" s="361">
        <v>3</v>
      </c>
      <c r="E326" s="362">
        <v>28.09</v>
      </c>
      <c r="F326" s="362">
        <v>84.27</v>
      </c>
      <c r="G326" s="363">
        <v>1E-4</v>
      </c>
      <c r="H326" s="363">
        <v>0.99750000000000005</v>
      </c>
    </row>
    <row r="327" spans="1:8" ht="25.5">
      <c r="A327" s="280" t="s">
        <v>1725</v>
      </c>
      <c r="B327" s="280" t="s">
        <v>2993</v>
      </c>
      <c r="C327" s="360" t="s">
        <v>123</v>
      </c>
      <c r="D327" s="361">
        <v>1</v>
      </c>
      <c r="E327" s="362">
        <v>83.45</v>
      </c>
      <c r="F327" s="362">
        <v>83.45</v>
      </c>
      <c r="G327" s="363">
        <v>1E-4</v>
      </c>
      <c r="H327" s="363">
        <v>0.99760000000000004</v>
      </c>
    </row>
    <row r="328" spans="1:8">
      <c r="A328" s="280">
        <v>89750</v>
      </c>
      <c r="B328" s="280" t="s">
        <v>1842</v>
      </c>
      <c r="C328" s="360" t="s">
        <v>123</v>
      </c>
      <c r="D328" s="361">
        <v>2</v>
      </c>
      <c r="E328" s="362">
        <v>40.15</v>
      </c>
      <c r="F328" s="362">
        <v>80.3</v>
      </c>
      <c r="G328" s="363">
        <v>1E-4</v>
      </c>
      <c r="H328" s="363">
        <v>0.99769999999999992</v>
      </c>
    </row>
    <row r="329" spans="1:8">
      <c r="A329" s="280" t="s">
        <v>349</v>
      </c>
      <c r="B329" s="280" t="s">
        <v>1843</v>
      </c>
      <c r="C329" s="360" t="s">
        <v>123</v>
      </c>
      <c r="D329" s="361">
        <v>9</v>
      </c>
      <c r="E329" s="362">
        <v>8.75</v>
      </c>
      <c r="F329" s="362">
        <v>78.75</v>
      </c>
      <c r="G329" s="363">
        <v>1E-4</v>
      </c>
      <c r="H329" s="363">
        <v>0.99780000000000002</v>
      </c>
    </row>
    <row r="330" spans="1:8">
      <c r="A330" s="280" t="s">
        <v>349</v>
      </c>
      <c r="B330" s="280" t="s">
        <v>1846</v>
      </c>
      <c r="C330" s="360" t="s">
        <v>123</v>
      </c>
      <c r="D330" s="361">
        <v>12</v>
      </c>
      <c r="E330" s="362">
        <v>6.45</v>
      </c>
      <c r="F330" s="362">
        <v>77.400000000000006</v>
      </c>
      <c r="G330" s="363">
        <v>1E-4</v>
      </c>
      <c r="H330" s="363">
        <v>0.99790000000000001</v>
      </c>
    </row>
    <row r="331" spans="1:8">
      <c r="A331" s="280" t="s">
        <v>349</v>
      </c>
      <c r="B331" s="280" t="s">
        <v>1847</v>
      </c>
      <c r="C331" s="360" t="s">
        <v>125</v>
      </c>
      <c r="D331" s="361">
        <v>58.03</v>
      </c>
      <c r="E331" s="362">
        <v>1.28</v>
      </c>
      <c r="F331" s="362">
        <v>74.27</v>
      </c>
      <c r="G331" s="363">
        <v>1E-4</v>
      </c>
      <c r="H331" s="363">
        <v>0.998</v>
      </c>
    </row>
    <row r="332" spans="1:8">
      <c r="A332" s="280">
        <v>89809</v>
      </c>
      <c r="B332" s="280" t="s">
        <v>1848</v>
      </c>
      <c r="C332" s="360" t="s">
        <v>123</v>
      </c>
      <c r="D332" s="361">
        <v>6</v>
      </c>
      <c r="E332" s="362">
        <v>12.2</v>
      </c>
      <c r="F332" s="362">
        <v>73.2</v>
      </c>
      <c r="G332" s="363">
        <v>1E-4</v>
      </c>
      <c r="H332" s="363">
        <v>0.99809999999999999</v>
      </c>
    </row>
    <row r="333" spans="1:8">
      <c r="A333" s="280" t="s">
        <v>1849</v>
      </c>
      <c r="B333" s="280" t="s">
        <v>1850</v>
      </c>
      <c r="C333" s="360" t="s">
        <v>123</v>
      </c>
      <c r="D333" s="361">
        <v>1</v>
      </c>
      <c r="E333" s="362">
        <v>71.14</v>
      </c>
      <c r="F333" s="362">
        <v>71.14</v>
      </c>
      <c r="G333" s="363">
        <v>1E-4</v>
      </c>
      <c r="H333" s="363">
        <v>0.99819999999999998</v>
      </c>
    </row>
    <row r="334" spans="1:8" ht="38.25">
      <c r="A334" s="280" t="s">
        <v>349</v>
      </c>
      <c r="B334" s="280" t="s">
        <v>2994</v>
      </c>
      <c r="C334" s="360" t="s">
        <v>123</v>
      </c>
      <c r="D334" s="361">
        <v>1</v>
      </c>
      <c r="E334" s="362">
        <v>68.069999999999993</v>
      </c>
      <c r="F334" s="362">
        <v>68.069999999999993</v>
      </c>
      <c r="G334" s="363">
        <v>1E-4</v>
      </c>
      <c r="H334" s="363">
        <v>0.99829999999999997</v>
      </c>
    </row>
    <row r="335" spans="1:8">
      <c r="A335" s="280" t="s">
        <v>349</v>
      </c>
      <c r="B335" s="280" t="s">
        <v>1851</v>
      </c>
      <c r="C335" s="360" t="s">
        <v>123</v>
      </c>
      <c r="D335" s="361">
        <v>9</v>
      </c>
      <c r="E335" s="362">
        <v>7.17</v>
      </c>
      <c r="F335" s="362">
        <v>64.53</v>
      </c>
      <c r="G335" s="363">
        <v>1E-4</v>
      </c>
      <c r="H335" s="363">
        <v>0.99840000000000007</v>
      </c>
    </row>
    <row r="336" spans="1:8">
      <c r="A336" s="280">
        <v>97596</v>
      </c>
      <c r="B336" s="280" t="s">
        <v>1852</v>
      </c>
      <c r="C336" s="360" t="s">
        <v>123</v>
      </c>
      <c r="D336" s="361">
        <v>2</v>
      </c>
      <c r="E336" s="362">
        <v>31.64</v>
      </c>
      <c r="F336" s="362">
        <v>63.28</v>
      </c>
      <c r="G336" s="363">
        <v>1E-4</v>
      </c>
      <c r="H336" s="363">
        <v>0.99849999999999994</v>
      </c>
    </row>
    <row r="337" spans="1:8">
      <c r="A337" s="280" t="s">
        <v>2995</v>
      </c>
      <c r="B337" s="280" t="s">
        <v>2996</v>
      </c>
      <c r="C337" s="360" t="s">
        <v>123</v>
      </c>
      <c r="D337" s="361">
        <v>2</v>
      </c>
      <c r="E337" s="362">
        <v>31.34</v>
      </c>
      <c r="F337" s="362">
        <v>62.68</v>
      </c>
      <c r="G337" s="363">
        <v>1E-4</v>
      </c>
      <c r="H337" s="363">
        <v>0.99860000000000004</v>
      </c>
    </row>
    <row r="338" spans="1:8">
      <c r="A338" s="280" t="s">
        <v>2995</v>
      </c>
      <c r="B338" s="280" t="s">
        <v>2997</v>
      </c>
      <c r="C338" s="360" t="s">
        <v>123</v>
      </c>
      <c r="D338" s="361">
        <v>2</v>
      </c>
      <c r="E338" s="362">
        <v>31.02</v>
      </c>
      <c r="F338" s="362">
        <v>62.04</v>
      </c>
      <c r="G338" s="363">
        <v>1E-4</v>
      </c>
      <c r="H338" s="363">
        <v>0.99870000000000003</v>
      </c>
    </row>
    <row r="339" spans="1:8" ht="25.5">
      <c r="A339" s="280" t="s">
        <v>349</v>
      </c>
      <c r="B339" s="280" t="s">
        <v>2535</v>
      </c>
      <c r="C339" s="360" t="s">
        <v>123</v>
      </c>
      <c r="D339" s="361">
        <v>4</v>
      </c>
      <c r="E339" s="362">
        <v>15.5</v>
      </c>
      <c r="F339" s="362">
        <v>62</v>
      </c>
      <c r="G339" s="363">
        <v>1E-4</v>
      </c>
      <c r="H339" s="363">
        <v>0.99879999999999991</v>
      </c>
    </row>
    <row r="340" spans="1:8">
      <c r="A340" s="280" t="s">
        <v>349</v>
      </c>
      <c r="B340" s="280" t="s">
        <v>2536</v>
      </c>
      <c r="C340" s="360" t="s">
        <v>123</v>
      </c>
      <c r="D340" s="361">
        <v>1</v>
      </c>
      <c r="E340" s="362">
        <v>60.63</v>
      </c>
      <c r="F340" s="362">
        <v>60.63</v>
      </c>
      <c r="G340" s="363">
        <v>1E-4</v>
      </c>
      <c r="H340" s="363">
        <v>0.99890000000000001</v>
      </c>
    </row>
    <row r="341" spans="1:8" ht="25.5">
      <c r="A341" s="280">
        <v>96619</v>
      </c>
      <c r="B341" s="280" t="s">
        <v>347</v>
      </c>
      <c r="C341" s="360" t="s">
        <v>125</v>
      </c>
      <c r="D341" s="361">
        <v>2.93</v>
      </c>
      <c r="E341" s="362">
        <v>20.49</v>
      </c>
      <c r="F341" s="362">
        <v>60.03</v>
      </c>
      <c r="G341" s="363">
        <v>1E-4</v>
      </c>
      <c r="H341" s="363">
        <v>0.99900000000000011</v>
      </c>
    </row>
    <row r="342" spans="1:8">
      <c r="A342" s="280">
        <v>89398</v>
      </c>
      <c r="B342" s="280" t="s">
        <v>1853</v>
      </c>
      <c r="C342" s="360" t="s">
        <v>123</v>
      </c>
      <c r="D342" s="361">
        <v>5</v>
      </c>
      <c r="E342" s="362">
        <v>11.88</v>
      </c>
      <c r="F342" s="362">
        <v>59.4</v>
      </c>
      <c r="G342" s="363">
        <v>1E-4</v>
      </c>
      <c r="H342" s="363">
        <v>0.99909999999999999</v>
      </c>
    </row>
    <row r="343" spans="1:8" ht="25.5">
      <c r="A343" s="280">
        <v>93659</v>
      </c>
      <c r="B343" s="280" t="s">
        <v>2998</v>
      </c>
      <c r="C343" s="360" t="s">
        <v>123</v>
      </c>
      <c r="D343" s="361">
        <v>3</v>
      </c>
      <c r="E343" s="362">
        <v>19.46</v>
      </c>
      <c r="F343" s="362">
        <v>58.38</v>
      </c>
      <c r="G343" s="363">
        <v>1E-4</v>
      </c>
      <c r="H343" s="363">
        <v>0.99919999999999998</v>
      </c>
    </row>
    <row r="344" spans="1:8">
      <c r="A344" s="280" t="s">
        <v>367</v>
      </c>
      <c r="B344" s="280" t="s">
        <v>1863</v>
      </c>
      <c r="C344" s="360" t="s">
        <v>123</v>
      </c>
      <c r="D344" s="361">
        <v>4</v>
      </c>
      <c r="E344" s="362">
        <v>13.99</v>
      </c>
      <c r="F344" s="362">
        <v>55.96</v>
      </c>
      <c r="G344" s="363">
        <v>1E-4</v>
      </c>
      <c r="H344" s="363">
        <v>0.99930000000000008</v>
      </c>
    </row>
    <row r="345" spans="1:8">
      <c r="A345" s="280">
        <v>89805</v>
      </c>
      <c r="B345" s="280" t="s">
        <v>1858</v>
      </c>
      <c r="C345" s="360" t="s">
        <v>123</v>
      </c>
      <c r="D345" s="361">
        <v>6</v>
      </c>
      <c r="E345" s="362">
        <v>9.0299999999999994</v>
      </c>
      <c r="F345" s="362">
        <v>54.18</v>
      </c>
      <c r="G345" s="363">
        <v>1E-4</v>
      </c>
      <c r="H345" s="363">
        <v>0.99939999999999996</v>
      </c>
    </row>
    <row r="346" spans="1:8">
      <c r="A346" s="280" t="s">
        <v>2537</v>
      </c>
      <c r="B346" s="280" t="s">
        <v>2538</v>
      </c>
      <c r="C346" s="360" t="s">
        <v>123</v>
      </c>
      <c r="D346" s="361">
        <v>1</v>
      </c>
      <c r="E346" s="362">
        <v>51.1</v>
      </c>
      <c r="F346" s="362">
        <v>51.1</v>
      </c>
      <c r="G346" s="363">
        <v>1E-4</v>
      </c>
      <c r="H346" s="363">
        <v>0.99950000000000006</v>
      </c>
    </row>
    <row r="347" spans="1:8">
      <c r="A347" s="280">
        <v>89495</v>
      </c>
      <c r="B347" s="280" t="s">
        <v>1854</v>
      </c>
      <c r="C347" s="360" t="s">
        <v>123</v>
      </c>
      <c r="D347" s="361">
        <v>7</v>
      </c>
      <c r="E347" s="362">
        <v>6.37</v>
      </c>
      <c r="F347" s="362">
        <v>44.59</v>
      </c>
      <c r="G347" s="363">
        <v>1E-4</v>
      </c>
      <c r="H347" s="363">
        <v>0.99959999999999993</v>
      </c>
    </row>
    <row r="348" spans="1:8">
      <c r="A348" s="280" t="s">
        <v>349</v>
      </c>
      <c r="B348" s="280" t="s">
        <v>1855</v>
      </c>
      <c r="C348" s="360" t="s">
        <v>123</v>
      </c>
      <c r="D348" s="361">
        <v>2</v>
      </c>
      <c r="E348" s="362">
        <v>21.98</v>
      </c>
      <c r="F348" s="362">
        <v>43.96</v>
      </c>
      <c r="G348" s="363">
        <v>1E-4</v>
      </c>
      <c r="H348" s="363">
        <v>0.99970000000000003</v>
      </c>
    </row>
    <row r="349" spans="1:8" ht="25.5">
      <c r="A349" s="280" t="s">
        <v>349</v>
      </c>
      <c r="B349" s="280" t="s">
        <v>1856</v>
      </c>
      <c r="C349" s="360" t="s">
        <v>126</v>
      </c>
      <c r="D349" s="361">
        <v>0.7</v>
      </c>
      <c r="E349" s="362">
        <v>62.2</v>
      </c>
      <c r="F349" s="362">
        <v>43.54</v>
      </c>
      <c r="G349" s="363">
        <v>1E-4</v>
      </c>
      <c r="H349" s="363">
        <v>0.99980000000000002</v>
      </c>
    </row>
    <row r="350" spans="1:8">
      <c r="A350" s="280" t="s">
        <v>349</v>
      </c>
      <c r="B350" s="280" t="s">
        <v>2999</v>
      </c>
      <c r="C350" s="360" t="s">
        <v>123</v>
      </c>
      <c r="D350" s="361">
        <v>1</v>
      </c>
      <c r="E350" s="362">
        <v>38.29</v>
      </c>
      <c r="F350" s="362">
        <v>38.29</v>
      </c>
      <c r="G350" s="363">
        <v>1E-4</v>
      </c>
      <c r="H350" s="363">
        <v>0.9998999999999999</v>
      </c>
    </row>
    <row r="351" spans="1:8">
      <c r="A351" s="280">
        <v>89737</v>
      </c>
      <c r="B351" s="280" t="s">
        <v>1857</v>
      </c>
      <c r="C351" s="360" t="s">
        <v>123</v>
      </c>
      <c r="D351" s="361">
        <v>3</v>
      </c>
      <c r="E351" s="362">
        <v>12.49</v>
      </c>
      <c r="F351" s="362">
        <v>37.47</v>
      </c>
      <c r="G351" s="363">
        <v>1E-4</v>
      </c>
      <c r="H351" s="363">
        <v>1</v>
      </c>
    </row>
    <row r="352" spans="1:8">
      <c r="A352" s="280">
        <v>94707</v>
      </c>
      <c r="B352" s="280" t="s">
        <v>1859</v>
      </c>
      <c r="C352" s="360" t="s">
        <v>123</v>
      </c>
      <c r="D352" s="361">
        <v>1</v>
      </c>
      <c r="E352" s="362">
        <v>33.1</v>
      </c>
      <c r="F352" s="362">
        <v>33.1</v>
      </c>
      <c r="G352" s="363">
        <v>0</v>
      </c>
      <c r="H352" s="363">
        <v>1</v>
      </c>
    </row>
    <row r="353" spans="1:8">
      <c r="A353" s="280" t="s">
        <v>349</v>
      </c>
      <c r="B353" s="280" t="s">
        <v>1799</v>
      </c>
      <c r="C353" s="360" t="s">
        <v>123</v>
      </c>
      <c r="D353" s="361">
        <v>1</v>
      </c>
      <c r="E353" s="362">
        <v>32.03</v>
      </c>
      <c r="F353" s="362">
        <v>32.03</v>
      </c>
      <c r="G353" s="363">
        <v>0</v>
      </c>
      <c r="H353" s="363">
        <v>1</v>
      </c>
    </row>
    <row r="354" spans="1:8">
      <c r="A354" s="280">
        <v>89753</v>
      </c>
      <c r="B354" s="280" t="s">
        <v>1860</v>
      </c>
      <c r="C354" s="360" t="s">
        <v>123</v>
      </c>
      <c r="D354" s="361">
        <v>5</v>
      </c>
      <c r="E354" s="362">
        <v>6.01</v>
      </c>
      <c r="F354" s="362">
        <v>30.05</v>
      </c>
      <c r="G354" s="363">
        <v>0</v>
      </c>
      <c r="H354" s="363">
        <v>1</v>
      </c>
    </row>
    <row r="355" spans="1:8">
      <c r="A355" s="280">
        <v>89731</v>
      </c>
      <c r="B355" s="280" t="s">
        <v>1861</v>
      </c>
      <c r="C355" s="360" t="s">
        <v>123</v>
      </c>
      <c r="D355" s="361">
        <v>4</v>
      </c>
      <c r="E355" s="362">
        <v>7.36</v>
      </c>
      <c r="F355" s="362">
        <v>29.44</v>
      </c>
      <c r="G355" s="363">
        <v>0</v>
      </c>
      <c r="H355" s="363">
        <v>1</v>
      </c>
    </row>
    <row r="356" spans="1:8">
      <c r="A356" s="280">
        <v>89368</v>
      </c>
      <c r="B356" s="280" t="s">
        <v>1862</v>
      </c>
      <c r="C356" s="360" t="s">
        <v>123</v>
      </c>
      <c r="D356" s="361">
        <v>3</v>
      </c>
      <c r="E356" s="362">
        <v>9.5500000000000007</v>
      </c>
      <c r="F356" s="362">
        <v>28.65</v>
      </c>
      <c r="G356" s="363">
        <v>0</v>
      </c>
      <c r="H356" s="363">
        <v>1</v>
      </c>
    </row>
    <row r="357" spans="1:8">
      <c r="A357" s="280" t="s">
        <v>349</v>
      </c>
      <c r="B357" s="280" t="s">
        <v>1864</v>
      </c>
      <c r="C357" s="360" t="s">
        <v>123</v>
      </c>
      <c r="D357" s="361">
        <v>1</v>
      </c>
      <c r="E357" s="362">
        <v>27.82</v>
      </c>
      <c r="F357" s="362">
        <v>27.82</v>
      </c>
      <c r="G357" s="363">
        <v>0</v>
      </c>
      <c r="H357" s="363">
        <v>1</v>
      </c>
    </row>
    <row r="358" spans="1:8">
      <c r="A358" s="280">
        <v>89732</v>
      </c>
      <c r="B358" s="280" t="s">
        <v>1865</v>
      </c>
      <c r="C358" s="360" t="s">
        <v>123</v>
      </c>
      <c r="D358" s="361">
        <v>3</v>
      </c>
      <c r="E358" s="362">
        <v>7.74</v>
      </c>
      <c r="F358" s="362">
        <v>23.22</v>
      </c>
      <c r="G358" s="363">
        <v>0</v>
      </c>
      <c r="H358" s="363">
        <v>1</v>
      </c>
    </row>
    <row r="359" spans="1:8">
      <c r="A359" s="280">
        <v>89795</v>
      </c>
      <c r="B359" s="280" t="s">
        <v>1866</v>
      </c>
      <c r="C359" s="360" t="s">
        <v>123</v>
      </c>
      <c r="D359" s="361">
        <v>1</v>
      </c>
      <c r="E359" s="362">
        <v>23.12</v>
      </c>
      <c r="F359" s="362">
        <v>23.12</v>
      </c>
      <c r="G359" s="363">
        <v>0</v>
      </c>
      <c r="H359" s="363">
        <v>1</v>
      </c>
    </row>
    <row r="360" spans="1:8">
      <c r="A360" s="280">
        <v>91896</v>
      </c>
      <c r="B360" s="280" t="s">
        <v>1867</v>
      </c>
      <c r="C360" s="360" t="s">
        <v>123</v>
      </c>
      <c r="D360" s="361">
        <v>2</v>
      </c>
      <c r="E360" s="362">
        <v>10.96</v>
      </c>
      <c r="F360" s="362">
        <v>21.92</v>
      </c>
      <c r="G360" s="363">
        <v>0</v>
      </c>
      <c r="H360" s="363">
        <v>1</v>
      </c>
    </row>
    <row r="361" spans="1:8">
      <c r="A361" s="280">
        <v>89833</v>
      </c>
      <c r="B361" s="280" t="s">
        <v>1868</v>
      </c>
      <c r="C361" s="360" t="s">
        <v>123</v>
      </c>
      <c r="D361" s="361">
        <v>1</v>
      </c>
      <c r="E361" s="362">
        <v>21.48</v>
      </c>
      <c r="F361" s="362">
        <v>21.48</v>
      </c>
      <c r="G361" s="363">
        <v>0</v>
      </c>
      <c r="H361" s="363">
        <v>1</v>
      </c>
    </row>
    <row r="362" spans="1:8">
      <c r="A362" s="280">
        <v>89707</v>
      </c>
      <c r="B362" s="280" t="s">
        <v>2539</v>
      </c>
      <c r="C362" s="360" t="s">
        <v>123</v>
      </c>
      <c r="D362" s="361">
        <v>1</v>
      </c>
      <c r="E362" s="362">
        <v>20.54</v>
      </c>
      <c r="F362" s="362">
        <v>20.54</v>
      </c>
      <c r="G362" s="363">
        <v>0</v>
      </c>
      <c r="H362" s="363">
        <v>1</v>
      </c>
    </row>
    <row r="363" spans="1:8">
      <c r="A363" s="280">
        <v>91996</v>
      </c>
      <c r="B363" s="280" t="s">
        <v>1869</v>
      </c>
      <c r="C363" s="360" t="s">
        <v>123</v>
      </c>
      <c r="D363" s="361">
        <v>1</v>
      </c>
      <c r="E363" s="362">
        <v>19.97</v>
      </c>
      <c r="F363" s="362">
        <v>19.97</v>
      </c>
      <c r="G363" s="363">
        <v>0</v>
      </c>
      <c r="H363" s="363">
        <v>1</v>
      </c>
    </row>
    <row r="364" spans="1:8">
      <c r="A364" s="280" t="s">
        <v>349</v>
      </c>
      <c r="B364" s="280" t="s">
        <v>1870</v>
      </c>
      <c r="C364" s="360" t="s">
        <v>123</v>
      </c>
      <c r="D364" s="361">
        <v>30</v>
      </c>
      <c r="E364" s="362">
        <v>0.59</v>
      </c>
      <c r="F364" s="362">
        <v>17.7</v>
      </c>
      <c r="G364" s="363">
        <v>0</v>
      </c>
      <c r="H364" s="363">
        <v>1</v>
      </c>
    </row>
    <row r="365" spans="1:8">
      <c r="A365" s="280" t="s">
        <v>349</v>
      </c>
      <c r="B365" s="280" t="s">
        <v>1871</v>
      </c>
      <c r="C365" s="360" t="s">
        <v>123</v>
      </c>
      <c r="D365" s="361">
        <v>1</v>
      </c>
      <c r="E365" s="362">
        <v>17.600000000000001</v>
      </c>
      <c r="F365" s="362">
        <v>17.600000000000001</v>
      </c>
      <c r="G365" s="363">
        <v>0</v>
      </c>
      <c r="H365" s="363">
        <v>1</v>
      </c>
    </row>
    <row r="366" spans="1:8">
      <c r="A366" s="280">
        <v>89752</v>
      </c>
      <c r="B366" s="280" t="s">
        <v>1872</v>
      </c>
      <c r="C366" s="360" t="s">
        <v>123</v>
      </c>
      <c r="D366" s="361">
        <v>4</v>
      </c>
      <c r="E366" s="362">
        <v>4.28</v>
      </c>
      <c r="F366" s="362">
        <v>17.12</v>
      </c>
      <c r="G366" s="363">
        <v>0</v>
      </c>
      <c r="H366" s="363">
        <v>1</v>
      </c>
    </row>
    <row r="367" spans="1:8">
      <c r="A367" s="280">
        <v>89783</v>
      </c>
      <c r="B367" s="280" t="s">
        <v>1873</v>
      </c>
      <c r="C367" s="360" t="s">
        <v>123</v>
      </c>
      <c r="D367" s="361">
        <v>2</v>
      </c>
      <c r="E367" s="362">
        <v>8.2899999999999991</v>
      </c>
      <c r="F367" s="362">
        <v>16.579999999999998</v>
      </c>
      <c r="G367" s="363">
        <v>0</v>
      </c>
      <c r="H367" s="363">
        <v>1</v>
      </c>
    </row>
    <row r="368" spans="1:8">
      <c r="A368" s="280">
        <v>89579</v>
      </c>
      <c r="B368" s="280" t="s">
        <v>1874</v>
      </c>
      <c r="C368" s="360" t="s">
        <v>123</v>
      </c>
      <c r="D368" s="361">
        <v>2</v>
      </c>
      <c r="E368" s="362">
        <v>7.49</v>
      </c>
      <c r="F368" s="362">
        <v>14.98</v>
      </c>
      <c r="G368" s="363">
        <v>0</v>
      </c>
      <c r="H368" s="363">
        <v>1</v>
      </c>
    </row>
    <row r="369" spans="1:8">
      <c r="A369" s="280">
        <v>89546</v>
      </c>
      <c r="B369" s="280" t="s">
        <v>1875</v>
      </c>
      <c r="C369" s="360" t="s">
        <v>123</v>
      </c>
      <c r="D369" s="361">
        <v>2</v>
      </c>
      <c r="E369" s="362">
        <v>7.16</v>
      </c>
      <c r="F369" s="362">
        <v>14.32</v>
      </c>
      <c r="G369" s="363">
        <v>0</v>
      </c>
      <c r="H369" s="363">
        <v>1</v>
      </c>
    </row>
    <row r="370" spans="1:8">
      <c r="A370" s="280">
        <v>89776</v>
      </c>
      <c r="B370" s="280" t="s">
        <v>1876</v>
      </c>
      <c r="C370" s="360" t="s">
        <v>123</v>
      </c>
      <c r="D370" s="361">
        <v>1</v>
      </c>
      <c r="E370" s="362">
        <v>13.52</v>
      </c>
      <c r="F370" s="362">
        <v>13.52</v>
      </c>
      <c r="G370" s="363">
        <v>0</v>
      </c>
      <c r="H370" s="363">
        <v>1</v>
      </c>
    </row>
    <row r="371" spans="1:8">
      <c r="A371" s="280">
        <v>89782</v>
      </c>
      <c r="B371" s="280" t="s">
        <v>1877</v>
      </c>
      <c r="C371" s="360" t="s">
        <v>123</v>
      </c>
      <c r="D371" s="361">
        <v>1</v>
      </c>
      <c r="E371" s="362">
        <v>8.1199999999999992</v>
      </c>
      <c r="F371" s="362">
        <v>8.1199999999999992</v>
      </c>
      <c r="G371" s="363">
        <v>0</v>
      </c>
      <c r="H371" s="363">
        <v>1</v>
      </c>
    </row>
    <row r="372" spans="1:8">
      <c r="A372" s="280" t="s">
        <v>349</v>
      </c>
      <c r="B372" s="280" t="s">
        <v>1878</v>
      </c>
      <c r="C372" s="360" t="s">
        <v>123</v>
      </c>
      <c r="D372" s="361">
        <v>2</v>
      </c>
      <c r="E372" s="362">
        <v>3.13</v>
      </c>
      <c r="F372" s="362">
        <v>6.26</v>
      </c>
      <c r="G372" s="363">
        <v>0</v>
      </c>
      <c r="H372" s="363">
        <v>1</v>
      </c>
    </row>
    <row r="373" spans="1:8">
      <c r="A373" s="280" t="s">
        <v>349</v>
      </c>
      <c r="B373" s="280" t="s">
        <v>2540</v>
      </c>
      <c r="C373" s="360" t="s">
        <v>123</v>
      </c>
      <c r="D373" s="361">
        <v>2</v>
      </c>
      <c r="E373" s="362">
        <v>0.95</v>
      </c>
      <c r="F373" s="362">
        <v>1.9</v>
      </c>
      <c r="G373" s="363">
        <v>0</v>
      </c>
      <c r="H373" s="363">
        <v>1</v>
      </c>
    </row>
  </sheetData>
  <sheetProtection selectLockedCells="1" selectUnlockedCells="1"/>
  <mergeCells count="9">
    <mergeCell ref="G4:H4"/>
    <mergeCell ref="A1:B3"/>
    <mergeCell ref="C1:H1"/>
    <mergeCell ref="C2:G3"/>
    <mergeCell ref="A4:A5"/>
    <mergeCell ref="B4:B5"/>
    <mergeCell ref="C4:C5"/>
    <mergeCell ref="D4:D5"/>
    <mergeCell ref="E4:F4"/>
  </mergeCells>
  <conditionalFormatting sqref="A7:F373">
    <cfRule type="expression" dxfId="0" priority="1009">
      <formula>IF(AND(#REF!&lt;&gt;"",$A7=""),TRUE,FALSE)</formula>
    </cfRule>
  </conditionalFormatting>
  <printOptions horizontalCentered="1"/>
  <pageMargins left="0.39370078740157483" right="0.35433070866141736" top="0.39370078740157483" bottom="0.39370078740157483" header="0.59055118110236227" footer="0.39370078740157483"/>
  <pageSetup paperSize="9" scale="82" firstPageNumber="0"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8">
    <tabColor rgb="FF00B0F0"/>
    <pageSetUpPr fitToPage="1"/>
  </sheetPr>
  <dimension ref="A1:N4103"/>
  <sheetViews>
    <sheetView zoomScale="85" zoomScaleNormal="85" zoomScaleSheetLayoutView="85" workbookViewId="0"/>
  </sheetViews>
  <sheetFormatPr defaultColWidth="9.140625" defaultRowHeight="14.25"/>
  <cols>
    <col min="1" max="1" width="20.85546875" style="129" customWidth="1"/>
    <col min="2" max="2" width="61.42578125" style="391" customWidth="1"/>
    <col min="3" max="4" width="9.140625" style="125"/>
    <col min="5" max="5" width="9.140625" style="125" bestFit="1" customWidth="1"/>
    <col min="6" max="6" width="20.140625" style="126" customWidth="1"/>
    <col min="7" max="7" width="22.42578125" style="125" customWidth="1"/>
    <col min="8" max="9" width="12.28515625" style="306" customWidth="1"/>
    <col min="10" max="16384" width="9.140625" style="46"/>
  </cols>
  <sheetData>
    <row r="1" spans="1:9" ht="18">
      <c r="A1" s="127" t="s">
        <v>525</v>
      </c>
      <c r="B1" s="386"/>
      <c r="C1" s="121"/>
      <c r="D1" s="121"/>
      <c r="E1" s="121"/>
      <c r="F1" s="122"/>
      <c r="G1" s="121"/>
      <c r="H1" s="303"/>
      <c r="I1" s="303"/>
    </row>
    <row r="2" spans="1:9">
      <c r="A2" s="128"/>
      <c r="B2" s="386" t="s">
        <v>526</v>
      </c>
      <c r="C2" s="121"/>
      <c r="D2" s="121"/>
      <c r="E2" s="121"/>
      <c r="F2" s="122"/>
      <c r="G2" s="121"/>
      <c r="H2" s="303"/>
      <c r="I2" s="303"/>
    </row>
    <row r="3" spans="1:9">
      <c r="A3" s="120" t="s">
        <v>0</v>
      </c>
      <c r="B3" s="387" t="s">
        <v>39</v>
      </c>
      <c r="C3" s="123" t="s">
        <v>1</v>
      </c>
      <c r="D3" s="123" t="s">
        <v>71</v>
      </c>
      <c r="E3" s="123" t="s">
        <v>72</v>
      </c>
      <c r="F3" s="124" t="s">
        <v>73</v>
      </c>
      <c r="G3" s="123" t="s">
        <v>368</v>
      </c>
      <c r="H3" s="123" t="s">
        <v>32</v>
      </c>
      <c r="I3" s="123" t="s">
        <v>38</v>
      </c>
    </row>
    <row r="4" spans="1:9">
      <c r="A4" s="235">
        <v>6111</v>
      </c>
      <c r="B4" s="388" t="s">
        <v>371</v>
      </c>
      <c r="C4" s="235"/>
      <c r="D4" s="235" t="s">
        <v>122</v>
      </c>
      <c r="E4" s="235">
        <v>5734.6432210000003</v>
      </c>
      <c r="F4" s="297">
        <v>8.51</v>
      </c>
      <c r="G4" s="298">
        <v>48743.49</v>
      </c>
      <c r="H4" s="305">
        <v>6.3E-2</v>
      </c>
      <c r="I4" s="304">
        <v>6.3E-2</v>
      </c>
    </row>
    <row r="5" spans="1:9">
      <c r="A5" s="235">
        <v>40811</v>
      </c>
      <c r="B5" s="388" t="s">
        <v>369</v>
      </c>
      <c r="C5" s="235"/>
      <c r="D5" s="235" t="s">
        <v>130</v>
      </c>
      <c r="E5" s="299">
        <v>2.5227499999999998</v>
      </c>
      <c r="F5" s="297">
        <v>13830.6</v>
      </c>
      <c r="G5" s="298">
        <v>34891.129999999997</v>
      </c>
      <c r="H5" s="305">
        <v>4.4999999999999998E-2</v>
      </c>
      <c r="I5" s="304">
        <v>0.10800000000000001</v>
      </c>
    </row>
    <row r="6" spans="1:9" ht="21">
      <c r="A6" s="235">
        <v>38195</v>
      </c>
      <c r="B6" s="388" t="s">
        <v>1879</v>
      </c>
      <c r="C6" s="235"/>
      <c r="D6" s="235" t="s">
        <v>125</v>
      </c>
      <c r="E6" s="235">
        <v>496.74372</v>
      </c>
      <c r="F6" s="297">
        <v>69.53</v>
      </c>
      <c r="G6" s="298">
        <v>34537.29</v>
      </c>
      <c r="H6" s="305">
        <v>4.4600000000000001E-2</v>
      </c>
      <c r="I6" s="304">
        <v>0.15259999999999999</v>
      </c>
    </row>
    <row r="7" spans="1:9" ht="21">
      <c r="A7" s="235">
        <v>37370</v>
      </c>
      <c r="B7" s="388" t="s">
        <v>374</v>
      </c>
      <c r="C7" s="235"/>
      <c r="D7" s="235" t="s">
        <v>122</v>
      </c>
      <c r="E7" s="299">
        <v>14257.097653999999</v>
      </c>
      <c r="F7" s="297">
        <v>1.87</v>
      </c>
      <c r="G7" s="298">
        <v>26503.21</v>
      </c>
      <c r="H7" s="305">
        <v>3.4200000000000001E-2</v>
      </c>
      <c r="I7" s="304">
        <v>0.18679999999999999</v>
      </c>
    </row>
    <row r="8" spans="1:9" ht="42">
      <c r="A8" s="235" t="s">
        <v>3000</v>
      </c>
      <c r="B8" s="388" t="s">
        <v>2922</v>
      </c>
      <c r="C8" s="235"/>
      <c r="D8" s="235" t="s">
        <v>125</v>
      </c>
      <c r="E8" s="235">
        <v>320.63834000000003</v>
      </c>
      <c r="F8" s="297">
        <v>79.62</v>
      </c>
      <c r="G8" s="298">
        <v>25527.32</v>
      </c>
      <c r="H8" s="305">
        <v>3.2899999999999999E-2</v>
      </c>
      <c r="I8" s="304">
        <v>0.21969999999999998</v>
      </c>
    </row>
    <row r="9" spans="1:9">
      <c r="A9" s="235">
        <v>40818</v>
      </c>
      <c r="B9" s="388" t="s">
        <v>370</v>
      </c>
      <c r="C9" s="235"/>
      <c r="D9" s="235" t="s">
        <v>130</v>
      </c>
      <c r="E9" s="299">
        <v>5.0650000000000004</v>
      </c>
      <c r="F9" s="297">
        <v>4515.3</v>
      </c>
      <c r="G9" s="298">
        <v>22869.95</v>
      </c>
      <c r="H9" s="305">
        <v>2.9500000000000002E-2</v>
      </c>
      <c r="I9" s="304">
        <v>0.2492</v>
      </c>
    </row>
    <row r="10" spans="1:9" ht="31.5">
      <c r="A10" s="235" t="s">
        <v>377</v>
      </c>
      <c r="B10" s="388" t="s">
        <v>1651</v>
      </c>
      <c r="C10" s="235"/>
      <c r="D10" s="235" t="s">
        <v>123</v>
      </c>
      <c r="E10" s="299">
        <v>80</v>
      </c>
      <c r="F10" s="297">
        <v>263.5</v>
      </c>
      <c r="G10" s="298">
        <v>21080</v>
      </c>
      <c r="H10" s="305">
        <v>2.7200000000000002E-2</v>
      </c>
      <c r="I10" s="304">
        <v>0.27639999999999998</v>
      </c>
    </row>
    <row r="11" spans="1:9">
      <c r="A11" s="235">
        <v>4750</v>
      </c>
      <c r="B11" s="388" t="s">
        <v>372</v>
      </c>
      <c r="C11" s="235"/>
      <c r="D11" s="235" t="s">
        <v>122</v>
      </c>
      <c r="E11" s="299">
        <v>1560.5173480000001</v>
      </c>
      <c r="F11" s="297">
        <v>13.3</v>
      </c>
      <c r="G11" s="298">
        <v>20734.189999999999</v>
      </c>
      <c r="H11" s="305">
        <v>2.6800000000000001E-2</v>
      </c>
      <c r="I11" s="304">
        <v>0.30320000000000003</v>
      </c>
    </row>
    <row r="12" spans="1:9">
      <c r="A12" s="235" t="s">
        <v>1880</v>
      </c>
      <c r="B12" s="388" t="s">
        <v>378</v>
      </c>
      <c r="C12" s="235"/>
      <c r="D12" s="235" t="s">
        <v>124</v>
      </c>
      <c r="E12" s="299">
        <v>404.65288099999998</v>
      </c>
      <c r="F12" s="297">
        <v>46.67</v>
      </c>
      <c r="G12" s="298">
        <v>18884.34</v>
      </c>
      <c r="H12" s="305">
        <v>2.4399999999999998E-2</v>
      </c>
      <c r="I12" s="304">
        <v>0.3276</v>
      </c>
    </row>
    <row r="13" spans="1:9">
      <c r="A13" s="235" t="s">
        <v>1885</v>
      </c>
      <c r="B13" s="388" t="s">
        <v>1886</v>
      </c>
      <c r="C13" s="235"/>
      <c r="D13" s="235" t="s">
        <v>127</v>
      </c>
      <c r="E13" s="235">
        <v>1943</v>
      </c>
      <c r="F13" s="297">
        <v>9.09</v>
      </c>
      <c r="G13" s="298">
        <v>17661.87</v>
      </c>
      <c r="H13" s="305">
        <v>2.2799999999999997E-2</v>
      </c>
      <c r="I13" s="304">
        <v>0.35039999999999999</v>
      </c>
    </row>
    <row r="14" spans="1:9">
      <c r="A14" s="235">
        <v>2436</v>
      </c>
      <c r="B14" s="388" t="s">
        <v>408</v>
      </c>
      <c r="C14" s="235"/>
      <c r="D14" s="235" t="s">
        <v>122</v>
      </c>
      <c r="E14" s="235">
        <v>1295.610639</v>
      </c>
      <c r="F14" s="297">
        <v>13.3</v>
      </c>
      <c r="G14" s="364">
        <v>17197.23</v>
      </c>
      <c r="H14" s="365">
        <v>2.2200000000000001E-2</v>
      </c>
      <c r="I14" s="365">
        <v>0.37259999999999999</v>
      </c>
    </row>
    <row r="15" spans="1:9" ht="21">
      <c r="A15" s="235">
        <v>4917</v>
      </c>
      <c r="B15" s="388" t="s">
        <v>1881</v>
      </c>
      <c r="C15" s="235"/>
      <c r="D15" s="235" t="s">
        <v>125</v>
      </c>
      <c r="E15" s="235">
        <v>35.515000000000001</v>
      </c>
      <c r="F15" s="297">
        <v>466.39</v>
      </c>
      <c r="G15" s="364">
        <v>16563.71</v>
      </c>
      <c r="H15" s="365">
        <v>2.1400000000000002E-2</v>
      </c>
      <c r="I15" s="365">
        <v>0.39399999999999996</v>
      </c>
    </row>
    <row r="16" spans="1:9" ht="21">
      <c r="A16" s="235">
        <v>599</v>
      </c>
      <c r="B16" s="388" t="s">
        <v>1882</v>
      </c>
      <c r="C16" s="235"/>
      <c r="D16" s="235" t="s">
        <v>125</v>
      </c>
      <c r="E16" s="235">
        <v>31.71</v>
      </c>
      <c r="F16" s="297">
        <v>407.5</v>
      </c>
      <c r="G16" s="364">
        <v>12921.82</v>
      </c>
      <c r="H16" s="365">
        <v>1.67E-2</v>
      </c>
      <c r="I16" s="365">
        <v>0.41070000000000001</v>
      </c>
    </row>
    <row r="17" spans="1:9">
      <c r="A17" s="235">
        <v>1379</v>
      </c>
      <c r="B17" s="388" t="s">
        <v>382</v>
      </c>
      <c r="C17" s="235"/>
      <c r="D17" s="235" t="s">
        <v>127</v>
      </c>
      <c r="E17" s="235">
        <v>27992.499661999998</v>
      </c>
      <c r="F17" s="297">
        <v>0.42</v>
      </c>
      <c r="G17" s="364">
        <v>11739.39</v>
      </c>
      <c r="H17" s="365">
        <v>1.5100000000000001E-2</v>
      </c>
      <c r="I17" s="365">
        <v>0.42579999999999996</v>
      </c>
    </row>
    <row r="18" spans="1:9">
      <c r="A18" s="235">
        <v>247</v>
      </c>
      <c r="B18" s="388" t="s">
        <v>426</v>
      </c>
      <c r="C18" s="235"/>
      <c r="D18" s="235" t="s">
        <v>122</v>
      </c>
      <c r="E18" s="235">
        <v>1205.922223</v>
      </c>
      <c r="F18" s="297">
        <v>9.34</v>
      </c>
      <c r="G18" s="364">
        <v>11197.32</v>
      </c>
      <c r="H18" s="365">
        <v>1.44E-2</v>
      </c>
      <c r="I18" s="365">
        <v>0.44020000000000004</v>
      </c>
    </row>
    <row r="19" spans="1:9" ht="21">
      <c r="A19" s="235" t="s">
        <v>377</v>
      </c>
      <c r="B19" s="388" t="s">
        <v>1887</v>
      </c>
      <c r="C19" s="235"/>
      <c r="D19" s="235" t="s">
        <v>125</v>
      </c>
      <c r="E19" s="235">
        <v>211.32</v>
      </c>
      <c r="F19" s="297">
        <v>50.35</v>
      </c>
      <c r="G19" s="364">
        <v>10639.96</v>
      </c>
      <c r="H19" s="365">
        <v>1.37E-2</v>
      </c>
      <c r="I19" s="365">
        <v>0.45390000000000003</v>
      </c>
    </row>
    <row r="20" spans="1:9" ht="31.5">
      <c r="A20" s="235">
        <v>10841</v>
      </c>
      <c r="B20" s="388" t="s">
        <v>447</v>
      </c>
      <c r="C20" s="235"/>
      <c r="D20" s="235" t="s">
        <v>125</v>
      </c>
      <c r="E20" s="235">
        <v>70.385999999999996</v>
      </c>
      <c r="F20" s="297">
        <v>143.38999999999999</v>
      </c>
      <c r="G20" s="364">
        <v>10092.280000000001</v>
      </c>
      <c r="H20" s="365">
        <v>1.3000000000000001E-2</v>
      </c>
      <c r="I20" s="365">
        <v>0.46689999999999998</v>
      </c>
    </row>
    <row r="21" spans="1:9" ht="31.5">
      <c r="A21" s="235">
        <v>40515</v>
      </c>
      <c r="B21" s="388" t="s">
        <v>1884</v>
      </c>
      <c r="C21" s="235"/>
      <c r="D21" s="235" t="s">
        <v>125</v>
      </c>
      <c r="E21" s="235">
        <v>181.56636</v>
      </c>
      <c r="F21" s="297">
        <v>54.55</v>
      </c>
      <c r="G21" s="364">
        <v>9902.7999999999993</v>
      </c>
      <c r="H21" s="365">
        <v>1.2800000000000001E-2</v>
      </c>
      <c r="I21" s="365">
        <v>0.47970000000000002</v>
      </c>
    </row>
    <row r="22" spans="1:9" ht="21">
      <c r="A22" s="235">
        <v>37371</v>
      </c>
      <c r="B22" s="388" t="s">
        <v>386</v>
      </c>
      <c r="C22" s="235"/>
      <c r="D22" s="235" t="s">
        <v>122</v>
      </c>
      <c r="E22" s="235">
        <v>14147.535443999999</v>
      </c>
      <c r="F22" s="297">
        <v>0.71</v>
      </c>
      <c r="G22" s="364">
        <v>9888.76</v>
      </c>
      <c r="H22" s="365">
        <v>1.2800000000000001E-2</v>
      </c>
      <c r="I22" s="365">
        <v>0.49249999999999999</v>
      </c>
    </row>
    <row r="23" spans="1:9" ht="31.5">
      <c r="A23" s="235">
        <v>3737</v>
      </c>
      <c r="B23" s="388" t="s">
        <v>394</v>
      </c>
      <c r="C23" s="235"/>
      <c r="D23" s="235" t="s">
        <v>125</v>
      </c>
      <c r="E23" s="235">
        <v>285.98</v>
      </c>
      <c r="F23" s="297">
        <v>34.01</v>
      </c>
      <c r="G23" s="364">
        <v>9726.18</v>
      </c>
      <c r="H23" s="365">
        <v>1.26E-2</v>
      </c>
      <c r="I23" s="365">
        <v>0.50509999999999999</v>
      </c>
    </row>
    <row r="24" spans="1:9">
      <c r="A24" s="235">
        <v>1213</v>
      </c>
      <c r="B24" s="388" t="s">
        <v>379</v>
      </c>
      <c r="C24" s="235"/>
      <c r="D24" s="235" t="s">
        <v>122</v>
      </c>
      <c r="E24" s="235">
        <v>689.69244800000001</v>
      </c>
      <c r="F24" s="297">
        <v>13.3</v>
      </c>
      <c r="G24" s="364">
        <v>9165.66</v>
      </c>
      <c r="H24" s="365">
        <v>1.18E-2</v>
      </c>
      <c r="I24" s="365">
        <v>0.51690000000000003</v>
      </c>
    </row>
    <row r="25" spans="1:9">
      <c r="A25" s="235">
        <v>4783</v>
      </c>
      <c r="B25" s="388" t="s">
        <v>375</v>
      </c>
      <c r="C25" s="235"/>
      <c r="D25" s="235" t="s">
        <v>122</v>
      </c>
      <c r="E25" s="235">
        <v>643.15639399999998</v>
      </c>
      <c r="F25" s="297">
        <v>13.3</v>
      </c>
      <c r="G25" s="364">
        <v>8534.24</v>
      </c>
      <c r="H25" s="365">
        <v>1.1000000000000001E-2</v>
      </c>
      <c r="I25" s="365">
        <v>0.52790000000000004</v>
      </c>
    </row>
    <row r="26" spans="1:9" ht="21">
      <c r="A26" s="235">
        <v>370</v>
      </c>
      <c r="B26" s="388" t="s">
        <v>390</v>
      </c>
      <c r="C26" s="235"/>
      <c r="D26" s="235" t="s">
        <v>124</v>
      </c>
      <c r="E26" s="235">
        <v>108.51854400000001</v>
      </c>
      <c r="F26" s="297">
        <v>72.5</v>
      </c>
      <c r="G26" s="364">
        <v>7856.82</v>
      </c>
      <c r="H26" s="365">
        <v>1.01E-2</v>
      </c>
      <c r="I26" s="365">
        <v>0.53799999999999992</v>
      </c>
    </row>
    <row r="27" spans="1:9" ht="31.5">
      <c r="A27" s="235">
        <v>597</v>
      </c>
      <c r="B27" s="388" t="s">
        <v>1888</v>
      </c>
      <c r="C27" s="235"/>
      <c r="D27" s="235" t="s">
        <v>125</v>
      </c>
      <c r="E27" s="235">
        <v>15</v>
      </c>
      <c r="F27" s="297">
        <v>480.76</v>
      </c>
      <c r="G27" s="364">
        <v>7211.4</v>
      </c>
      <c r="H27" s="365">
        <v>9.300000000000001E-3</v>
      </c>
      <c r="I27" s="365">
        <v>0.54730000000000001</v>
      </c>
    </row>
    <row r="28" spans="1:9">
      <c r="A28" s="235" t="s">
        <v>2541</v>
      </c>
      <c r="B28" s="388" t="s">
        <v>3001</v>
      </c>
      <c r="C28" s="235"/>
      <c r="D28" s="235" t="s">
        <v>123</v>
      </c>
      <c r="E28" s="235">
        <v>1</v>
      </c>
      <c r="F28" s="297">
        <v>6928.97</v>
      </c>
      <c r="G28" s="364">
        <v>6928.97</v>
      </c>
      <c r="H28" s="365">
        <v>8.8999999999999999E-3</v>
      </c>
      <c r="I28" s="365">
        <v>0.55620000000000003</v>
      </c>
    </row>
    <row r="29" spans="1:9" ht="21">
      <c r="A29" s="235">
        <v>38877</v>
      </c>
      <c r="B29" s="388" t="s">
        <v>1889</v>
      </c>
      <c r="C29" s="235"/>
      <c r="D29" s="235" t="s">
        <v>127</v>
      </c>
      <c r="E29" s="235">
        <v>1189.315752</v>
      </c>
      <c r="F29" s="297">
        <v>5.72</v>
      </c>
      <c r="G29" s="364">
        <v>6799.63</v>
      </c>
      <c r="H29" s="365">
        <v>8.8000000000000005E-3</v>
      </c>
      <c r="I29" s="365">
        <v>0.56499999999999995</v>
      </c>
    </row>
    <row r="30" spans="1:9">
      <c r="A30" s="235">
        <v>34</v>
      </c>
      <c r="B30" s="388" t="s">
        <v>404</v>
      </c>
      <c r="C30" s="235"/>
      <c r="D30" s="235" t="s">
        <v>127</v>
      </c>
      <c r="E30" s="235">
        <v>1367.040984</v>
      </c>
      <c r="F30" s="297">
        <v>4.97</v>
      </c>
      <c r="G30" s="364">
        <v>6786.08</v>
      </c>
      <c r="H30" s="365">
        <v>8.8000000000000005E-3</v>
      </c>
      <c r="I30" s="365">
        <v>0.57379999999999998</v>
      </c>
    </row>
    <row r="31" spans="1:9">
      <c r="A31" s="235" t="s">
        <v>377</v>
      </c>
      <c r="B31" s="388" t="s">
        <v>2542</v>
      </c>
      <c r="C31" s="235"/>
      <c r="D31" s="235" t="s">
        <v>123</v>
      </c>
      <c r="E31" s="235">
        <v>1</v>
      </c>
      <c r="F31" s="297">
        <v>6782.5</v>
      </c>
      <c r="G31" s="364">
        <v>6782.5</v>
      </c>
      <c r="H31" s="365">
        <v>8.8000000000000005E-3</v>
      </c>
      <c r="I31" s="365">
        <v>0.58260000000000001</v>
      </c>
    </row>
    <row r="32" spans="1:9" ht="21">
      <c r="A32" s="235">
        <v>6189</v>
      </c>
      <c r="B32" s="388" t="s">
        <v>387</v>
      </c>
      <c r="C32" s="235"/>
      <c r="D32" s="235" t="s">
        <v>126</v>
      </c>
      <c r="E32" s="235">
        <v>701.16559299999994</v>
      </c>
      <c r="F32" s="297">
        <v>9.52</v>
      </c>
      <c r="G32" s="364">
        <v>6668.79</v>
      </c>
      <c r="H32" s="365">
        <v>8.6E-3</v>
      </c>
      <c r="I32" s="365">
        <v>0.59119999999999995</v>
      </c>
    </row>
    <row r="33" spans="1:9" ht="21">
      <c r="A33" s="235">
        <v>37593</v>
      </c>
      <c r="B33" s="388" t="s">
        <v>380</v>
      </c>
      <c r="C33" s="235"/>
      <c r="D33" s="235" t="s">
        <v>123</v>
      </c>
      <c r="E33" s="235">
        <v>3768.0271360000002</v>
      </c>
      <c r="F33" s="297">
        <v>1.65</v>
      </c>
      <c r="G33" s="364">
        <v>6215.13</v>
      </c>
      <c r="H33" s="365">
        <v>8.0000000000000002E-3</v>
      </c>
      <c r="I33" s="365">
        <v>0.59920000000000007</v>
      </c>
    </row>
    <row r="34" spans="1:9" ht="21">
      <c r="A34" s="235">
        <v>7697</v>
      </c>
      <c r="B34" s="388" t="s">
        <v>696</v>
      </c>
      <c r="C34" s="235"/>
      <c r="D34" s="235" t="s">
        <v>126</v>
      </c>
      <c r="E34" s="235">
        <v>210.575772</v>
      </c>
      <c r="F34" s="297">
        <v>28.1</v>
      </c>
      <c r="G34" s="364">
        <v>5917.19</v>
      </c>
      <c r="H34" s="365">
        <v>7.6E-3</v>
      </c>
      <c r="I34" s="365">
        <v>0.60680000000000001</v>
      </c>
    </row>
    <row r="35" spans="1:9">
      <c r="A35" s="235">
        <v>37595</v>
      </c>
      <c r="B35" s="388" t="s">
        <v>489</v>
      </c>
      <c r="C35" s="235"/>
      <c r="D35" s="235" t="s">
        <v>127</v>
      </c>
      <c r="E35" s="235">
        <v>4213.4808419999999</v>
      </c>
      <c r="F35" s="297">
        <v>1.37</v>
      </c>
      <c r="G35" s="364">
        <v>5767.75</v>
      </c>
      <c r="H35" s="365">
        <v>7.4000000000000003E-3</v>
      </c>
      <c r="I35" s="365">
        <v>0.61419999999999997</v>
      </c>
    </row>
    <row r="36" spans="1:9">
      <c r="A36" s="235">
        <v>378</v>
      </c>
      <c r="B36" s="388" t="s">
        <v>396</v>
      </c>
      <c r="C36" s="235"/>
      <c r="D36" s="235" t="s">
        <v>122</v>
      </c>
      <c r="E36" s="235">
        <v>410.25357000000002</v>
      </c>
      <c r="F36" s="297">
        <v>13.3</v>
      </c>
      <c r="G36" s="364">
        <v>5433.57</v>
      </c>
      <c r="H36" s="365">
        <v>6.9999999999999993E-3</v>
      </c>
      <c r="I36" s="365">
        <v>0.62119999999999997</v>
      </c>
    </row>
    <row r="37" spans="1:9">
      <c r="A37" s="235">
        <v>31</v>
      </c>
      <c r="B37" s="388" t="s">
        <v>2543</v>
      </c>
      <c r="C37" s="235"/>
      <c r="D37" s="235" t="s">
        <v>127</v>
      </c>
      <c r="E37" s="235">
        <v>1468.6269130000001</v>
      </c>
      <c r="F37" s="297">
        <v>3.62</v>
      </c>
      <c r="G37" s="364">
        <v>5305.93</v>
      </c>
      <c r="H37" s="365">
        <v>6.8000000000000005E-3</v>
      </c>
      <c r="I37" s="365">
        <v>0.628</v>
      </c>
    </row>
    <row r="38" spans="1:9" ht="42">
      <c r="A38" s="235" t="s">
        <v>697</v>
      </c>
      <c r="B38" s="388" t="s">
        <v>1891</v>
      </c>
      <c r="C38" s="235"/>
      <c r="D38" s="235" t="s">
        <v>125</v>
      </c>
      <c r="E38" s="235">
        <v>7.19</v>
      </c>
      <c r="F38" s="297">
        <v>714.25</v>
      </c>
      <c r="G38" s="364">
        <v>5135.46</v>
      </c>
      <c r="H38" s="365">
        <v>6.6E-3</v>
      </c>
      <c r="I38" s="365">
        <v>0.63460000000000005</v>
      </c>
    </row>
    <row r="39" spans="1:9" ht="31.5">
      <c r="A39" s="235">
        <v>1014</v>
      </c>
      <c r="B39" s="388" t="s">
        <v>416</v>
      </c>
      <c r="C39" s="235"/>
      <c r="D39" s="235" t="s">
        <v>126</v>
      </c>
      <c r="E39" s="235">
        <v>4276.7899880000004</v>
      </c>
      <c r="F39" s="297">
        <v>1.2</v>
      </c>
      <c r="G39" s="364">
        <v>5104.74</v>
      </c>
      <c r="H39" s="365">
        <v>6.6E-3</v>
      </c>
      <c r="I39" s="365">
        <v>0.64119999999999999</v>
      </c>
    </row>
    <row r="40" spans="1:9">
      <c r="A40" s="235">
        <v>2696</v>
      </c>
      <c r="B40" s="388" t="s">
        <v>423</v>
      </c>
      <c r="C40" s="235"/>
      <c r="D40" s="235" t="s">
        <v>122</v>
      </c>
      <c r="E40" s="235">
        <v>367.13482499999998</v>
      </c>
      <c r="F40" s="297">
        <v>13.3</v>
      </c>
      <c r="G40" s="364">
        <v>4874.96</v>
      </c>
      <c r="H40" s="365">
        <v>6.3E-3</v>
      </c>
      <c r="I40" s="365">
        <v>0.64749999999999996</v>
      </c>
    </row>
    <row r="41" spans="1:9">
      <c r="A41" s="235">
        <v>7356</v>
      </c>
      <c r="B41" s="388" t="s">
        <v>376</v>
      </c>
      <c r="C41" s="235"/>
      <c r="D41" s="235" t="s">
        <v>128</v>
      </c>
      <c r="E41" s="235">
        <v>260.51601199999999</v>
      </c>
      <c r="F41" s="297">
        <v>18.57</v>
      </c>
      <c r="G41" s="364">
        <v>4831.45</v>
      </c>
      <c r="H41" s="365">
        <v>6.1999999999999998E-3</v>
      </c>
      <c r="I41" s="365">
        <v>0.65370000000000006</v>
      </c>
    </row>
    <row r="42" spans="1:9">
      <c r="A42" s="235">
        <v>6117</v>
      </c>
      <c r="B42" s="388" t="s">
        <v>384</v>
      </c>
      <c r="C42" s="235"/>
      <c r="D42" s="235" t="s">
        <v>122</v>
      </c>
      <c r="E42" s="235">
        <v>450.947202</v>
      </c>
      <c r="F42" s="297">
        <v>10.46</v>
      </c>
      <c r="G42" s="364">
        <v>4712.7</v>
      </c>
      <c r="H42" s="365">
        <v>6.0999999999999995E-3</v>
      </c>
      <c r="I42" s="365">
        <v>0.65980000000000005</v>
      </c>
    </row>
    <row r="43" spans="1:9" ht="21">
      <c r="A43" s="235">
        <v>37372</v>
      </c>
      <c r="B43" s="388" t="s">
        <v>395</v>
      </c>
      <c r="C43" s="235"/>
      <c r="D43" s="235" t="s">
        <v>122</v>
      </c>
      <c r="E43" s="235">
        <v>14224.453308</v>
      </c>
      <c r="F43" s="297">
        <v>0.34</v>
      </c>
      <c r="G43" s="364">
        <v>4696.91</v>
      </c>
      <c r="H43" s="365">
        <v>6.0999999999999995E-3</v>
      </c>
      <c r="I43" s="365">
        <v>0.66590000000000005</v>
      </c>
    </row>
    <row r="44" spans="1:9" ht="31.5">
      <c r="A44" s="235">
        <v>1527</v>
      </c>
      <c r="B44" s="388" t="s">
        <v>381</v>
      </c>
      <c r="C44" s="235"/>
      <c r="D44" s="235" t="s">
        <v>124</v>
      </c>
      <c r="E44" s="235">
        <v>14.35</v>
      </c>
      <c r="F44" s="297">
        <v>317.83999999999997</v>
      </c>
      <c r="G44" s="364">
        <v>4561</v>
      </c>
      <c r="H44" s="365">
        <v>5.8999999999999999E-3</v>
      </c>
      <c r="I44" s="365">
        <v>0.67180000000000006</v>
      </c>
    </row>
    <row r="45" spans="1:9">
      <c r="A45" s="235">
        <v>4760</v>
      </c>
      <c r="B45" s="388" t="s">
        <v>699</v>
      </c>
      <c r="C45" s="235"/>
      <c r="D45" s="235" t="s">
        <v>122</v>
      </c>
      <c r="E45" s="235">
        <v>342.49106699999999</v>
      </c>
      <c r="F45" s="297">
        <v>13.3</v>
      </c>
      <c r="G45" s="364">
        <v>4553.6400000000003</v>
      </c>
      <c r="H45" s="365">
        <v>5.8999999999999999E-3</v>
      </c>
      <c r="I45" s="365">
        <v>0.67769999999999997</v>
      </c>
    </row>
    <row r="46" spans="1:9">
      <c r="A46" s="235">
        <v>25957</v>
      </c>
      <c r="B46" s="388" t="s">
        <v>1890</v>
      </c>
      <c r="C46" s="235"/>
      <c r="D46" s="235" t="s">
        <v>122</v>
      </c>
      <c r="E46" s="235">
        <v>222.608081</v>
      </c>
      <c r="F46" s="297">
        <v>19.690000000000001</v>
      </c>
      <c r="G46" s="364">
        <v>4379.1899999999996</v>
      </c>
      <c r="H46" s="365">
        <v>5.6999999999999993E-3</v>
      </c>
      <c r="I46" s="365">
        <v>0.68340000000000001</v>
      </c>
    </row>
    <row r="47" spans="1:9">
      <c r="A47" s="235">
        <v>37666</v>
      </c>
      <c r="B47" s="388" t="s">
        <v>389</v>
      </c>
      <c r="C47" s="235"/>
      <c r="D47" s="235" t="s">
        <v>122</v>
      </c>
      <c r="E47" s="235">
        <v>240.335567</v>
      </c>
      <c r="F47" s="297">
        <v>17.8</v>
      </c>
      <c r="G47" s="364">
        <v>4267.08</v>
      </c>
      <c r="H47" s="365">
        <v>5.5000000000000005E-3</v>
      </c>
      <c r="I47" s="365">
        <v>0.68889999999999996</v>
      </c>
    </row>
    <row r="48" spans="1:9">
      <c r="A48" s="235">
        <v>863</v>
      </c>
      <c r="B48" s="388" t="s">
        <v>1892</v>
      </c>
      <c r="C48" s="235"/>
      <c r="D48" s="235" t="s">
        <v>126</v>
      </c>
      <c r="E48" s="235">
        <v>244.97126399999999</v>
      </c>
      <c r="F48" s="297">
        <v>16.96</v>
      </c>
      <c r="G48" s="364">
        <v>4152.51</v>
      </c>
      <c r="H48" s="365">
        <v>5.4000000000000003E-3</v>
      </c>
      <c r="I48" s="365">
        <v>0.69430000000000003</v>
      </c>
    </row>
    <row r="49" spans="1:9" ht="21">
      <c r="A49" s="235">
        <v>10776</v>
      </c>
      <c r="B49" s="388" t="s">
        <v>383</v>
      </c>
      <c r="C49" s="235"/>
      <c r="D49" s="235" t="s">
        <v>130</v>
      </c>
      <c r="E49" s="235">
        <v>10</v>
      </c>
      <c r="F49" s="297">
        <v>394.53</v>
      </c>
      <c r="G49" s="364">
        <v>3945.3</v>
      </c>
      <c r="H49" s="365">
        <v>5.1000000000000004E-3</v>
      </c>
      <c r="I49" s="365">
        <v>0.69940000000000002</v>
      </c>
    </row>
    <row r="50" spans="1:9">
      <c r="A50" s="235">
        <v>39</v>
      </c>
      <c r="B50" s="388" t="s">
        <v>402</v>
      </c>
      <c r="C50" s="235"/>
      <c r="D50" s="235" t="s">
        <v>127</v>
      </c>
      <c r="E50" s="235">
        <v>793.45277999999996</v>
      </c>
      <c r="F50" s="297">
        <v>4.93</v>
      </c>
      <c r="G50" s="364">
        <v>3907.54</v>
      </c>
      <c r="H50" s="365">
        <v>5.0000000000000001E-3</v>
      </c>
      <c r="I50" s="365">
        <v>0.70440000000000003</v>
      </c>
    </row>
    <row r="51" spans="1:9">
      <c r="A51" s="235">
        <v>1106</v>
      </c>
      <c r="B51" s="388" t="s">
        <v>388</v>
      </c>
      <c r="C51" s="235"/>
      <c r="D51" s="235" t="s">
        <v>127</v>
      </c>
      <c r="E51" s="235">
        <v>6291.2445619999999</v>
      </c>
      <c r="F51" s="297">
        <v>0.6</v>
      </c>
      <c r="G51" s="364">
        <v>3766.82</v>
      </c>
      <c r="H51" s="365">
        <v>4.8999999999999998E-3</v>
      </c>
      <c r="I51" s="365">
        <v>0.70930000000000004</v>
      </c>
    </row>
    <row r="52" spans="1:9" ht="42">
      <c r="A52" s="235">
        <v>36196</v>
      </c>
      <c r="B52" s="388" t="s">
        <v>1893</v>
      </c>
      <c r="C52" s="235"/>
      <c r="D52" s="235" t="s">
        <v>125</v>
      </c>
      <c r="E52" s="235">
        <v>95.831507999999999</v>
      </c>
      <c r="F52" s="297">
        <v>37.94</v>
      </c>
      <c r="G52" s="364">
        <v>3635.12</v>
      </c>
      <c r="H52" s="365">
        <v>4.6999999999999993E-3</v>
      </c>
      <c r="I52" s="365">
        <v>0.71400000000000008</v>
      </c>
    </row>
    <row r="53" spans="1:9" ht="21">
      <c r="A53" s="235" t="s">
        <v>377</v>
      </c>
      <c r="B53" s="388" t="s">
        <v>1802</v>
      </c>
      <c r="C53" s="235"/>
      <c r="D53" s="235" t="s">
        <v>123</v>
      </c>
      <c r="E53" s="235">
        <v>1.000024</v>
      </c>
      <c r="F53" s="297">
        <v>3626.33</v>
      </c>
      <c r="G53" s="364">
        <v>3626.42</v>
      </c>
      <c r="H53" s="365">
        <v>4.6999999999999993E-3</v>
      </c>
      <c r="I53" s="365">
        <v>0.71870000000000001</v>
      </c>
    </row>
    <row r="54" spans="1:9" ht="31.5">
      <c r="A54" s="235">
        <v>39233</v>
      </c>
      <c r="B54" s="388" t="s">
        <v>1896</v>
      </c>
      <c r="C54" s="235"/>
      <c r="D54" s="235" t="s">
        <v>126</v>
      </c>
      <c r="E54" s="235">
        <v>204.02681200000001</v>
      </c>
      <c r="F54" s="297">
        <v>17.53</v>
      </c>
      <c r="G54" s="364">
        <v>3576</v>
      </c>
      <c r="H54" s="365">
        <v>4.5999999999999999E-3</v>
      </c>
      <c r="I54" s="365">
        <v>0.72329999999999994</v>
      </c>
    </row>
    <row r="55" spans="1:9" ht="21">
      <c r="A55" s="235">
        <v>601</v>
      </c>
      <c r="B55" s="388" t="s">
        <v>1895</v>
      </c>
      <c r="C55" s="235"/>
      <c r="D55" s="235" t="s">
        <v>125</v>
      </c>
      <c r="E55" s="235">
        <v>6.0606059999999999</v>
      </c>
      <c r="F55" s="297">
        <v>549.72</v>
      </c>
      <c r="G55" s="364">
        <v>3331.57</v>
      </c>
      <c r="H55" s="365">
        <v>4.3E-3</v>
      </c>
      <c r="I55" s="365">
        <v>0.72760000000000002</v>
      </c>
    </row>
    <row r="56" spans="1:9">
      <c r="A56" s="235">
        <v>867</v>
      </c>
      <c r="B56" s="388" t="s">
        <v>1897</v>
      </c>
      <c r="C56" s="235"/>
      <c r="D56" s="235" t="s">
        <v>126</v>
      </c>
      <c r="E56" s="235">
        <v>135.95147700000001</v>
      </c>
      <c r="F56" s="297">
        <v>23.62</v>
      </c>
      <c r="G56" s="364">
        <v>3210.85</v>
      </c>
      <c r="H56" s="365">
        <v>4.0999999999999995E-3</v>
      </c>
      <c r="I56" s="365">
        <v>0.73170000000000002</v>
      </c>
    </row>
    <row r="57" spans="1:9">
      <c r="A57" s="235">
        <v>7253</v>
      </c>
      <c r="B57" s="388" t="s">
        <v>1898</v>
      </c>
      <c r="C57" s="235"/>
      <c r="D57" s="235" t="s">
        <v>124</v>
      </c>
      <c r="E57" s="235">
        <v>28.998864000000001</v>
      </c>
      <c r="F57" s="297">
        <v>109.28</v>
      </c>
      <c r="G57" s="364">
        <v>3168.29</v>
      </c>
      <c r="H57" s="365">
        <v>4.0999999999999995E-3</v>
      </c>
      <c r="I57" s="365">
        <v>0.73580000000000001</v>
      </c>
    </row>
    <row r="58" spans="1:9">
      <c r="A58" s="235">
        <v>10507</v>
      </c>
      <c r="B58" s="388" t="s">
        <v>1899</v>
      </c>
      <c r="C58" s="235"/>
      <c r="D58" s="235" t="s">
        <v>125</v>
      </c>
      <c r="E58" s="235">
        <v>18.02</v>
      </c>
      <c r="F58" s="297">
        <v>170.04</v>
      </c>
      <c r="G58" s="364">
        <v>3064.12</v>
      </c>
      <c r="H58" s="365">
        <v>4.0000000000000001E-3</v>
      </c>
      <c r="I58" s="365">
        <v>0.73980000000000001</v>
      </c>
    </row>
    <row r="59" spans="1:9" ht="31.5">
      <c r="A59" s="235">
        <v>626</v>
      </c>
      <c r="B59" s="388" t="s">
        <v>392</v>
      </c>
      <c r="C59" s="235"/>
      <c r="D59" s="235" t="s">
        <v>127</v>
      </c>
      <c r="E59" s="235">
        <v>286.06642499999998</v>
      </c>
      <c r="F59" s="297">
        <v>10.52</v>
      </c>
      <c r="G59" s="364">
        <v>3007.52</v>
      </c>
      <c r="H59" s="365">
        <v>3.9000000000000003E-3</v>
      </c>
      <c r="I59" s="365">
        <v>0.74370000000000003</v>
      </c>
    </row>
    <row r="60" spans="1:9">
      <c r="A60" s="235">
        <v>36146</v>
      </c>
      <c r="B60" s="388" t="s">
        <v>403</v>
      </c>
      <c r="C60" s="235"/>
      <c r="D60" s="235" t="s">
        <v>123</v>
      </c>
      <c r="E60" s="235">
        <v>17.556014000000001</v>
      </c>
      <c r="F60" s="297">
        <v>178.5</v>
      </c>
      <c r="G60" s="364">
        <v>2995.45</v>
      </c>
      <c r="H60" s="365">
        <v>3.9000000000000003E-3</v>
      </c>
      <c r="I60" s="365">
        <v>0.74760000000000004</v>
      </c>
    </row>
    <row r="61" spans="1:9">
      <c r="A61" s="235">
        <v>39599</v>
      </c>
      <c r="B61" s="388" t="s">
        <v>1900</v>
      </c>
      <c r="C61" s="235"/>
      <c r="D61" s="235" t="s">
        <v>126</v>
      </c>
      <c r="E61" s="235">
        <v>1384.0547220000001</v>
      </c>
      <c r="F61" s="297">
        <v>2.13</v>
      </c>
      <c r="G61" s="364">
        <v>2939.58</v>
      </c>
      <c r="H61" s="365">
        <v>3.8E-3</v>
      </c>
      <c r="I61" s="365">
        <v>0.75139999999999996</v>
      </c>
    </row>
    <row r="62" spans="1:9">
      <c r="A62" s="235">
        <v>33</v>
      </c>
      <c r="B62" s="388" t="s">
        <v>406</v>
      </c>
      <c r="C62" s="235"/>
      <c r="D62" s="235" t="s">
        <v>127</v>
      </c>
      <c r="E62" s="235">
        <v>493.23821900000002</v>
      </c>
      <c r="F62" s="297">
        <v>5.84</v>
      </c>
      <c r="G62" s="364">
        <v>2879.46</v>
      </c>
      <c r="H62" s="365">
        <v>3.7000000000000002E-3</v>
      </c>
      <c r="I62" s="365">
        <v>0.7551000000000001</v>
      </c>
    </row>
    <row r="63" spans="1:9" ht="31.5">
      <c r="A63" s="235">
        <v>10777</v>
      </c>
      <c r="B63" s="388" t="s">
        <v>306</v>
      </c>
      <c r="C63" s="235"/>
      <c r="D63" s="235" t="s">
        <v>130</v>
      </c>
      <c r="E63" s="235">
        <v>5</v>
      </c>
      <c r="F63" s="297">
        <v>573.38</v>
      </c>
      <c r="G63" s="364">
        <v>2866.9</v>
      </c>
      <c r="H63" s="365">
        <v>3.7000000000000002E-3</v>
      </c>
      <c r="I63" s="365">
        <v>0.75879999999999992</v>
      </c>
    </row>
    <row r="64" spans="1:9" ht="21">
      <c r="A64" s="235">
        <v>20193</v>
      </c>
      <c r="B64" s="388" t="s">
        <v>1901</v>
      </c>
      <c r="C64" s="235"/>
      <c r="D64" s="235" t="s">
        <v>1125</v>
      </c>
      <c r="E64" s="235">
        <v>737.721856</v>
      </c>
      <c r="F64" s="297">
        <v>3.66</v>
      </c>
      <c r="G64" s="364">
        <v>2696.43</v>
      </c>
      <c r="H64" s="365">
        <v>3.4999999999999996E-3</v>
      </c>
      <c r="I64" s="365">
        <v>0.76230000000000009</v>
      </c>
    </row>
    <row r="65" spans="1:9" ht="21">
      <c r="A65" s="235">
        <v>37563</v>
      </c>
      <c r="B65" s="388" t="s">
        <v>1902</v>
      </c>
      <c r="C65" s="235"/>
      <c r="D65" s="235" t="s">
        <v>125</v>
      </c>
      <c r="E65" s="235">
        <v>6.6239999999999997</v>
      </c>
      <c r="F65" s="297">
        <v>400.43</v>
      </c>
      <c r="G65" s="364">
        <v>2652.44</v>
      </c>
      <c r="H65" s="365">
        <v>3.4000000000000002E-3</v>
      </c>
      <c r="I65" s="365">
        <v>0.76569999999999994</v>
      </c>
    </row>
    <row r="66" spans="1:9" ht="42">
      <c r="A66" s="235" t="s">
        <v>377</v>
      </c>
      <c r="B66" s="388" t="s">
        <v>1697</v>
      </c>
      <c r="C66" s="235"/>
      <c r="D66" s="235" t="s">
        <v>123</v>
      </c>
      <c r="E66" s="235">
        <v>13</v>
      </c>
      <c r="F66" s="297">
        <v>200.33</v>
      </c>
      <c r="G66" s="364">
        <v>2604.29</v>
      </c>
      <c r="H66" s="365">
        <v>3.4000000000000002E-3</v>
      </c>
      <c r="I66" s="365">
        <v>0.76910000000000001</v>
      </c>
    </row>
    <row r="67" spans="1:9" ht="31.5">
      <c r="A67" s="235">
        <v>10775</v>
      </c>
      <c r="B67" s="388" t="s">
        <v>391</v>
      </c>
      <c r="C67" s="235"/>
      <c r="D67" s="235" t="s">
        <v>130</v>
      </c>
      <c r="E67" s="235">
        <v>5</v>
      </c>
      <c r="F67" s="297">
        <v>505</v>
      </c>
      <c r="G67" s="364">
        <v>2525</v>
      </c>
      <c r="H67" s="365">
        <v>3.3E-3</v>
      </c>
      <c r="I67" s="365">
        <v>0.77239999999999998</v>
      </c>
    </row>
    <row r="68" spans="1:9" ht="21">
      <c r="A68" s="235">
        <v>7243</v>
      </c>
      <c r="B68" s="388" t="s">
        <v>1883</v>
      </c>
      <c r="C68" s="235"/>
      <c r="D68" s="235" t="s">
        <v>125</v>
      </c>
      <c r="E68" s="235">
        <v>84.406739999999999</v>
      </c>
      <c r="F68" s="297">
        <v>29.75</v>
      </c>
      <c r="G68" s="364">
        <v>2510.4899999999998</v>
      </c>
      <c r="H68" s="365">
        <v>3.2000000000000002E-3</v>
      </c>
      <c r="I68" s="365">
        <v>0.77560000000000007</v>
      </c>
    </row>
    <row r="69" spans="1:9" ht="21">
      <c r="A69" s="235" t="s">
        <v>1904</v>
      </c>
      <c r="B69" s="388" t="s">
        <v>1905</v>
      </c>
      <c r="C69" s="235"/>
      <c r="D69" s="235" t="s">
        <v>123</v>
      </c>
      <c r="E69" s="235">
        <v>7</v>
      </c>
      <c r="F69" s="297">
        <v>353.38</v>
      </c>
      <c r="G69" s="364">
        <v>2473.66</v>
      </c>
      <c r="H69" s="365">
        <v>3.2000000000000002E-3</v>
      </c>
      <c r="I69" s="365">
        <v>0.77879999999999994</v>
      </c>
    </row>
    <row r="70" spans="1:9">
      <c r="A70" s="235">
        <v>2685</v>
      </c>
      <c r="B70" s="388" t="s">
        <v>1906</v>
      </c>
      <c r="C70" s="235"/>
      <c r="D70" s="235" t="s">
        <v>126</v>
      </c>
      <c r="E70" s="235">
        <v>762.87728700000002</v>
      </c>
      <c r="F70" s="297">
        <v>3.21</v>
      </c>
      <c r="G70" s="364">
        <v>2445.5</v>
      </c>
      <c r="H70" s="365">
        <v>3.2000000000000002E-3</v>
      </c>
      <c r="I70" s="365">
        <v>0.78200000000000003</v>
      </c>
    </row>
    <row r="71" spans="1:9">
      <c r="A71" s="235">
        <v>246</v>
      </c>
      <c r="B71" s="388" t="s">
        <v>454</v>
      </c>
      <c r="C71" s="235"/>
      <c r="D71" s="235" t="s">
        <v>122</v>
      </c>
      <c r="E71" s="235">
        <v>256.87726300000003</v>
      </c>
      <c r="F71" s="297">
        <v>9.41</v>
      </c>
      <c r="G71" s="364">
        <v>2408.61</v>
      </c>
      <c r="H71" s="365">
        <v>3.0999999999999999E-3</v>
      </c>
      <c r="I71" s="365">
        <v>0.78510000000000002</v>
      </c>
    </row>
    <row r="72" spans="1:9" ht="21">
      <c r="A72" s="235" t="s">
        <v>377</v>
      </c>
      <c r="B72" s="388" t="s">
        <v>1714</v>
      </c>
      <c r="C72" s="235"/>
      <c r="D72" s="235" t="s">
        <v>123</v>
      </c>
      <c r="E72" s="235">
        <v>33.042445999999998</v>
      </c>
      <c r="F72" s="297">
        <v>69.97</v>
      </c>
      <c r="G72" s="364">
        <v>2311.98</v>
      </c>
      <c r="H72" s="365">
        <v>3.0000000000000001E-3</v>
      </c>
      <c r="I72" s="365">
        <v>0.78810000000000002</v>
      </c>
    </row>
    <row r="73" spans="1:9" ht="21">
      <c r="A73" s="235">
        <v>4015</v>
      </c>
      <c r="B73" s="388" t="s">
        <v>409</v>
      </c>
      <c r="C73" s="235"/>
      <c r="D73" s="235" t="s">
        <v>125</v>
      </c>
      <c r="E73" s="235">
        <v>61.329500000000003</v>
      </c>
      <c r="F73" s="297">
        <v>36.89</v>
      </c>
      <c r="G73" s="364">
        <v>2262.2600000000002</v>
      </c>
      <c r="H73" s="365">
        <v>2.8999999999999998E-3</v>
      </c>
      <c r="I73" s="365">
        <v>0.79099999999999993</v>
      </c>
    </row>
    <row r="74" spans="1:9">
      <c r="A74" s="235">
        <v>12869</v>
      </c>
      <c r="B74" s="388" t="s">
        <v>1907</v>
      </c>
      <c r="C74" s="235"/>
      <c r="D74" s="235" t="s">
        <v>122</v>
      </c>
      <c r="E74" s="235">
        <v>155.21099100000001</v>
      </c>
      <c r="F74" s="297">
        <v>14.52</v>
      </c>
      <c r="G74" s="364">
        <v>2247.08</v>
      </c>
      <c r="H74" s="365">
        <v>2.8999999999999998E-3</v>
      </c>
      <c r="I74" s="365">
        <v>0.79390000000000005</v>
      </c>
    </row>
    <row r="75" spans="1:9" ht="21">
      <c r="A75" s="235">
        <v>1357</v>
      </c>
      <c r="B75" s="388" t="s">
        <v>397</v>
      </c>
      <c r="C75" s="235"/>
      <c r="D75" s="235" t="s">
        <v>123</v>
      </c>
      <c r="E75" s="235">
        <v>58.569980000000001</v>
      </c>
      <c r="F75" s="297">
        <v>38.090000000000003</v>
      </c>
      <c r="G75" s="364">
        <v>2230.73</v>
      </c>
      <c r="H75" s="365">
        <v>2.8999999999999998E-3</v>
      </c>
      <c r="I75" s="365">
        <v>0.79680000000000006</v>
      </c>
    </row>
    <row r="76" spans="1:9" ht="21">
      <c r="A76" s="235">
        <v>981</v>
      </c>
      <c r="B76" s="388" t="s">
        <v>1894</v>
      </c>
      <c r="C76" s="235"/>
      <c r="D76" s="235" t="s">
        <v>126</v>
      </c>
      <c r="E76" s="235">
        <v>1007.661864</v>
      </c>
      <c r="F76" s="297">
        <v>2.15</v>
      </c>
      <c r="G76" s="364">
        <v>2159.52</v>
      </c>
      <c r="H76" s="365">
        <v>2.8000000000000004E-3</v>
      </c>
      <c r="I76" s="365">
        <v>0.79959999999999998</v>
      </c>
    </row>
    <row r="77" spans="1:9" ht="21">
      <c r="A77" s="235" t="s">
        <v>377</v>
      </c>
      <c r="B77" s="388" t="s">
        <v>2517</v>
      </c>
      <c r="C77" s="235"/>
      <c r="D77" s="235" t="s">
        <v>123</v>
      </c>
      <c r="E77" s="235">
        <v>6</v>
      </c>
      <c r="F77" s="297">
        <v>357.16</v>
      </c>
      <c r="G77" s="364">
        <v>2142.96</v>
      </c>
      <c r="H77" s="365">
        <v>2.8000000000000004E-3</v>
      </c>
      <c r="I77" s="365">
        <v>0.8024</v>
      </c>
    </row>
    <row r="78" spans="1:9" ht="21">
      <c r="A78" s="235">
        <v>9841</v>
      </c>
      <c r="B78" s="388" t="s">
        <v>1903</v>
      </c>
      <c r="C78" s="235"/>
      <c r="D78" s="235" t="s">
        <v>126</v>
      </c>
      <c r="E78" s="235">
        <v>93.679469999999995</v>
      </c>
      <c r="F78" s="297">
        <v>22.65</v>
      </c>
      <c r="G78" s="364">
        <v>2121.3000000000002</v>
      </c>
      <c r="H78" s="365">
        <v>2.7000000000000001E-3</v>
      </c>
      <c r="I78" s="365">
        <v>0.80510000000000004</v>
      </c>
    </row>
    <row r="79" spans="1:9">
      <c r="A79" s="235">
        <v>32</v>
      </c>
      <c r="B79" s="388" t="s">
        <v>430</v>
      </c>
      <c r="C79" s="235"/>
      <c r="D79" s="235" t="s">
        <v>127</v>
      </c>
      <c r="E79" s="235">
        <v>404.50153799999998</v>
      </c>
      <c r="F79" s="297">
        <v>5.2</v>
      </c>
      <c r="G79" s="364">
        <v>2101.92</v>
      </c>
      <c r="H79" s="365">
        <v>2.7000000000000001E-3</v>
      </c>
      <c r="I79" s="365">
        <v>0.80779999999999996</v>
      </c>
    </row>
    <row r="80" spans="1:9" ht="21">
      <c r="A80" s="235">
        <v>7691</v>
      </c>
      <c r="B80" s="388" t="s">
        <v>1910</v>
      </c>
      <c r="C80" s="235"/>
      <c r="D80" s="235" t="s">
        <v>126</v>
      </c>
      <c r="E80" s="235">
        <v>195.21312599999999</v>
      </c>
      <c r="F80" s="297">
        <v>10.220000000000001</v>
      </c>
      <c r="G80" s="364">
        <v>1994.87</v>
      </c>
      <c r="H80" s="365">
        <v>2.5999999999999999E-3</v>
      </c>
      <c r="I80" s="365">
        <v>0.81040000000000001</v>
      </c>
    </row>
    <row r="81" spans="1:9" ht="21">
      <c r="A81" s="235">
        <v>36153</v>
      </c>
      <c r="B81" s="388" t="s">
        <v>415</v>
      </c>
      <c r="C81" s="235"/>
      <c r="D81" s="235" t="s">
        <v>123</v>
      </c>
      <c r="E81" s="235">
        <v>15.21635</v>
      </c>
      <c r="F81" s="297">
        <v>140.43</v>
      </c>
      <c r="G81" s="364">
        <v>1976.65</v>
      </c>
      <c r="H81" s="365">
        <v>2.5999999999999999E-3</v>
      </c>
      <c r="I81" s="365">
        <v>0.81299999999999994</v>
      </c>
    </row>
    <row r="82" spans="1:9">
      <c r="A82" s="235">
        <v>11186</v>
      </c>
      <c r="B82" s="388" t="s">
        <v>1909</v>
      </c>
      <c r="C82" s="235"/>
      <c r="D82" s="235" t="s">
        <v>125</v>
      </c>
      <c r="E82" s="235">
        <v>7.32</v>
      </c>
      <c r="F82" s="297">
        <v>267.55</v>
      </c>
      <c r="G82" s="364">
        <v>1958.47</v>
      </c>
      <c r="H82" s="365">
        <v>2.5000000000000001E-3</v>
      </c>
      <c r="I82" s="365">
        <v>0.8155</v>
      </c>
    </row>
    <row r="83" spans="1:9">
      <c r="A83" s="235" t="s">
        <v>377</v>
      </c>
      <c r="B83" s="388" t="s">
        <v>3002</v>
      </c>
      <c r="C83" s="235"/>
      <c r="D83" s="235" t="s">
        <v>123</v>
      </c>
      <c r="E83" s="235">
        <v>1.000027</v>
      </c>
      <c r="F83" s="297">
        <v>1825.72</v>
      </c>
      <c r="G83" s="364">
        <v>1825.77</v>
      </c>
      <c r="H83" s="365">
        <v>2.3999999999999998E-3</v>
      </c>
      <c r="I83" s="365">
        <v>0.81790000000000007</v>
      </c>
    </row>
    <row r="84" spans="1:9" ht="31.5">
      <c r="A84" s="235" t="s">
        <v>377</v>
      </c>
      <c r="B84" s="388" t="s">
        <v>1908</v>
      </c>
      <c r="C84" s="235"/>
      <c r="D84" s="235" t="s">
        <v>125</v>
      </c>
      <c r="E84" s="235">
        <v>32.590000000000003</v>
      </c>
      <c r="F84" s="297">
        <v>55.89</v>
      </c>
      <c r="G84" s="364">
        <v>1821.46</v>
      </c>
      <c r="H84" s="365">
        <v>2.3999999999999998E-3</v>
      </c>
      <c r="I84" s="365">
        <v>0.82030000000000003</v>
      </c>
    </row>
    <row r="85" spans="1:9" ht="21">
      <c r="A85" s="235">
        <v>4813</v>
      </c>
      <c r="B85" s="388" t="s">
        <v>398</v>
      </c>
      <c r="C85" s="235"/>
      <c r="D85" s="235" t="s">
        <v>125</v>
      </c>
      <c r="E85" s="235">
        <v>9</v>
      </c>
      <c r="F85" s="297">
        <v>200</v>
      </c>
      <c r="G85" s="364">
        <v>1800</v>
      </c>
      <c r="H85" s="365">
        <v>2.3E-3</v>
      </c>
      <c r="I85" s="365">
        <v>0.8226</v>
      </c>
    </row>
    <row r="86" spans="1:9" ht="21">
      <c r="A86" s="235">
        <v>36888</v>
      </c>
      <c r="B86" s="388" t="s">
        <v>456</v>
      </c>
      <c r="C86" s="235"/>
      <c r="D86" s="235" t="s">
        <v>126</v>
      </c>
      <c r="E86" s="235">
        <v>150.66797</v>
      </c>
      <c r="F86" s="297">
        <v>11.91</v>
      </c>
      <c r="G86" s="364">
        <v>1794.13</v>
      </c>
      <c r="H86" s="365">
        <v>2.3E-3</v>
      </c>
      <c r="I86" s="365">
        <v>0.82489999999999997</v>
      </c>
    </row>
    <row r="87" spans="1:9">
      <c r="A87" s="235" t="s">
        <v>2544</v>
      </c>
      <c r="B87" s="388" t="s">
        <v>2519</v>
      </c>
      <c r="C87" s="235"/>
      <c r="D87" s="235" t="s">
        <v>123</v>
      </c>
      <c r="E87" s="235">
        <v>2.0000900000000001</v>
      </c>
      <c r="F87" s="297">
        <v>886.59</v>
      </c>
      <c r="G87" s="364">
        <v>1773.26</v>
      </c>
      <c r="H87" s="365">
        <v>2.3E-3</v>
      </c>
      <c r="I87" s="365">
        <v>0.82719999999999994</v>
      </c>
    </row>
    <row r="88" spans="1:9">
      <c r="A88" s="235">
        <v>12873</v>
      </c>
      <c r="B88" s="388" t="s">
        <v>401</v>
      </c>
      <c r="C88" s="235"/>
      <c r="D88" s="235" t="s">
        <v>122</v>
      </c>
      <c r="E88" s="235">
        <v>123.12170399999999</v>
      </c>
      <c r="F88" s="297">
        <v>14.35</v>
      </c>
      <c r="G88" s="364">
        <v>1763.84</v>
      </c>
      <c r="H88" s="365">
        <v>2.3E-3</v>
      </c>
      <c r="I88" s="365">
        <v>0.82950000000000002</v>
      </c>
    </row>
    <row r="89" spans="1:9" ht="21">
      <c r="A89" s="235">
        <v>40862</v>
      </c>
      <c r="B89" s="388" t="s">
        <v>373</v>
      </c>
      <c r="C89" s="235"/>
      <c r="D89" s="235" t="s">
        <v>130</v>
      </c>
      <c r="E89" s="235">
        <v>5</v>
      </c>
      <c r="F89" s="297">
        <v>352.73</v>
      </c>
      <c r="G89" s="364">
        <v>1763.65</v>
      </c>
      <c r="H89" s="365">
        <v>2.3E-3</v>
      </c>
      <c r="I89" s="365">
        <v>0.83180000000000009</v>
      </c>
    </row>
    <row r="90" spans="1:9">
      <c r="A90" s="235" t="s">
        <v>3003</v>
      </c>
      <c r="B90" s="388" t="s">
        <v>3004</v>
      </c>
      <c r="C90" s="235"/>
      <c r="D90" s="235" t="s">
        <v>123</v>
      </c>
      <c r="E90" s="235">
        <v>13</v>
      </c>
      <c r="F90" s="297">
        <v>134.61000000000001</v>
      </c>
      <c r="G90" s="364">
        <v>1749.93</v>
      </c>
      <c r="H90" s="365">
        <v>2.3E-3</v>
      </c>
      <c r="I90" s="365">
        <v>0.83409999999999995</v>
      </c>
    </row>
    <row r="91" spans="1:9">
      <c r="A91" s="235" t="s">
        <v>377</v>
      </c>
      <c r="B91" s="388" t="s">
        <v>3005</v>
      </c>
      <c r="C91" s="235"/>
      <c r="D91" s="235" t="s">
        <v>123</v>
      </c>
      <c r="E91" s="235">
        <v>40.093131</v>
      </c>
      <c r="F91" s="297">
        <v>42.95</v>
      </c>
      <c r="G91" s="364">
        <v>1722</v>
      </c>
      <c r="H91" s="365">
        <v>2.2000000000000001E-3</v>
      </c>
      <c r="I91" s="365">
        <v>0.83629999999999993</v>
      </c>
    </row>
    <row r="92" spans="1:9" ht="21">
      <c r="A92" s="235">
        <v>4491</v>
      </c>
      <c r="B92" s="388" t="s">
        <v>412</v>
      </c>
      <c r="C92" s="235"/>
      <c r="D92" s="235" t="s">
        <v>126</v>
      </c>
      <c r="E92" s="235">
        <v>438.755853</v>
      </c>
      <c r="F92" s="297">
        <v>3.9</v>
      </c>
      <c r="G92" s="364">
        <v>1705.42</v>
      </c>
      <c r="H92" s="365">
        <v>2.2000000000000001E-3</v>
      </c>
      <c r="I92" s="365">
        <v>0.83849999999999991</v>
      </c>
    </row>
    <row r="93" spans="1:9">
      <c r="A93" s="235">
        <v>36144</v>
      </c>
      <c r="B93" s="388" t="s">
        <v>419</v>
      </c>
      <c r="C93" s="235"/>
      <c r="D93" s="235" t="s">
        <v>123</v>
      </c>
      <c r="E93" s="235">
        <v>1578.2553210000001</v>
      </c>
      <c r="F93" s="297">
        <v>1.17</v>
      </c>
      <c r="G93" s="364">
        <v>1692.31</v>
      </c>
      <c r="H93" s="365">
        <v>2.2000000000000001E-3</v>
      </c>
      <c r="I93" s="365">
        <v>0.84069999999999989</v>
      </c>
    </row>
    <row r="94" spans="1:9">
      <c r="A94" s="235">
        <v>12892</v>
      </c>
      <c r="B94" s="388" t="s">
        <v>420</v>
      </c>
      <c r="C94" s="235"/>
      <c r="D94" s="235" t="s">
        <v>131</v>
      </c>
      <c r="E94" s="235">
        <v>194.408557</v>
      </c>
      <c r="F94" s="297">
        <v>9.4499999999999993</v>
      </c>
      <c r="G94" s="364">
        <v>1681.34</v>
      </c>
      <c r="H94" s="365">
        <v>2.2000000000000001E-3</v>
      </c>
      <c r="I94" s="365">
        <v>0.84290000000000009</v>
      </c>
    </row>
    <row r="95" spans="1:9" ht="21">
      <c r="A95" s="235">
        <v>11029</v>
      </c>
      <c r="B95" s="388" t="s">
        <v>1911</v>
      </c>
      <c r="C95" s="235"/>
      <c r="D95" s="235" t="s">
        <v>1148</v>
      </c>
      <c r="E95" s="235">
        <v>1469.2944339999999</v>
      </c>
      <c r="F95" s="297">
        <v>1.1299999999999999</v>
      </c>
      <c r="G95" s="364">
        <v>1657</v>
      </c>
      <c r="H95" s="365">
        <v>2.0999999999999999E-3</v>
      </c>
      <c r="I95" s="365">
        <v>0.84499999999999997</v>
      </c>
    </row>
    <row r="96" spans="1:9" ht="21">
      <c r="A96" s="235">
        <v>40869</v>
      </c>
      <c r="B96" s="388" t="s">
        <v>1912</v>
      </c>
      <c r="C96" s="235"/>
      <c r="D96" s="235" t="s">
        <v>126</v>
      </c>
      <c r="E96" s="235">
        <v>74.373316000000003</v>
      </c>
      <c r="F96" s="297">
        <v>21.23</v>
      </c>
      <c r="G96" s="364">
        <v>1578.84</v>
      </c>
      <c r="H96" s="365">
        <v>2E-3</v>
      </c>
      <c r="I96" s="365">
        <v>0.84699999999999998</v>
      </c>
    </row>
    <row r="97" spans="1:9">
      <c r="A97" s="235">
        <v>6297</v>
      </c>
      <c r="B97" s="388" t="s">
        <v>1913</v>
      </c>
      <c r="C97" s="235"/>
      <c r="D97" s="235" t="s">
        <v>123</v>
      </c>
      <c r="E97" s="235">
        <v>69.277000000000001</v>
      </c>
      <c r="F97" s="297">
        <v>22.35</v>
      </c>
      <c r="G97" s="364">
        <v>1548.08</v>
      </c>
      <c r="H97" s="365">
        <v>2E-3</v>
      </c>
      <c r="I97" s="365">
        <v>0.84900000000000009</v>
      </c>
    </row>
    <row r="98" spans="1:9">
      <c r="A98" s="235">
        <v>1649</v>
      </c>
      <c r="B98" s="388" t="s">
        <v>1914</v>
      </c>
      <c r="C98" s="235"/>
      <c r="D98" s="235" t="s">
        <v>123</v>
      </c>
      <c r="E98" s="235">
        <v>37.302999999999997</v>
      </c>
      <c r="F98" s="297">
        <v>40.93</v>
      </c>
      <c r="G98" s="364">
        <v>1526.77</v>
      </c>
      <c r="H98" s="365">
        <v>2E-3</v>
      </c>
      <c r="I98" s="365">
        <v>0.85099999999999998</v>
      </c>
    </row>
    <row r="99" spans="1:9" ht="31.5">
      <c r="A99" s="235">
        <v>11795</v>
      </c>
      <c r="B99" s="388" t="s">
        <v>1915</v>
      </c>
      <c r="C99" s="235"/>
      <c r="D99" s="235" t="s">
        <v>125</v>
      </c>
      <c r="E99" s="235">
        <v>5.2213500000000002</v>
      </c>
      <c r="F99" s="297">
        <v>286.79000000000002</v>
      </c>
      <c r="G99" s="364">
        <v>1497.35</v>
      </c>
      <c r="H99" s="365">
        <v>1.9E-3</v>
      </c>
      <c r="I99" s="365">
        <v>0.8529000000000001</v>
      </c>
    </row>
    <row r="100" spans="1:9">
      <c r="A100" s="235">
        <v>4755</v>
      </c>
      <c r="B100" s="388" t="s">
        <v>464</v>
      </c>
      <c r="C100" s="235"/>
      <c r="D100" s="235" t="s">
        <v>122</v>
      </c>
      <c r="E100" s="235">
        <v>114.31388699999999</v>
      </c>
      <c r="F100" s="297">
        <v>13</v>
      </c>
      <c r="G100" s="364">
        <v>1485.41</v>
      </c>
      <c r="H100" s="365">
        <v>1.9E-3</v>
      </c>
      <c r="I100" s="365">
        <v>0.8548</v>
      </c>
    </row>
    <row r="101" spans="1:9">
      <c r="A101" s="235">
        <v>1214</v>
      </c>
      <c r="B101" s="388" t="s">
        <v>405</v>
      </c>
      <c r="C101" s="235"/>
      <c r="D101" s="235" t="s">
        <v>122</v>
      </c>
      <c r="E101" s="235">
        <v>82.590084000000004</v>
      </c>
      <c r="F101" s="297">
        <v>17.7</v>
      </c>
      <c r="G101" s="364">
        <v>1459.95</v>
      </c>
      <c r="H101" s="365">
        <v>1.9E-3</v>
      </c>
      <c r="I101" s="365">
        <v>0.85670000000000002</v>
      </c>
    </row>
    <row r="102" spans="1:9">
      <c r="A102" s="235">
        <v>38101</v>
      </c>
      <c r="B102" s="388" t="s">
        <v>1929</v>
      </c>
      <c r="C102" s="235"/>
      <c r="D102" s="235" t="s">
        <v>123</v>
      </c>
      <c r="E102" s="235">
        <v>282.93320199999999</v>
      </c>
      <c r="F102" s="297">
        <v>5.09</v>
      </c>
      <c r="G102" s="364">
        <v>1440.13</v>
      </c>
      <c r="H102" s="365">
        <v>1.9E-3</v>
      </c>
      <c r="I102" s="365">
        <v>0.85860000000000003</v>
      </c>
    </row>
    <row r="103" spans="1:9" ht="21">
      <c r="A103" s="235">
        <v>4721</v>
      </c>
      <c r="B103" s="388" t="s">
        <v>433</v>
      </c>
      <c r="C103" s="235"/>
      <c r="D103" s="235" t="s">
        <v>124</v>
      </c>
      <c r="E103" s="235">
        <v>23.788385000000002</v>
      </c>
      <c r="F103" s="297">
        <v>59.13</v>
      </c>
      <c r="G103" s="364">
        <v>1401.88</v>
      </c>
      <c r="H103" s="365">
        <v>1.8E-3</v>
      </c>
      <c r="I103" s="365">
        <v>0.86040000000000005</v>
      </c>
    </row>
    <row r="104" spans="1:9" ht="21">
      <c r="A104" s="235">
        <v>666</v>
      </c>
      <c r="B104" s="388" t="s">
        <v>1916</v>
      </c>
      <c r="C104" s="235"/>
      <c r="D104" s="235" t="s">
        <v>123</v>
      </c>
      <c r="E104" s="235">
        <v>130.37895599999999</v>
      </c>
      <c r="F104" s="297">
        <v>10.35</v>
      </c>
      <c r="G104" s="364">
        <v>1349.27</v>
      </c>
      <c r="H104" s="365">
        <v>1.7000000000000001E-3</v>
      </c>
      <c r="I104" s="365">
        <v>0.86209999999999998</v>
      </c>
    </row>
    <row r="105" spans="1:9" ht="21">
      <c r="A105" s="235">
        <v>5031</v>
      </c>
      <c r="B105" s="388" t="s">
        <v>1917</v>
      </c>
      <c r="C105" s="235"/>
      <c r="D105" s="235" t="s">
        <v>125</v>
      </c>
      <c r="E105" s="235">
        <v>7.02</v>
      </c>
      <c r="F105" s="297">
        <v>183.92</v>
      </c>
      <c r="G105" s="364">
        <v>1291.1099999999999</v>
      </c>
      <c r="H105" s="365">
        <v>1.7000000000000001E-3</v>
      </c>
      <c r="I105" s="365">
        <v>0.8637999999999999</v>
      </c>
    </row>
    <row r="106" spans="1:9" ht="21">
      <c r="A106" s="235">
        <v>365</v>
      </c>
      <c r="B106" s="388" t="s">
        <v>1918</v>
      </c>
      <c r="C106" s="235"/>
      <c r="D106" s="235" t="s">
        <v>123</v>
      </c>
      <c r="E106" s="235">
        <v>72.444693000000001</v>
      </c>
      <c r="F106" s="297">
        <v>17.809999999999999</v>
      </c>
      <c r="G106" s="364">
        <v>1289.52</v>
      </c>
      <c r="H106" s="365">
        <v>1.7000000000000001E-3</v>
      </c>
      <c r="I106" s="365">
        <v>0.86549999999999994</v>
      </c>
    </row>
    <row r="107" spans="1:9" ht="21">
      <c r="A107" s="235">
        <v>20206</v>
      </c>
      <c r="B107" s="388" t="s">
        <v>399</v>
      </c>
      <c r="C107" s="235"/>
      <c r="D107" s="235" t="s">
        <v>126</v>
      </c>
      <c r="E107" s="235">
        <v>269.30303600000002</v>
      </c>
      <c r="F107" s="297">
        <v>4.76</v>
      </c>
      <c r="G107" s="364">
        <v>1280.8800000000001</v>
      </c>
      <c r="H107" s="365">
        <v>1.7000000000000001E-3</v>
      </c>
      <c r="I107" s="365">
        <v>0.86719999999999997</v>
      </c>
    </row>
    <row r="108" spans="1:9">
      <c r="A108" s="235">
        <v>5075</v>
      </c>
      <c r="B108" s="388" t="s">
        <v>411</v>
      </c>
      <c r="C108" s="235"/>
      <c r="D108" s="235" t="s">
        <v>127</v>
      </c>
      <c r="E108" s="235">
        <v>108.236891</v>
      </c>
      <c r="F108" s="297">
        <v>11.65</v>
      </c>
      <c r="G108" s="364">
        <v>1257.8699999999999</v>
      </c>
      <c r="H108" s="365">
        <v>1.6000000000000001E-3</v>
      </c>
      <c r="I108" s="365">
        <v>0.86879999999999991</v>
      </c>
    </row>
    <row r="109" spans="1:9">
      <c r="A109" s="235">
        <v>337</v>
      </c>
      <c r="B109" s="388" t="s">
        <v>440</v>
      </c>
      <c r="C109" s="235"/>
      <c r="D109" s="235" t="s">
        <v>127</v>
      </c>
      <c r="E109" s="235">
        <v>103.78242899999999</v>
      </c>
      <c r="F109" s="297">
        <v>12</v>
      </c>
      <c r="G109" s="364">
        <v>1244.6400000000001</v>
      </c>
      <c r="H109" s="365">
        <v>1.6000000000000001E-3</v>
      </c>
      <c r="I109" s="365">
        <v>0.87040000000000006</v>
      </c>
    </row>
    <row r="110" spans="1:9">
      <c r="A110" s="235">
        <v>20083</v>
      </c>
      <c r="B110" s="388" t="s">
        <v>427</v>
      </c>
      <c r="C110" s="235"/>
      <c r="D110" s="235" t="s">
        <v>123</v>
      </c>
      <c r="E110" s="235">
        <v>25.6084</v>
      </c>
      <c r="F110" s="297">
        <v>47.93</v>
      </c>
      <c r="G110" s="364">
        <v>1224.99</v>
      </c>
      <c r="H110" s="365">
        <v>1.6000000000000001E-3</v>
      </c>
      <c r="I110" s="365">
        <v>0.872</v>
      </c>
    </row>
    <row r="111" spans="1:9">
      <c r="A111" s="235">
        <v>2683</v>
      </c>
      <c r="B111" s="388" t="s">
        <v>1919</v>
      </c>
      <c r="C111" s="235"/>
      <c r="D111" s="235" t="s">
        <v>126</v>
      </c>
      <c r="E111" s="235">
        <v>55.203344000000001</v>
      </c>
      <c r="F111" s="297">
        <v>22.13</v>
      </c>
      <c r="G111" s="364">
        <v>1221.5</v>
      </c>
      <c r="H111" s="365">
        <v>1.6000000000000001E-3</v>
      </c>
      <c r="I111" s="365">
        <v>0.87360000000000004</v>
      </c>
    </row>
    <row r="112" spans="1:9" ht="21">
      <c r="A112" s="235">
        <v>36520</v>
      </c>
      <c r="B112" s="388" t="s">
        <v>1920</v>
      </c>
      <c r="C112" s="235"/>
      <c r="D112" s="235" t="s">
        <v>123</v>
      </c>
      <c r="E112" s="235">
        <v>2</v>
      </c>
      <c r="F112" s="297">
        <v>595.71</v>
      </c>
      <c r="G112" s="364">
        <v>1191.42</v>
      </c>
      <c r="H112" s="365">
        <v>1.5E-3</v>
      </c>
      <c r="I112" s="365">
        <v>0.8751000000000001</v>
      </c>
    </row>
    <row r="113" spans="1:9">
      <c r="A113" s="235">
        <v>6110</v>
      </c>
      <c r="B113" s="388" t="s">
        <v>698</v>
      </c>
      <c r="C113" s="235"/>
      <c r="D113" s="235" t="s">
        <v>122</v>
      </c>
      <c r="E113" s="235">
        <v>87.518421000000004</v>
      </c>
      <c r="F113" s="297">
        <v>13.3</v>
      </c>
      <c r="G113" s="364">
        <v>1163.9000000000001</v>
      </c>
      <c r="H113" s="365">
        <v>1.5E-3</v>
      </c>
      <c r="I113" s="365">
        <v>0.87659999999999993</v>
      </c>
    </row>
    <row r="114" spans="1:9" ht="31.5">
      <c r="A114" s="235">
        <v>7154</v>
      </c>
      <c r="B114" s="388" t="s">
        <v>448</v>
      </c>
      <c r="C114" s="235"/>
      <c r="D114" s="235" t="s">
        <v>127</v>
      </c>
      <c r="E114" s="235">
        <v>196.06392500000001</v>
      </c>
      <c r="F114" s="297">
        <v>5.9</v>
      </c>
      <c r="G114" s="364">
        <v>1155.46</v>
      </c>
      <c r="H114" s="365">
        <v>1.5E-3</v>
      </c>
      <c r="I114" s="365">
        <v>0.87809999999999999</v>
      </c>
    </row>
    <row r="115" spans="1:9" ht="21">
      <c r="A115" s="235">
        <v>4948</v>
      </c>
      <c r="B115" s="388" t="s">
        <v>1921</v>
      </c>
      <c r="C115" s="235"/>
      <c r="D115" s="235" t="s">
        <v>125</v>
      </c>
      <c r="E115" s="235">
        <v>3.16</v>
      </c>
      <c r="F115" s="297">
        <v>363.4</v>
      </c>
      <c r="G115" s="364">
        <v>1148.3399999999999</v>
      </c>
      <c r="H115" s="365">
        <v>1.5E-3</v>
      </c>
      <c r="I115" s="365">
        <v>0.87959999999999994</v>
      </c>
    </row>
    <row r="116" spans="1:9">
      <c r="A116" s="235">
        <v>2359</v>
      </c>
      <c r="B116" s="388" t="s">
        <v>527</v>
      </c>
      <c r="C116" s="235"/>
      <c r="D116" s="235" t="s">
        <v>122</v>
      </c>
      <c r="E116" s="235">
        <v>63.011693000000001</v>
      </c>
      <c r="F116" s="297">
        <v>18.14</v>
      </c>
      <c r="G116" s="364">
        <v>1137.42</v>
      </c>
      <c r="H116" s="365">
        <v>1.5E-3</v>
      </c>
      <c r="I116" s="365">
        <v>0.88109999999999999</v>
      </c>
    </row>
    <row r="117" spans="1:9" ht="21">
      <c r="A117" s="235">
        <v>36149</v>
      </c>
      <c r="B117" s="388" t="s">
        <v>428</v>
      </c>
      <c r="C117" s="235"/>
      <c r="D117" s="235" t="s">
        <v>123</v>
      </c>
      <c r="E117" s="235">
        <v>10.191364999999999</v>
      </c>
      <c r="F117" s="297">
        <v>123.37</v>
      </c>
      <c r="G117" s="364">
        <v>1113.3900000000001</v>
      </c>
      <c r="H117" s="365">
        <v>1.4000000000000002E-3</v>
      </c>
      <c r="I117" s="365">
        <v>0.88249999999999995</v>
      </c>
    </row>
    <row r="118" spans="1:9">
      <c r="A118" s="235">
        <v>4051</v>
      </c>
      <c r="B118" s="388" t="s">
        <v>400</v>
      </c>
      <c r="C118" s="235"/>
      <c r="D118" s="235" t="s">
        <v>129</v>
      </c>
      <c r="E118" s="235">
        <v>19.117152000000001</v>
      </c>
      <c r="F118" s="297">
        <v>57.85</v>
      </c>
      <c r="G118" s="364">
        <v>1101.57</v>
      </c>
      <c r="H118" s="365">
        <v>1.4000000000000002E-3</v>
      </c>
      <c r="I118" s="365">
        <v>0.88390000000000002</v>
      </c>
    </row>
    <row r="119" spans="1:9" ht="21">
      <c r="A119" s="235">
        <v>38189</v>
      </c>
      <c r="B119" s="388" t="s">
        <v>1922</v>
      </c>
      <c r="C119" s="235"/>
      <c r="D119" s="235" t="s">
        <v>123</v>
      </c>
      <c r="E119" s="235">
        <v>7</v>
      </c>
      <c r="F119" s="297">
        <v>156.79</v>
      </c>
      <c r="G119" s="364">
        <v>1097.53</v>
      </c>
      <c r="H119" s="365">
        <v>1.4000000000000002E-3</v>
      </c>
      <c r="I119" s="365">
        <v>0.88529999999999998</v>
      </c>
    </row>
    <row r="120" spans="1:9" ht="21">
      <c r="A120" s="235">
        <v>142</v>
      </c>
      <c r="B120" s="388" t="s">
        <v>475</v>
      </c>
      <c r="C120" s="235"/>
      <c r="D120" s="235" t="s">
        <v>136</v>
      </c>
      <c r="E120" s="235">
        <v>33.861730000000001</v>
      </c>
      <c r="F120" s="297">
        <v>30.46</v>
      </c>
      <c r="G120" s="364">
        <v>1030.67</v>
      </c>
      <c r="H120" s="365">
        <v>1.2999999999999999E-3</v>
      </c>
      <c r="I120" s="365">
        <v>0.88659999999999994</v>
      </c>
    </row>
    <row r="121" spans="1:9" ht="21">
      <c r="A121" s="235">
        <v>38083</v>
      </c>
      <c r="B121" s="388" t="s">
        <v>1923</v>
      </c>
      <c r="C121" s="235"/>
      <c r="D121" s="235" t="s">
        <v>123</v>
      </c>
      <c r="E121" s="235">
        <v>44.113303999999999</v>
      </c>
      <c r="F121" s="297">
        <v>23.3</v>
      </c>
      <c r="G121" s="364">
        <v>1027.8399999999999</v>
      </c>
      <c r="H121" s="365">
        <v>1.2999999999999999E-3</v>
      </c>
      <c r="I121" s="365">
        <v>0.88790000000000002</v>
      </c>
    </row>
    <row r="122" spans="1:9">
      <c r="A122" s="235">
        <v>36150</v>
      </c>
      <c r="B122" s="388" t="s">
        <v>431</v>
      </c>
      <c r="C122" s="235"/>
      <c r="D122" s="235" t="s">
        <v>123</v>
      </c>
      <c r="E122" s="235">
        <v>37.457486000000003</v>
      </c>
      <c r="F122" s="297">
        <v>31.18</v>
      </c>
      <c r="G122" s="364">
        <v>1022.13</v>
      </c>
      <c r="H122" s="365">
        <v>1.2999999999999999E-3</v>
      </c>
      <c r="I122" s="365">
        <v>0.88919999999999999</v>
      </c>
    </row>
    <row r="123" spans="1:9" ht="21">
      <c r="A123" s="235">
        <v>2377</v>
      </c>
      <c r="B123" s="388" t="s">
        <v>1924</v>
      </c>
      <c r="C123" s="235"/>
      <c r="D123" s="235" t="s">
        <v>123</v>
      </c>
      <c r="E123" s="235">
        <v>2.0001950000000002</v>
      </c>
      <c r="F123" s="297">
        <v>510.46</v>
      </c>
      <c r="G123" s="364">
        <v>1021</v>
      </c>
      <c r="H123" s="365">
        <v>1.2999999999999999E-3</v>
      </c>
      <c r="I123" s="365">
        <v>0.89049999999999996</v>
      </c>
    </row>
    <row r="124" spans="1:9">
      <c r="A124" s="235">
        <v>4230</v>
      </c>
      <c r="B124" s="388" t="s">
        <v>413</v>
      </c>
      <c r="C124" s="235"/>
      <c r="D124" s="235" t="s">
        <v>122</v>
      </c>
      <c r="E124" s="235">
        <v>52.677886999999998</v>
      </c>
      <c r="F124" s="297">
        <v>19.22</v>
      </c>
      <c r="G124" s="364">
        <v>1010.43</v>
      </c>
      <c r="H124" s="365">
        <v>1.2999999999999999E-3</v>
      </c>
      <c r="I124" s="365">
        <v>0.89180000000000004</v>
      </c>
    </row>
    <row r="125" spans="1:9" ht="21">
      <c r="A125" s="235">
        <v>12893</v>
      </c>
      <c r="B125" s="388" t="s">
        <v>432</v>
      </c>
      <c r="C125" s="235"/>
      <c r="D125" s="235" t="s">
        <v>131</v>
      </c>
      <c r="E125" s="235">
        <v>22.661615999999999</v>
      </c>
      <c r="F125" s="297">
        <v>50.4</v>
      </c>
      <c r="G125" s="364">
        <v>1000.97</v>
      </c>
      <c r="H125" s="365">
        <v>1.2999999999999999E-3</v>
      </c>
      <c r="I125" s="365">
        <v>0.8931</v>
      </c>
    </row>
    <row r="126" spans="1:9" ht="21">
      <c r="A126" s="235">
        <v>7334</v>
      </c>
      <c r="B126" s="388" t="s">
        <v>1925</v>
      </c>
      <c r="C126" s="235"/>
      <c r="D126" s="235" t="s">
        <v>128</v>
      </c>
      <c r="E126" s="235">
        <v>116.5017</v>
      </c>
      <c r="F126" s="297">
        <v>8.52</v>
      </c>
      <c r="G126" s="364">
        <v>990.93</v>
      </c>
      <c r="H126" s="365">
        <v>1.2999999999999999E-3</v>
      </c>
      <c r="I126" s="365">
        <v>0.89439999999999997</v>
      </c>
    </row>
    <row r="127" spans="1:9" ht="21">
      <c r="A127" s="235">
        <v>39665</v>
      </c>
      <c r="B127" s="388" t="s">
        <v>2545</v>
      </c>
      <c r="C127" s="235"/>
      <c r="D127" s="235" t="s">
        <v>126</v>
      </c>
      <c r="E127" s="235">
        <v>35.444460999999997</v>
      </c>
      <c r="F127" s="297">
        <v>27.22</v>
      </c>
      <c r="G127" s="364">
        <v>964.65</v>
      </c>
      <c r="H127" s="365">
        <v>1.1999999999999999E-3</v>
      </c>
      <c r="I127" s="365">
        <v>0.89560000000000006</v>
      </c>
    </row>
    <row r="128" spans="1:9" ht="21">
      <c r="A128" s="235">
        <v>10889</v>
      </c>
      <c r="B128" s="388" t="s">
        <v>2546</v>
      </c>
      <c r="C128" s="235"/>
      <c r="D128" s="235" t="s">
        <v>123</v>
      </c>
      <c r="E128" s="235">
        <v>2</v>
      </c>
      <c r="F128" s="297">
        <v>480</v>
      </c>
      <c r="G128" s="364">
        <v>960</v>
      </c>
      <c r="H128" s="365">
        <v>1.1999999999999999E-3</v>
      </c>
      <c r="I128" s="365">
        <v>0.89680000000000004</v>
      </c>
    </row>
    <row r="129" spans="1:9">
      <c r="A129" s="235">
        <v>38124</v>
      </c>
      <c r="B129" s="388" t="s">
        <v>407</v>
      </c>
      <c r="C129" s="235"/>
      <c r="D129" s="235" t="s">
        <v>123</v>
      </c>
      <c r="E129" s="235">
        <v>43.431569000000003</v>
      </c>
      <c r="F129" s="297">
        <v>22</v>
      </c>
      <c r="G129" s="364">
        <v>955.08</v>
      </c>
      <c r="H129" s="365">
        <v>1.1999999999999999E-3</v>
      </c>
      <c r="I129" s="365">
        <v>0.89800000000000002</v>
      </c>
    </row>
    <row r="130" spans="1:9" ht="21">
      <c r="A130" s="235">
        <v>36796</v>
      </c>
      <c r="B130" s="388" t="s">
        <v>1926</v>
      </c>
      <c r="C130" s="235"/>
      <c r="D130" s="235" t="s">
        <v>123</v>
      </c>
      <c r="E130" s="235">
        <v>7.0057080000000003</v>
      </c>
      <c r="F130" s="297">
        <v>134.88999999999999</v>
      </c>
      <c r="G130" s="364">
        <v>945</v>
      </c>
      <c r="H130" s="365">
        <v>1.1999999999999999E-3</v>
      </c>
      <c r="I130" s="365">
        <v>0.8992</v>
      </c>
    </row>
    <row r="131" spans="1:9" ht="31.5">
      <c r="A131" s="235">
        <v>996</v>
      </c>
      <c r="B131" s="388" t="s">
        <v>3006</v>
      </c>
      <c r="C131" s="235"/>
      <c r="D131" s="235" t="s">
        <v>126</v>
      </c>
      <c r="E131" s="235">
        <v>71.583129999999997</v>
      </c>
      <c r="F131" s="297">
        <v>13.13</v>
      </c>
      <c r="G131" s="364">
        <v>939.4</v>
      </c>
      <c r="H131" s="365">
        <v>1.1999999999999999E-3</v>
      </c>
      <c r="I131" s="365">
        <v>0.90040000000000009</v>
      </c>
    </row>
    <row r="132" spans="1:9">
      <c r="A132" s="235">
        <v>34653</v>
      </c>
      <c r="B132" s="388" t="s">
        <v>1975</v>
      </c>
      <c r="C132" s="235"/>
      <c r="D132" s="235" t="s">
        <v>123</v>
      </c>
      <c r="E132" s="235">
        <v>112</v>
      </c>
      <c r="F132" s="297">
        <v>8.3699999999999992</v>
      </c>
      <c r="G132" s="364">
        <v>937.44</v>
      </c>
      <c r="H132" s="365">
        <v>1.1999999999999999E-3</v>
      </c>
      <c r="I132" s="365">
        <v>0.90159999999999996</v>
      </c>
    </row>
    <row r="133" spans="1:9" ht="31.5">
      <c r="A133" s="235">
        <v>20232</v>
      </c>
      <c r="B133" s="388" t="s">
        <v>435</v>
      </c>
      <c r="C133" s="235"/>
      <c r="D133" s="235" t="s">
        <v>126</v>
      </c>
      <c r="E133" s="235">
        <v>22.91</v>
      </c>
      <c r="F133" s="297">
        <v>40.03</v>
      </c>
      <c r="G133" s="364">
        <v>917.09</v>
      </c>
      <c r="H133" s="365">
        <v>1.1999999999999999E-3</v>
      </c>
      <c r="I133" s="365">
        <v>0.90280000000000005</v>
      </c>
    </row>
    <row r="134" spans="1:9">
      <c r="A134" s="235">
        <v>4759</v>
      </c>
      <c r="B134" s="388" t="s">
        <v>1927</v>
      </c>
      <c r="C134" s="235"/>
      <c r="D134" s="235" t="s">
        <v>122</v>
      </c>
      <c r="E134" s="235">
        <v>70.569119999999998</v>
      </c>
      <c r="F134" s="297">
        <v>12.58</v>
      </c>
      <c r="G134" s="364">
        <v>886.77</v>
      </c>
      <c r="H134" s="365">
        <v>1.1000000000000001E-3</v>
      </c>
      <c r="I134" s="365">
        <v>0.90390000000000004</v>
      </c>
    </row>
    <row r="135" spans="1:9">
      <c r="A135" s="235" t="s">
        <v>377</v>
      </c>
      <c r="B135" s="388" t="s">
        <v>1928</v>
      </c>
      <c r="C135" s="235"/>
      <c r="D135" s="235" t="s">
        <v>123</v>
      </c>
      <c r="E135" s="235">
        <v>4</v>
      </c>
      <c r="F135" s="297">
        <v>220.15</v>
      </c>
      <c r="G135" s="364">
        <v>880.6</v>
      </c>
      <c r="H135" s="365">
        <v>1.1000000000000001E-3</v>
      </c>
      <c r="I135" s="365">
        <v>0.90500000000000003</v>
      </c>
    </row>
    <row r="136" spans="1:9">
      <c r="A136" s="235">
        <v>4056</v>
      </c>
      <c r="B136" s="388" t="s">
        <v>414</v>
      </c>
      <c r="C136" s="235"/>
      <c r="D136" s="235" t="s">
        <v>134</v>
      </c>
      <c r="E136" s="235">
        <v>37.365760000000002</v>
      </c>
      <c r="F136" s="297">
        <v>23.17</v>
      </c>
      <c r="G136" s="364">
        <v>863.51</v>
      </c>
      <c r="H136" s="365">
        <v>1.1000000000000001E-3</v>
      </c>
      <c r="I136" s="365">
        <v>0.90610000000000002</v>
      </c>
    </row>
    <row r="137" spans="1:9" ht="21">
      <c r="A137" s="235">
        <v>2711</v>
      </c>
      <c r="B137" s="388" t="s">
        <v>439</v>
      </c>
      <c r="C137" s="235"/>
      <c r="D137" s="235" t="s">
        <v>123</v>
      </c>
      <c r="E137" s="235">
        <v>9.1602110000000003</v>
      </c>
      <c r="F137" s="297">
        <v>108.95</v>
      </c>
      <c r="G137" s="364">
        <v>854.44</v>
      </c>
      <c r="H137" s="365">
        <v>1.1000000000000001E-3</v>
      </c>
      <c r="I137" s="365">
        <v>0.90720000000000001</v>
      </c>
    </row>
    <row r="138" spans="1:9" ht="21">
      <c r="A138" s="235" t="s">
        <v>377</v>
      </c>
      <c r="B138" s="388" t="s">
        <v>336</v>
      </c>
      <c r="C138" s="235"/>
      <c r="D138" s="235" t="s">
        <v>123</v>
      </c>
      <c r="E138" s="235">
        <v>15.024215</v>
      </c>
      <c r="F138" s="297">
        <v>55.75</v>
      </c>
      <c r="G138" s="364">
        <v>837.6</v>
      </c>
      <c r="H138" s="365">
        <v>1.1000000000000001E-3</v>
      </c>
      <c r="I138" s="365">
        <v>0.9083</v>
      </c>
    </row>
    <row r="139" spans="1:9" ht="42">
      <c r="A139" s="235">
        <v>37559</v>
      </c>
      <c r="B139" s="388" t="s">
        <v>2547</v>
      </c>
      <c r="C139" s="235"/>
      <c r="D139" s="235" t="s">
        <v>123</v>
      </c>
      <c r="E139" s="235">
        <v>28.075192000000001</v>
      </c>
      <c r="F139" s="297">
        <v>29.79</v>
      </c>
      <c r="G139" s="364">
        <v>836.08</v>
      </c>
      <c r="H139" s="365">
        <v>1.1000000000000001E-3</v>
      </c>
      <c r="I139" s="365">
        <v>0.90939999999999999</v>
      </c>
    </row>
    <row r="140" spans="1:9" ht="94.5">
      <c r="A140" s="235" t="s">
        <v>377</v>
      </c>
      <c r="B140" s="388" t="s">
        <v>1930</v>
      </c>
      <c r="C140" s="235"/>
      <c r="D140" s="235" t="s">
        <v>1148</v>
      </c>
      <c r="E140" s="235">
        <v>1</v>
      </c>
      <c r="F140" s="297">
        <v>822.6</v>
      </c>
      <c r="G140" s="364">
        <v>822.6</v>
      </c>
      <c r="H140" s="365">
        <v>1.1000000000000001E-3</v>
      </c>
      <c r="I140" s="365">
        <v>0.91049999999999998</v>
      </c>
    </row>
    <row r="141" spans="1:9" ht="21">
      <c r="A141" s="235" t="s">
        <v>3007</v>
      </c>
      <c r="B141" s="388" t="s">
        <v>3008</v>
      </c>
      <c r="C141" s="235"/>
      <c r="D141" s="235" t="s">
        <v>123</v>
      </c>
      <c r="E141" s="235">
        <v>2</v>
      </c>
      <c r="F141" s="297">
        <v>397</v>
      </c>
      <c r="G141" s="364">
        <v>794</v>
      </c>
      <c r="H141" s="365">
        <v>1E-3</v>
      </c>
      <c r="I141" s="365">
        <v>0.91150000000000009</v>
      </c>
    </row>
    <row r="142" spans="1:9">
      <c r="A142" s="235" t="s">
        <v>377</v>
      </c>
      <c r="B142" s="388" t="s">
        <v>1084</v>
      </c>
      <c r="C142" s="235"/>
      <c r="D142" s="235" t="s">
        <v>1148</v>
      </c>
      <c r="E142" s="235">
        <v>3</v>
      </c>
      <c r="F142" s="297">
        <v>262.20999999999998</v>
      </c>
      <c r="G142" s="364">
        <v>786.63</v>
      </c>
      <c r="H142" s="365">
        <v>1E-3</v>
      </c>
      <c r="I142" s="365">
        <v>0.91249999999999998</v>
      </c>
    </row>
    <row r="143" spans="1:9">
      <c r="A143" s="235">
        <v>6114</v>
      </c>
      <c r="B143" s="388" t="s">
        <v>451</v>
      </c>
      <c r="C143" s="235"/>
      <c r="D143" s="235" t="s">
        <v>122</v>
      </c>
      <c r="E143" s="235">
        <v>86.606842</v>
      </c>
      <c r="F143" s="297">
        <v>9.26</v>
      </c>
      <c r="G143" s="364">
        <v>779.1</v>
      </c>
      <c r="H143" s="365">
        <v>1E-3</v>
      </c>
      <c r="I143" s="365">
        <v>0.91349999999999998</v>
      </c>
    </row>
    <row r="144" spans="1:9" ht="21">
      <c r="A144" s="235" t="s">
        <v>377</v>
      </c>
      <c r="B144" s="388" t="s">
        <v>2943</v>
      </c>
      <c r="C144" s="235"/>
      <c r="D144" s="235" t="s">
        <v>123</v>
      </c>
      <c r="E144" s="235">
        <v>1.000081</v>
      </c>
      <c r="F144" s="297">
        <v>734.2</v>
      </c>
      <c r="G144" s="364">
        <v>734.25</v>
      </c>
      <c r="H144" s="365">
        <v>8.9999999999999998E-4</v>
      </c>
      <c r="I144" s="365">
        <v>0.91439999999999999</v>
      </c>
    </row>
    <row r="145" spans="1:9" ht="21">
      <c r="A145" s="235">
        <v>1</v>
      </c>
      <c r="B145" s="388" t="s">
        <v>1931</v>
      </c>
      <c r="C145" s="235"/>
      <c r="D145" s="235" t="s">
        <v>127</v>
      </c>
      <c r="E145" s="235">
        <v>21.770627999999999</v>
      </c>
      <c r="F145" s="297">
        <v>33.299999999999997</v>
      </c>
      <c r="G145" s="364">
        <v>723.3</v>
      </c>
      <c r="H145" s="365">
        <v>8.9999999999999998E-4</v>
      </c>
      <c r="I145" s="365">
        <v>0.9153</v>
      </c>
    </row>
    <row r="146" spans="1:9">
      <c r="A146" s="235">
        <v>5071</v>
      </c>
      <c r="B146" s="388" t="s">
        <v>418</v>
      </c>
      <c r="C146" s="235"/>
      <c r="D146" s="235" t="s">
        <v>127</v>
      </c>
      <c r="E146" s="235">
        <v>61.227499999999999</v>
      </c>
      <c r="F146" s="297">
        <v>11.65</v>
      </c>
      <c r="G146" s="364">
        <v>712.69</v>
      </c>
      <c r="H146" s="365">
        <v>8.9999999999999998E-4</v>
      </c>
      <c r="I146" s="365">
        <v>0.91620000000000001</v>
      </c>
    </row>
    <row r="147" spans="1:9" ht="21">
      <c r="A147" s="235">
        <v>3322</v>
      </c>
      <c r="B147" s="388" t="s">
        <v>1932</v>
      </c>
      <c r="C147" s="235"/>
      <c r="D147" s="235" t="s">
        <v>125</v>
      </c>
      <c r="E147" s="235">
        <v>117.943848</v>
      </c>
      <c r="F147" s="297">
        <v>6</v>
      </c>
      <c r="G147" s="364">
        <v>707.08</v>
      </c>
      <c r="H147" s="365">
        <v>8.9999999999999998E-4</v>
      </c>
      <c r="I147" s="365">
        <v>0.91709999999999992</v>
      </c>
    </row>
    <row r="148" spans="1:9" ht="21">
      <c r="A148" s="235">
        <v>39664</v>
      </c>
      <c r="B148" s="388" t="s">
        <v>2548</v>
      </c>
      <c r="C148" s="235"/>
      <c r="D148" s="235" t="s">
        <v>126</v>
      </c>
      <c r="E148" s="235">
        <v>43.789374000000002</v>
      </c>
      <c r="F148" s="297">
        <v>16.13</v>
      </c>
      <c r="G148" s="364">
        <v>706.31</v>
      </c>
      <c r="H148" s="365">
        <v>8.9999999999999998E-4</v>
      </c>
      <c r="I148" s="365">
        <v>0.91799999999999993</v>
      </c>
    </row>
    <row r="149" spans="1:9">
      <c r="A149" s="235">
        <v>242</v>
      </c>
      <c r="B149" s="388" t="s">
        <v>444</v>
      </c>
      <c r="C149" s="235"/>
      <c r="D149" s="235" t="s">
        <v>122</v>
      </c>
      <c r="E149" s="235">
        <v>62.671322000000004</v>
      </c>
      <c r="F149" s="297">
        <v>11.04</v>
      </c>
      <c r="G149" s="364">
        <v>690.1</v>
      </c>
      <c r="H149" s="365">
        <v>8.9999999999999998E-4</v>
      </c>
      <c r="I149" s="365">
        <v>0.91890000000000005</v>
      </c>
    </row>
    <row r="150" spans="1:9" ht="21">
      <c r="A150" s="235">
        <v>40861</v>
      </c>
      <c r="B150" s="388" t="s">
        <v>385</v>
      </c>
      <c r="C150" s="235"/>
      <c r="D150" s="235" t="s">
        <v>130</v>
      </c>
      <c r="E150" s="235">
        <v>5</v>
      </c>
      <c r="F150" s="401">
        <v>134.56</v>
      </c>
      <c r="G150" s="364">
        <v>672.8</v>
      </c>
      <c r="H150" s="365">
        <v>8.9999999999999998E-4</v>
      </c>
      <c r="I150" s="365">
        <v>0.91980000000000006</v>
      </c>
    </row>
    <row r="151" spans="1:9" ht="21">
      <c r="A151" s="235">
        <v>37592</v>
      </c>
      <c r="B151" s="388" t="s">
        <v>422</v>
      </c>
      <c r="C151" s="235"/>
      <c r="D151" s="235" t="s">
        <v>123</v>
      </c>
      <c r="E151" s="235">
        <v>541.94645100000002</v>
      </c>
      <c r="F151" s="297">
        <v>1.24</v>
      </c>
      <c r="G151" s="364">
        <v>671.85</v>
      </c>
      <c r="H151" s="365">
        <v>8.9999999999999998E-4</v>
      </c>
      <c r="I151" s="365">
        <v>0.92069999999999996</v>
      </c>
    </row>
    <row r="152" spans="1:9" ht="21">
      <c r="A152" s="235">
        <v>40872</v>
      </c>
      <c r="B152" s="388" t="s">
        <v>1933</v>
      </c>
      <c r="C152" s="235"/>
      <c r="D152" s="235" t="s">
        <v>126</v>
      </c>
      <c r="E152" s="235">
        <v>44.054465</v>
      </c>
      <c r="F152" s="297">
        <v>15.23</v>
      </c>
      <c r="G152" s="364">
        <v>670.89</v>
      </c>
      <c r="H152" s="365">
        <v>8.9999999999999998E-4</v>
      </c>
      <c r="I152" s="365">
        <v>0.92159999999999997</v>
      </c>
    </row>
    <row r="153" spans="1:9" ht="31.5">
      <c r="A153" s="235">
        <v>995</v>
      </c>
      <c r="B153" s="388" t="s">
        <v>3009</v>
      </c>
      <c r="C153" s="235"/>
      <c r="D153" s="235" t="s">
        <v>126</v>
      </c>
      <c r="E153" s="235">
        <v>77.633342999999996</v>
      </c>
      <c r="F153" s="297">
        <v>8.6300000000000008</v>
      </c>
      <c r="G153" s="364">
        <v>669.75</v>
      </c>
      <c r="H153" s="365">
        <v>8.9999999999999998E-4</v>
      </c>
      <c r="I153" s="365">
        <v>0.92249999999999999</v>
      </c>
    </row>
    <row r="154" spans="1:9" ht="21">
      <c r="A154" s="235" t="s">
        <v>377</v>
      </c>
      <c r="B154" s="388" t="s">
        <v>2947</v>
      </c>
      <c r="C154" s="235"/>
      <c r="D154" s="235" t="s">
        <v>123</v>
      </c>
      <c r="E154" s="235">
        <v>1</v>
      </c>
      <c r="F154" s="297">
        <v>656.44</v>
      </c>
      <c r="G154" s="364">
        <v>656.44</v>
      </c>
      <c r="H154" s="365">
        <v>8.0000000000000004E-4</v>
      </c>
      <c r="I154" s="365">
        <v>0.92330000000000001</v>
      </c>
    </row>
    <row r="155" spans="1:9" ht="21">
      <c r="A155" s="235" t="s">
        <v>377</v>
      </c>
      <c r="B155" s="388" t="s">
        <v>339</v>
      </c>
      <c r="C155" s="235"/>
      <c r="D155" s="235" t="s">
        <v>123</v>
      </c>
      <c r="E155" s="235">
        <v>3</v>
      </c>
      <c r="F155" s="297">
        <v>218.54</v>
      </c>
      <c r="G155" s="364">
        <v>655.62</v>
      </c>
      <c r="H155" s="365">
        <v>8.0000000000000004E-4</v>
      </c>
      <c r="I155" s="365">
        <v>0.92409999999999992</v>
      </c>
    </row>
    <row r="156" spans="1:9" ht="21">
      <c r="A156" s="235">
        <v>9836</v>
      </c>
      <c r="B156" s="388" t="s">
        <v>438</v>
      </c>
      <c r="C156" s="235"/>
      <c r="D156" s="235" t="s">
        <v>126</v>
      </c>
      <c r="E156" s="235">
        <v>70.150000000000006</v>
      </c>
      <c r="F156" s="297">
        <v>9.18</v>
      </c>
      <c r="G156" s="364">
        <v>643.39</v>
      </c>
      <c r="H156" s="365">
        <v>8.0000000000000004E-4</v>
      </c>
      <c r="I156" s="365">
        <v>0.92489999999999994</v>
      </c>
    </row>
    <row r="157" spans="1:9">
      <c r="A157" s="235" t="s">
        <v>1934</v>
      </c>
      <c r="B157" s="388" t="s">
        <v>1935</v>
      </c>
      <c r="C157" s="235"/>
      <c r="D157" s="235" t="s">
        <v>123</v>
      </c>
      <c r="E157" s="235">
        <v>4</v>
      </c>
      <c r="F157" s="297">
        <v>159.94</v>
      </c>
      <c r="G157" s="364">
        <v>639.76</v>
      </c>
      <c r="H157" s="365">
        <v>8.0000000000000004E-4</v>
      </c>
      <c r="I157" s="365">
        <v>0.92569999999999997</v>
      </c>
    </row>
    <row r="158" spans="1:9" ht="21">
      <c r="A158" s="235">
        <v>36081</v>
      </c>
      <c r="B158" s="388" t="s">
        <v>1936</v>
      </c>
      <c r="C158" s="235"/>
      <c r="D158" s="235" t="s">
        <v>123</v>
      </c>
      <c r="E158" s="235">
        <v>4</v>
      </c>
      <c r="F158" s="297">
        <v>159.5</v>
      </c>
      <c r="G158" s="364">
        <v>638</v>
      </c>
      <c r="H158" s="365">
        <v>8.0000000000000004E-4</v>
      </c>
      <c r="I158" s="365">
        <v>0.9265000000000001</v>
      </c>
    </row>
    <row r="159" spans="1:9">
      <c r="A159" s="235">
        <v>12815</v>
      </c>
      <c r="B159" s="388" t="s">
        <v>450</v>
      </c>
      <c r="C159" s="235"/>
      <c r="D159" s="235" t="s">
        <v>123</v>
      </c>
      <c r="E159" s="235">
        <v>125.649433</v>
      </c>
      <c r="F159" s="297">
        <v>6.21</v>
      </c>
      <c r="G159" s="364">
        <v>633.30999999999995</v>
      </c>
      <c r="H159" s="365">
        <v>8.0000000000000004E-4</v>
      </c>
      <c r="I159" s="365">
        <v>0.92730000000000001</v>
      </c>
    </row>
    <row r="160" spans="1:9">
      <c r="A160" s="235" t="s">
        <v>1937</v>
      </c>
      <c r="B160" s="388" t="s">
        <v>1938</v>
      </c>
      <c r="C160" s="235"/>
      <c r="D160" s="235" t="s">
        <v>123</v>
      </c>
      <c r="E160" s="235">
        <v>71</v>
      </c>
      <c r="F160" s="297">
        <v>8.82</v>
      </c>
      <c r="G160" s="364">
        <v>626.22</v>
      </c>
      <c r="H160" s="365">
        <v>8.0000000000000004E-4</v>
      </c>
      <c r="I160" s="365">
        <v>0.92810000000000004</v>
      </c>
    </row>
    <row r="161" spans="1:9">
      <c r="A161" s="235">
        <v>10</v>
      </c>
      <c r="B161" s="388" t="s">
        <v>434</v>
      </c>
      <c r="C161" s="235"/>
      <c r="D161" s="235" t="s">
        <v>123</v>
      </c>
      <c r="E161" s="235">
        <v>110.501171</v>
      </c>
      <c r="F161" s="297">
        <v>6.92</v>
      </c>
      <c r="G161" s="364">
        <v>621.54999999999995</v>
      </c>
      <c r="H161" s="365">
        <v>8.0000000000000004E-4</v>
      </c>
      <c r="I161" s="365">
        <v>0.92890000000000006</v>
      </c>
    </row>
    <row r="162" spans="1:9" ht="21">
      <c r="A162" s="235">
        <v>7701</v>
      </c>
      <c r="B162" s="388" t="s">
        <v>1939</v>
      </c>
      <c r="C162" s="235"/>
      <c r="D162" s="235" t="s">
        <v>126</v>
      </c>
      <c r="E162" s="235">
        <v>12.24</v>
      </c>
      <c r="F162" s="297">
        <v>50.29</v>
      </c>
      <c r="G162" s="364">
        <v>615.54999999999995</v>
      </c>
      <c r="H162" s="365">
        <v>8.0000000000000004E-4</v>
      </c>
      <c r="I162" s="365">
        <v>0.92969999999999997</v>
      </c>
    </row>
    <row r="163" spans="1:9" ht="31.5">
      <c r="A163" s="235">
        <v>38769</v>
      </c>
      <c r="B163" s="388" t="s">
        <v>1940</v>
      </c>
      <c r="C163" s="235"/>
      <c r="D163" s="235" t="s">
        <v>123</v>
      </c>
      <c r="E163" s="235">
        <v>20</v>
      </c>
      <c r="F163" s="297">
        <v>30.66</v>
      </c>
      <c r="G163" s="364">
        <v>613.20000000000005</v>
      </c>
      <c r="H163" s="365">
        <v>8.0000000000000004E-4</v>
      </c>
      <c r="I163" s="365">
        <v>0.93049999999999999</v>
      </c>
    </row>
    <row r="164" spans="1:9" ht="21">
      <c r="A164" s="235" t="s">
        <v>377</v>
      </c>
      <c r="B164" s="388" t="s">
        <v>1783</v>
      </c>
      <c r="C164" s="235"/>
      <c r="D164" s="235" t="s">
        <v>123</v>
      </c>
      <c r="E164" s="235">
        <v>15.037267</v>
      </c>
      <c r="F164" s="297">
        <v>40.25</v>
      </c>
      <c r="G164" s="364">
        <v>605.1</v>
      </c>
      <c r="H164" s="365">
        <v>8.0000000000000004E-4</v>
      </c>
      <c r="I164" s="365">
        <v>0.93129999999999991</v>
      </c>
    </row>
    <row r="165" spans="1:9">
      <c r="A165" s="235">
        <v>10848</v>
      </c>
      <c r="B165" s="388" t="s">
        <v>425</v>
      </c>
      <c r="C165" s="235"/>
      <c r="D165" s="235" t="s">
        <v>123</v>
      </c>
      <c r="E165" s="235">
        <v>1</v>
      </c>
      <c r="F165" s="297">
        <v>603</v>
      </c>
      <c r="G165" s="364">
        <v>603</v>
      </c>
      <c r="H165" s="365">
        <v>8.0000000000000004E-4</v>
      </c>
      <c r="I165" s="365">
        <v>0.93209999999999993</v>
      </c>
    </row>
    <row r="166" spans="1:9" ht="21">
      <c r="A166" s="235">
        <v>13360</v>
      </c>
      <c r="B166" s="388" t="s">
        <v>1941</v>
      </c>
      <c r="C166" s="235"/>
      <c r="D166" s="235" t="s">
        <v>125</v>
      </c>
      <c r="E166" s="235">
        <v>8.11</v>
      </c>
      <c r="F166" s="297">
        <v>74.19</v>
      </c>
      <c r="G166" s="364">
        <v>601.67999999999995</v>
      </c>
      <c r="H166" s="365">
        <v>8.0000000000000004E-4</v>
      </c>
      <c r="I166" s="365">
        <v>0.93290000000000006</v>
      </c>
    </row>
    <row r="167" spans="1:9" ht="21">
      <c r="A167" s="235">
        <v>6028</v>
      </c>
      <c r="B167" s="388" t="s">
        <v>2047</v>
      </c>
      <c r="C167" s="235"/>
      <c r="D167" s="235" t="s">
        <v>123</v>
      </c>
      <c r="E167" s="235">
        <v>8</v>
      </c>
      <c r="F167" s="297">
        <v>75.05</v>
      </c>
      <c r="G167" s="364">
        <v>600.4</v>
      </c>
      <c r="H167" s="365">
        <v>8.0000000000000004E-4</v>
      </c>
      <c r="I167" s="365">
        <v>0.93370000000000009</v>
      </c>
    </row>
    <row r="168" spans="1:9">
      <c r="A168" s="235">
        <v>10420</v>
      </c>
      <c r="B168" s="388" t="s">
        <v>1942</v>
      </c>
      <c r="C168" s="235"/>
      <c r="D168" s="235" t="s">
        <v>123</v>
      </c>
      <c r="E168" s="235">
        <v>5</v>
      </c>
      <c r="F168" s="297">
        <v>119.57</v>
      </c>
      <c r="G168" s="364">
        <v>597.85</v>
      </c>
      <c r="H168" s="365">
        <v>8.0000000000000004E-4</v>
      </c>
      <c r="I168" s="365">
        <v>0.9345</v>
      </c>
    </row>
    <row r="169" spans="1:9" ht="21">
      <c r="A169" s="235">
        <v>38193</v>
      </c>
      <c r="B169" s="388" t="s">
        <v>1943</v>
      </c>
      <c r="C169" s="235"/>
      <c r="D169" s="235" t="s">
        <v>123</v>
      </c>
      <c r="E169" s="235">
        <v>20.054310999999998</v>
      </c>
      <c r="F169" s="297">
        <v>29.46</v>
      </c>
      <c r="G169" s="364">
        <v>590.79999999999995</v>
      </c>
      <c r="H169" s="365">
        <v>8.0000000000000004E-4</v>
      </c>
      <c r="I169" s="365">
        <v>0.93530000000000002</v>
      </c>
    </row>
    <row r="170" spans="1:9" ht="21">
      <c r="A170" s="235" t="s">
        <v>3010</v>
      </c>
      <c r="B170" s="388" t="s">
        <v>3011</v>
      </c>
      <c r="C170" s="235"/>
      <c r="D170" s="235" t="s">
        <v>123</v>
      </c>
      <c r="E170" s="235">
        <v>44</v>
      </c>
      <c r="F170" s="297">
        <v>13.37</v>
      </c>
      <c r="G170" s="364">
        <v>588.28</v>
      </c>
      <c r="H170" s="365">
        <v>8.0000000000000004E-4</v>
      </c>
      <c r="I170" s="365">
        <v>0.93610000000000004</v>
      </c>
    </row>
    <row r="171" spans="1:9">
      <c r="A171" s="235">
        <v>6136</v>
      </c>
      <c r="B171" s="388" t="s">
        <v>1944</v>
      </c>
      <c r="C171" s="235"/>
      <c r="D171" s="235" t="s">
        <v>123</v>
      </c>
      <c r="E171" s="235">
        <v>7</v>
      </c>
      <c r="F171" s="297">
        <v>83.68</v>
      </c>
      <c r="G171" s="364">
        <v>585.76</v>
      </c>
      <c r="H171" s="365">
        <v>8.0000000000000004E-4</v>
      </c>
      <c r="I171" s="365">
        <v>0.93689999999999996</v>
      </c>
    </row>
    <row r="172" spans="1:9">
      <c r="A172" s="235">
        <v>6085</v>
      </c>
      <c r="B172" s="388" t="s">
        <v>417</v>
      </c>
      <c r="C172" s="235"/>
      <c r="D172" s="235" t="s">
        <v>128</v>
      </c>
      <c r="E172" s="235">
        <v>92.500467</v>
      </c>
      <c r="F172" s="297">
        <v>6.33</v>
      </c>
      <c r="G172" s="364">
        <v>584.01</v>
      </c>
      <c r="H172" s="365">
        <v>8.0000000000000004E-4</v>
      </c>
      <c r="I172" s="365">
        <v>0.93769999999999998</v>
      </c>
    </row>
    <row r="173" spans="1:9" ht="21">
      <c r="A173" s="235">
        <v>37373</v>
      </c>
      <c r="B173" s="388" t="s">
        <v>449</v>
      </c>
      <c r="C173" s="235"/>
      <c r="D173" s="235" t="s">
        <v>122</v>
      </c>
      <c r="E173" s="235">
        <v>14155.238899</v>
      </c>
      <c r="F173" s="297">
        <v>0.05</v>
      </c>
      <c r="G173" s="364">
        <v>583.01</v>
      </c>
      <c r="H173" s="365">
        <v>8.0000000000000004E-4</v>
      </c>
      <c r="I173" s="365">
        <v>0.93849999999999989</v>
      </c>
    </row>
    <row r="174" spans="1:9">
      <c r="A174" s="235">
        <v>122</v>
      </c>
      <c r="B174" s="388" t="s">
        <v>493</v>
      </c>
      <c r="C174" s="235"/>
      <c r="D174" s="235" t="s">
        <v>123</v>
      </c>
      <c r="E174" s="235">
        <v>10.233331</v>
      </c>
      <c r="F174" s="297">
        <v>55.19</v>
      </c>
      <c r="G174" s="364">
        <v>562.55999999999995</v>
      </c>
      <c r="H174" s="365">
        <v>7.000000000000001E-4</v>
      </c>
      <c r="I174" s="365">
        <v>0.93920000000000003</v>
      </c>
    </row>
    <row r="175" spans="1:9" ht="21">
      <c r="A175" s="235" t="s">
        <v>3012</v>
      </c>
      <c r="B175" s="388" t="s">
        <v>3013</v>
      </c>
      <c r="C175" s="235"/>
      <c r="D175" s="235" t="s">
        <v>123</v>
      </c>
      <c r="E175" s="235">
        <v>1</v>
      </c>
      <c r="F175" s="297">
        <v>559.65</v>
      </c>
      <c r="G175" s="364">
        <v>559.65</v>
      </c>
      <c r="H175" s="365">
        <v>7.000000000000001E-4</v>
      </c>
      <c r="I175" s="365">
        <v>0.93989999999999996</v>
      </c>
    </row>
    <row r="176" spans="1:9" ht="21">
      <c r="A176" s="235">
        <v>34641</v>
      </c>
      <c r="B176" s="388" t="s">
        <v>1737</v>
      </c>
      <c r="C176" s="235"/>
      <c r="D176" s="235" t="s">
        <v>123</v>
      </c>
      <c r="E176" s="235">
        <v>12</v>
      </c>
      <c r="F176" s="297">
        <v>45.29</v>
      </c>
      <c r="G176" s="364">
        <v>543.48</v>
      </c>
      <c r="H176" s="365">
        <v>7.000000000000001E-4</v>
      </c>
      <c r="I176" s="365">
        <v>0.94059999999999999</v>
      </c>
    </row>
    <row r="177" spans="1:9">
      <c r="A177" s="235">
        <v>9875</v>
      </c>
      <c r="B177" s="388" t="s">
        <v>1945</v>
      </c>
      <c r="C177" s="235"/>
      <c r="D177" s="235" t="s">
        <v>126</v>
      </c>
      <c r="E177" s="235">
        <v>59.910480999999997</v>
      </c>
      <c r="F177" s="297">
        <v>9.06</v>
      </c>
      <c r="G177" s="364">
        <v>542.64</v>
      </c>
      <c r="H177" s="365">
        <v>7.000000000000001E-4</v>
      </c>
      <c r="I177" s="365">
        <v>0.94129999999999991</v>
      </c>
    </row>
    <row r="178" spans="1:9">
      <c r="A178" s="235">
        <v>13388</v>
      </c>
      <c r="B178" s="388" t="s">
        <v>1946</v>
      </c>
      <c r="C178" s="235"/>
      <c r="D178" s="235" t="s">
        <v>127</v>
      </c>
      <c r="E178" s="235">
        <v>6.0411400000000004</v>
      </c>
      <c r="F178" s="297">
        <v>88.27</v>
      </c>
      <c r="G178" s="364">
        <v>532.6</v>
      </c>
      <c r="H178" s="365">
        <v>7.000000000000001E-4</v>
      </c>
      <c r="I178" s="365">
        <v>0.94200000000000006</v>
      </c>
    </row>
    <row r="179" spans="1:9">
      <c r="A179" s="235">
        <v>20271</v>
      </c>
      <c r="B179" s="388" t="s">
        <v>2549</v>
      </c>
      <c r="C179" s="235"/>
      <c r="D179" s="235" t="s">
        <v>123</v>
      </c>
      <c r="E179" s="235">
        <v>1</v>
      </c>
      <c r="F179" s="297">
        <v>522.05999999999995</v>
      </c>
      <c r="G179" s="364">
        <v>522.05999999999995</v>
      </c>
      <c r="H179" s="365">
        <v>7.000000000000001E-4</v>
      </c>
      <c r="I179" s="365">
        <v>0.94269999999999998</v>
      </c>
    </row>
    <row r="180" spans="1:9" ht="31.5">
      <c r="A180" s="235" t="s">
        <v>377</v>
      </c>
      <c r="B180" s="388" t="s">
        <v>1806</v>
      </c>
      <c r="C180" s="235"/>
      <c r="D180" s="235" t="s">
        <v>126</v>
      </c>
      <c r="E180" s="235">
        <v>7.7603759999999999</v>
      </c>
      <c r="F180" s="297">
        <v>67.22</v>
      </c>
      <c r="G180" s="364">
        <v>521.65</v>
      </c>
      <c r="H180" s="365">
        <v>7.000000000000001E-4</v>
      </c>
      <c r="I180" s="365">
        <v>0.94340000000000002</v>
      </c>
    </row>
    <row r="181" spans="1:9" ht="21">
      <c r="A181" s="235">
        <v>39445</v>
      </c>
      <c r="B181" s="388" t="s">
        <v>3014</v>
      </c>
      <c r="C181" s="235"/>
      <c r="D181" s="235" t="s">
        <v>123</v>
      </c>
      <c r="E181" s="235">
        <v>4.0015510000000001</v>
      </c>
      <c r="F181" s="297">
        <v>128.87</v>
      </c>
      <c r="G181" s="364">
        <v>515.67999999999995</v>
      </c>
      <c r="H181" s="365">
        <v>7.000000000000001E-4</v>
      </c>
      <c r="I181" s="365">
        <v>0.94409999999999994</v>
      </c>
    </row>
    <row r="182" spans="1:9" ht="21">
      <c r="A182" s="235">
        <v>37411</v>
      </c>
      <c r="B182" s="388" t="s">
        <v>437</v>
      </c>
      <c r="C182" s="235"/>
      <c r="D182" s="235" t="s">
        <v>125</v>
      </c>
      <c r="E182" s="235">
        <v>44.663249999999998</v>
      </c>
      <c r="F182" s="297">
        <v>11.38</v>
      </c>
      <c r="G182" s="364">
        <v>505.68</v>
      </c>
      <c r="H182" s="365">
        <v>7.000000000000001E-4</v>
      </c>
      <c r="I182" s="365">
        <v>0.94480000000000008</v>
      </c>
    </row>
    <row r="183" spans="1:9" ht="42">
      <c r="A183" s="235">
        <v>39853</v>
      </c>
      <c r="B183" s="388" t="s">
        <v>2550</v>
      </c>
      <c r="C183" s="235"/>
      <c r="D183" s="235" t="s">
        <v>126</v>
      </c>
      <c r="E183" s="235">
        <v>35.330060000000003</v>
      </c>
      <c r="F183" s="297">
        <v>14.04</v>
      </c>
      <c r="G183" s="364">
        <v>495.82</v>
      </c>
      <c r="H183" s="365">
        <v>5.9999999999999995E-4</v>
      </c>
      <c r="I183" s="365">
        <v>0.94540000000000002</v>
      </c>
    </row>
    <row r="184" spans="1:9" ht="21">
      <c r="A184" s="235">
        <v>40863</v>
      </c>
      <c r="B184" s="388" t="s">
        <v>393</v>
      </c>
      <c r="C184" s="235"/>
      <c r="D184" s="235" t="s">
        <v>130</v>
      </c>
      <c r="E184" s="235">
        <v>7.5</v>
      </c>
      <c r="F184" s="297">
        <v>63.58</v>
      </c>
      <c r="G184" s="364">
        <v>476.85</v>
      </c>
      <c r="H184" s="365">
        <v>5.9999999999999995E-4</v>
      </c>
      <c r="I184" s="365">
        <v>0.94599999999999995</v>
      </c>
    </row>
    <row r="185" spans="1:9" ht="42">
      <c r="A185" s="235">
        <v>39741</v>
      </c>
      <c r="B185" s="388" t="s">
        <v>2551</v>
      </c>
      <c r="C185" s="235"/>
      <c r="D185" s="235" t="s">
        <v>126</v>
      </c>
      <c r="E185" s="235">
        <v>43.498860000000001</v>
      </c>
      <c r="F185" s="297">
        <v>10.96</v>
      </c>
      <c r="G185" s="364">
        <v>476.69</v>
      </c>
      <c r="H185" s="365">
        <v>5.9999999999999995E-4</v>
      </c>
      <c r="I185" s="365">
        <v>0.9466</v>
      </c>
    </row>
    <row r="186" spans="1:9" ht="21">
      <c r="A186" s="235">
        <v>9839</v>
      </c>
      <c r="B186" s="388" t="s">
        <v>1950</v>
      </c>
      <c r="C186" s="235"/>
      <c r="D186" s="235" t="s">
        <v>126</v>
      </c>
      <c r="E186" s="235">
        <v>36.535344000000002</v>
      </c>
      <c r="F186" s="297">
        <v>12.93</v>
      </c>
      <c r="G186" s="364">
        <v>472.15</v>
      </c>
      <c r="H186" s="365">
        <v>5.9999999999999995E-4</v>
      </c>
      <c r="I186" s="365">
        <v>0.94720000000000004</v>
      </c>
    </row>
    <row r="187" spans="1:9" ht="21">
      <c r="A187" s="235">
        <v>38476</v>
      </c>
      <c r="B187" s="388" t="s">
        <v>453</v>
      </c>
      <c r="C187" s="235"/>
      <c r="D187" s="235" t="s">
        <v>123</v>
      </c>
      <c r="E187" s="235">
        <v>2.8351839999999999</v>
      </c>
      <c r="F187" s="297">
        <v>202.84</v>
      </c>
      <c r="G187" s="364">
        <v>462.49</v>
      </c>
      <c r="H187" s="365">
        <v>5.9999999999999995E-4</v>
      </c>
      <c r="I187" s="365">
        <v>0.94779999999999998</v>
      </c>
    </row>
    <row r="188" spans="1:9" ht="21">
      <c r="A188" s="235">
        <v>39812</v>
      </c>
      <c r="B188" s="388" t="s">
        <v>2951</v>
      </c>
      <c r="C188" s="235"/>
      <c r="D188" s="235" t="s">
        <v>123</v>
      </c>
      <c r="E188" s="235">
        <v>13.018928000000001</v>
      </c>
      <c r="F188" s="297">
        <v>34.340000000000003</v>
      </c>
      <c r="G188" s="364">
        <v>447.07</v>
      </c>
      <c r="H188" s="365">
        <v>5.9999999999999995E-4</v>
      </c>
      <c r="I188" s="365">
        <v>0.94840000000000002</v>
      </c>
    </row>
    <row r="189" spans="1:9" ht="21">
      <c r="A189" s="235">
        <v>7170</v>
      </c>
      <c r="B189" s="388" t="s">
        <v>410</v>
      </c>
      <c r="C189" s="235"/>
      <c r="D189" s="235" t="s">
        <v>125</v>
      </c>
      <c r="E189" s="235">
        <v>222.94589999999999</v>
      </c>
      <c r="F189" s="297">
        <v>2</v>
      </c>
      <c r="G189" s="364">
        <v>445.17</v>
      </c>
      <c r="H189" s="365">
        <v>5.9999999999999995E-4</v>
      </c>
      <c r="I189" s="365">
        <v>0.94900000000000007</v>
      </c>
    </row>
    <row r="190" spans="1:9" ht="21">
      <c r="A190" s="235">
        <v>25070</v>
      </c>
      <c r="B190" s="388" t="s">
        <v>1947</v>
      </c>
      <c r="C190" s="235"/>
      <c r="D190" s="235" t="s">
        <v>123</v>
      </c>
      <c r="E190" s="235">
        <v>183.2</v>
      </c>
      <c r="F190" s="297">
        <v>2.4300000000000002</v>
      </c>
      <c r="G190" s="364">
        <v>445.1</v>
      </c>
      <c r="H190" s="365">
        <v>5.9999999999999995E-4</v>
      </c>
      <c r="I190" s="365">
        <v>0.94959999999999989</v>
      </c>
    </row>
    <row r="191" spans="1:9" ht="21">
      <c r="A191" s="235">
        <v>10890</v>
      </c>
      <c r="B191" s="388" t="s">
        <v>2552</v>
      </c>
      <c r="C191" s="235"/>
      <c r="D191" s="235" t="s">
        <v>123</v>
      </c>
      <c r="E191" s="235">
        <v>2</v>
      </c>
      <c r="F191" s="297">
        <v>221.53</v>
      </c>
      <c r="G191" s="364">
        <v>443.06</v>
      </c>
      <c r="H191" s="365">
        <v>5.9999999999999995E-4</v>
      </c>
      <c r="I191" s="365">
        <v>0.95019999999999993</v>
      </c>
    </row>
    <row r="192" spans="1:9" ht="21">
      <c r="A192" s="235">
        <v>6021</v>
      </c>
      <c r="B192" s="388" t="s">
        <v>429</v>
      </c>
      <c r="C192" s="235"/>
      <c r="D192" s="235" t="s">
        <v>123</v>
      </c>
      <c r="E192" s="235">
        <v>10</v>
      </c>
      <c r="F192" s="297">
        <v>44.16</v>
      </c>
      <c r="G192" s="364">
        <v>441.6</v>
      </c>
      <c r="H192" s="365">
        <v>5.9999999999999995E-4</v>
      </c>
      <c r="I192" s="365">
        <v>0.95079999999999998</v>
      </c>
    </row>
    <row r="193" spans="1:9" ht="42">
      <c r="A193" s="235">
        <v>183</v>
      </c>
      <c r="B193" s="388" t="s">
        <v>1968</v>
      </c>
      <c r="C193" s="235"/>
      <c r="D193" s="235" t="s">
        <v>1187</v>
      </c>
      <c r="E193" s="235">
        <v>4</v>
      </c>
      <c r="F193" s="297">
        <v>110</v>
      </c>
      <c r="G193" s="364">
        <v>440</v>
      </c>
      <c r="H193" s="365">
        <v>5.9999999999999995E-4</v>
      </c>
      <c r="I193" s="365">
        <v>0.95140000000000002</v>
      </c>
    </row>
    <row r="194" spans="1:9" ht="21">
      <c r="A194" s="235">
        <v>2745</v>
      </c>
      <c r="B194" s="388" t="s">
        <v>424</v>
      </c>
      <c r="C194" s="235"/>
      <c r="D194" s="235" t="s">
        <v>126</v>
      </c>
      <c r="E194" s="235">
        <v>325.7303</v>
      </c>
      <c r="F194" s="297">
        <v>1.33</v>
      </c>
      <c r="G194" s="364">
        <v>431.04</v>
      </c>
      <c r="H194" s="365">
        <v>5.9999999999999995E-4</v>
      </c>
      <c r="I194" s="365">
        <v>0.95200000000000007</v>
      </c>
    </row>
    <row r="195" spans="1:9">
      <c r="A195" s="235">
        <v>2678</v>
      </c>
      <c r="B195" s="388" t="s">
        <v>1980</v>
      </c>
      <c r="C195" s="235"/>
      <c r="D195" s="235" t="s">
        <v>126</v>
      </c>
      <c r="E195" s="235">
        <v>357.306737</v>
      </c>
      <c r="F195" s="297">
        <v>1.2</v>
      </c>
      <c r="G195" s="364">
        <v>426.28</v>
      </c>
      <c r="H195" s="365">
        <v>5.9999999999999995E-4</v>
      </c>
      <c r="I195" s="365">
        <v>0.9526</v>
      </c>
    </row>
    <row r="196" spans="1:9">
      <c r="A196" s="235" t="s">
        <v>377</v>
      </c>
      <c r="B196" s="388" t="s">
        <v>1948</v>
      </c>
      <c r="C196" s="235"/>
      <c r="D196" s="235" t="s">
        <v>126</v>
      </c>
      <c r="E196" s="235">
        <v>28.283435999999998</v>
      </c>
      <c r="F196" s="297">
        <v>14.9</v>
      </c>
      <c r="G196" s="364">
        <v>421.14</v>
      </c>
      <c r="H196" s="365">
        <v>5.0000000000000001E-4</v>
      </c>
      <c r="I196" s="365">
        <v>0.95310000000000006</v>
      </c>
    </row>
    <row r="197" spans="1:9">
      <c r="A197" s="235" t="s">
        <v>1966</v>
      </c>
      <c r="B197" s="388" t="s">
        <v>1967</v>
      </c>
      <c r="C197" s="235"/>
      <c r="D197" s="235" t="s">
        <v>123</v>
      </c>
      <c r="E197" s="235">
        <v>15.043652</v>
      </c>
      <c r="F197" s="297">
        <v>27.49</v>
      </c>
      <c r="G197" s="364">
        <v>413.55</v>
      </c>
      <c r="H197" s="365">
        <v>5.0000000000000001E-4</v>
      </c>
      <c r="I197" s="365">
        <v>0.9536</v>
      </c>
    </row>
    <row r="198" spans="1:9" ht="31.5">
      <c r="A198" s="235">
        <v>1020</v>
      </c>
      <c r="B198" s="388" t="s">
        <v>3015</v>
      </c>
      <c r="C198" s="235"/>
      <c r="D198" s="235" t="s">
        <v>126</v>
      </c>
      <c r="E198" s="235">
        <v>72.467614999999995</v>
      </c>
      <c r="F198" s="297">
        <v>5.62</v>
      </c>
      <c r="G198" s="364">
        <v>406.8</v>
      </c>
      <c r="H198" s="365">
        <v>5.0000000000000001E-4</v>
      </c>
      <c r="I198" s="365">
        <v>0.95409999999999995</v>
      </c>
    </row>
    <row r="199" spans="1:9" ht="21">
      <c r="A199" s="235" t="s">
        <v>377</v>
      </c>
      <c r="B199" s="388" t="s">
        <v>1949</v>
      </c>
      <c r="C199" s="235"/>
      <c r="D199" s="235" t="s">
        <v>123</v>
      </c>
      <c r="E199" s="235">
        <v>2.0002949999999999</v>
      </c>
      <c r="F199" s="297">
        <v>203.34</v>
      </c>
      <c r="G199" s="364">
        <v>406.74</v>
      </c>
      <c r="H199" s="365">
        <v>5.0000000000000001E-4</v>
      </c>
      <c r="I199" s="365">
        <v>0.95459999999999989</v>
      </c>
    </row>
    <row r="200" spans="1:9">
      <c r="A200" s="235">
        <v>10489</v>
      </c>
      <c r="B200" s="388" t="s">
        <v>1951</v>
      </c>
      <c r="C200" s="235"/>
      <c r="D200" s="235" t="s">
        <v>122</v>
      </c>
      <c r="E200" s="235">
        <v>32.390918999999997</v>
      </c>
      <c r="F200" s="297">
        <v>12.19</v>
      </c>
      <c r="G200" s="364">
        <v>394.69</v>
      </c>
      <c r="H200" s="365">
        <v>5.0000000000000001E-4</v>
      </c>
      <c r="I200" s="365">
        <v>0.95510000000000006</v>
      </c>
    </row>
    <row r="201" spans="1:9" ht="31.5">
      <c r="A201" s="235">
        <v>3788</v>
      </c>
      <c r="B201" s="388" t="s">
        <v>1952</v>
      </c>
      <c r="C201" s="235"/>
      <c r="D201" s="235" t="s">
        <v>123</v>
      </c>
      <c r="E201" s="235">
        <v>12.032966999999999</v>
      </c>
      <c r="F201" s="297">
        <v>32.76</v>
      </c>
      <c r="G201" s="364">
        <v>394.08</v>
      </c>
      <c r="H201" s="365">
        <v>5.0000000000000001E-4</v>
      </c>
      <c r="I201" s="365">
        <v>0.9556</v>
      </c>
    </row>
    <row r="202" spans="1:9" ht="21">
      <c r="A202" s="235">
        <v>11359</v>
      </c>
      <c r="B202" s="388" t="s">
        <v>455</v>
      </c>
      <c r="C202" s="235"/>
      <c r="D202" s="235" t="s">
        <v>123</v>
      </c>
      <c r="E202" s="235">
        <v>0.93309500000000001</v>
      </c>
      <c r="F202" s="297">
        <v>576</v>
      </c>
      <c r="G202" s="364">
        <v>394.04</v>
      </c>
      <c r="H202" s="365">
        <v>5.0000000000000001E-4</v>
      </c>
      <c r="I202" s="365">
        <v>0.95609999999999995</v>
      </c>
    </row>
    <row r="203" spans="1:9">
      <c r="A203" s="235" t="s">
        <v>3016</v>
      </c>
      <c r="B203" s="388" t="s">
        <v>3017</v>
      </c>
      <c r="C203" s="235"/>
      <c r="D203" s="235" t="s">
        <v>126</v>
      </c>
      <c r="E203" s="235">
        <v>102.088773</v>
      </c>
      <c r="F203" s="297">
        <v>3.83</v>
      </c>
      <c r="G203" s="364">
        <v>391</v>
      </c>
      <c r="H203" s="365">
        <v>5.0000000000000001E-4</v>
      </c>
      <c r="I203" s="365">
        <v>0.95660000000000001</v>
      </c>
    </row>
    <row r="204" spans="1:9" ht="42">
      <c r="A204" s="235">
        <v>3104</v>
      </c>
      <c r="B204" s="388" t="s">
        <v>1953</v>
      </c>
      <c r="C204" s="235"/>
      <c r="D204" s="235" t="s">
        <v>1148</v>
      </c>
      <c r="E204" s="235">
        <v>1</v>
      </c>
      <c r="F204" s="297">
        <v>384</v>
      </c>
      <c r="G204" s="364">
        <v>384</v>
      </c>
      <c r="H204" s="365">
        <v>5.0000000000000001E-4</v>
      </c>
      <c r="I204" s="365">
        <v>0.95709999999999995</v>
      </c>
    </row>
    <row r="205" spans="1:9" ht="21">
      <c r="A205" s="235">
        <v>20269</v>
      </c>
      <c r="B205" s="388" t="s">
        <v>1954</v>
      </c>
      <c r="C205" s="235"/>
      <c r="D205" s="235" t="s">
        <v>123</v>
      </c>
      <c r="E205" s="235">
        <v>5</v>
      </c>
      <c r="F205" s="297">
        <v>76.7</v>
      </c>
      <c r="G205" s="364">
        <v>383.5</v>
      </c>
      <c r="H205" s="365">
        <v>5.0000000000000001E-4</v>
      </c>
      <c r="I205" s="365">
        <v>0.95760000000000001</v>
      </c>
    </row>
    <row r="206" spans="1:9" ht="42">
      <c r="A206" s="235">
        <v>39742</v>
      </c>
      <c r="B206" s="388" t="s">
        <v>2553</v>
      </c>
      <c r="C206" s="235"/>
      <c r="D206" s="235" t="s">
        <v>126</v>
      </c>
      <c r="E206" s="235">
        <v>8.1687999999999992</v>
      </c>
      <c r="F206" s="401">
        <v>46.62</v>
      </c>
      <c r="G206" s="364">
        <v>380.8</v>
      </c>
      <c r="H206" s="365">
        <v>5.0000000000000001E-4</v>
      </c>
      <c r="I206" s="365">
        <v>0.95810000000000006</v>
      </c>
    </row>
    <row r="207" spans="1:9">
      <c r="A207" s="235">
        <v>7307</v>
      </c>
      <c r="B207" s="388" t="s">
        <v>441</v>
      </c>
      <c r="C207" s="235"/>
      <c r="D207" s="235" t="s">
        <v>128</v>
      </c>
      <c r="E207" s="235">
        <v>16.867999999999999</v>
      </c>
      <c r="F207" s="297">
        <v>22.35</v>
      </c>
      <c r="G207" s="364">
        <v>376.67</v>
      </c>
      <c r="H207" s="365">
        <v>5.0000000000000001E-4</v>
      </c>
      <c r="I207" s="365">
        <v>0.95860000000000001</v>
      </c>
    </row>
    <row r="208" spans="1:9" ht="21">
      <c r="A208" s="235">
        <v>7314</v>
      </c>
      <c r="B208" s="388" t="s">
        <v>1955</v>
      </c>
      <c r="C208" s="235"/>
      <c r="D208" s="235" t="s">
        <v>128</v>
      </c>
      <c r="E208" s="235">
        <v>4.6087800000000003</v>
      </c>
      <c r="F208" s="401">
        <v>81.72</v>
      </c>
      <c r="G208" s="364">
        <v>376.51</v>
      </c>
      <c r="H208" s="365">
        <v>5.0000000000000001E-4</v>
      </c>
      <c r="I208" s="365">
        <v>0.95909999999999995</v>
      </c>
    </row>
    <row r="209" spans="1:9" ht="31.5">
      <c r="A209" s="235">
        <v>4987</v>
      </c>
      <c r="B209" s="388" t="s">
        <v>1956</v>
      </c>
      <c r="C209" s="235"/>
      <c r="D209" s="235" t="s">
        <v>123</v>
      </c>
      <c r="E209" s="235">
        <v>2</v>
      </c>
      <c r="F209" s="297">
        <v>186.89</v>
      </c>
      <c r="G209" s="364">
        <v>373.78</v>
      </c>
      <c r="H209" s="365">
        <v>5.0000000000000001E-4</v>
      </c>
      <c r="I209" s="365">
        <v>0.9595999999999999</v>
      </c>
    </row>
    <row r="210" spans="1:9">
      <c r="A210" s="235">
        <v>38390</v>
      </c>
      <c r="B210" s="388" t="s">
        <v>459</v>
      </c>
      <c r="C210" s="235"/>
      <c r="D210" s="235" t="s">
        <v>123</v>
      </c>
      <c r="E210" s="235">
        <v>20.833044999999998</v>
      </c>
      <c r="F210" s="401">
        <v>24.42</v>
      </c>
      <c r="G210" s="364">
        <v>369.13</v>
      </c>
      <c r="H210" s="365">
        <v>5.0000000000000001E-4</v>
      </c>
      <c r="I210" s="365">
        <v>0.96010000000000006</v>
      </c>
    </row>
    <row r="211" spans="1:9">
      <c r="A211" s="235">
        <v>38399</v>
      </c>
      <c r="B211" s="388" t="s">
        <v>458</v>
      </c>
      <c r="C211" s="235"/>
      <c r="D211" s="235" t="s">
        <v>123</v>
      </c>
      <c r="E211" s="235">
        <v>3.732456</v>
      </c>
      <c r="F211" s="297">
        <v>134.63</v>
      </c>
      <c r="G211" s="364">
        <v>366.62</v>
      </c>
      <c r="H211" s="365">
        <v>5.0000000000000001E-4</v>
      </c>
      <c r="I211" s="365">
        <v>0.96060000000000001</v>
      </c>
    </row>
    <row r="212" spans="1:9">
      <c r="A212" s="235">
        <v>7258</v>
      </c>
      <c r="B212" s="388" t="s">
        <v>701</v>
      </c>
      <c r="C212" s="235"/>
      <c r="D212" s="235" t="s">
        <v>123</v>
      </c>
      <c r="E212" s="235">
        <v>1132.8912</v>
      </c>
      <c r="F212" s="297">
        <v>0.32</v>
      </c>
      <c r="G212" s="364">
        <v>362.46</v>
      </c>
      <c r="H212" s="365">
        <v>5.0000000000000001E-4</v>
      </c>
      <c r="I212" s="365">
        <v>0.96109999999999995</v>
      </c>
    </row>
    <row r="213" spans="1:9" ht="31.5">
      <c r="A213" s="235">
        <v>10555</v>
      </c>
      <c r="B213" s="388" t="s">
        <v>1991</v>
      </c>
      <c r="C213" s="235"/>
      <c r="D213" s="235" t="s">
        <v>123</v>
      </c>
      <c r="E213" s="235">
        <v>2</v>
      </c>
      <c r="F213" s="297">
        <v>180.38</v>
      </c>
      <c r="G213" s="364">
        <v>360.76</v>
      </c>
      <c r="H213" s="365">
        <v>5.0000000000000001E-4</v>
      </c>
      <c r="I213" s="365">
        <v>0.96160000000000001</v>
      </c>
    </row>
    <row r="214" spans="1:9" ht="21">
      <c r="A214" s="235">
        <v>39467</v>
      </c>
      <c r="B214" s="388" t="s">
        <v>3018</v>
      </c>
      <c r="C214" s="235"/>
      <c r="D214" s="235" t="s">
        <v>123</v>
      </c>
      <c r="E214" s="235">
        <v>4</v>
      </c>
      <c r="F214" s="297">
        <v>90.12</v>
      </c>
      <c r="G214" s="364">
        <v>360.48</v>
      </c>
      <c r="H214" s="365">
        <v>5.0000000000000001E-4</v>
      </c>
      <c r="I214" s="365">
        <v>0.96209999999999996</v>
      </c>
    </row>
    <row r="215" spans="1:9">
      <c r="A215" s="235" t="s">
        <v>2554</v>
      </c>
      <c r="B215" s="388" t="s">
        <v>2555</v>
      </c>
      <c r="C215" s="235"/>
      <c r="D215" s="235" t="s">
        <v>123</v>
      </c>
      <c r="E215" s="235">
        <v>2.0007769999999998</v>
      </c>
      <c r="F215" s="297">
        <v>180</v>
      </c>
      <c r="G215" s="364">
        <v>360.14</v>
      </c>
      <c r="H215" s="365">
        <v>5.0000000000000001E-4</v>
      </c>
      <c r="I215" s="365">
        <v>0.96260000000000001</v>
      </c>
    </row>
    <row r="216" spans="1:9">
      <c r="A216" s="235">
        <v>13</v>
      </c>
      <c r="B216" s="388" t="s">
        <v>1957</v>
      </c>
      <c r="C216" s="235"/>
      <c r="D216" s="235" t="s">
        <v>127</v>
      </c>
      <c r="E216" s="235">
        <v>34.453522999999997</v>
      </c>
      <c r="F216" s="297">
        <v>10.42</v>
      </c>
      <c r="G216" s="364">
        <v>358.34</v>
      </c>
      <c r="H216" s="365">
        <v>5.0000000000000001E-4</v>
      </c>
      <c r="I216" s="365">
        <v>0.96310000000000007</v>
      </c>
    </row>
    <row r="217" spans="1:9" ht="31.5">
      <c r="A217" s="235">
        <v>39017</v>
      </c>
      <c r="B217" s="388" t="s">
        <v>465</v>
      </c>
      <c r="C217" s="235"/>
      <c r="D217" s="235" t="s">
        <v>123</v>
      </c>
      <c r="E217" s="235">
        <v>4781.828606</v>
      </c>
      <c r="F217" s="297">
        <v>0.08</v>
      </c>
      <c r="G217" s="364">
        <v>357.55</v>
      </c>
      <c r="H217" s="365">
        <v>5.0000000000000001E-4</v>
      </c>
      <c r="I217" s="365">
        <v>0.96360000000000001</v>
      </c>
    </row>
    <row r="218" spans="1:9" ht="21">
      <c r="A218" s="235">
        <v>37401</v>
      </c>
      <c r="B218" s="388" t="s">
        <v>1958</v>
      </c>
      <c r="C218" s="235"/>
      <c r="D218" s="235" t="s">
        <v>123</v>
      </c>
      <c r="E218" s="235">
        <v>8.0162739999999992</v>
      </c>
      <c r="F218" s="297">
        <v>44.24</v>
      </c>
      <c r="G218" s="364">
        <v>354.64</v>
      </c>
      <c r="H218" s="365">
        <v>5.0000000000000001E-4</v>
      </c>
      <c r="I218" s="365">
        <v>0.96409999999999996</v>
      </c>
    </row>
    <row r="219" spans="1:9">
      <c r="A219" s="235">
        <v>10426</v>
      </c>
      <c r="B219" s="388" t="s">
        <v>1959</v>
      </c>
      <c r="C219" s="235"/>
      <c r="D219" s="235" t="s">
        <v>123</v>
      </c>
      <c r="E219" s="235">
        <v>2</v>
      </c>
      <c r="F219" s="297">
        <v>176.94</v>
      </c>
      <c r="G219" s="364">
        <v>353.88</v>
      </c>
      <c r="H219" s="365">
        <v>5.0000000000000001E-4</v>
      </c>
      <c r="I219" s="365">
        <v>0.9645999999999999</v>
      </c>
    </row>
    <row r="220" spans="1:9">
      <c r="A220" s="235" t="s">
        <v>3019</v>
      </c>
      <c r="B220" s="388" t="s">
        <v>2964</v>
      </c>
      <c r="C220" s="235"/>
      <c r="D220" s="235" t="s">
        <v>123</v>
      </c>
      <c r="E220" s="235">
        <v>1</v>
      </c>
      <c r="F220" s="297">
        <v>349.9</v>
      </c>
      <c r="G220" s="364">
        <v>349.9</v>
      </c>
      <c r="H220" s="365">
        <v>5.0000000000000001E-4</v>
      </c>
      <c r="I220" s="365">
        <v>0.96510000000000007</v>
      </c>
    </row>
    <row r="221" spans="1:9" ht="21">
      <c r="A221" s="235">
        <v>4517</v>
      </c>
      <c r="B221" s="388" t="s">
        <v>470</v>
      </c>
      <c r="C221" s="235"/>
      <c r="D221" s="235" t="s">
        <v>126</v>
      </c>
      <c r="E221" s="235">
        <v>246.82825299999999</v>
      </c>
      <c r="F221" s="297">
        <v>1.4</v>
      </c>
      <c r="G221" s="364">
        <v>345.02</v>
      </c>
      <c r="H221" s="365">
        <v>4.0000000000000002E-4</v>
      </c>
      <c r="I221" s="365">
        <v>0.96550000000000002</v>
      </c>
    </row>
    <row r="222" spans="1:9" ht="21">
      <c r="A222" s="235" t="s">
        <v>377</v>
      </c>
      <c r="B222" s="388" t="s">
        <v>2967</v>
      </c>
      <c r="C222" s="235"/>
      <c r="D222" s="235" t="s">
        <v>126</v>
      </c>
      <c r="E222" s="235">
        <v>8.0148689999999991</v>
      </c>
      <c r="F222" s="297">
        <v>43.04</v>
      </c>
      <c r="G222" s="364">
        <v>344.96</v>
      </c>
      <c r="H222" s="365">
        <v>4.0000000000000002E-4</v>
      </c>
      <c r="I222" s="365">
        <v>0.96589999999999998</v>
      </c>
    </row>
    <row r="223" spans="1:9">
      <c r="A223" s="235" t="s">
        <v>1960</v>
      </c>
      <c r="B223" s="388" t="s">
        <v>1961</v>
      </c>
      <c r="C223" s="235"/>
      <c r="D223" s="235" t="s">
        <v>126</v>
      </c>
      <c r="E223" s="235">
        <v>25.091307</v>
      </c>
      <c r="F223" s="297">
        <v>13.69</v>
      </c>
      <c r="G223" s="364">
        <v>343.25</v>
      </c>
      <c r="H223" s="365">
        <v>4.0000000000000002E-4</v>
      </c>
      <c r="I223" s="365">
        <v>0.96629999999999994</v>
      </c>
    </row>
    <row r="224" spans="1:9" ht="21">
      <c r="A224" s="235">
        <v>11758</v>
      </c>
      <c r="B224" s="388" t="s">
        <v>1962</v>
      </c>
      <c r="C224" s="235"/>
      <c r="D224" s="235" t="s">
        <v>123</v>
      </c>
      <c r="E224" s="235">
        <v>8.0169409999999992</v>
      </c>
      <c r="F224" s="297">
        <v>42.5</v>
      </c>
      <c r="G224" s="364">
        <v>340.72</v>
      </c>
      <c r="H224" s="365">
        <v>4.0000000000000002E-4</v>
      </c>
      <c r="I224" s="365">
        <v>0.9667</v>
      </c>
    </row>
    <row r="225" spans="1:9">
      <c r="A225" s="235">
        <v>25964</v>
      </c>
      <c r="B225" s="388" t="s">
        <v>1963</v>
      </c>
      <c r="C225" s="235"/>
      <c r="D225" s="235" t="s">
        <v>122</v>
      </c>
      <c r="E225" s="235">
        <v>26.541981</v>
      </c>
      <c r="F225" s="297">
        <v>12.86</v>
      </c>
      <c r="G225" s="364">
        <v>340.39</v>
      </c>
      <c r="H225" s="365">
        <v>4.0000000000000002E-4</v>
      </c>
      <c r="I225" s="365">
        <v>0.96709999999999996</v>
      </c>
    </row>
    <row r="226" spans="1:9" ht="21">
      <c r="A226" s="235">
        <v>301</v>
      </c>
      <c r="B226" s="388" t="s">
        <v>500</v>
      </c>
      <c r="C226" s="235"/>
      <c r="D226" s="235" t="s">
        <v>123</v>
      </c>
      <c r="E226" s="235">
        <v>148.82096000000001</v>
      </c>
      <c r="F226" s="297">
        <v>2.29</v>
      </c>
      <c r="G226" s="364">
        <v>339.74</v>
      </c>
      <c r="H226" s="365">
        <v>4.0000000000000002E-4</v>
      </c>
      <c r="I226" s="365">
        <v>0.96750000000000003</v>
      </c>
    </row>
    <row r="227" spans="1:9" ht="31.5">
      <c r="A227" s="235">
        <v>20231</v>
      </c>
      <c r="B227" s="388" t="s">
        <v>1964</v>
      </c>
      <c r="C227" s="235"/>
      <c r="D227" s="235" t="s">
        <v>126</v>
      </c>
      <c r="E227" s="235">
        <v>11.891902</v>
      </c>
      <c r="F227" s="297">
        <v>28.28</v>
      </c>
      <c r="G227" s="364">
        <v>336.3</v>
      </c>
      <c r="H227" s="365">
        <v>4.0000000000000002E-4</v>
      </c>
      <c r="I227" s="365">
        <v>0.96790000000000009</v>
      </c>
    </row>
    <row r="228" spans="1:9">
      <c r="A228" s="235">
        <v>4006</v>
      </c>
      <c r="B228" s="388" t="s">
        <v>1965</v>
      </c>
      <c r="C228" s="235"/>
      <c r="D228" s="235" t="s">
        <v>124</v>
      </c>
      <c r="E228" s="235">
        <v>0.28742000000000001</v>
      </c>
      <c r="F228" s="297">
        <v>1178.3</v>
      </c>
      <c r="G228" s="364">
        <v>335.9</v>
      </c>
      <c r="H228" s="365">
        <v>4.0000000000000002E-4</v>
      </c>
      <c r="I228" s="365">
        <v>0.96829999999999994</v>
      </c>
    </row>
    <row r="229" spans="1:9">
      <c r="A229" s="235" t="s">
        <v>377</v>
      </c>
      <c r="B229" s="388" t="s">
        <v>2957</v>
      </c>
      <c r="C229" s="235"/>
      <c r="D229" s="235" t="s">
        <v>123</v>
      </c>
      <c r="E229" s="235">
        <v>42.533672000000003</v>
      </c>
      <c r="F229" s="297">
        <v>7.87</v>
      </c>
      <c r="G229" s="364">
        <v>334.32</v>
      </c>
      <c r="H229" s="365">
        <v>4.0000000000000002E-4</v>
      </c>
      <c r="I229" s="365">
        <v>0.96870000000000001</v>
      </c>
    </row>
    <row r="230" spans="1:9" ht="21">
      <c r="A230" s="235">
        <v>3899</v>
      </c>
      <c r="B230" s="388" t="s">
        <v>498</v>
      </c>
      <c r="C230" s="235"/>
      <c r="D230" s="235" t="s">
        <v>123</v>
      </c>
      <c r="E230" s="235">
        <v>81</v>
      </c>
      <c r="F230" s="297">
        <v>3.98</v>
      </c>
      <c r="G230" s="364">
        <v>322.38</v>
      </c>
      <c r="H230" s="365">
        <v>4.0000000000000002E-4</v>
      </c>
      <c r="I230" s="365">
        <v>0.96909999999999996</v>
      </c>
    </row>
    <row r="231" spans="1:9">
      <c r="A231" s="235">
        <v>39028</v>
      </c>
      <c r="B231" s="388" t="s">
        <v>1969</v>
      </c>
      <c r="C231" s="235"/>
      <c r="D231" s="235" t="s">
        <v>126</v>
      </c>
      <c r="E231" s="235">
        <v>67.540000000000006</v>
      </c>
      <c r="F231" s="297">
        <v>4.76</v>
      </c>
      <c r="G231" s="364">
        <v>321.49</v>
      </c>
      <c r="H231" s="365">
        <v>4.0000000000000002E-4</v>
      </c>
      <c r="I231" s="365">
        <v>0.96950000000000003</v>
      </c>
    </row>
    <row r="232" spans="1:9">
      <c r="A232" s="235">
        <v>2391</v>
      </c>
      <c r="B232" s="388" t="s">
        <v>1970</v>
      </c>
      <c r="C232" s="235"/>
      <c r="D232" s="235" t="s">
        <v>123</v>
      </c>
      <c r="E232" s="235">
        <v>1.000124</v>
      </c>
      <c r="F232" s="297">
        <v>320.62</v>
      </c>
      <c r="G232" s="364">
        <v>320.66000000000003</v>
      </c>
      <c r="H232" s="365">
        <v>4.0000000000000002E-4</v>
      </c>
      <c r="I232" s="365">
        <v>0.96989999999999998</v>
      </c>
    </row>
    <row r="233" spans="1:9" ht="21">
      <c r="A233" s="235">
        <v>4012</v>
      </c>
      <c r="B233" s="388" t="s">
        <v>1971</v>
      </c>
      <c r="C233" s="235"/>
      <c r="D233" s="235" t="s">
        <v>125</v>
      </c>
      <c r="E233" s="235">
        <v>37.652802000000001</v>
      </c>
      <c r="F233" s="297">
        <v>8.51</v>
      </c>
      <c r="G233" s="364">
        <v>320.23</v>
      </c>
      <c r="H233" s="365">
        <v>4.0000000000000002E-4</v>
      </c>
      <c r="I233" s="365">
        <v>0.97030000000000005</v>
      </c>
    </row>
    <row r="234" spans="1:9" ht="21">
      <c r="A234" s="235" t="s">
        <v>377</v>
      </c>
      <c r="B234" s="388" t="s">
        <v>1808</v>
      </c>
      <c r="C234" s="235"/>
      <c r="D234" s="235" t="s">
        <v>123</v>
      </c>
      <c r="E234" s="235">
        <v>3.0028429999999999</v>
      </c>
      <c r="F234" s="297">
        <v>105.5</v>
      </c>
      <c r="G234" s="364">
        <v>316.8</v>
      </c>
      <c r="H234" s="365">
        <v>4.0000000000000002E-4</v>
      </c>
      <c r="I234" s="365">
        <v>0.9706999999999999</v>
      </c>
    </row>
    <row r="235" spans="1:9">
      <c r="A235" s="235">
        <v>34441</v>
      </c>
      <c r="B235" s="388" t="s">
        <v>2074</v>
      </c>
      <c r="C235" s="235"/>
      <c r="D235" s="235" t="s">
        <v>127</v>
      </c>
      <c r="E235" s="235">
        <v>76.8</v>
      </c>
      <c r="F235" s="297">
        <v>4.05</v>
      </c>
      <c r="G235" s="364">
        <v>311.04000000000002</v>
      </c>
      <c r="H235" s="365">
        <v>4.0000000000000002E-4</v>
      </c>
      <c r="I235" s="365">
        <v>0.97109999999999996</v>
      </c>
    </row>
    <row r="236" spans="1:9" ht="21">
      <c r="A236" s="235">
        <v>37400</v>
      </c>
      <c r="B236" s="388" t="s">
        <v>1972</v>
      </c>
      <c r="C236" s="235"/>
      <c r="D236" s="235" t="s">
        <v>123</v>
      </c>
      <c r="E236" s="235">
        <v>7.01424</v>
      </c>
      <c r="F236" s="297">
        <v>44.24</v>
      </c>
      <c r="G236" s="364">
        <v>310.31</v>
      </c>
      <c r="H236" s="365">
        <v>4.0000000000000002E-4</v>
      </c>
      <c r="I236" s="365">
        <v>0.97150000000000003</v>
      </c>
    </row>
    <row r="237" spans="1:9" ht="21">
      <c r="A237" s="235">
        <v>12744</v>
      </c>
      <c r="B237" s="388" t="s">
        <v>2556</v>
      </c>
      <c r="C237" s="235"/>
      <c r="D237" s="235" t="s">
        <v>126</v>
      </c>
      <c r="E237" s="235">
        <v>8.1886559999999999</v>
      </c>
      <c r="F237" s="297">
        <v>36.26</v>
      </c>
      <c r="G237" s="364">
        <v>296.88</v>
      </c>
      <c r="H237" s="365">
        <v>4.0000000000000002E-4</v>
      </c>
      <c r="I237" s="365">
        <v>0.97189999999999999</v>
      </c>
    </row>
    <row r="238" spans="1:9" ht="21">
      <c r="A238" s="235">
        <v>38774</v>
      </c>
      <c r="B238" s="388" t="s">
        <v>3020</v>
      </c>
      <c r="C238" s="235"/>
      <c r="D238" s="235" t="s">
        <v>123</v>
      </c>
      <c r="E238" s="235">
        <v>10.033955000000001</v>
      </c>
      <c r="F238" s="297">
        <v>29.45</v>
      </c>
      <c r="G238" s="364">
        <v>295.5</v>
      </c>
      <c r="H238" s="365">
        <v>4.0000000000000002E-4</v>
      </c>
      <c r="I238" s="365">
        <v>0.97230000000000005</v>
      </c>
    </row>
    <row r="239" spans="1:9">
      <c r="A239" s="235">
        <v>11902</v>
      </c>
      <c r="B239" s="388" t="s">
        <v>1973</v>
      </c>
      <c r="C239" s="235"/>
      <c r="D239" s="235" t="s">
        <v>126</v>
      </c>
      <c r="E239" s="235">
        <v>426.81347699999998</v>
      </c>
      <c r="F239" s="297">
        <v>0.69</v>
      </c>
      <c r="G239" s="364">
        <v>292.81</v>
      </c>
      <c r="H239" s="365">
        <v>4.0000000000000002E-4</v>
      </c>
      <c r="I239" s="365">
        <v>0.97270000000000001</v>
      </c>
    </row>
    <row r="240" spans="1:9">
      <c r="A240" s="235" t="s">
        <v>377</v>
      </c>
      <c r="B240" s="388" t="s">
        <v>1974</v>
      </c>
      <c r="C240" s="235"/>
      <c r="D240" s="235" t="s">
        <v>123</v>
      </c>
      <c r="E240" s="235">
        <v>20.153953000000001</v>
      </c>
      <c r="F240" s="297">
        <v>14.29</v>
      </c>
      <c r="G240" s="364">
        <v>287.8</v>
      </c>
      <c r="H240" s="365">
        <v>4.0000000000000002E-4</v>
      </c>
      <c r="I240" s="365">
        <v>0.97310000000000008</v>
      </c>
    </row>
    <row r="241" spans="1:9" ht="21">
      <c r="A241" s="235">
        <v>10886</v>
      </c>
      <c r="B241" s="388" t="s">
        <v>2557</v>
      </c>
      <c r="C241" s="235"/>
      <c r="D241" s="235" t="s">
        <v>123</v>
      </c>
      <c r="E241" s="235">
        <v>2</v>
      </c>
      <c r="F241" s="297">
        <v>140</v>
      </c>
      <c r="G241" s="364">
        <v>280</v>
      </c>
      <c r="H241" s="365">
        <v>4.0000000000000002E-4</v>
      </c>
      <c r="I241" s="365">
        <v>0.97349999999999992</v>
      </c>
    </row>
    <row r="242" spans="1:9" ht="21">
      <c r="A242" s="235">
        <v>3990</v>
      </c>
      <c r="B242" s="388" t="s">
        <v>421</v>
      </c>
      <c r="C242" s="235"/>
      <c r="D242" s="235" t="s">
        <v>126</v>
      </c>
      <c r="E242" s="235">
        <v>20.245360000000002</v>
      </c>
      <c r="F242" s="297">
        <v>13.66</v>
      </c>
      <c r="G242" s="364">
        <v>275.63</v>
      </c>
      <c r="H242" s="365">
        <v>4.0000000000000002E-4</v>
      </c>
      <c r="I242" s="365">
        <v>0.97389999999999999</v>
      </c>
    </row>
    <row r="243" spans="1:9" ht="21">
      <c r="A243" s="235">
        <v>34547</v>
      </c>
      <c r="B243" s="388" t="s">
        <v>443</v>
      </c>
      <c r="C243" s="235"/>
      <c r="D243" s="235" t="s">
        <v>126</v>
      </c>
      <c r="E243" s="235">
        <v>118.2762</v>
      </c>
      <c r="F243" s="297">
        <v>2.3199999999999998</v>
      </c>
      <c r="G243" s="364">
        <v>273.16000000000003</v>
      </c>
      <c r="H243" s="365">
        <v>4.0000000000000002E-4</v>
      </c>
      <c r="I243" s="365">
        <v>0.97430000000000005</v>
      </c>
    </row>
    <row r="244" spans="1:9">
      <c r="A244" s="235" t="s">
        <v>1976</v>
      </c>
      <c r="B244" s="388" t="s">
        <v>1977</v>
      </c>
      <c r="C244" s="235"/>
      <c r="D244" s="235" t="s">
        <v>126</v>
      </c>
      <c r="E244" s="235">
        <v>37.191963999999999</v>
      </c>
      <c r="F244" s="297">
        <v>7.33</v>
      </c>
      <c r="G244" s="364">
        <v>272.62</v>
      </c>
      <c r="H244" s="365">
        <v>4.0000000000000002E-4</v>
      </c>
      <c r="I244" s="365">
        <v>0.97470000000000001</v>
      </c>
    </row>
    <row r="245" spans="1:9" ht="21">
      <c r="A245" s="235">
        <v>38094</v>
      </c>
      <c r="B245" s="388" t="s">
        <v>491</v>
      </c>
      <c r="C245" s="235"/>
      <c r="D245" s="235" t="s">
        <v>123</v>
      </c>
      <c r="E245" s="235">
        <v>142.28947299999999</v>
      </c>
      <c r="F245" s="297">
        <v>1.9</v>
      </c>
      <c r="G245" s="364">
        <v>270.35000000000002</v>
      </c>
      <c r="H245" s="365">
        <v>2.9999999999999997E-4</v>
      </c>
      <c r="I245" s="365">
        <v>0.97499999999999998</v>
      </c>
    </row>
    <row r="246" spans="1:9">
      <c r="A246" s="235" t="s">
        <v>3021</v>
      </c>
      <c r="B246" s="388" t="s">
        <v>2966</v>
      </c>
      <c r="C246" s="235"/>
      <c r="D246" s="235" t="s">
        <v>123</v>
      </c>
      <c r="E246" s="235">
        <v>6</v>
      </c>
      <c r="F246" s="297">
        <v>45.05</v>
      </c>
      <c r="G246" s="364">
        <v>270.3</v>
      </c>
      <c r="H246" s="365">
        <v>2.9999999999999997E-4</v>
      </c>
      <c r="I246" s="365">
        <v>0.97530000000000006</v>
      </c>
    </row>
    <row r="247" spans="1:9" ht="21">
      <c r="A247" s="235">
        <v>36204</v>
      </c>
      <c r="B247" s="388" t="s">
        <v>1978</v>
      </c>
      <c r="C247" s="235"/>
      <c r="D247" s="235" t="s">
        <v>123</v>
      </c>
      <c r="E247" s="235">
        <v>2.0005929999999998</v>
      </c>
      <c r="F247" s="297">
        <v>134.69</v>
      </c>
      <c r="G247" s="364">
        <v>269.44</v>
      </c>
      <c r="H247" s="365">
        <v>2.9999999999999997E-4</v>
      </c>
      <c r="I247" s="365">
        <v>0.97560000000000002</v>
      </c>
    </row>
    <row r="248" spans="1:9" ht="21">
      <c r="A248" s="235">
        <v>511</v>
      </c>
      <c r="B248" s="388" t="s">
        <v>460</v>
      </c>
      <c r="C248" s="235"/>
      <c r="D248" s="235" t="s">
        <v>128</v>
      </c>
      <c r="E248" s="235">
        <v>21.332000000000001</v>
      </c>
      <c r="F248" s="297">
        <v>12.2</v>
      </c>
      <c r="G248" s="364">
        <v>260.25</v>
      </c>
      <c r="H248" s="365">
        <v>2.9999999999999997E-4</v>
      </c>
      <c r="I248" s="365">
        <v>0.97589999999999999</v>
      </c>
    </row>
    <row r="249" spans="1:9" ht="21">
      <c r="A249" s="235">
        <v>20067</v>
      </c>
      <c r="B249" s="388" t="s">
        <v>1979</v>
      </c>
      <c r="C249" s="235"/>
      <c r="D249" s="235" t="s">
        <v>126</v>
      </c>
      <c r="E249" s="235">
        <v>32.671098999999998</v>
      </c>
      <c r="F249" s="297">
        <v>7.91</v>
      </c>
      <c r="G249" s="364">
        <v>258.23</v>
      </c>
      <c r="H249" s="365">
        <v>2.9999999999999997E-4</v>
      </c>
      <c r="I249" s="365">
        <v>0.97620000000000007</v>
      </c>
    </row>
    <row r="250" spans="1:9" ht="21">
      <c r="A250" s="235">
        <v>4415</v>
      </c>
      <c r="B250" s="388" t="s">
        <v>2079</v>
      </c>
      <c r="C250" s="235"/>
      <c r="D250" s="235" t="s">
        <v>126</v>
      </c>
      <c r="E250" s="235">
        <v>76.8</v>
      </c>
      <c r="F250" s="297">
        <v>3.24</v>
      </c>
      <c r="G250" s="364">
        <v>247.68</v>
      </c>
      <c r="H250" s="365">
        <v>2.9999999999999997E-4</v>
      </c>
      <c r="I250" s="365">
        <v>0.97650000000000003</v>
      </c>
    </row>
    <row r="251" spans="1:9" ht="21">
      <c r="A251" s="235">
        <v>367</v>
      </c>
      <c r="B251" s="388" t="s">
        <v>445</v>
      </c>
      <c r="C251" s="235"/>
      <c r="D251" s="235" t="s">
        <v>124</v>
      </c>
      <c r="E251" s="235">
        <v>3.407727</v>
      </c>
      <c r="F251" s="297">
        <v>72.5</v>
      </c>
      <c r="G251" s="364">
        <v>244.91</v>
      </c>
      <c r="H251" s="365">
        <v>2.9999999999999997E-4</v>
      </c>
      <c r="I251" s="365">
        <v>0.97680000000000011</v>
      </c>
    </row>
    <row r="252" spans="1:9" ht="21">
      <c r="A252" s="235">
        <v>38413</v>
      </c>
      <c r="B252" s="388" t="s">
        <v>468</v>
      </c>
      <c r="C252" s="235"/>
      <c r="D252" s="235" t="s">
        <v>123</v>
      </c>
      <c r="E252" s="235">
        <v>0.60781700000000005</v>
      </c>
      <c r="F252" s="297">
        <v>593.85</v>
      </c>
      <c r="G252" s="364">
        <v>240.61</v>
      </c>
      <c r="H252" s="365">
        <v>2.9999999999999997E-4</v>
      </c>
      <c r="I252" s="365">
        <v>0.97709999999999997</v>
      </c>
    </row>
    <row r="253" spans="1:9">
      <c r="A253" s="235">
        <v>39606</v>
      </c>
      <c r="B253" s="388" t="s">
        <v>2973</v>
      </c>
      <c r="C253" s="235"/>
      <c r="D253" s="235" t="s">
        <v>123</v>
      </c>
      <c r="E253" s="235">
        <v>20.167643999999999</v>
      </c>
      <c r="F253" s="297">
        <v>11.93</v>
      </c>
      <c r="G253" s="364">
        <v>240.6</v>
      </c>
      <c r="H253" s="365">
        <v>2.9999999999999997E-4</v>
      </c>
      <c r="I253" s="365">
        <v>0.97739999999999994</v>
      </c>
    </row>
    <row r="254" spans="1:9">
      <c r="A254" s="235">
        <v>7311</v>
      </c>
      <c r="B254" s="388" t="s">
        <v>1981</v>
      </c>
      <c r="C254" s="235"/>
      <c r="D254" s="235" t="s">
        <v>128</v>
      </c>
      <c r="E254" s="235">
        <v>10.872</v>
      </c>
      <c r="F254" s="297">
        <v>22.16</v>
      </c>
      <c r="G254" s="364">
        <v>240.54</v>
      </c>
      <c r="H254" s="365">
        <v>2.9999999999999997E-4</v>
      </c>
      <c r="I254" s="365">
        <v>0.97770000000000001</v>
      </c>
    </row>
    <row r="255" spans="1:9">
      <c r="A255" s="235">
        <v>34357</v>
      </c>
      <c r="B255" s="388" t="s">
        <v>515</v>
      </c>
      <c r="C255" s="235"/>
      <c r="D255" s="235" t="s">
        <v>127</v>
      </c>
      <c r="E255" s="235">
        <v>82.546864999999997</v>
      </c>
      <c r="F255" s="297">
        <v>2.86</v>
      </c>
      <c r="G255" s="364">
        <v>235.56</v>
      </c>
      <c r="H255" s="365">
        <v>2.9999999999999997E-4</v>
      </c>
      <c r="I255" s="365">
        <v>0.97799999999999998</v>
      </c>
    </row>
    <row r="256" spans="1:9">
      <c r="A256" s="235">
        <v>38477</v>
      </c>
      <c r="B256" s="388" t="s">
        <v>469</v>
      </c>
      <c r="C256" s="235"/>
      <c r="D256" s="235" t="s">
        <v>123</v>
      </c>
      <c r="E256" s="235">
        <v>0.60781700000000005</v>
      </c>
      <c r="F256" s="297">
        <v>574.46</v>
      </c>
      <c r="G256" s="364">
        <v>234.39</v>
      </c>
      <c r="H256" s="365">
        <v>2.9999999999999997E-4</v>
      </c>
      <c r="I256" s="365">
        <v>0.97829999999999995</v>
      </c>
    </row>
    <row r="257" spans="1:9" ht="31.5">
      <c r="A257" s="235">
        <v>4384</v>
      </c>
      <c r="B257" s="388" t="s">
        <v>1982</v>
      </c>
      <c r="C257" s="235"/>
      <c r="D257" s="235" t="s">
        <v>123</v>
      </c>
      <c r="E257" s="235">
        <v>14.008583</v>
      </c>
      <c r="F257" s="297">
        <v>16.309999999999999</v>
      </c>
      <c r="G257" s="364">
        <v>228.41</v>
      </c>
      <c r="H257" s="365">
        <v>2.9999999999999997E-4</v>
      </c>
      <c r="I257" s="365">
        <v>0.97860000000000003</v>
      </c>
    </row>
    <row r="258" spans="1:9">
      <c r="A258" s="235" t="s">
        <v>3022</v>
      </c>
      <c r="B258" s="388" t="s">
        <v>3023</v>
      </c>
      <c r="C258" s="235"/>
      <c r="D258" s="235" t="s">
        <v>126</v>
      </c>
      <c r="E258" s="235">
        <v>6.0111520000000001</v>
      </c>
      <c r="F258" s="297">
        <v>37.659999999999997</v>
      </c>
      <c r="G258" s="364">
        <v>226.38</v>
      </c>
      <c r="H258" s="365">
        <v>2.9999999999999997E-4</v>
      </c>
      <c r="I258" s="365">
        <v>0.97889999999999999</v>
      </c>
    </row>
    <row r="259" spans="1:9">
      <c r="A259" s="235" t="s">
        <v>377</v>
      </c>
      <c r="B259" s="388" t="s">
        <v>3024</v>
      </c>
      <c r="C259" s="235"/>
      <c r="D259" s="235" t="s">
        <v>126</v>
      </c>
      <c r="E259" s="235">
        <v>78.982927000000004</v>
      </c>
      <c r="F259" s="297">
        <v>2.87</v>
      </c>
      <c r="G259" s="364">
        <v>226.1</v>
      </c>
      <c r="H259" s="365">
        <v>2.9999999999999997E-4</v>
      </c>
      <c r="I259" s="365">
        <v>0.97920000000000007</v>
      </c>
    </row>
    <row r="260" spans="1:9" ht="21">
      <c r="A260" s="235">
        <v>7325</v>
      </c>
      <c r="B260" s="388" t="s">
        <v>486</v>
      </c>
      <c r="C260" s="235"/>
      <c r="D260" s="235" t="s">
        <v>127</v>
      </c>
      <c r="E260" s="235">
        <v>43.734870000000001</v>
      </c>
      <c r="F260" s="297">
        <v>5.0199999999999996</v>
      </c>
      <c r="G260" s="364">
        <v>219.24</v>
      </c>
      <c r="H260" s="365">
        <v>2.9999999999999997E-4</v>
      </c>
      <c r="I260" s="365">
        <v>0.97950000000000004</v>
      </c>
    </row>
    <row r="261" spans="1:9" ht="21">
      <c r="A261" s="235">
        <v>3847</v>
      </c>
      <c r="B261" s="388" t="s">
        <v>1983</v>
      </c>
      <c r="C261" s="235"/>
      <c r="D261" s="235" t="s">
        <v>123</v>
      </c>
      <c r="E261" s="235">
        <v>12.066445</v>
      </c>
      <c r="F261" s="297">
        <v>18.059999999999999</v>
      </c>
      <c r="G261" s="364">
        <v>217.92</v>
      </c>
      <c r="H261" s="365">
        <v>2.9999999999999997E-4</v>
      </c>
      <c r="I261" s="365">
        <v>0.9798</v>
      </c>
    </row>
    <row r="262" spans="1:9" ht="31.5">
      <c r="A262" s="235">
        <v>4351</v>
      </c>
      <c r="B262" s="388" t="s">
        <v>2003</v>
      </c>
      <c r="C262" s="235"/>
      <c r="D262" s="235" t="s">
        <v>123</v>
      </c>
      <c r="E262" s="235">
        <v>17.961952</v>
      </c>
      <c r="F262" s="297">
        <v>12.09</v>
      </c>
      <c r="G262" s="364">
        <v>217.13</v>
      </c>
      <c r="H262" s="365">
        <v>2.9999999999999997E-4</v>
      </c>
      <c r="I262" s="365">
        <v>0.98010000000000008</v>
      </c>
    </row>
    <row r="263" spans="1:9" ht="21">
      <c r="A263" s="235" t="s">
        <v>1984</v>
      </c>
      <c r="B263" s="388" t="s">
        <v>1985</v>
      </c>
      <c r="C263" s="235"/>
      <c r="D263" s="235" t="s">
        <v>123</v>
      </c>
      <c r="E263" s="235">
        <v>3</v>
      </c>
      <c r="F263" s="297">
        <v>71.400000000000006</v>
      </c>
      <c r="G263" s="364">
        <v>214.2</v>
      </c>
      <c r="H263" s="365">
        <v>2.9999999999999997E-4</v>
      </c>
      <c r="I263" s="365">
        <v>0.98040000000000005</v>
      </c>
    </row>
    <row r="264" spans="1:9">
      <c r="A264" s="235">
        <v>25966</v>
      </c>
      <c r="B264" s="388" t="s">
        <v>471</v>
      </c>
      <c r="C264" s="235"/>
      <c r="D264" s="235" t="s">
        <v>128</v>
      </c>
      <c r="E264" s="235">
        <v>20.833044999999998</v>
      </c>
      <c r="F264" s="297">
        <v>15.32</v>
      </c>
      <c r="G264" s="364">
        <v>207.14</v>
      </c>
      <c r="H264" s="365">
        <v>2.9999999999999997E-4</v>
      </c>
      <c r="I264" s="365">
        <v>0.98069999999999991</v>
      </c>
    </row>
    <row r="265" spans="1:9" ht="21">
      <c r="A265" s="235">
        <v>7319</v>
      </c>
      <c r="B265" s="388" t="s">
        <v>467</v>
      </c>
      <c r="C265" s="235"/>
      <c r="D265" s="235" t="s">
        <v>128</v>
      </c>
      <c r="E265" s="235">
        <v>30.872979999999998</v>
      </c>
      <c r="F265" s="297">
        <v>6.7</v>
      </c>
      <c r="G265" s="364">
        <v>206.72</v>
      </c>
      <c r="H265" s="365">
        <v>2.9999999999999997E-4</v>
      </c>
      <c r="I265" s="365">
        <v>0.98099999999999998</v>
      </c>
    </row>
    <row r="266" spans="1:9" ht="21">
      <c r="A266" s="235">
        <v>2373</v>
      </c>
      <c r="B266" s="388" t="s">
        <v>1986</v>
      </c>
      <c r="C266" s="235"/>
      <c r="D266" s="235" t="s">
        <v>123</v>
      </c>
      <c r="E266" s="235">
        <v>2.0007799999999998</v>
      </c>
      <c r="F266" s="297">
        <v>102.52</v>
      </c>
      <c r="G266" s="364">
        <v>205.12</v>
      </c>
      <c r="H266" s="365">
        <v>2.9999999999999997E-4</v>
      </c>
      <c r="I266" s="365">
        <v>0.98129999999999995</v>
      </c>
    </row>
    <row r="267" spans="1:9">
      <c r="A267" s="235">
        <v>5061</v>
      </c>
      <c r="B267" s="388" t="s">
        <v>478</v>
      </c>
      <c r="C267" s="235"/>
      <c r="D267" s="235" t="s">
        <v>127</v>
      </c>
      <c r="E267" s="235">
        <v>18.0595</v>
      </c>
      <c r="F267" s="297">
        <v>11.45</v>
      </c>
      <c r="G267" s="364">
        <v>203.93</v>
      </c>
      <c r="H267" s="365">
        <v>2.9999999999999997E-4</v>
      </c>
      <c r="I267" s="365">
        <v>0.98159999999999992</v>
      </c>
    </row>
    <row r="268" spans="1:9" ht="21">
      <c r="A268" s="235">
        <v>392</v>
      </c>
      <c r="B268" s="388" t="s">
        <v>2004</v>
      </c>
      <c r="C268" s="235"/>
      <c r="D268" s="235" t="s">
        <v>123</v>
      </c>
      <c r="E268" s="235">
        <v>315.08679000000001</v>
      </c>
      <c r="F268" s="297">
        <v>0.66</v>
      </c>
      <c r="G268" s="364">
        <v>203.69</v>
      </c>
      <c r="H268" s="365">
        <v>2.9999999999999997E-4</v>
      </c>
      <c r="I268" s="365">
        <v>0.9819</v>
      </c>
    </row>
    <row r="269" spans="1:9">
      <c r="A269" s="235" t="s">
        <v>1976</v>
      </c>
      <c r="B269" s="388" t="s">
        <v>1977</v>
      </c>
      <c r="C269" s="235"/>
      <c r="D269" s="235" t="s">
        <v>126</v>
      </c>
      <c r="E269" s="235">
        <v>27.147338999999999</v>
      </c>
      <c r="F269" s="297">
        <v>7.33</v>
      </c>
      <c r="G269" s="364">
        <v>198.99</v>
      </c>
      <c r="H269" s="365">
        <v>2.9999999999999997E-4</v>
      </c>
      <c r="I269" s="365">
        <v>0.98219999999999996</v>
      </c>
    </row>
    <row r="270" spans="1:9">
      <c r="A270" s="235">
        <v>7345</v>
      </c>
      <c r="B270" s="388" t="s">
        <v>1987</v>
      </c>
      <c r="C270" s="235"/>
      <c r="D270" s="235" t="s">
        <v>128</v>
      </c>
      <c r="E270" s="235">
        <v>11.919600000000001</v>
      </c>
      <c r="F270" s="297">
        <v>16.05</v>
      </c>
      <c r="G270" s="364">
        <v>191.07</v>
      </c>
      <c r="H270" s="365">
        <v>2.0000000000000001E-4</v>
      </c>
      <c r="I270" s="365">
        <v>0.98239999999999994</v>
      </c>
    </row>
    <row r="271" spans="1:9">
      <c r="A271" s="235">
        <v>38382</v>
      </c>
      <c r="B271" s="388" t="s">
        <v>472</v>
      </c>
      <c r="C271" s="235"/>
      <c r="D271" s="235" t="s">
        <v>123</v>
      </c>
      <c r="E271" s="235">
        <v>37.627623</v>
      </c>
      <c r="F271" s="297">
        <v>8.1</v>
      </c>
      <c r="G271" s="364">
        <v>190.37</v>
      </c>
      <c r="H271" s="365">
        <v>2.0000000000000001E-4</v>
      </c>
      <c r="I271" s="365">
        <v>0.98260000000000003</v>
      </c>
    </row>
    <row r="272" spans="1:9" ht="21">
      <c r="A272" s="235">
        <v>7571</v>
      </c>
      <c r="B272" s="388" t="s">
        <v>1988</v>
      </c>
      <c r="C272" s="235"/>
      <c r="D272" s="235" t="s">
        <v>123</v>
      </c>
      <c r="E272" s="235">
        <v>19.978746000000001</v>
      </c>
      <c r="F272" s="297">
        <v>9.41</v>
      </c>
      <c r="G272" s="364">
        <v>187.8</v>
      </c>
      <c r="H272" s="365">
        <v>2.0000000000000001E-4</v>
      </c>
      <c r="I272" s="365">
        <v>0.98280000000000001</v>
      </c>
    </row>
    <row r="273" spans="1:9">
      <c r="A273" s="235" t="s">
        <v>1989</v>
      </c>
      <c r="B273" s="388" t="s">
        <v>1990</v>
      </c>
      <c r="C273" s="235"/>
      <c r="D273" s="235" t="s">
        <v>123</v>
      </c>
      <c r="E273" s="235">
        <v>1.0003839999999999</v>
      </c>
      <c r="F273" s="297">
        <v>182.09</v>
      </c>
      <c r="G273" s="364">
        <v>182.16</v>
      </c>
      <c r="H273" s="365">
        <v>2.0000000000000001E-4</v>
      </c>
      <c r="I273" s="365">
        <v>0.98299999999999998</v>
      </c>
    </row>
    <row r="274" spans="1:9" ht="21">
      <c r="A274" s="235">
        <v>10567</v>
      </c>
      <c r="B274" s="388" t="s">
        <v>446</v>
      </c>
      <c r="C274" s="235"/>
      <c r="D274" s="235" t="s">
        <v>126</v>
      </c>
      <c r="E274" s="235">
        <v>37.020864000000003</v>
      </c>
      <c r="F274" s="297">
        <v>4.82</v>
      </c>
      <c r="G274" s="364">
        <v>177.12</v>
      </c>
      <c r="H274" s="365">
        <v>2.0000000000000001E-4</v>
      </c>
      <c r="I274" s="365">
        <v>0.98319999999999996</v>
      </c>
    </row>
    <row r="275" spans="1:9">
      <c r="A275" s="235">
        <v>3</v>
      </c>
      <c r="B275" s="388" t="s">
        <v>466</v>
      </c>
      <c r="C275" s="235"/>
      <c r="D275" s="235" t="s">
        <v>128</v>
      </c>
      <c r="E275" s="235">
        <v>39.994500000000002</v>
      </c>
      <c r="F275" s="297">
        <v>4.59</v>
      </c>
      <c r="G275" s="364">
        <v>176.01</v>
      </c>
      <c r="H275" s="365">
        <v>2.0000000000000001E-4</v>
      </c>
      <c r="I275" s="365">
        <v>0.98340000000000005</v>
      </c>
    </row>
    <row r="276" spans="1:9">
      <c r="A276" s="235">
        <v>9868</v>
      </c>
      <c r="B276" s="388" t="s">
        <v>2028</v>
      </c>
      <c r="C276" s="235"/>
      <c r="D276" s="235" t="s">
        <v>126</v>
      </c>
      <c r="E276" s="235">
        <v>71.116909000000007</v>
      </c>
      <c r="F276" s="297">
        <v>2.42</v>
      </c>
      <c r="G276" s="364">
        <v>171.6</v>
      </c>
      <c r="H276" s="365">
        <v>2.0000000000000001E-4</v>
      </c>
      <c r="I276" s="365">
        <v>0.98360000000000003</v>
      </c>
    </row>
    <row r="277" spans="1:9" ht="31.5">
      <c r="A277" s="235">
        <v>38169</v>
      </c>
      <c r="B277" s="388" t="s">
        <v>1992</v>
      </c>
      <c r="C277" s="235"/>
      <c r="D277" s="235" t="s">
        <v>1148</v>
      </c>
      <c r="E277" s="235">
        <v>3</v>
      </c>
      <c r="F277" s="297">
        <v>56.67</v>
      </c>
      <c r="G277" s="364">
        <v>170.01</v>
      </c>
      <c r="H277" s="365">
        <v>2.0000000000000001E-4</v>
      </c>
      <c r="I277" s="365">
        <v>0.98380000000000001</v>
      </c>
    </row>
    <row r="278" spans="1:9" ht="21">
      <c r="A278" s="235">
        <v>2692</v>
      </c>
      <c r="B278" s="388" t="s">
        <v>457</v>
      </c>
      <c r="C278" s="235"/>
      <c r="D278" s="235" t="s">
        <v>128</v>
      </c>
      <c r="E278" s="235">
        <v>27.906181</v>
      </c>
      <c r="F278" s="297">
        <v>5.99</v>
      </c>
      <c r="G278" s="364">
        <v>163.18</v>
      </c>
      <c r="H278" s="365">
        <v>2.0000000000000001E-4</v>
      </c>
      <c r="I278" s="365">
        <v>0.9840000000000001</v>
      </c>
    </row>
    <row r="279" spans="1:9" ht="31.5">
      <c r="A279" s="235">
        <v>20078</v>
      </c>
      <c r="B279" s="388" t="s">
        <v>508</v>
      </c>
      <c r="C279" s="235"/>
      <c r="D279" s="235" t="s">
        <v>123</v>
      </c>
      <c r="E279" s="235">
        <v>8.0960000000000001</v>
      </c>
      <c r="F279" s="297">
        <v>20.21</v>
      </c>
      <c r="G279" s="364">
        <v>162.08000000000001</v>
      </c>
      <c r="H279" s="365">
        <v>2.0000000000000001E-4</v>
      </c>
      <c r="I279" s="365">
        <v>0.98419999999999996</v>
      </c>
    </row>
    <row r="280" spans="1:9">
      <c r="A280" s="235">
        <v>10498</v>
      </c>
      <c r="B280" s="388" t="s">
        <v>1993</v>
      </c>
      <c r="C280" s="235"/>
      <c r="D280" s="235" t="s">
        <v>127</v>
      </c>
      <c r="E280" s="235">
        <v>27.060386999999999</v>
      </c>
      <c r="F280" s="297">
        <v>5.93</v>
      </c>
      <c r="G280" s="364">
        <v>160.38</v>
      </c>
      <c r="H280" s="365">
        <v>2.0000000000000001E-4</v>
      </c>
      <c r="I280" s="365">
        <v>0.98439999999999994</v>
      </c>
    </row>
    <row r="281" spans="1:9" ht="21">
      <c r="A281" s="235">
        <v>2</v>
      </c>
      <c r="B281" s="388" t="s">
        <v>1994</v>
      </c>
      <c r="C281" s="235"/>
      <c r="D281" s="235" t="s">
        <v>124</v>
      </c>
      <c r="E281" s="235">
        <v>22.030994</v>
      </c>
      <c r="F281" s="297">
        <v>7.29</v>
      </c>
      <c r="G281" s="364">
        <v>159.13</v>
      </c>
      <c r="H281" s="365">
        <v>2.0000000000000001E-4</v>
      </c>
      <c r="I281" s="365">
        <v>0.98459999999999992</v>
      </c>
    </row>
    <row r="282" spans="1:9">
      <c r="A282" s="235" t="s">
        <v>1995</v>
      </c>
      <c r="B282" s="388" t="s">
        <v>1996</v>
      </c>
      <c r="C282" s="235"/>
      <c r="D282" s="235" t="s">
        <v>125</v>
      </c>
      <c r="E282" s="235">
        <v>18.511500000000002</v>
      </c>
      <c r="F282" s="297">
        <v>8.56</v>
      </c>
      <c r="G282" s="364">
        <v>158.32</v>
      </c>
      <c r="H282" s="365">
        <v>2.0000000000000001E-4</v>
      </c>
      <c r="I282" s="365">
        <v>0.98480000000000001</v>
      </c>
    </row>
    <row r="283" spans="1:9">
      <c r="A283" s="235">
        <v>9869</v>
      </c>
      <c r="B283" s="388" t="s">
        <v>1998</v>
      </c>
      <c r="C283" s="235"/>
      <c r="D283" s="235" t="s">
        <v>126</v>
      </c>
      <c r="E283" s="235">
        <v>28.746447</v>
      </c>
      <c r="F283" s="297">
        <v>5.43</v>
      </c>
      <c r="G283" s="364">
        <v>156.06</v>
      </c>
      <c r="H283" s="365">
        <v>2.0000000000000001E-4</v>
      </c>
      <c r="I283" s="365">
        <v>0.98499999999999999</v>
      </c>
    </row>
    <row r="284" spans="1:9" ht="31.5">
      <c r="A284" s="235">
        <v>20017</v>
      </c>
      <c r="B284" s="388" t="s">
        <v>2016</v>
      </c>
      <c r="C284" s="235"/>
      <c r="D284" s="235" t="s">
        <v>126</v>
      </c>
      <c r="E284" s="235">
        <v>46.8</v>
      </c>
      <c r="F284" s="297">
        <v>3.33</v>
      </c>
      <c r="G284" s="364">
        <v>155.82</v>
      </c>
      <c r="H284" s="365">
        <v>2.0000000000000001E-4</v>
      </c>
      <c r="I284" s="365">
        <v>0.98519999999999996</v>
      </c>
    </row>
    <row r="285" spans="1:9" ht="21">
      <c r="A285" s="235">
        <v>2433</v>
      </c>
      <c r="B285" s="388" t="s">
        <v>2017</v>
      </c>
      <c r="C285" s="235"/>
      <c r="D285" s="235" t="s">
        <v>123</v>
      </c>
      <c r="E285" s="235">
        <v>12</v>
      </c>
      <c r="F285" s="297">
        <v>12.98</v>
      </c>
      <c r="G285" s="364">
        <v>155.76</v>
      </c>
      <c r="H285" s="365">
        <v>2.0000000000000001E-4</v>
      </c>
      <c r="I285" s="365">
        <v>0.98540000000000005</v>
      </c>
    </row>
    <row r="286" spans="1:9">
      <c r="A286" s="235">
        <v>1351</v>
      </c>
      <c r="B286" s="388" t="s">
        <v>1999</v>
      </c>
      <c r="C286" s="235"/>
      <c r="D286" s="235" t="s">
        <v>123</v>
      </c>
      <c r="E286" s="235">
        <v>8.2090890000000005</v>
      </c>
      <c r="F286" s="297">
        <v>18.96</v>
      </c>
      <c r="G286" s="364">
        <v>155.32</v>
      </c>
      <c r="H286" s="365">
        <v>2.0000000000000001E-4</v>
      </c>
      <c r="I286" s="365">
        <v>0.98560000000000003</v>
      </c>
    </row>
    <row r="287" spans="1:9">
      <c r="A287" s="235">
        <v>4823</v>
      </c>
      <c r="B287" s="388" t="s">
        <v>2000</v>
      </c>
      <c r="C287" s="235"/>
      <c r="D287" s="235" t="s">
        <v>127</v>
      </c>
      <c r="E287" s="235">
        <v>5.217536</v>
      </c>
      <c r="F287" s="297">
        <v>28.09</v>
      </c>
      <c r="G287" s="364">
        <v>146.5</v>
      </c>
      <c r="H287" s="365">
        <v>2.0000000000000001E-4</v>
      </c>
      <c r="I287" s="365">
        <v>0.98580000000000001</v>
      </c>
    </row>
    <row r="288" spans="1:9">
      <c r="A288" s="235" t="s">
        <v>2001</v>
      </c>
      <c r="B288" s="388" t="s">
        <v>2002</v>
      </c>
      <c r="C288" s="235"/>
      <c r="D288" s="235" t="s">
        <v>123</v>
      </c>
      <c r="E288" s="235">
        <v>0.99399999999999999</v>
      </c>
      <c r="F288" s="297">
        <v>147.81</v>
      </c>
      <c r="G288" s="364">
        <v>146.26</v>
      </c>
      <c r="H288" s="365">
        <v>2.0000000000000001E-4</v>
      </c>
      <c r="I288" s="365">
        <v>0.98599999999999999</v>
      </c>
    </row>
    <row r="289" spans="1:9">
      <c r="A289" s="235">
        <v>37588</v>
      </c>
      <c r="B289" s="388" t="s">
        <v>2011</v>
      </c>
      <c r="C289" s="235"/>
      <c r="D289" s="235" t="s">
        <v>123</v>
      </c>
      <c r="E289" s="235">
        <v>8</v>
      </c>
      <c r="F289" s="297">
        <v>18.25</v>
      </c>
      <c r="G289" s="364">
        <v>146</v>
      </c>
      <c r="H289" s="365">
        <v>2.0000000000000001E-4</v>
      </c>
      <c r="I289" s="365">
        <v>0.98620000000000008</v>
      </c>
    </row>
    <row r="290" spans="1:9" ht="21">
      <c r="A290" s="235">
        <v>11762</v>
      </c>
      <c r="B290" s="388" t="s">
        <v>2532</v>
      </c>
      <c r="C290" s="235"/>
      <c r="D290" s="235" t="s">
        <v>123</v>
      </c>
      <c r="E290" s="235">
        <v>3.006875</v>
      </c>
      <c r="F290" s="297">
        <v>48</v>
      </c>
      <c r="G290" s="364">
        <v>144.33000000000001</v>
      </c>
      <c r="H290" s="365">
        <v>2.0000000000000001E-4</v>
      </c>
      <c r="I290" s="365">
        <v>0.98640000000000005</v>
      </c>
    </row>
    <row r="291" spans="1:9">
      <c r="A291" s="235">
        <v>38102</v>
      </c>
      <c r="B291" s="388" t="s">
        <v>2007</v>
      </c>
      <c r="C291" s="235"/>
      <c r="D291" s="235" t="s">
        <v>123</v>
      </c>
      <c r="E291" s="235">
        <v>22.085889000000002</v>
      </c>
      <c r="F291" s="297">
        <v>6.52</v>
      </c>
      <c r="G291" s="364">
        <v>143.91999999999999</v>
      </c>
      <c r="H291" s="365">
        <v>2.0000000000000001E-4</v>
      </c>
      <c r="I291" s="365">
        <v>0.98659999999999992</v>
      </c>
    </row>
    <row r="292" spans="1:9" ht="21">
      <c r="A292" s="235" t="s">
        <v>377</v>
      </c>
      <c r="B292" s="388" t="s">
        <v>341</v>
      </c>
      <c r="C292" s="235"/>
      <c r="D292" s="235" t="s">
        <v>123</v>
      </c>
      <c r="E292" s="235">
        <v>5</v>
      </c>
      <c r="F292" s="297">
        <v>28.49</v>
      </c>
      <c r="G292" s="364">
        <v>142.44999999999999</v>
      </c>
      <c r="H292" s="365">
        <v>2.0000000000000001E-4</v>
      </c>
      <c r="I292" s="365">
        <v>0.98680000000000012</v>
      </c>
    </row>
    <row r="293" spans="1:9" ht="21">
      <c r="A293" s="235">
        <v>7142</v>
      </c>
      <c r="B293" s="388" t="s">
        <v>2006</v>
      </c>
      <c r="C293" s="235"/>
      <c r="D293" s="235" t="s">
        <v>123</v>
      </c>
      <c r="E293" s="235">
        <v>21.319147999999998</v>
      </c>
      <c r="F293" s="297">
        <v>6.58</v>
      </c>
      <c r="G293" s="364">
        <v>140.28</v>
      </c>
      <c r="H293" s="365">
        <v>2.0000000000000001E-4</v>
      </c>
      <c r="I293" s="365">
        <v>0.98699999999999999</v>
      </c>
    </row>
    <row r="294" spans="1:9" ht="21">
      <c r="A294" s="235">
        <v>21127</v>
      </c>
      <c r="B294" s="388" t="s">
        <v>501</v>
      </c>
      <c r="C294" s="235"/>
      <c r="D294" s="235" t="s">
        <v>123</v>
      </c>
      <c r="E294" s="235">
        <v>41.915999999999997</v>
      </c>
      <c r="F294" s="297">
        <v>4.3499999999999996</v>
      </c>
      <c r="G294" s="364">
        <v>140.22</v>
      </c>
      <c r="H294" s="365">
        <v>2.0000000000000001E-4</v>
      </c>
      <c r="I294" s="365">
        <v>0.98719999999999997</v>
      </c>
    </row>
    <row r="295" spans="1:9" ht="31.5">
      <c r="A295" s="235">
        <v>38099</v>
      </c>
      <c r="B295" s="388" t="s">
        <v>505</v>
      </c>
      <c r="C295" s="235"/>
      <c r="D295" s="235" t="s">
        <v>123</v>
      </c>
      <c r="E295" s="235">
        <v>142</v>
      </c>
      <c r="F295" s="297">
        <v>0.98</v>
      </c>
      <c r="G295" s="364">
        <v>139.16</v>
      </c>
      <c r="H295" s="365">
        <v>2.0000000000000001E-4</v>
      </c>
      <c r="I295" s="365">
        <v>0.98739999999999994</v>
      </c>
    </row>
    <row r="296" spans="1:9" ht="31.5">
      <c r="A296" s="235">
        <v>3081</v>
      </c>
      <c r="B296" s="388" t="s">
        <v>2053</v>
      </c>
      <c r="C296" s="235"/>
      <c r="D296" s="235" t="s">
        <v>1148</v>
      </c>
      <c r="E296" s="235">
        <v>2</v>
      </c>
      <c r="F296" s="297">
        <v>68.75</v>
      </c>
      <c r="G296" s="364">
        <v>137.5</v>
      </c>
      <c r="H296" s="365">
        <v>2.0000000000000001E-4</v>
      </c>
      <c r="I296" s="365">
        <v>0.98760000000000003</v>
      </c>
    </row>
    <row r="297" spans="1:9" ht="21">
      <c r="A297" s="235">
        <v>12357</v>
      </c>
      <c r="B297" s="388" t="s">
        <v>2008</v>
      </c>
      <c r="C297" s="235"/>
      <c r="D297" s="235" t="s">
        <v>123</v>
      </c>
      <c r="E297" s="235">
        <v>1.0006569999999999</v>
      </c>
      <c r="F297" s="297">
        <v>136.82</v>
      </c>
      <c r="G297" s="364">
        <v>136.91</v>
      </c>
      <c r="H297" s="365">
        <v>2.0000000000000001E-4</v>
      </c>
      <c r="I297" s="365">
        <v>0.98780000000000001</v>
      </c>
    </row>
    <row r="298" spans="1:9">
      <c r="A298" s="235">
        <v>4741</v>
      </c>
      <c r="B298" s="388" t="s">
        <v>2009</v>
      </c>
      <c r="C298" s="235"/>
      <c r="D298" s="235" t="s">
        <v>124</v>
      </c>
      <c r="E298" s="235">
        <v>2.403375</v>
      </c>
      <c r="F298" s="297">
        <v>56.44</v>
      </c>
      <c r="G298" s="364">
        <v>135.36000000000001</v>
      </c>
      <c r="H298" s="365">
        <v>2.0000000000000001E-4</v>
      </c>
      <c r="I298" s="365">
        <v>0.98799999999999999</v>
      </c>
    </row>
    <row r="299" spans="1:9">
      <c r="A299" s="235">
        <v>2358</v>
      </c>
      <c r="B299" s="388" t="s">
        <v>528</v>
      </c>
      <c r="C299" s="235"/>
      <c r="D299" s="235" t="s">
        <v>122</v>
      </c>
      <c r="E299" s="235">
        <v>7.8764609999999999</v>
      </c>
      <c r="F299" s="297">
        <v>17.670000000000002</v>
      </c>
      <c r="G299" s="364">
        <v>133.35</v>
      </c>
      <c r="H299" s="365">
        <v>2.0000000000000001E-4</v>
      </c>
      <c r="I299" s="365">
        <v>0.98819999999999997</v>
      </c>
    </row>
    <row r="300" spans="1:9">
      <c r="A300" s="235">
        <v>38393</v>
      </c>
      <c r="B300" s="388" t="s">
        <v>487</v>
      </c>
      <c r="C300" s="235"/>
      <c r="D300" s="235" t="s">
        <v>123</v>
      </c>
      <c r="E300" s="235">
        <v>20.833044999999998</v>
      </c>
      <c r="F300" s="297">
        <v>11.01</v>
      </c>
      <c r="G300" s="364">
        <v>132.16999999999999</v>
      </c>
      <c r="H300" s="365">
        <v>2.0000000000000001E-4</v>
      </c>
      <c r="I300" s="365">
        <v>0.98840000000000006</v>
      </c>
    </row>
    <row r="301" spans="1:9">
      <c r="A301" s="235">
        <v>1951</v>
      </c>
      <c r="B301" s="388" t="s">
        <v>2027</v>
      </c>
      <c r="C301" s="235"/>
      <c r="D301" s="235" t="s">
        <v>123</v>
      </c>
      <c r="E301" s="235">
        <v>11</v>
      </c>
      <c r="F301" s="297">
        <v>12.01</v>
      </c>
      <c r="G301" s="364">
        <v>132.11000000000001</v>
      </c>
      <c r="H301" s="365">
        <v>2.0000000000000001E-4</v>
      </c>
      <c r="I301" s="365">
        <v>0.98860000000000003</v>
      </c>
    </row>
    <row r="302" spans="1:9" ht="21">
      <c r="A302" s="235">
        <v>39475</v>
      </c>
      <c r="B302" s="388" t="s">
        <v>2010</v>
      </c>
      <c r="C302" s="235"/>
      <c r="D302" s="235" t="s">
        <v>123</v>
      </c>
      <c r="E302" s="235">
        <v>1.0004580000000001</v>
      </c>
      <c r="F302" s="297">
        <v>130.81</v>
      </c>
      <c r="G302" s="364">
        <v>130.86000000000001</v>
      </c>
      <c r="H302" s="365">
        <v>2.0000000000000001E-4</v>
      </c>
      <c r="I302" s="365">
        <v>0.9887999999999999</v>
      </c>
    </row>
    <row r="303" spans="1:9">
      <c r="A303" s="235">
        <v>34353</v>
      </c>
      <c r="B303" s="388" t="s">
        <v>512</v>
      </c>
      <c r="C303" s="235"/>
      <c r="D303" s="235" t="s">
        <v>127</v>
      </c>
      <c r="E303" s="235">
        <v>140.06276600000001</v>
      </c>
      <c r="F303" s="297">
        <v>0.9</v>
      </c>
      <c r="G303" s="364">
        <v>125.78</v>
      </c>
      <c r="H303" s="365">
        <v>2.0000000000000001E-4</v>
      </c>
      <c r="I303" s="365">
        <v>0.9890000000000001</v>
      </c>
    </row>
    <row r="304" spans="1:9">
      <c r="A304" s="235">
        <v>1966</v>
      </c>
      <c r="B304" s="388" t="s">
        <v>2012</v>
      </c>
      <c r="C304" s="235"/>
      <c r="D304" s="235" t="s">
        <v>123</v>
      </c>
      <c r="E304" s="235">
        <v>9</v>
      </c>
      <c r="F304" s="297">
        <v>13.81</v>
      </c>
      <c r="G304" s="364">
        <v>124.29</v>
      </c>
      <c r="H304" s="365">
        <v>2.0000000000000001E-4</v>
      </c>
      <c r="I304" s="365">
        <v>0.98919999999999997</v>
      </c>
    </row>
    <row r="305" spans="1:9">
      <c r="A305" s="235" t="s">
        <v>2013</v>
      </c>
      <c r="B305" s="388" t="s">
        <v>2014</v>
      </c>
      <c r="C305" s="235"/>
      <c r="D305" s="235" t="s">
        <v>123</v>
      </c>
      <c r="E305" s="235">
        <v>121.57843</v>
      </c>
      <c r="F305" s="297">
        <v>1.02</v>
      </c>
      <c r="G305" s="364">
        <v>122.89</v>
      </c>
      <c r="H305" s="365">
        <v>2.0000000000000001E-4</v>
      </c>
      <c r="I305" s="365">
        <v>0.98939999999999995</v>
      </c>
    </row>
    <row r="306" spans="1:9">
      <c r="A306" s="235">
        <v>4221</v>
      </c>
      <c r="B306" s="388" t="s">
        <v>482</v>
      </c>
      <c r="C306" s="235"/>
      <c r="D306" s="235" t="s">
        <v>128</v>
      </c>
      <c r="E306" s="235">
        <v>35.163558000000002</v>
      </c>
      <c r="F306" s="297">
        <v>3.49</v>
      </c>
      <c r="G306" s="364">
        <v>121.88</v>
      </c>
      <c r="H306" s="365">
        <v>2.0000000000000001E-4</v>
      </c>
      <c r="I306" s="365">
        <v>0.98959999999999992</v>
      </c>
    </row>
    <row r="307" spans="1:9">
      <c r="A307" s="235">
        <v>11747</v>
      </c>
      <c r="B307" s="388" t="s">
        <v>2015</v>
      </c>
      <c r="C307" s="235"/>
      <c r="D307" s="235" t="s">
        <v>123</v>
      </c>
      <c r="E307" s="235">
        <v>1</v>
      </c>
      <c r="F307" s="297">
        <v>121.68</v>
      </c>
      <c r="G307" s="364">
        <v>121.68</v>
      </c>
      <c r="H307" s="365">
        <v>2.0000000000000001E-4</v>
      </c>
      <c r="I307" s="365">
        <v>0.98980000000000001</v>
      </c>
    </row>
    <row r="308" spans="1:9">
      <c r="A308" s="235">
        <v>11868</v>
      </c>
      <c r="B308" s="388" t="s">
        <v>463</v>
      </c>
      <c r="C308" s="235"/>
      <c r="D308" s="235" t="s">
        <v>123</v>
      </c>
      <c r="E308" s="235">
        <v>0.33329999999999999</v>
      </c>
      <c r="F308" s="297">
        <v>361.46</v>
      </c>
      <c r="G308" s="364">
        <v>120.4</v>
      </c>
      <c r="H308" s="365">
        <v>2.0000000000000001E-4</v>
      </c>
      <c r="I308" s="365">
        <v>0.99</v>
      </c>
    </row>
    <row r="309" spans="1:9">
      <c r="A309" s="235">
        <v>34709</v>
      </c>
      <c r="B309" s="388" t="s">
        <v>3025</v>
      </c>
      <c r="C309" s="235"/>
      <c r="D309" s="235" t="s">
        <v>123</v>
      </c>
      <c r="E309" s="235">
        <v>2</v>
      </c>
      <c r="F309" s="297">
        <v>58.78</v>
      </c>
      <c r="G309" s="364">
        <v>117.56</v>
      </c>
      <c r="H309" s="365">
        <v>2.0000000000000001E-4</v>
      </c>
      <c r="I309" s="365">
        <v>0.99019999999999997</v>
      </c>
    </row>
    <row r="310" spans="1:9">
      <c r="A310" s="235" t="s">
        <v>377</v>
      </c>
      <c r="B310" s="388" t="s">
        <v>3026</v>
      </c>
      <c r="C310" s="235"/>
      <c r="D310" s="235" t="s">
        <v>126</v>
      </c>
      <c r="E310" s="235">
        <v>69.305324999999996</v>
      </c>
      <c r="F310" s="297">
        <v>1.69</v>
      </c>
      <c r="G310" s="364">
        <v>117</v>
      </c>
      <c r="H310" s="365">
        <v>2.0000000000000001E-4</v>
      </c>
      <c r="I310" s="365">
        <v>0.99040000000000006</v>
      </c>
    </row>
    <row r="311" spans="1:9" ht="42">
      <c r="A311" s="235" t="s">
        <v>377</v>
      </c>
      <c r="B311" s="388" t="s">
        <v>1834</v>
      </c>
      <c r="C311" s="235"/>
      <c r="D311" s="235" t="s">
        <v>123</v>
      </c>
      <c r="E311" s="235">
        <v>1.0004280000000001</v>
      </c>
      <c r="F311" s="297">
        <v>116.75</v>
      </c>
      <c r="G311" s="364">
        <v>116.8</v>
      </c>
      <c r="H311" s="365">
        <v>2.0000000000000001E-4</v>
      </c>
      <c r="I311" s="365">
        <v>0.99060000000000004</v>
      </c>
    </row>
    <row r="312" spans="1:9">
      <c r="A312" s="235" t="s">
        <v>2018</v>
      </c>
      <c r="B312" s="388" t="s">
        <v>2019</v>
      </c>
      <c r="C312" s="235"/>
      <c r="D312" s="235" t="s">
        <v>126</v>
      </c>
      <c r="E312" s="235">
        <v>36.89</v>
      </c>
      <c r="F312" s="297">
        <v>3.16</v>
      </c>
      <c r="G312" s="364">
        <v>116.57</v>
      </c>
      <c r="H312" s="365">
        <v>2.0000000000000001E-4</v>
      </c>
      <c r="I312" s="365">
        <v>0.99080000000000001</v>
      </c>
    </row>
    <row r="313" spans="1:9" ht="21">
      <c r="A313" s="235">
        <v>123</v>
      </c>
      <c r="B313" s="388" t="s">
        <v>486</v>
      </c>
      <c r="C313" s="235"/>
      <c r="D313" s="235" t="s">
        <v>128</v>
      </c>
      <c r="E313" s="235">
        <v>23.5656</v>
      </c>
      <c r="F313" s="297">
        <v>4.82</v>
      </c>
      <c r="G313" s="364">
        <v>113.44</v>
      </c>
      <c r="H313" s="365">
        <v>1E-4</v>
      </c>
      <c r="I313" s="365">
        <v>0.9909</v>
      </c>
    </row>
    <row r="314" spans="1:9">
      <c r="A314" s="235" t="s">
        <v>377</v>
      </c>
      <c r="B314" s="388" t="s">
        <v>2020</v>
      </c>
      <c r="C314" s="235"/>
      <c r="D314" s="235" t="s">
        <v>123</v>
      </c>
      <c r="E314" s="235">
        <v>1</v>
      </c>
      <c r="F314" s="297">
        <v>113.08</v>
      </c>
      <c r="G314" s="364">
        <v>113.08</v>
      </c>
      <c r="H314" s="365">
        <v>1E-4</v>
      </c>
      <c r="I314" s="365">
        <v>0.99099999999999999</v>
      </c>
    </row>
    <row r="315" spans="1:9" ht="21">
      <c r="A315" s="235">
        <v>9835</v>
      </c>
      <c r="B315" s="388" t="s">
        <v>2024</v>
      </c>
      <c r="C315" s="235"/>
      <c r="D315" s="235" t="s">
        <v>126</v>
      </c>
      <c r="E315" s="235">
        <v>34.180059999999997</v>
      </c>
      <c r="F315" s="297">
        <v>3.31</v>
      </c>
      <c r="G315" s="364">
        <v>112.96</v>
      </c>
      <c r="H315" s="365">
        <v>1E-4</v>
      </c>
      <c r="I315" s="365">
        <v>0.99109999999999998</v>
      </c>
    </row>
    <row r="316" spans="1:9">
      <c r="A316" s="235">
        <v>38396</v>
      </c>
      <c r="B316" s="388" t="s">
        <v>485</v>
      </c>
      <c r="C316" s="235"/>
      <c r="D316" s="235" t="s">
        <v>123</v>
      </c>
      <c r="E316" s="235">
        <v>0.747062</v>
      </c>
      <c r="F316" s="297">
        <v>276.64</v>
      </c>
      <c r="G316" s="364">
        <v>110.85</v>
      </c>
      <c r="H316" s="365">
        <v>1E-4</v>
      </c>
      <c r="I316" s="365">
        <v>0.99120000000000008</v>
      </c>
    </row>
    <row r="317" spans="1:9" ht="51.75" customHeight="1">
      <c r="A317" s="235">
        <v>2705</v>
      </c>
      <c r="B317" s="388" t="s">
        <v>479</v>
      </c>
      <c r="C317" s="235"/>
      <c r="D317" s="235" t="s">
        <v>132</v>
      </c>
      <c r="E317" s="235">
        <v>148.604491</v>
      </c>
      <c r="F317" s="235">
        <v>0.86</v>
      </c>
      <c r="G317" s="298">
        <v>109.8</v>
      </c>
      <c r="H317" s="305">
        <v>1E-4</v>
      </c>
      <c r="I317" s="304">
        <v>0.99129999999999996</v>
      </c>
    </row>
    <row r="318" spans="1:9" ht="21">
      <c r="A318" s="235">
        <v>3103</v>
      </c>
      <c r="B318" s="388" t="s">
        <v>2021</v>
      </c>
      <c r="C318" s="235"/>
      <c r="D318" s="235" t="s">
        <v>123</v>
      </c>
      <c r="E318" s="299">
        <v>2</v>
      </c>
      <c r="F318" s="297">
        <v>54.85</v>
      </c>
      <c r="G318" s="298">
        <v>109.7</v>
      </c>
      <c r="H318" s="305">
        <v>1E-4</v>
      </c>
      <c r="I318" s="304">
        <v>0.99140000000000006</v>
      </c>
    </row>
    <row r="319" spans="1:9" ht="42">
      <c r="A319" s="235">
        <v>3099</v>
      </c>
      <c r="B319" s="388" t="s">
        <v>2022</v>
      </c>
      <c r="C319" s="235"/>
      <c r="D319" s="235" t="s">
        <v>1148</v>
      </c>
      <c r="E319" s="235">
        <v>2</v>
      </c>
      <c r="F319" s="297">
        <v>54.37</v>
      </c>
      <c r="G319" s="298">
        <v>108.74</v>
      </c>
      <c r="H319" s="305">
        <v>1E-4</v>
      </c>
      <c r="I319" s="304">
        <v>0.99150000000000005</v>
      </c>
    </row>
    <row r="320" spans="1:9">
      <c r="A320" s="235">
        <v>38365</v>
      </c>
      <c r="B320" s="388" t="s">
        <v>477</v>
      </c>
      <c r="C320" s="235"/>
      <c r="D320" s="235" t="s">
        <v>125</v>
      </c>
      <c r="E320" s="235">
        <v>92.591200000000001</v>
      </c>
      <c r="F320" s="297">
        <v>1.1599999999999999</v>
      </c>
      <c r="G320" s="364">
        <v>106.84</v>
      </c>
      <c r="H320" s="365">
        <v>1E-4</v>
      </c>
      <c r="I320" s="365">
        <v>0.99159999999999993</v>
      </c>
    </row>
    <row r="321" spans="1:9" ht="21">
      <c r="A321" s="235">
        <v>1743</v>
      </c>
      <c r="B321" s="388" t="s">
        <v>2023</v>
      </c>
      <c r="C321" s="235"/>
      <c r="D321" s="235" t="s">
        <v>123</v>
      </c>
      <c r="E321" s="235">
        <v>1</v>
      </c>
      <c r="F321" s="297">
        <v>106.09</v>
      </c>
      <c r="G321" s="364">
        <v>106.09</v>
      </c>
      <c r="H321" s="365">
        <v>1E-4</v>
      </c>
      <c r="I321" s="365">
        <v>0.99170000000000003</v>
      </c>
    </row>
    <row r="322" spans="1:9">
      <c r="A322" s="235">
        <v>857</v>
      </c>
      <c r="B322" s="388" t="s">
        <v>3027</v>
      </c>
      <c r="C322" s="235"/>
      <c r="D322" s="235" t="s">
        <v>126</v>
      </c>
      <c r="E322" s="235">
        <v>15.519297999999999</v>
      </c>
      <c r="F322" s="297">
        <v>6.84</v>
      </c>
      <c r="G322" s="364">
        <v>106.05</v>
      </c>
      <c r="H322" s="365">
        <v>1E-4</v>
      </c>
      <c r="I322" s="365">
        <v>0.99180000000000001</v>
      </c>
    </row>
    <row r="323" spans="1:9" ht="21">
      <c r="A323" s="235">
        <v>1535</v>
      </c>
      <c r="B323" s="388" t="s">
        <v>3028</v>
      </c>
      <c r="C323" s="235"/>
      <c r="D323" s="235" t="s">
        <v>123</v>
      </c>
      <c r="E323" s="235">
        <v>35.599314999999997</v>
      </c>
      <c r="F323" s="297">
        <v>2.92</v>
      </c>
      <c r="G323" s="364">
        <v>103.95</v>
      </c>
      <c r="H323" s="365">
        <v>1E-4</v>
      </c>
      <c r="I323" s="365">
        <v>0.9919</v>
      </c>
    </row>
    <row r="324" spans="1:9" ht="21">
      <c r="A324" s="235">
        <v>20068</v>
      </c>
      <c r="B324" s="388" t="s">
        <v>2025</v>
      </c>
      <c r="C324" s="235"/>
      <c r="D324" s="235" t="s">
        <v>126</v>
      </c>
      <c r="E324" s="235">
        <v>10.481135</v>
      </c>
      <c r="F324" s="297">
        <v>9.86</v>
      </c>
      <c r="G324" s="364">
        <v>103.3</v>
      </c>
      <c r="H324" s="365">
        <v>1E-4</v>
      </c>
      <c r="I324" s="365">
        <v>0.99199999999999999</v>
      </c>
    </row>
    <row r="325" spans="1:9">
      <c r="A325" s="235">
        <v>3777</v>
      </c>
      <c r="B325" s="388" t="s">
        <v>442</v>
      </c>
      <c r="C325" s="235"/>
      <c r="D325" s="235" t="s">
        <v>125</v>
      </c>
      <c r="E325" s="235">
        <v>102.48</v>
      </c>
      <c r="F325" s="297">
        <v>1</v>
      </c>
      <c r="G325" s="364">
        <v>102.48</v>
      </c>
      <c r="H325" s="365">
        <v>1E-4</v>
      </c>
      <c r="I325" s="365">
        <v>0.99209999999999998</v>
      </c>
    </row>
    <row r="326" spans="1:9" ht="21">
      <c r="A326" s="235">
        <v>1879</v>
      </c>
      <c r="B326" s="388" t="s">
        <v>2026</v>
      </c>
      <c r="C326" s="235"/>
      <c r="D326" s="235" t="s">
        <v>123</v>
      </c>
      <c r="E326" s="235">
        <v>67.814569000000006</v>
      </c>
      <c r="F326" s="297">
        <v>1.51</v>
      </c>
      <c r="G326" s="364">
        <v>102.4</v>
      </c>
      <c r="H326" s="365">
        <v>1E-4</v>
      </c>
      <c r="I326" s="365">
        <v>0.99219999999999997</v>
      </c>
    </row>
    <row r="327" spans="1:9" ht="21">
      <c r="A327" s="235">
        <v>11267</v>
      </c>
      <c r="B327" s="388" t="s">
        <v>3766</v>
      </c>
      <c r="C327" s="235"/>
      <c r="D327" s="235" t="s">
        <v>123</v>
      </c>
      <c r="E327" s="235">
        <v>22.950275000000001</v>
      </c>
      <c r="F327" s="297">
        <v>4.41</v>
      </c>
      <c r="G327" s="364">
        <v>100.63</v>
      </c>
      <c r="H327" s="365">
        <v>1E-4</v>
      </c>
      <c r="I327" s="365">
        <v>0.99230000000000007</v>
      </c>
    </row>
    <row r="328" spans="1:9">
      <c r="A328" s="235">
        <v>297</v>
      </c>
      <c r="B328" s="388" t="s">
        <v>503</v>
      </c>
      <c r="C328" s="235"/>
      <c r="D328" s="235" t="s">
        <v>123</v>
      </c>
      <c r="E328" s="235">
        <v>53.516483000000001</v>
      </c>
      <c r="F328" s="297">
        <v>1.82</v>
      </c>
      <c r="G328" s="364">
        <v>96.99</v>
      </c>
      <c r="H328" s="365">
        <v>1E-4</v>
      </c>
      <c r="I328" s="365">
        <v>0.99239999999999995</v>
      </c>
    </row>
    <row r="329" spans="1:9" ht="21">
      <c r="A329" s="235">
        <v>1571</v>
      </c>
      <c r="B329" s="388" t="s">
        <v>2081</v>
      </c>
      <c r="C329" s="235"/>
      <c r="D329" s="235" t="s">
        <v>123</v>
      </c>
      <c r="E329" s="235">
        <v>130.41095799999999</v>
      </c>
      <c r="F329" s="297">
        <v>0.73</v>
      </c>
      <c r="G329" s="364">
        <v>94.08</v>
      </c>
      <c r="H329" s="365">
        <v>1E-4</v>
      </c>
      <c r="I329" s="365">
        <v>0.99250000000000005</v>
      </c>
    </row>
    <row r="330" spans="1:9">
      <c r="A330" s="235">
        <v>5073</v>
      </c>
      <c r="B330" s="388" t="s">
        <v>495</v>
      </c>
      <c r="C330" s="235"/>
      <c r="D330" s="235" t="s">
        <v>127</v>
      </c>
      <c r="E330" s="235">
        <v>7.6890799999999997</v>
      </c>
      <c r="F330" s="297">
        <v>11.87</v>
      </c>
      <c r="G330" s="364">
        <v>91.01</v>
      </c>
      <c r="H330" s="365">
        <v>1E-4</v>
      </c>
      <c r="I330" s="365">
        <v>0.99260000000000004</v>
      </c>
    </row>
    <row r="331" spans="1:9">
      <c r="A331" s="235" t="s">
        <v>3029</v>
      </c>
      <c r="B331" s="388" t="s">
        <v>3030</v>
      </c>
      <c r="C331" s="235"/>
      <c r="D331" s="235" t="s">
        <v>123</v>
      </c>
      <c r="E331" s="235">
        <v>8.0644580000000001</v>
      </c>
      <c r="F331" s="297">
        <v>11.17</v>
      </c>
      <c r="G331" s="364">
        <v>90.08</v>
      </c>
      <c r="H331" s="365">
        <v>1E-4</v>
      </c>
      <c r="I331" s="365">
        <v>0.99269999999999992</v>
      </c>
    </row>
    <row r="332" spans="1:9" ht="21">
      <c r="A332" s="235">
        <v>34606</v>
      </c>
      <c r="B332" s="388" t="s">
        <v>2030</v>
      </c>
      <c r="C332" s="235"/>
      <c r="D332" s="235" t="s">
        <v>123</v>
      </c>
      <c r="E332" s="235">
        <v>1.0004459999999999</v>
      </c>
      <c r="F332" s="297">
        <v>89.49</v>
      </c>
      <c r="G332" s="364">
        <v>89.53</v>
      </c>
      <c r="H332" s="365">
        <v>1E-4</v>
      </c>
      <c r="I332" s="365">
        <v>0.99280000000000002</v>
      </c>
    </row>
    <row r="333" spans="1:9" ht="21">
      <c r="A333" s="235" t="s">
        <v>2031</v>
      </c>
      <c r="B333" s="388" t="s">
        <v>2032</v>
      </c>
      <c r="C333" s="235"/>
      <c r="D333" s="235" t="s">
        <v>125</v>
      </c>
      <c r="E333" s="235">
        <v>2.2364999999999999</v>
      </c>
      <c r="F333" s="297">
        <v>40</v>
      </c>
      <c r="G333" s="364">
        <v>89.46</v>
      </c>
      <c r="H333" s="365">
        <v>1E-4</v>
      </c>
      <c r="I333" s="365">
        <v>0.99290000000000012</v>
      </c>
    </row>
    <row r="334" spans="1:9" ht="31.5">
      <c r="A334" s="235">
        <v>4274</v>
      </c>
      <c r="B334" s="388" t="s">
        <v>2033</v>
      </c>
      <c r="C334" s="235"/>
      <c r="D334" s="235" t="s">
        <v>123</v>
      </c>
      <c r="E334" s="235">
        <v>1.0011190000000001</v>
      </c>
      <c r="F334" s="297">
        <v>89.31</v>
      </c>
      <c r="G334" s="364">
        <v>89.41</v>
      </c>
      <c r="H334" s="365">
        <v>1E-4</v>
      </c>
      <c r="I334" s="365">
        <v>0.99299999999999999</v>
      </c>
    </row>
    <row r="335" spans="1:9">
      <c r="A335" s="235">
        <v>38638</v>
      </c>
      <c r="B335" s="388" t="s">
        <v>2034</v>
      </c>
      <c r="C335" s="235"/>
      <c r="D335" s="235" t="s">
        <v>123</v>
      </c>
      <c r="E335" s="235">
        <v>1</v>
      </c>
      <c r="F335" s="297">
        <v>88.62</v>
      </c>
      <c r="G335" s="364">
        <v>88.62</v>
      </c>
      <c r="H335" s="365">
        <v>1E-4</v>
      </c>
      <c r="I335" s="365">
        <v>0.99309999999999998</v>
      </c>
    </row>
    <row r="336" spans="1:9">
      <c r="A336" s="235" t="s">
        <v>3031</v>
      </c>
      <c r="B336" s="388" t="s">
        <v>3032</v>
      </c>
      <c r="C336" s="235"/>
      <c r="D336" s="235" t="s">
        <v>123</v>
      </c>
      <c r="E336" s="235">
        <v>127.285713</v>
      </c>
      <c r="F336" s="297">
        <v>0.7</v>
      </c>
      <c r="G336" s="364">
        <v>88</v>
      </c>
      <c r="H336" s="365">
        <v>1E-4</v>
      </c>
      <c r="I336" s="365">
        <v>0.99319999999999997</v>
      </c>
    </row>
    <row r="337" spans="1:9">
      <c r="A337" s="235">
        <v>3752</v>
      </c>
      <c r="B337" s="388" t="s">
        <v>2035</v>
      </c>
      <c r="C337" s="235"/>
      <c r="D337" s="235" t="s">
        <v>123</v>
      </c>
      <c r="E337" s="235">
        <v>1</v>
      </c>
      <c r="F337" s="297">
        <v>87.82</v>
      </c>
      <c r="G337" s="364">
        <v>87.82</v>
      </c>
      <c r="H337" s="365">
        <v>1E-4</v>
      </c>
      <c r="I337" s="365">
        <v>0.99329999999999996</v>
      </c>
    </row>
    <row r="338" spans="1:9">
      <c r="A338" s="235">
        <v>3768</v>
      </c>
      <c r="B338" s="388" t="s">
        <v>703</v>
      </c>
      <c r="C338" s="235"/>
      <c r="D338" s="235" t="s">
        <v>123</v>
      </c>
      <c r="E338" s="235">
        <v>40.770000000000003</v>
      </c>
      <c r="F338" s="297">
        <v>2.12</v>
      </c>
      <c r="G338" s="364">
        <v>86.3</v>
      </c>
      <c r="H338" s="365">
        <v>1E-4</v>
      </c>
      <c r="I338" s="365">
        <v>0.99340000000000006</v>
      </c>
    </row>
    <row r="339" spans="1:9">
      <c r="A339" s="235" t="s">
        <v>377</v>
      </c>
      <c r="B339" s="388" t="s">
        <v>2036</v>
      </c>
      <c r="C339" s="235"/>
      <c r="D339" s="235" t="s">
        <v>123</v>
      </c>
      <c r="E339" s="235">
        <v>5.0234050000000003</v>
      </c>
      <c r="F339" s="297">
        <v>17.09</v>
      </c>
      <c r="G339" s="298">
        <v>85.8</v>
      </c>
      <c r="H339" s="305">
        <v>1E-4</v>
      </c>
      <c r="I339" s="304">
        <v>0.99349999999999994</v>
      </c>
    </row>
    <row r="340" spans="1:9">
      <c r="A340" s="235">
        <v>37395</v>
      </c>
      <c r="B340" s="388" t="s">
        <v>462</v>
      </c>
      <c r="C340" s="235"/>
      <c r="D340" s="235" t="s">
        <v>133</v>
      </c>
      <c r="E340" s="235">
        <v>3.03972</v>
      </c>
      <c r="F340" s="297">
        <v>28.05</v>
      </c>
      <c r="G340" s="298">
        <v>85.11</v>
      </c>
      <c r="H340" s="305">
        <v>1E-4</v>
      </c>
      <c r="I340" s="304">
        <v>0.99360000000000004</v>
      </c>
    </row>
    <row r="341" spans="1:9">
      <c r="A341" s="235">
        <v>38383</v>
      </c>
      <c r="B341" s="388" t="s">
        <v>516</v>
      </c>
      <c r="C341" s="235"/>
      <c r="D341" s="235" t="s">
        <v>123</v>
      </c>
      <c r="E341" s="235">
        <v>57.122500000000002</v>
      </c>
      <c r="F341" s="297">
        <v>1.51</v>
      </c>
      <c r="G341" s="298">
        <v>83.84</v>
      </c>
      <c r="H341" s="305">
        <v>1E-4</v>
      </c>
      <c r="I341" s="304">
        <v>0.99370000000000003</v>
      </c>
    </row>
    <row r="342" spans="1:9" ht="21">
      <c r="A342" s="235">
        <v>3540</v>
      </c>
      <c r="B342" s="388" t="s">
        <v>2037</v>
      </c>
      <c r="C342" s="235"/>
      <c r="D342" s="235" t="s">
        <v>123</v>
      </c>
      <c r="E342" s="235">
        <v>22.663012999999999</v>
      </c>
      <c r="F342" s="297">
        <v>3.65</v>
      </c>
      <c r="G342" s="298">
        <v>82.72</v>
      </c>
      <c r="H342" s="305">
        <v>1E-4</v>
      </c>
      <c r="I342" s="304">
        <v>0.99379999999999991</v>
      </c>
    </row>
    <row r="343" spans="1:9" ht="21">
      <c r="A343" s="300">
        <v>3659</v>
      </c>
      <c r="B343" s="389" t="s">
        <v>2038</v>
      </c>
      <c r="C343" s="300"/>
      <c r="D343" s="300" t="s">
        <v>123</v>
      </c>
      <c r="E343" s="301">
        <v>8</v>
      </c>
      <c r="F343" s="297">
        <v>10.199999999999999</v>
      </c>
      <c r="G343" s="298">
        <v>81.599999999999994</v>
      </c>
      <c r="H343" s="305">
        <v>1E-4</v>
      </c>
      <c r="I343" s="304">
        <v>0.99390000000000001</v>
      </c>
    </row>
    <row r="344" spans="1:9" ht="21">
      <c r="A344" s="302">
        <v>39142</v>
      </c>
      <c r="B344" s="390" t="s">
        <v>2039</v>
      </c>
      <c r="C344" s="302"/>
      <c r="D344" s="302" t="s">
        <v>123</v>
      </c>
      <c r="E344" s="302">
        <v>102</v>
      </c>
      <c r="F344" s="297">
        <v>0.8</v>
      </c>
      <c r="G344" s="298">
        <v>81.599999999999994</v>
      </c>
      <c r="H344" s="305">
        <v>1E-4</v>
      </c>
      <c r="I344" s="304">
        <v>0.99400000000000011</v>
      </c>
    </row>
    <row r="345" spans="1:9" ht="21">
      <c r="A345" s="300">
        <v>3670</v>
      </c>
      <c r="B345" s="389" t="s">
        <v>2040</v>
      </c>
      <c r="C345" s="300"/>
      <c r="D345" s="300" t="s">
        <v>123</v>
      </c>
      <c r="E345" s="301">
        <v>6</v>
      </c>
      <c r="F345" s="297">
        <v>13.58</v>
      </c>
      <c r="G345" s="298">
        <v>81.48</v>
      </c>
      <c r="H345" s="305">
        <v>1E-4</v>
      </c>
      <c r="I345" s="304">
        <v>0.99409999999999998</v>
      </c>
    </row>
    <row r="346" spans="1:9" ht="21">
      <c r="A346" s="300">
        <v>11775</v>
      </c>
      <c r="B346" s="389" t="s">
        <v>2041</v>
      </c>
      <c r="C346" s="300"/>
      <c r="D346" s="300" t="s">
        <v>123</v>
      </c>
      <c r="E346" s="301">
        <v>1.0013540000000001</v>
      </c>
      <c r="F346" s="297">
        <v>81.2</v>
      </c>
      <c r="G346" s="298">
        <v>81.31</v>
      </c>
      <c r="H346" s="305">
        <v>1E-4</v>
      </c>
      <c r="I346" s="304">
        <v>0.99419999999999997</v>
      </c>
    </row>
    <row r="347" spans="1:9" ht="21">
      <c r="A347" s="300">
        <v>4332</v>
      </c>
      <c r="B347" s="389" t="s">
        <v>2042</v>
      </c>
      <c r="C347" s="300"/>
      <c r="D347" s="300" t="s">
        <v>123</v>
      </c>
      <c r="E347" s="300">
        <v>102</v>
      </c>
      <c r="F347" s="297">
        <v>0.79</v>
      </c>
      <c r="G347" s="298">
        <v>80.58</v>
      </c>
      <c r="H347" s="305">
        <v>1E-4</v>
      </c>
      <c r="I347" s="304">
        <v>0.99430000000000007</v>
      </c>
    </row>
    <row r="348" spans="1:9">
      <c r="A348" s="235" t="s">
        <v>3033</v>
      </c>
      <c r="B348" s="388" t="s">
        <v>3034</v>
      </c>
      <c r="C348" s="235"/>
      <c r="D348" s="235" t="s">
        <v>123</v>
      </c>
      <c r="E348" s="235">
        <v>22.623228999999998</v>
      </c>
      <c r="F348" s="297">
        <v>3.53</v>
      </c>
      <c r="G348" s="298">
        <v>79.64</v>
      </c>
      <c r="H348" s="305">
        <v>1E-4</v>
      </c>
      <c r="I348" s="304">
        <v>0.99439999999999995</v>
      </c>
    </row>
    <row r="349" spans="1:9" ht="21">
      <c r="A349" s="235">
        <v>3503</v>
      </c>
      <c r="B349" s="388" t="s">
        <v>2043</v>
      </c>
      <c r="C349" s="235"/>
      <c r="D349" s="235" t="s">
        <v>123</v>
      </c>
      <c r="E349" s="235">
        <v>16.399168</v>
      </c>
      <c r="F349" s="297">
        <v>4.8099999999999996</v>
      </c>
      <c r="G349" s="298">
        <v>78.72</v>
      </c>
      <c r="H349" s="305">
        <v>1E-4</v>
      </c>
      <c r="I349" s="304">
        <v>0.99450000000000005</v>
      </c>
    </row>
    <row r="350" spans="1:9" ht="21">
      <c r="A350" s="235">
        <v>442</v>
      </c>
      <c r="B350" s="388" t="s">
        <v>2044</v>
      </c>
      <c r="C350" s="235"/>
      <c r="D350" s="235" t="s">
        <v>123</v>
      </c>
      <c r="E350" s="235">
        <v>28.924925000000002</v>
      </c>
      <c r="F350" s="297">
        <v>2.68</v>
      </c>
      <c r="G350" s="298">
        <v>77.52</v>
      </c>
      <c r="H350" s="305">
        <v>1E-4</v>
      </c>
      <c r="I350" s="304">
        <v>0.99459999999999993</v>
      </c>
    </row>
    <row r="351" spans="1:9">
      <c r="A351" s="235" t="s">
        <v>377</v>
      </c>
      <c r="B351" s="388" t="s">
        <v>3035</v>
      </c>
      <c r="C351" s="235"/>
      <c r="D351" s="235" t="s">
        <v>123</v>
      </c>
      <c r="E351" s="235">
        <v>2.0031530000000002</v>
      </c>
      <c r="F351" s="297">
        <v>38.049999999999997</v>
      </c>
      <c r="G351" s="298">
        <v>76.2</v>
      </c>
      <c r="H351" s="305">
        <v>1E-4</v>
      </c>
      <c r="I351" s="304">
        <v>0.99470000000000003</v>
      </c>
    </row>
    <row r="352" spans="1:9" ht="31.5">
      <c r="A352" s="235">
        <v>13761</v>
      </c>
      <c r="B352" s="388" t="s">
        <v>2045</v>
      </c>
      <c r="C352" s="235"/>
      <c r="D352" s="235" t="s">
        <v>123</v>
      </c>
      <c r="E352" s="235">
        <v>2.3351E-2</v>
      </c>
      <c r="F352" s="297">
        <v>3378.14</v>
      </c>
      <c r="G352" s="298">
        <v>75.95</v>
      </c>
      <c r="H352" s="305">
        <v>1E-4</v>
      </c>
      <c r="I352" s="304">
        <v>0.99480000000000002</v>
      </c>
    </row>
    <row r="353" spans="1:9">
      <c r="A353" s="235">
        <v>40304</v>
      </c>
      <c r="B353" s="388" t="s">
        <v>499</v>
      </c>
      <c r="C353" s="235"/>
      <c r="D353" s="235" t="s">
        <v>127</v>
      </c>
      <c r="E353" s="235">
        <v>5.3428399999999998</v>
      </c>
      <c r="F353" s="297">
        <v>14.37</v>
      </c>
      <c r="G353" s="298">
        <v>75.42</v>
      </c>
      <c r="H353" s="305">
        <v>1E-4</v>
      </c>
      <c r="I353" s="304">
        <v>0.9948999999999999</v>
      </c>
    </row>
    <row r="354" spans="1:9" ht="21">
      <c r="A354" s="235">
        <v>39773</v>
      </c>
      <c r="B354" s="388" t="s">
        <v>2046</v>
      </c>
      <c r="C354" s="235"/>
      <c r="D354" s="235" t="s">
        <v>123</v>
      </c>
      <c r="E354" s="235">
        <v>1</v>
      </c>
      <c r="F354" s="297">
        <v>75.22</v>
      </c>
      <c r="G354" s="298">
        <v>75.22</v>
      </c>
      <c r="H354" s="305">
        <v>1E-4</v>
      </c>
      <c r="I354" s="304">
        <v>0.995</v>
      </c>
    </row>
    <row r="355" spans="1:9" ht="21">
      <c r="A355" s="235">
        <v>1587</v>
      </c>
      <c r="B355" s="388" t="s">
        <v>3036</v>
      </c>
      <c r="C355" s="235"/>
      <c r="D355" s="235" t="s">
        <v>123</v>
      </c>
      <c r="E355" s="235">
        <v>20.324324000000001</v>
      </c>
      <c r="F355" s="297">
        <v>3.7</v>
      </c>
      <c r="G355" s="298">
        <v>75</v>
      </c>
      <c r="H355" s="305">
        <v>1E-4</v>
      </c>
      <c r="I355" s="304">
        <v>0.9951000000000001</v>
      </c>
    </row>
    <row r="356" spans="1:9">
      <c r="A356" s="235">
        <v>4257</v>
      </c>
      <c r="B356" s="388" t="s">
        <v>2048</v>
      </c>
      <c r="C356" s="235"/>
      <c r="D356" s="235" t="s">
        <v>122</v>
      </c>
      <c r="E356" s="299">
        <v>5.4764480000000004</v>
      </c>
      <c r="F356" s="297">
        <v>13.52</v>
      </c>
      <c r="G356" s="298">
        <v>73.98</v>
      </c>
      <c r="H356" s="305">
        <v>1E-4</v>
      </c>
      <c r="I356" s="304">
        <v>0.99519999999999997</v>
      </c>
    </row>
    <row r="357" spans="1:9" ht="21">
      <c r="A357" s="235">
        <v>40864</v>
      </c>
      <c r="B357" s="388" t="s">
        <v>436</v>
      </c>
      <c r="C357" s="235"/>
      <c r="D357" s="235" t="s">
        <v>130</v>
      </c>
      <c r="E357" s="235">
        <v>7.5</v>
      </c>
      <c r="F357" s="297">
        <v>9.76</v>
      </c>
      <c r="G357" s="298">
        <v>73.2</v>
      </c>
      <c r="H357" s="305">
        <v>1E-4</v>
      </c>
      <c r="I357" s="304">
        <v>0.99529999999999996</v>
      </c>
    </row>
    <row r="358" spans="1:9">
      <c r="A358" s="235" t="s">
        <v>2049</v>
      </c>
      <c r="B358" s="388" t="s">
        <v>2050</v>
      </c>
      <c r="C358" s="235"/>
      <c r="D358" s="235" t="s">
        <v>123</v>
      </c>
      <c r="E358" s="235">
        <v>0.99399999999999999</v>
      </c>
      <c r="F358" s="297">
        <v>73.33</v>
      </c>
      <c r="G358" s="298">
        <v>72.42</v>
      </c>
      <c r="H358" s="305">
        <v>1E-4</v>
      </c>
      <c r="I358" s="304">
        <v>0.99540000000000006</v>
      </c>
    </row>
    <row r="359" spans="1:9">
      <c r="A359" s="235">
        <v>12318</v>
      </c>
      <c r="B359" s="388" t="s">
        <v>2051</v>
      </c>
      <c r="C359" s="235"/>
      <c r="D359" s="235" t="s">
        <v>123</v>
      </c>
      <c r="E359" s="235">
        <v>1</v>
      </c>
      <c r="F359" s="297">
        <v>72.41</v>
      </c>
      <c r="G359" s="298">
        <v>72.41</v>
      </c>
      <c r="H359" s="305">
        <v>1E-4</v>
      </c>
      <c r="I359" s="304">
        <v>0.99549999999999994</v>
      </c>
    </row>
    <row r="360" spans="1:9" ht="21">
      <c r="A360" s="235">
        <v>1872</v>
      </c>
      <c r="B360" s="388" t="s">
        <v>506</v>
      </c>
      <c r="C360" s="235"/>
      <c r="D360" s="235" t="s">
        <v>123</v>
      </c>
      <c r="E360" s="235">
        <v>53.461537999999997</v>
      </c>
      <c r="F360" s="297">
        <v>1.3</v>
      </c>
      <c r="G360" s="298">
        <v>69.5</v>
      </c>
      <c r="H360" s="305">
        <v>1E-4</v>
      </c>
      <c r="I360" s="304">
        <v>0.99560000000000004</v>
      </c>
    </row>
    <row r="361" spans="1:9" ht="21">
      <c r="A361" s="235">
        <v>3517</v>
      </c>
      <c r="B361" s="388" t="s">
        <v>2029</v>
      </c>
      <c r="C361" s="235"/>
      <c r="D361" s="235" t="s">
        <v>123</v>
      </c>
      <c r="E361" s="235">
        <v>30.393011999999999</v>
      </c>
      <c r="F361" s="297">
        <v>2.29</v>
      </c>
      <c r="G361" s="298">
        <v>69.31</v>
      </c>
      <c r="H361" s="305">
        <v>1E-4</v>
      </c>
      <c r="I361" s="304">
        <v>0.99569999999999992</v>
      </c>
    </row>
    <row r="362" spans="1:9" ht="21">
      <c r="A362" s="235">
        <v>9838</v>
      </c>
      <c r="B362" s="388" t="s">
        <v>511</v>
      </c>
      <c r="C362" s="235"/>
      <c r="D362" s="235" t="s">
        <v>126</v>
      </c>
      <c r="E362" s="235">
        <v>12.242095000000001</v>
      </c>
      <c r="F362" s="297">
        <v>5.63</v>
      </c>
      <c r="G362" s="298">
        <v>68.900000000000006</v>
      </c>
      <c r="H362" s="305">
        <v>1E-4</v>
      </c>
      <c r="I362" s="304">
        <v>0.99580000000000002</v>
      </c>
    </row>
    <row r="363" spans="1:9" ht="21">
      <c r="A363" s="235">
        <v>3898</v>
      </c>
      <c r="B363" s="388" t="s">
        <v>490</v>
      </c>
      <c r="C363" s="235"/>
      <c r="D363" s="235" t="s">
        <v>123</v>
      </c>
      <c r="E363" s="235">
        <v>20</v>
      </c>
      <c r="F363" s="297">
        <v>3.43</v>
      </c>
      <c r="G363" s="298">
        <v>68.599999999999994</v>
      </c>
      <c r="H363" s="305">
        <v>1E-4</v>
      </c>
      <c r="I363" s="304">
        <v>0.99590000000000001</v>
      </c>
    </row>
    <row r="364" spans="1:9" ht="21">
      <c r="A364" s="235">
        <v>20159</v>
      </c>
      <c r="B364" s="388" t="s">
        <v>2054</v>
      </c>
      <c r="C364" s="235"/>
      <c r="D364" s="235" t="s">
        <v>123</v>
      </c>
      <c r="E364" s="235">
        <v>2</v>
      </c>
      <c r="F364" s="297">
        <v>34.29</v>
      </c>
      <c r="G364" s="298">
        <v>68.58</v>
      </c>
      <c r="H364" s="305">
        <v>1E-4</v>
      </c>
      <c r="I364" s="304">
        <v>0.996</v>
      </c>
    </row>
    <row r="365" spans="1:9">
      <c r="A365" s="235" t="s">
        <v>2055</v>
      </c>
      <c r="B365" s="388" t="s">
        <v>2056</v>
      </c>
      <c r="C365" s="235"/>
      <c r="D365" s="235" t="s">
        <v>123</v>
      </c>
      <c r="E365" s="235">
        <v>7.0504110000000004</v>
      </c>
      <c r="F365" s="297">
        <v>9.7200000000000006</v>
      </c>
      <c r="G365" s="298">
        <v>68.53</v>
      </c>
      <c r="H365" s="305">
        <v>1E-4</v>
      </c>
      <c r="I365" s="304">
        <v>0.99609999999999999</v>
      </c>
    </row>
    <row r="366" spans="1:9">
      <c r="A366" s="235">
        <v>4222</v>
      </c>
      <c r="B366" s="388" t="s">
        <v>474</v>
      </c>
      <c r="C366" s="235"/>
      <c r="D366" s="235" t="s">
        <v>128</v>
      </c>
      <c r="E366" s="235">
        <v>15.757151</v>
      </c>
      <c r="F366" s="297">
        <v>4.3600000000000003</v>
      </c>
      <c r="G366" s="298">
        <v>68.08</v>
      </c>
      <c r="H366" s="305">
        <v>1E-4</v>
      </c>
      <c r="I366" s="304">
        <v>0.99620000000000009</v>
      </c>
    </row>
    <row r="367" spans="1:9" ht="31.5">
      <c r="A367" s="235">
        <v>4350</v>
      </c>
      <c r="B367" s="388" t="s">
        <v>519</v>
      </c>
      <c r="C367" s="235"/>
      <c r="D367" s="235" t="s">
        <v>123</v>
      </c>
      <c r="E367" s="235">
        <v>146.718332</v>
      </c>
      <c r="F367" s="297">
        <v>0.46</v>
      </c>
      <c r="G367" s="298">
        <v>66.56</v>
      </c>
      <c r="H367" s="305">
        <v>1E-4</v>
      </c>
      <c r="I367" s="304">
        <v>0.99629999999999996</v>
      </c>
    </row>
    <row r="368" spans="1:9">
      <c r="A368" s="235" t="s">
        <v>377</v>
      </c>
      <c r="B368" s="388" t="s">
        <v>2057</v>
      </c>
      <c r="C368" s="235"/>
      <c r="D368" s="235" t="s">
        <v>123</v>
      </c>
      <c r="E368" s="235">
        <v>72</v>
      </c>
      <c r="F368" s="297">
        <v>0.92</v>
      </c>
      <c r="G368" s="298">
        <v>66.239999999999995</v>
      </c>
      <c r="H368" s="305">
        <v>1E-4</v>
      </c>
      <c r="I368" s="304">
        <v>0.99639999999999995</v>
      </c>
    </row>
    <row r="369" spans="1:9">
      <c r="A369" s="235" t="s">
        <v>3037</v>
      </c>
      <c r="B369" s="388" t="s">
        <v>2989</v>
      </c>
      <c r="C369" s="235"/>
      <c r="D369" s="235" t="s">
        <v>126</v>
      </c>
      <c r="E369" s="235">
        <v>7.0521830000000003</v>
      </c>
      <c r="F369" s="297">
        <v>9.39</v>
      </c>
      <c r="G369" s="298">
        <v>66.22</v>
      </c>
      <c r="H369" s="305">
        <v>1E-4</v>
      </c>
      <c r="I369" s="304">
        <v>0.99650000000000005</v>
      </c>
    </row>
    <row r="370" spans="1:9" ht="21">
      <c r="A370" s="235" t="s">
        <v>377</v>
      </c>
      <c r="B370" s="388" t="s">
        <v>2558</v>
      </c>
      <c r="C370" s="235"/>
      <c r="D370" s="235" t="s">
        <v>123</v>
      </c>
      <c r="E370" s="235">
        <v>3.0110389999999998</v>
      </c>
      <c r="F370" s="297">
        <v>21.74</v>
      </c>
      <c r="G370" s="298">
        <v>65.430000000000007</v>
      </c>
      <c r="H370" s="305">
        <v>1E-4</v>
      </c>
      <c r="I370" s="304">
        <v>0.99659999999999993</v>
      </c>
    </row>
    <row r="371" spans="1:9" ht="31.5">
      <c r="A371" s="235">
        <v>11950</v>
      </c>
      <c r="B371" s="388" t="s">
        <v>709</v>
      </c>
      <c r="C371" s="235"/>
      <c r="D371" s="235" t="s">
        <v>123</v>
      </c>
      <c r="E371" s="299">
        <v>405.16950000000003</v>
      </c>
      <c r="F371" s="297">
        <v>0.16</v>
      </c>
      <c r="G371" s="298">
        <v>64.77</v>
      </c>
      <c r="H371" s="305">
        <v>1E-4</v>
      </c>
      <c r="I371" s="304">
        <v>0.99670000000000003</v>
      </c>
    </row>
    <row r="372" spans="1:9">
      <c r="A372" s="235">
        <v>37329</v>
      </c>
      <c r="B372" s="388" t="s">
        <v>2061</v>
      </c>
      <c r="C372" s="235"/>
      <c r="D372" s="235" t="s">
        <v>127</v>
      </c>
      <c r="E372" s="235">
        <v>1.5872869999999999</v>
      </c>
      <c r="F372" s="297">
        <v>39.869999999999997</v>
      </c>
      <c r="G372" s="298">
        <v>63.18</v>
      </c>
      <c r="H372" s="305">
        <v>1E-4</v>
      </c>
      <c r="I372" s="304">
        <v>0.99680000000000002</v>
      </c>
    </row>
    <row r="373" spans="1:9" ht="21">
      <c r="A373" s="235">
        <v>3520</v>
      </c>
      <c r="B373" s="388" t="s">
        <v>2058</v>
      </c>
      <c r="C373" s="235"/>
      <c r="D373" s="235" t="s">
        <v>123</v>
      </c>
      <c r="E373" s="235">
        <v>12</v>
      </c>
      <c r="F373" s="297">
        <v>5.22</v>
      </c>
      <c r="G373" s="298">
        <v>62.64</v>
      </c>
      <c r="H373" s="305">
        <v>1E-4</v>
      </c>
      <c r="I373" s="304">
        <v>0.99690000000000001</v>
      </c>
    </row>
    <row r="374" spans="1:9" ht="21">
      <c r="A374" s="235">
        <v>2616</v>
      </c>
      <c r="B374" s="388" t="s">
        <v>2059</v>
      </c>
      <c r="C374" s="235"/>
      <c r="D374" s="235" t="s">
        <v>123</v>
      </c>
      <c r="E374" s="235">
        <v>26.645</v>
      </c>
      <c r="F374" s="297">
        <v>2.35</v>
      </c>
      <c r="G374" s="298">
        <v>62.35</v>
      </c>
      <c r="H374" s="305">
        <v>1E-4</v>
      </c>
      <c r="I374" s="304">
        <v>0.997</v>
      </c>
    </row>
    <row r="375" spans="1:9">
      <c r="A375" s="235">
        <v>4253</v>
      </c>
      <c r="B375" s="388" t="s">
        <v>2005</v>
      </c>
      <c r="C375" s="235"/>
      <c r="D375" s="235" t="s">
        <v>122</v>
      </c>
      <c r="E375" s="235">
        <v>4.3578289999999997</v>
      </c>
      <c r="F375" s="297">
        <v>14.29</v>
      </c>
      <c r="G375" s="298">
        <v>60.94</v>
      </c>
      <c r="H375" s="305">
        <v>1E-4</v>
      </c>
      <c r="I375" s="304">
        <v>0.99709999999999999</v>
      </c>
    </row>
    <row r="376" spans="1:9">
      <c r="A376" s="235">
        <v>1381</v>
      </c>
      <c r="B376" s="388" t="s">
        <v>702</v>
      </c>
      <c r="C376" s="235"/>
      <c r="D376" s="235" t="s">
        <v>127</v>
      </c>
      <c r="E376" s="235">
        <v>135.32840200000001</v>
      </c>
      <c r="F376" s="297">
        <v>0.45</v>
      </c>
      <c r="G376" s="298">
        <v>60.68</v>
      </c>
      <c r="H376" s="305">
        <v>1E-4</v>
      </c>
      <c r="I376" s="304">
        <v>0.99719999999999998</v>
      </c>
    </row>
    <row r="377" spans="1:9">
      <c r="A377" s="235">
        <v>38060</v>
      </c>
      <c r="B377" s="388" t="s">
        <v>2060</v>
      </c>
      <c r="C377" s="235"/>
      <c r="D377" s="235" t="s">
        <v>123</v>
      </c>
      <c r="E377" s="235">
        <v>1</v>
      </c>
      <c r="F377" s="297">
        <v>59.7</v>
      </c>
      <c r="G377" s="298">
        <v>59.7</v>
      </c>
      <c r="H377" s="305">
        <v>1E-4</v>
      </c>
      <c r="I377" s="304">
        <v>0.99730000000000008</v>
      </c>
    </row>
    <row r="378" spans="1:9">
      <c r="A378" s="235">
        <v>38112</v>
      </c>
      <c r="B378" s="388" t="s">
        <v>2093</v>
      </c>
      <c r="C378" s="235"/>
      <c r="D378" s="235" t="s">
        <v>123</v>
      </c>
      <c r="E378" s="235">
        <v>13</v>
      </c>
      <c r="F378" s="297">
        <v>4.4800000000000004</v>
      </c>
      <c r="G378" s="298">
        <v>58.24</v>
      </c>
      <c r="H378" s="305">
        <v>1E-4</v>
      </c>
      <c r="I378" s="304">
        <v>0.99739999999999995</v>
      </c>
    </row>
    <row r="379" spans="1:9" ht="21">
      <c r="A379" s="235">
        <v>1368</v>
      </c>
      <c r="B379" s="388" t="s">
        <v>473</v>
      </c>
      <c r="C379" s="235"/>
      <c r="D379" s="235" t="s">
        <v>123</v>
      </c>
      <c r="E379" s="299">
        <v>1.16665</v>
      </c>
      <c r="F379" s="297">
        <v>49.9</v>
      </c>
      <c r="G379" s="298">
        <v>58.2</v>
      </c>
      <c r="H379" s="305">
        <v>1E-4</v>
      </c>
      <c r="I379" s="304">
        <v>0.99750000000000005</v>
      </c>
    </row>
    <row r="380" spans="1:9">
      <c r="A380" s="235">
        <v>1970</v>
      </c>
      <c r="B380" s="388" t="s">
        <v>494</v>
      </c>
      <c r="C380" s="235"/>
      <c r="D380" s="235" t="s">
        <v>123</v>
      </c>
      <c r="E380" s="235">
        <v>2</v>
      </c>
      <c r="F380" s="297">
        <v>29.07</v>
      </c>
      <c r="G380" s="298">
        <v>58.14</v>
      </c>
      <c r="H380" s="305">
        <v>1E-4</v>
      </c>
      <c r="I380" s="304">
        <v>0.99760000000000004</v>
      </c>
    </row>
    <row r="381" spans="1:9">
      <c r="A381" s="235">
        <v>38779</v>
      </c>
      <c r="B381" s="388" t="s">
        <v>476</v>
      </c>
      <c r="C381" s="235"/>
      <c r="D381" s="235" t="s">
        <v>123</v>
      </c>
      <c r="E381" s="235">
        <v>6.6662999999999997</v>
      </c>
      <c r="F381" s="297">
        <v>8.59</v>
      </c>
      <c r="G381" s="298">
        <v>57.2</v>
      </c>
      <c r="H381" s="305">
        <v>1E-4</v>
      </c>
      <c r="I381" s="304">
        <v>0.99769999999999992</v>
      </c>
    </row>
    <row r="382" spans="1:9" ht="31.5">
      <c r="A382" s="235">
        <v>10535</v>
      </c>
      <c r="B382" s="388" t="s">
        <v>484</v>
      </c>
      <c r="C382" s="235"/>
      <c r="D382" s="235" t="s">
        <v>123</v>
      </c>
      <c r="E382" s="235">
        <v>2.3498000000000002E-2</v>
      </c>
      <c r="F382" s="297">
        <v>2980</v>
      </c>
      <c r="G382" s="298">
        <v>57.19</v>
      </c>
      <c r="H382" s="305">
        <v>1E-4</v>
      </c>
      <c r="I382" s="304">
        <v>0.99780000000000002</v>
      </c>
    </row>
    <row r="383" spans="1:9" ht="31.5">
      <c r="A383" s="235">
        <v>7568</v>
      </c>
      <c r="B383" s="388" t="s">
        <v>517</v>
      </c>
      <c r="C383" s="235"/>
      <c r="D383" s="235" t="s">
        <v>123</v>
      </c>
      <c r="E383" s="235">
        <v>116.754379</v>
      </c>
      <c r="F383" s="297">
        <v>0.49</v>
      </c>
      <c r="G383" s="298">
        <v>57.16</v>
      </c>
      <c r="H383" s="305">
        <v>1E-4</v>
      </c>
      <c r="I383" s="304">
        <v>0.99790000000000001</v>
      </c>
    </row>
    <row r="384" spans="1:9">
      <c r="A384" s="235">
        <v>39207</v>
      </c>
      <c r="B384" s="388" t="s">
        <v>2062</v>
      </c>
      <c r="C384" s="235"/>
      <c r="D384" s="235" t="s">
        <v>123</v>
      </c>
      <c r="E384" s="235">
        <v>102</v>
      </c>
      <c r="F384" s="297">
        <v>0.56000000000000005</v>
      </c>
      <c r="G384" s="298">
        <v>57.12</v>
      </c>
      <c r="H384" s="305">
        <v>1E-4</v>
      </c>
      <c r="I384" s="304">
        <v>0.998</v>
      </c>
    </row>
    <row r="385" spans="1:9">
      <c r="A385" s="235" t="s">
        <v>2063</v>
      </c>
      <c r="B385" s="388" t="s">
        <v>2064</v>
      </c>
      <c r="C385" s="235"/>
      <c r="D385" s="235" t="s">
        <v>127</v>
      </c>
      <c r="E385" s="235">
        <v>12.217442999999999</v>
      </c>
      <c r="F385" s="297">
        <v>4.63</v>
      </c>
      <c r="G385" s="298">
        <v>56.43</v>
      </c>
      <c r="H385" s="305">
        <v>1E-4</v>
      </c>
      <c r="I385" s="304">
        <v>0.99809999999999999</v>
      </c>
    </row>
    <row r="386" spans="1:9">
      <c r="A386" s="235" t="s">
        <v>3038</v>
      </c>
      <c r="B386" s="388" t="s">
        <v>3039</v>
      </c>
      <c r="C386" s="235"/>
      <c r="D386" s="235" t="s">
        <v>123</v>
      </c>
      <c r="E386" s="235">
        <v>224</v>
      </c>
      <c r="F386" s="297">
        <v>0.25</v>
      </c>
      <c r="G386" s="298">
        <v>56</v>
      </c>
      <c r="H386" s="305">
        <v>1E-4</v>
      </c>
      <c r="I386" s="304">
        <v>0.99819999999999998</v>
      </c>
    </row>
    <row r="387" spans="1:9">
      <c r="A387" s="235">
        <v>38782</v>
      </c>
      <c r="B387" s="388" t="s">
        <v>480</v>
      </c>
      <c r="C387" s="235"/>
      <c r="D387" s="235" t="s">
        <v>123</v>
      </c>
      <c r="E387" s="235">
        <v>5</v>
      </c>
      <c r="F387" s="297">
        <v>10.8</v>
      </c>
      <c r="G387" s="298">
        <v>54</v>
      </c>
      <c r="H387" s="305">
        <v>1E-4</v>
      </c>
      <c r="I387" s="304">
        <v>0.99829999999999997</v>
      </c>
    </row>
    <row r="388" spans="1:9">
      <c r="A388" s="235">
        <v>5318</v>
      </c>
      <c r="B388" s="389" t="s">
        <v>2065</v>
      </c>
      <c r="C388" s="235"/>
      <c r="D388" s="235" t="s">
        <v>128</v>
      </c>
      <c r="E388" s="235">
        <v>4.7565</v>
      </c>
      <c r="F388" s="297">
        <v>11.4</v>
      </c>
      <c r="G388" s="298">
        <v>53.68</v>
      </c>
      <c r="H388" s="305">
        <v>1E-4</v>
      </c>
      <c r="I388" s="304">
        <v>0.99840000000000007</v>
      </c>
    </row>
    <row r="389" spans="1:9">
      <c r="A389" s="235" t="s">
        <v>377</v>
      </c>
      <c r="B389" s="388" t="s">
        <v>2536</v>
      </c>
      <c r="C389" s="235"/>
      <c r="D389" s="235" t="s">
        <v>123</v>
      </c>
      <c r="E389" s="235">
        <v>1.0013069999999999</v>
      </c>
      <c r="F389" s="297">
        <v>53.55</v>
      </c>
      <c r="G389" s="298">
        <v>53.62</v>
      </c>
      <c r="H389" s="305">
        <v>1E-4</v>
      </c>
      <c r="I389" s="304">
        <v>0.99849999999999994</v>
      </c>
    </row>
    <row r="390" spans="1:9">
      <c r="A390" s="235">
        <v>650</v>
      </c>
      <c r="B390" s="388" t="s">
        <v>2066</v>
      </c>
      <c r="C390" s="235"/>
      <c r="D390" s="235" t="s">
        <v>123</v>
      </c>
      <c r="E390" s="235">
        <v>31.05</v>
      </c>
      <c r="F390" s="297">
        <v>1.72</v>
      </c>
      <c r="G390" s="298">
        <v>53.4</v>
      </c>
      <c r="H390" s="305">
        <v>1E-4</v>
      </c>
      <c r="I390" s="304">
        <v>0.99860000000000004</v>
      </c>
    </row>
    <row r="391" spans="1:9">
      <c r="A391" s="235" t="s">
        <v>377</v>
      </c>
      <c r="B391" s="388" t="s">
        <v>2996</v>
      </c>
      <c r="C391" s="235"/>
      <c r="D391" s="235" t="s">
        <v>123</v>
      </c>
      <c r="E391" s="235">
        <v>2.0060169999999999</v>
      </c>
      <c r="F391" s="297">
        <v>26.59</v>
      </c>
      <c r="G391" s="298">
        <v>53.34</v>
      </c>
      <c r="H391" s="305">
        <v>1E-4</v>
      </c>
      <c r="I391" s="304">
        <v>0.99870000000000003</v>
      </c>
    </row>
    <row r="392" spans="1:9" ht="21">
      <c r="A392" s="235">
        <v>820</v>
      </c>
      <c r="B392" s="388" t="s">
        <v>2067</v>
      </c>
      <c r="C392" s="235"/>
      <c r="D392" s="235" t="s">
        <v>123</v>
      </c>
      <c r="E392" s="235">
        <v>15.347826</v>
      </c>
      <c r="F392" s="297">
        <v>3.45</v>
      </c>
      <c r="G392" s="298">
        <v>52.95</v>
      </c>
      <c r="H392" s="305">
        <v>1E-4</v>
      </c>
      <c r="I392" s="304">
        <v>0.99879999999999991</v>
      </c>
    </row>
    <row r="393" spans="1:9">
      <c r="A393" s="235" t="s">
        <v>377</v>
      </c>
      <c r="B393" s="388" t="s">
        <v>2997</v>
      </c>
      <c r="C393" s="235"/>
      <c r="D393" s="235" t="s">
        <v>123</v>
      </c>
      <c r="E393" s="235">
        <v>2.0060899999999999</v>
      </c>
      <c r="F393" s="297">
        <v>26.27</v>
      </c>
      <c r="G393" s="298">
        <v>52.7</v>
      </c>
      <c r="H393" s="305">
        <v>1E-4</v>
      </c>
      <c r="I393" s="304">
        <v>0.99890000000000001</v>
      </c>
    </row>
    <row r="394" spans="1:9">
      <c r="A394" s="235" t="s">
        <v>377</v>
      </c>
      <c r="B394" s="388" t="s">
        <v>2052</v>
      </c>
      <c r="C394" s="235"/>
      <c r="D394" s="235" t="s">
        <v>123</v>
      </c>
      <c r="E394" s="235">
        <v>72</v>
      </c>
      <c r="F394" s="297">
        <v>0.72</v>
      </c>
      <c r="G394" s="298">
        <v>51.84</v>
      </c>
      <c r="H394" s="305">
        <v>1E-4</v>
      </c>
      <c r="I394" s="304">
        <v>0.99900000000000011</v>
      </c>
    </row>
    <row r="395" spans="1:9" ht="21">
      <c r="A395" s="235">
        <v>1575</v>
      </c>
      <c r="B395" s="388" t="s">
        <v>3040</v>
      </c>
      <c r="C395" s="235"/>
      <c r="D395" s="235" t="s">
        <v>123</v>
      </c>
      <c r="E395" s="235">
        <v>48.622641000000002</v>
      </c>
      <c r="F395" s="297">
        <v>1.06</v>
      </c>
      <c r="G395" s="298">
        <v>51.36</v>
      </c>
      <c r="H395" s="305">
        <v>1E-4</v>
      </c>
      <c r="I395" s="304">
        <v>0.99909999999999999</v>
      </c>
    </row>
    <row r="396" spans="1:9" ht="21">
      <c r="A396" s="235">
        <v>13458</v>
      </c>
      <c r="B396" s="388" t="s">
        <v>483</v>
      </c>
      <c r="C396" s="235"/>
      <c r="D396" s="235" t="s">
        <v>123</v>
      </c>
      <c r="E396" s="235">
        <v>4.176E-3</v>
      </c>
      <c r="F396" s="297">
        <v>12390.06</v>
      </c>
      <c r="G396" s="298">
        <v>51.16</v>
      </c>
      <c r="H396" s="305">
        <v>1E-4</v>
      </c>
      <c r="I396" s="304">
        <v>0.99919999999999998</v>
      </c>
    </row>
    <row r="397" spans="1:9" ht="42">
      <c r="A397" s="235">
        <v>12273</v>
      </c>
      <c r="B397" s="388" t="s">
        <v>2068</v>
      </c>
      <c r="C397" s="235"/>
      <c r="D397" s="235" t="s">
        <v>123</v>
      </c>
      <c r="E397" s="235">
        <v>1</v>
      </c>
      <c r="F397" s="401">
        <v>50.73</v>
      </c>
      <c r="G397" s="298">
        <v>50.73</v>
      </c>
      <c r="H397" s="305">
        <v>1E-4</v>
      </c>
      <c r="I397" s="304">
        <v>0.99930000000000008</v>
      </c>
    </row>
    <row r="398" spans="1:9">
      <c r="A398" s="235">
        <v>36</v>
      </c>
      <c r="B398" s="388" t="s">
        <v>704</v>
      </c>
      <c r="C398" s="235"/>
      <c r="D398" s="235" t="s">
        <v>127</v>
      </c>
      <c r="E398" s="235">
        <v>9.7098340000000007</v>
      </c>
      <c r="F398" s="297">
        <v>4.93</v>
      </c>
      <c r="G398" s="298">
        <v>47.81</v>
      </c>
      <c r="H398" s="305">
        <v>1E-4</v>
      </c>
      <c r="I398" s="304">
        <v>0.99939999999999996</v>
      </c>
    </row>
    <row r="399" spans="1:9" ht="21">
      <c r="A399" s="235">
        <v>4356</v>
      </c>
      <c r="B399" s="388" t="s">
        <v>3041</v>
      </c>
      <c r="C399" s="235"/>
      <c r="D399" s="235" t="s">
        <v>123</v>
      </c>
      <c r="E399" s="235">
        <v>259.21052500000002</v>
      </c>
      <c r="F399" s="297">
        <v>0.19</v>
      </c>
      <c r="G399" s="298">
        <v>47.28</v>
      </c>
      <c r="H399" s="305">
        <v>1E-4</v>
      </c>
      <c r="I399" s="304">
        <v>0.99950000000000006</v>
      </c>
    </row>
    <row r="400" spans="1:9">
      <c r="A400" s="235" t="s">
        <v>2559</v>
      </c>
      <c r="B400" s="388" t="s">
        <v>2538</v>
      </c>
      <c r="C400" s="235"/>
      <c r="D400" s="235" t="s">
        <v>123</v>
      </c>
      <c r="E400" s="235">
        <v>1.001933</v>
      </c>
      <c r="F400" s="297">
        <v>46.55</v>
      </c>
      <c r="G400" s="298">
        <v>46.63</v>
      </c>
      <c r="H400" s="305">
        <v>1E-4</v>
      </c>
      <c r="I400" s="304">
        <v>0.99959999999999993</v>
      </c>
    </row>
    <row r="401" spans="1:9" ht="21">
      <c r="A401" s="235">
        <v>397</v>
      </c>
      <c r="B401" s="388" t="s">
        <v>2069</v>
      </c>
      <c r="C401" s="235"/>
      <c r="D401" s="235" t="s">
        <v>123</v>
      </c>
      <c r="E401" s="235">
        <v>23.880617999999998</v>
      </c>
      <c r="F401" s="297">
        <v>1.94</v>
      </c>
      <c r="G401" s="298">
        <v>46.33</v>
      </c>
      <c r="H401" s="305">
        <v>1E-4</v>
      </c>
      <c r="I401" s="304">
        <v>0.99970000000000003</v>
      </c>
    </row>
    <row r="402" spans="1:9">
      <c r="A402" s="235">
        <v>2684</v>
      </c>
      <c r="B402" s="388" t="s">
        <v>2070</v>
      </c>
      <c r="C402" s="235"/>
      <c r="D402" s="235" t="s">
        <v>126</v>
      </c>
      <c r="E402" s="235">
        <v>10.820359</v>
      </c>
      <c r="F402" s="297">
        <v>4.2699999999999996</v>
      </c>
      <c r="G402" s="298">
        <v>46.18</v>
      </c>
      <c r="H402" s="305">
        <v>1E-4</v>
      </c>
      <c r="I402" s="304">
        <v>0.99980000000000002</v>
      </c>
    </row>
    <row r="403" spans="1:9" ht="31.5">
      <c r="A403" s="235">
        <v>39393</v>
      </c>
      <c r="B403" s="388" t="s">
        <v>2071</v>
      </c>
      <c r="C403" s="235"/>
      <c r="D403" s="235" t="s">
        <v>123</v>
      </c>
      <c r="E403" s="235">
        <v>2.008791</v>
      </c>
      <c r="F403" s="297">
        <v>22.75</v>
      </c>
      <c r="G403" s="298">
        <v>45.68</v>
      </c>
      <c r="H403" s="305">
        <v>1E-4</v>
      </c>
      <c r="I403" s="304">
        <v>0.9998999999999999</v>
      </c>
    </row>
    <row r="404" spans="1:9">
      <c r="A404" s="235">
        <v>6127</v>
      </c>
      <c r="B404" s="388" t="s">
        <v>2072</v>
      </c>
      <c r="C404" s="235"/>
      <c r="D404" s="235" t="s">
        <v>122</v>
      </c>
      <c r="E404" s="235">
        <v>4.95831</v>
      </c>
      <c r="F404" s="297">
        <v>8.02</v>
      </c>
      <c r="G404" s="298">
        <v>39.76</v>
      </c>
      <c r="H404" s="305">
        <v>1E-4</v>
      </c>
      <c r="I404" s="304">
        <v>1</v>
      </c>
    </row>
    <row r="405" spans="1:9">
      <c r="A405" s="235" t="s">
        <v>377</v>
      </c>
      <c r="B405" s="388" t="s">
        <v>2073</v>
      </c>
      <c r="C405" s="235"/>
      <c r="D405" s="235" t="s">
        <v>123</v>
      </c>
      <c r="E405" s="235">
        <v>1</v>
      </c>
      <c r="F405" s="297">
        <v>38.049999999999997</v>
      </c>
      <c r="G405" s="298">
        <v>38.049999999999997</v>
      </c>
      <c r="H405" s="305">
        <v>0</v>
      </c>
      <c r="I405" s="304">
        <v>1</v>
      </c>
    </row>
    <row r="406" spans="1:9">
      <c r="A406" s="235">
        <v>34686</v>
      </c>
      <c r="B406" s="388" t="s">
        <v>3042</v>
      </c>
      <c r="C406" s="235"/>
      <c r="D406" s="235" t="s">
        <v>123</v>
      </c>
      <c r="E406" s="235">
        <v>3</v>
      </c>
      <c r="F406" s="297">
        <v>12.41</v>
      </c>
      <c r="G406" s="298">
        <v>37.229999999999997</v>
      </c>
      <c r="H406" s="305">
        <v>0</v>
      </c>
      <c r="I406" s="304">
        <v>1</v>
      </c>
    </row>
    <row r="407" spans="1:9" ht="21">
      <c r="A407" s="235">
        <v>3509</v>
      </c>
      <c r="B407" s="388" t="s">
        <v>510</v>
      </c>
      <c r="C407" s="235"/>
      <c r="D407" s="235" t="s">
        <v>123</v>
      </c>
      <c r="E407" s="235">
        <v>9</v>
      </c>
      <c r="F407" s="297">
        <v>4.0999999999999996</v>
      </c>
      <c r="G407" s="298">
        <v>36.9</v>
      </c>
      <c r="H407" s="305">
        <v>0</v>
      </c>
      <c r="I407" s="304">
        <v>1</v>
      </c>
    </row>
    <row r="408" spans="1:9">
      <c r="A408" s="235" t="s">
        <v>377</v>
      </c>
      <c r="B408" s="388" t="s">
        <v>1843</v>
      </c>
      <c r="C408" s="235"/>
      <c r="D408" s="235" t="s">
        <v>123</v>
      </c>
      <c r="E408" s="235">
        <v>9.18</v>
      </c>
      <c r="F408" s="297">
        <v>4</v>
      </c>
      <c r="G408" s="298">
        <v>36.72</v>
      </c>
      <c r="H408" s="305">
        <v>0</v>
      </c>
      <c r="I408" s="304">
        <v>1</v>
      </c>
    </row>
    <row r="409" spans="1:9" ht="21">
      <c r="A409" s="235">
        <v>3528</v>
      </c>
      <c r="B409" s="388" t="s">
        <v>514</v>
      </c>
      <c r="C409" s="235"/>
      <c r="D409" s="235" t="s">
        <v>123</v>
      </c>
      <c r="E409" s="235">
        <v>7</v>
      </c>
      <c r="F409" s="297">
        <v>5.18</v>
      </c>
      <c r="G409" s="298">
        <v>36.26</v>
      </c>
      <c r="H409" s="305">
        <v>0</v>
      </c>
      <c r="I409" s="304">
        <v>1</v>
      </c>
    </row>
    <row r="410" spans="1:9" ht="21">
      <c r="A410" s="235">
        <v>1585</v>
      </c>
      <c r="B410" s="388" t="s">
        <v>3043</v>
      </c>
      <c r="C410" s="235"/>
      <c r="D410" s="235" t="s">
        <v>123</v>
      </c>
      <c r="E410" s="235">
        <v>12.250871</v>
      </c>
      <c r="F410" s="297">
        <v>2.87</v>
      </c>
      <c r="G410" s="298">
        <v>35.04</v>
      </c>
      <c r="H410" s="305">
        <v>0</v>
      </c>
      <c r="I410" s="304">
        <v>1</v>
      </c>
    </row>
    <row r="411" spans="1:9" ht="21">
      <c r="A411" s="235">
        <v>1786</v>
      </c>
      <c r="B411" s="388" t="s">
        <v>2535</v>
      </c>
      <c r="C411" s="400"/>
      <c r="D411" s="235" t="s">
        <v>123</v>
      </c>
      <c r="E411" s="235">
        <v>4.0474490000000003</v>
      </c>
      <c r="F411" s="297">
        <v>8.43</v>
      </c>
      <c r="G411" s="298">
        <v>34.119999999999997</v>
      </c>
      <c r="H411" s="305">
        <v>0</v>
      </c>
      <c r="I411" s="304">
        <v>1</v>
      </c>
    </row>
    <row r="412" spans="1:9" ht="21">
      <c r="A412" s="235">
        <v>813</v>
      </c>
      <c r="B412" s="388" t="s">
        <v>2075</v>
      </c>
      <c r="C412" s="235"/>
      <c r="D412" s="235" t="s">
        <v>123</v>
      </c>
      <c r="E412" s="235">
        <v>12.354243</v>
      </c>
      <c r="F412" s="297">
        <v>2.71</v>
      </c>
      <c r="G412" s="298">
        <v>33.479999999999997</v>
      </c>
      <c r="H412" s="305">
        <v>0</v>
      </c>
      <c r="I412" s="304">
        <v>1</v>
      </c>
    </row>
    <row r="413" spans="1:9" ht="21">
      <c r="A413" s="235">
        <v>11741</v>
      </c>
      <c r="B413" s="388" t="s">
        <v>2076</v>
      </c>
      <c r="C413" s="235"/>
      <c r="D413" s="235" t="s">
        <v>123</v>
      </c>
      <c r="E413" s="235">
        <v>7.1508620000000001</v>
      </c>
      <c r="F413" s="297">
        <v>4.6399999999999997</v>
      </c>
      <c r="G413" s="298">
        <v>33.11</v>
      </c>
      <c r="H413" s="305">
        <v>0</v>
      </c>
      <c r="I413" s="304">
        <v>1</v>
      </c>
    </row>
    <row r="414" spans="1:9" ht="31.5">
      <c r="A414" s="235">
        <v>7583</v>
      </c>
      <c r="B414" s="388" t="s">
        <v>2077</v>
      </c>
      <c r="C414" s="235"/>
      <c r="D414" s="235" t="s">
        <v>123</v>
      </c>
      <c r="E414" s="235">
        <v>98.181816999999995</v>
      </c>
      <c r="F414" s="297">
        <v>0.33</v>
      </c>
      <c r="G414" s="298">
        <v>31.68</v>
      </c>
      <c r="H414" s="305">
        <v>0</v>
      </c>
      <c r="I414" s="304">
        <v>1</v>
      </c>
    </row>
    <row r="415" spans="1:9" ht="21">
      <c r="A415" s="235">
        <v>4417</v>
      </c>
      <c r="B415" s="388" t="s">
        <v>496</v>
      </c>
      <c r="C415" s="235"/>
      <c r="D415" s="235" t="s">
        <v>126</v>
      </c>
      <c r="E415" s="235">
        <v>9</v>
      </c>
      <c r="F415" s="297">
        <v>3.28</v>
      </c>
      <c r="G415" s="298">
        <v>29.52</v>
      </c>
      <c r="H415" s="305">
        <v>0</v>
      </c>
      <c r="I415" s="304">
        <v>1</v>
      </c>
    </row>
    <row r="416" spans="1:9" ht="21">
      <c r="A416" s="235">
        <v>13417</v>
      </c>
      <c r="B416" s="388" t="s">
        <v>2560</v>
      </c>
      <c r="C416" s="235"/>
      <c r="D416" s="235" t="s">
        <v>123</v>
      </c>
      <c r="E416" s="235">
        <v>1</v>
      </c>
      <c r="F416" s="297">
        <v>29.51</v>
      </c>
      <c r="G416" s="298">
        <v>29.51</v>
      </c>
      <c r="H416" s="305">
        <v>0</v>
      </c>
      <c r="I416" s="304">
        <v>1</v>
      </c>
    </row>
    <row r="417" spans="1:9">
      <c r="A417" s="235">
        <v>6157</v>
      </c>
      <c r="B417" s="388" t="s">
        <v>2078</v>
      </c>
      <c r="C417" s="235"/>
      <c r="D417" s="235" t="s">
        <v>123</v>
      </c>
      <c r="E417" s="235">
        <v>1</v>
      </c>
      <c r="F417" s="297">
        <v>28.57</v>
      </c>
      <c r="G417" s="298">
        <v>28.57</v>
      </c>
      <c r="H417" s="305">
        <v>0</v>
      </c>
      <c r="I417" s="304">
        <v>1</v>
      </c>
    </row>
    <row r="418" spans="1:9" ht="21">
      <c r="A418" s="235">
        <v>3536</v>
      </c>
      <c r="B418" s="388" t="s">
        <v>2080</v>
      </c>
      <c r="C418" s="235"/>
      <c r="D418" s="235" t="s">
        <v>123</v>
      </c>
      <c r="E418" s="235">
        <v>19.647887000000001</v>
      </c>
      <c r="F418" s="297">
        <v>1.42</v>
      </c>
      <c r="G418" s="298">
        <v>27.72</v>
      </c>
      <c r="H418" s="305">
        <v>0</v>
      </c>
      <c r="I418" s="304">
        <v>1</v>
      </c>
    </row>
    <row r="419" spans="1:9">
      <c r="A419" s="235">
        <v>25951</v>
      </c>
      <c r="B419" s="388" t="s">
        <v>2082</v>
      </c>
      <c r="C419" s="235"/>
      <c r="D419" s="235" t="s">
        <v>127</v>
      </c>
      <c r="E419" s="235">
        <v>13.3888</v>
      </c>
      <c r="F419" s="297">
        <v>2.0499999999999998</v>
      </c>
      <c r="G419" s="298">
        <v>27.41</v>
      </c>
      <c r="H419" s="305">
        <v>0</v>
      </c>
      <c r="I419" s="304">
        <v>1</v>
      </c>
    </row>
    <row r="420" spans="1:9" ht="21">
      <c r="A420" s="235">
        <v>34557</v>
      </c>
      <c r="B420" s="388" t="s">
        <v>497</v>
      </c>
      <c r="C420" s="235"/>
      <c r="D420" s="235" t="s">
        <v>126</v>
      </c>
      <c r="E420" s="235">
        <v>18.773499999999999</v>
      </c>
      <c r="F420" s="297">
        <v>1.42</v>
      </c>
      <c r="G420" s="298">
        <v>26.4</v>
      </c>
      <c r="H420" s="305">
        <v>0</v>
      </c>
      <c r="I420" s="304">
        <v>1</v>
      </c>
    </row>
    <row r="421" spans="1:9" ht="21">
      <c r="A421" s="235">
        <v>3767</v>
      </c>
      <c r="B421" s="388" t="s">
        <v>492</v>
      </c>
      <c r="C421" s="235"/>
      <c r="D421" s="235" t="s">
        <v>123</v>
      </c>
      <c r="E421" s="235">
        <v>48.640799999999999</v>
      </c>
      <c r="F421" s="297">
        <v>0.5</v>
      </c>
      <c r="G421" s="298">
        <v>24.33</v>
      </c>
      <c r="H421" s="305">
        <v>0</v>
      </c>
      <c r="I421" s="304">
        <v>1</v>
      </c>
    </row>
    <row r="422" spans="1:9" ht="21">
      <c r="A422" s="235">
        <v>38091</v>
      </c>
      <c r="B422" s="388" t="s">
        <v>2083</v>
      </c>
      <c r="C422" s="235"/>
      <c r="D422" s="235" t="s">
        <v>123</v>
      </c>
      <c r="E422" s="235">
        <v>15</v>
      </c>
      <c r="F422" s="297">
        <v>1.58</v>
      </c>
      <c r="G422" s="298">
        <v>23.7</v>
      </c>
      <c r="H422" s="305">
        <v>0</v>
      </c>
      <c r="I422" s="304">
        <v>1</v>
      </c>
    </row>
    <row r="423" spans="1:9">
      <c r="A423" s="235">
        <v>7306</v>
      </c>
      <c r="B423" s="388" t="s">
        <v>452</v>
      </c>
      <c r="C423" s="235"/>
      <c r="D423" s="235" t="s">
        <v>128</v>
      </c>
      <c r="E423" s="235">
        <v>0.861093</v>
      </c>
      <c r="F423" s="297">
        <v>26.28</v>
      </c>
      <c r="G423" s="298">
        <v>22.62</v>
      </c>
      <c r="H423" s="305">
        <v>0</v>
      </c>
      <c r="I423" s="304">
        <v>1</v>
      </c>
    </row>
    <row r="424" spans="1:9">
      <c r="A424" s="235">
        <v>2688</v>
      </c>
      <c r="B424" s="388" t="s">
        <v>2561</v>
      </c>
      <c r="C424" s="235"/>
      <c r="D424" s="235" t="s">
        <v>126</v>
      </c>
      <c r="E424" s="235">
        <v>19.227118000000001</v>
      </c>
      <c r="F424" s="297">
        <v>1.18</v>
      </c>
      <c r="G424" s="298">
        <v>22.56</v>
      </c>
      <c r="H424" s="305">
        <v>0</v>
      </c>
      <c r="I424" s="304">
        <v>1</v>
      </c>
    </row>
    <row r="425" spans="1:9" ht="21">
      <c r="A425" s="235">
        <v>39811</v>
      </c>
      <c r="B425" s="388" t="s">
        <v>1997</v>
      </c>
      <c r="C425" s="235"/>
      <c r="D425" s="235" t="s">
        <v>123</v>
      </c>
      <c r="E425" s="235">
        <v>1.002221</v>
      </c>
      <c r="F425" s="297">
        <v>22.51</v>
      </c>
      <c r="G425" s="298">
        <v>22.56</v>
      </c>
      <c r="H425" s="305">
        <v>0</v>
      </c>
      <c r="I425" s="304">
        <v>1</v>
      </c>
    </row>
    <row r="426" spans="1:9">
      <c r="A426" s="235" t="s">
        <v>377</v>
      </c>
      <c r="B426" s="388" t="s">
        <v>1851</v>
      </c>
      <c r="C426" s="235"/>
      <c r="D426" s="235" t="s">
        <v>123</v>
      </c>
      <c r="E426" s="235">
        <v>9.3347099999999994</v>
      </c>
      <c r="F426" s="297">
        <v>2.42</v>
      </c>
      <c r="G426" s="298">
        <v>22.5</v>
      </c>
      <c r="H426" s="305">
        <v>0</v>
      </c>
      <c r="I426" s="304">
        <v>1</v>
      </c>
    </row>
    <row r="427" spans="1:9" ht="21">
      <c r="A427" s="235">
        <v>11573</v>
      </c>
      <c r="B427" s="388" t="s">
        <v>2562</v>
      </c>
      <c r="C427" s="235"/>
      <c r="D427" s="235" t="s">
        <v>123</v>
      </c>
      <c r="E427" s="235">
        <v>4</v>
      </c>
      <c r="F427" s="297">
        <v>5.53</v>
      </c>
      <c r="G427" s="298">
        <v>22.12</v>
      </c>
      <c r="H427" s="305">
        <v>0</v>
      </c>
      <c r="I427" s="304">
        <v>1</v>
      </c>
    </row>
    <row r="428" spans="1:9" ht="31.5">
      <c r="A428" s="235">
        <v>11280</v>
      </c>
      <c r="B428" s="388" t="s">
        <v>2084</v>
      </c>
      <c r="C428" s="235"/>
      <c r="D428" s="235" t="s">
        <v>123</v>
      </c>
      <c r="E428" s="235">
        <v>2.823E-3</v>
      </c>
      <c r="F428" s="297">
        <v>7957.76</v>
      </c>
      <c r="G428" s="298">
        <v>22.1</v>
      </c>
      <c r="H428" s="305">
        <v>0</v>
      </c>
      <c r="I428" s="304">
        <v>1</v>
      </c>
    </row>
    <row r="429" spans="1:9">
      <c r="A429" s="235">
        <v>20044</v>
      </c>
      <c r="B429" s="388" t="s">
        <v>513</v>
      </c>
      <c r="C429" s="235"/>
      <c r="D429" s="235" t="s">
        <v>123</v>
      </c>
      <c r="E429" s="235">
        <v>4</v>
      </c>
      <c r="F429" s="297">
        <v>5.43</v>
      </c>
      <c r="G429" s="298">
        <v>21.72</v>
      </c>
      <c r="H429" s="305">
        <v>0</v>
      </c>
      <c r="I429" s="304">
        <v>1</v>
      </c>
    </row>
    <row r="430" spans="1:9" ht="21">
      <c r="A430" s="235">
        <v>100</v>
      </c>
      <c r="B430" s="388" t="s">
        <v>2085</v>
      </c>
      <c r="C430" s="235"/>
      <c r="D430" s="235" t="s">
        <v>123</v>
      </c>
      <c r="E430" s="235">
        <v>1.0051129999999999</v>
      </c>
      <c r="F430" s="297">
        <v>21.51</v>
      </c>
      <c r="G430" s="298">
        <v>21.61</v>
      </c>
      <c r="H430" s="305">
        <v>0</v>
      </c>
      <c r="I430" s="304">
        <v>1</v>
      </c>
    </row>
    <row r="431" spans="1:9">
      <c r="A431" s="235" t="s">
        <v>377</v>
      </c>
      <c r="B431" s="388" t="s">
        <v>2086</v>
      </c>
      <c r="C431" s="235"/>
      <c r="D431" s="235" t="s">
        <v>123</v>
      </c>
      <c r="E431" s="235">
        <v>1.0037259999999999</v>
      </c>
      <c r="F431" s="297">
        <v>21.47</v>
      </c>
      <c r="G431" s="298">
        <v>21.55</v>
      </c>
      <c r="H431" s="305">
        <v>0</v>
      </c>
      <c r="I431" s="304">
        <v>1</v>
      </c>
    </row>
    <row r="432" spans="1:9">
      <c r="A432" s="235" t="s">
        <v>2055</v>
      </c>
      <c r="B432" s="388" t="s">
        <v>2087</v>
      </c>
      <c r="C432" s="235"/>
      <c r="D432" s="235" t="s">
        <v>123</v>
      </c>
      <c r="E432" s="235">
        <v>12.635294</v>
      </c>
      <c r="F432" s="297">
        <v>1.7</v>
      </c>
      <c r="G432" s="298">
        <v>21.36</v>
      </c>
      <c r="H432" s="305">
        <v>0</v>
      </c>
      <c r="I432" s="304">
        <v>1</v>
      </c>
    </row>
    <row r="433" spans="1:9" ht="21">
      <c r="A433" s="235">
        <v>13896</v>
      </c>
      <c r="B433" s="388" t="s">
        <v>502</v>
      </c>
      <c r="C433" s="235"/>
      <c r="D433" s="235" t="s">
        <v>123</v>
      </c>
      <c r="E433" s="235">
        <v>1.1073E-2</v>
      </c>
      <c r="F433" s="297">
        <v>1926.94</v>
      </c>
      <c r="G433" s="298">
        <v>20.170000000000002</v>
      </c>
      <c r="H433" s="305">
        <v>0</v>
      </c>
      <c r="I433" s="304">
        <v>1</v>
      </c>
    </row>
    <row r="434" spans="1:9" ht="24" customHeight="1">
      <c r="A434" s="235">
        <v>296</v>
      </c>
      <c r="B434" s="388" t="s">
        <v>520</v>
      </c>
      <c r="C434" s="235"/>
      <c r="D434" s="235" t="s">
        <v>123</v>
      </c>
      <c r="E434" s="235">
        <v>15.584496</v>
      </c>
      <c r="F434" s="297">
        <v>1.29</v>
      </c>
      <c r="G434" s="298">
        <v>20.04</v>
      </c>
      <c r="H434" s="305">
        <v>0</v>
      </c>
      <c r="I434" s="304">
        <v>1</v>
      </c>
    </row>
    <row r="435" spans="1:9" ht="63">
      <c r="A435" s="235">
        <v>1442</v>
      </c>
      <c r="B435" s="388" t="s">
        <v>2088</v>
      </c>
      <c r="C435" s="235"/>
      <c r="D435" s="235" t="s">
        <v>123</v>
      </c>
      <c r="E435" s="235">
        <v>2.4550000000000002E-3</v>
      </c>
      <c r="F435" s="297">
        <v>8394.08</v>
      </c>
      <c r="G435" s="298">
        <v>19.34</v>
      </c>
      <c r="H435" s="305">
        <v>0</v>
      </c>
      <c r="I435" s="304">
        <v>1</v>
      </c>
    </row>
    <row r="436" spans="1:9">
      <c r="A436" s="235" t="s">
        <v>3044</v>
      </c>
      <c r="B436" s="388" t="s">
        <v>2999</v>
      </c>
      <c r="C436" s="235"/>
      <c r="D436" s="235" t="s">
        <v>123</v>
      </c>
      <c r="E436" s="235">
        <v>1</v>
      </c>
      <c r="F436" s="297">
        <v>19.23</v>
      </c>
      <c r="G436" s="298">
        <v>19.23</v>
      </c>
      <c r="H436" s="305">
        <v>0</v>
      </c>
      <c r="I436" s="304">
        <v>1</v>
      </c>
    </row>
    <row r="437" spans="1:9">
      <c r="A437" s="235">
        <v>34356</v>
      </c>
      <c r="B437" s="388" t="s">
        <v>705</v>
      </c>
      <c r="C437" s="235"/>
      <c r="D437" s="235" t="s">
        <v>127</v>
      </c>
      <c r="E437" s="235">
        <v>6.9943999999999997</v>
      </c>
      <c r="F437" s="297">
        <v>2.57</v>
      </c>
      <c r="G437" s="364">
        <v>17.489999999999998</v>
      </c>
      <c r="H437" s="305">
        <v>0</v>
      </c>
      <c r="I437" s="304">
        <v>1</v>
      </c>
    </row>
    <row r="438" spans="1:9">
      <c r="A438" s="235">
        <v>4375</v>
      </c>
      <c r="B438" s="388" t="s">
        <v>2089</v>
      </c>
      <c r="C438" s="235"/>
      <c r="D438" s="235" t="s">
        <v>123</v>
      </c>
      <c r="E438" s="235">
        <v>216.75</v>
      </c>
      <c r="F438" s="297">
        <v>0.08</v>
      </c>
      <c r="G438" s="298">
        <v>17.34</v>
      </c>
      <c r="H438" s="305">
        <v>0</v>
      </c>
      <c r="I438" s="304">
        <v>1</v>
      </c>
    </row>
    <row r="439" spans="1:9" ht="31.5">
      <c r="A439" s="235">
        <v>37747</v>
      </c>
      <c r="B439" s="388" t="s">
        <v>504</v>
      </c>
      <c r="C439" s="235"/>
      <c r="D439" s="235" t="s">
        <v>123</v>
      </c>
      <c r="E439" s="299">
        <v>6.4999999999999994E-5</v>
      </c>
      <c r="F439" s="297">
        <v>266824.83</v>
      </c>
      <c r="G439" s="298">
        <v>17.05</v>
      </c>
      <c r="H439" s="305">
        <v>0</v>
      </c>
      <c r="I439" s="304">
        <v>1</v>
      </c>
    </row>
    <row r="440" spans="1:9" ht="21">
      <c r="A440" s="235">
        <v>11046</v>
      </c>
      <c r="B440" s="388" t="s">
        <v>2563</v>
      </c>
      <c r="C440" s="235"/>
      <c r="D440" s="235" t="s">
        <v>127</v>
      </c>
      <c r="E440" s="235">
        <v>2.5</v>
      </c>
      <c r="F440" s="297">
        <v>6.74</v>
      </c>
      <c r="G440" s="298">
        <v>16.850000000000001</v>
      </c>
      <c r="H440" s="305">
        <v>0</v>
      </c>
      <c r="I440" s="304">
        <v>1</v>
      </c>
    </row>
    <row r="441" spans="1:9" ht="21">
      <c r="A441" s="235">
        <v>411</v>
      </c>
      <c r="B441" s="388" t="s">
        <v>488</v>
      </c>
      <c r="C441" s="235"/>
      <c r="D441" s="235" t="s">
        <v>123</v>
      </c>
      <c r="E441" s="235">
        <v>162.53065000000001</v>
      </c>
      <c r="F441" s="297">
        <v>0.11</v>
      </c>
      <c r="G441" s="298">
        <v>16.350000000000001</v>
      </c>
      <c r="H441" s="305">
        <v>0</v>
      </c>
      <c r="I441" s="304">
        <v>1</v>
      </c>
    </row>
    <row r="442" spans="1:9" ht="21">
      <c r="A442" s="235">
        <v>14153</v>
      </c>
      <c r="B442" s="388" t="s">
        <v>2090</v>
      </c>
      <c r="C442" s="235"/>
      <c r="D442" s="235" t="s">
        <v>123</v>
      </c>
      <c r="E442" s="235">
        <v>0.41299999999999998</v>
      </c>
      <c r="F442" s="297">
        <v>38.590000000000003</v>
      </c>
      <c r="G442" s="298">
        <v>15.69</v>
      </c>
      <c r="H442" s="305">
        <v>0</v>
      </c>
      <c r="I442" s="304">
        <v>1</v>
      </c>
    </row>
    <row r="443" spans="1:9">
      <c r="A443" s="235">
        <v>11157</v>
      </c>
      <c r="B443" s="388" t="s">
        <v>461</v>
      </c>
      <c r="C443" s="235"/>
      <c r="D443" s="235" t="s">
        <v>134</v>
      </c>
      <c r="E443" s="235">
        <v>0.11592</v>
      </c>
      <c r="F443" s="297">
        <v>130.62</v>
      </c>
      <c r="G443" s="298">
        <v>15.14</v>
      </c>
      <c r="H443" s="305">
        <v>0</v>
      </c>
      <c r="I443" s="304">
        <v>1</v>
      </c>
    </row>
    <row r="444" spans="1:9">
      <c r="A444" s="235">
        <v>34562</v>
      </c>
      <c r="B444" s="388" t="s">
        <v>521</v>
      </c>
      <c r="C444" s="235"/>
      <c r="D444" s="235" t="s">
        <v>127</v>
      </c>
      <c r="E444" s="235">
        <v>1.46</v>
      </c>
      <c r="F444" s="297">
        <v>12.42</v>
      </c>
      <c r="G444" s="298">
        <v>14.6</v>
      </c>
      <c r="H444" s="305">
        <v>0</v>
      </c>
      <c r="I444" s="304">
        <v>1</v>
      </c>
    </row>
    <row r="445" spans="1:9">
      <c r="A445" s="235">
        <v>4093</v>
      </c>
      <c r="B445" s="388" t="s">
        <v>507</v>
      </c>
      <c r="C445" s="235"/>
      <c r="D445" s="235" t="s">
        <v>122</v>
      </c>
      <c r="E445" s="235">
        <v>0.70062999999999998</v>
      </c>
      <c r="F445" s="297">
        <v>20.440000000000001</v>
      </c>
      <c r="G445" s="298">
        <v>13.96</v>
      </c>
      <c r="H445" s="305">
        <v>0</v>
      </c>
      <c r="I445" s="304">
        <v>1</v>
      </c>
    </row>
    <row r="446" spans="1:9" ht="21">
      <c r="A446" s="235">
        <v>3516</v>
      </c>
      <c r="B446" s="388" t="s">
        <v>2091</v>
      </c>
      <c r="C446" s="235"/>
      <c r="D446" s="235" t="s">
        <v>123</v>
      </c>
      <c r="E446" s="235">
        <v>21</v>
      </c>
      <c r="F446" s="297">
        <v>0.66</v>
      </c>
      <c r="G446" s="298">
        <v>13.86</v>
      </c>
      <c r="H446" s="305">
        <v>0</v>
      </c>
      <c r="I446" s="304">
        <v>1</v>
      </c>
    </row>
    <row r="447" spans="1:9" ht="21">
      <c r="A447" s="235">
        <v>7140</v>
      </c>
      <c r="B447" s="388" t="s">
        <v>2092</v>
      </c>
      <c r="C447" s="235"/>
      <c r="D447" s="235" t="s">
        <v>123</v>
      </c>
      <c r="E447" s="235">
        <v>5.1301110000000003</v>
      </c>
      <c r="F447" s="297">
        <v>2.69</v>
      </c>
      <c r="G447" s="298">
        <v>13.75</v>
      </c>
      <c r="H447" s="305">
        <v>0</v>
      </c>
      <c r="I447" s="304">
        <v>1</v>
      </c>
    </row>
    <row r="448" spans="1:9" ht="21">
      <c r="A448" s="235">
        <v>3671</v>
      </c>
      <c r="B448" s="388" t="s">
        <v>700</v>
      </c>
      <c r="C448" s="235"/>
      <c r="D448" s="235" t="s">
        <v>126</v>
      </c>
      <c r="E448" s="235">
        <v>13.2097</v>
      </c>
      <c r="F448" s="297">
        <v>0.9</v>
      </c>
      <c r="G448" s="298">
        <v>11.87</v>
      </c>
      <c r="H448" s="305">
        <v>0</v>
      </c>
      <c r="I448" s="304">
        <v>1</v>
      </c>
    </row>
    <row r="449" spans="1:9" ht="21">
      <c r="A449" s="235">
        <v>36525</v>
      </c>
      <c r="B449" s="388" t="s">
        <v>2094</v>
      </c>
      <c r="C449" s="235"/>
      <c r="D449" s="235" t="s">
        <v>123</v>
      </c>
      <c r="E449" s="235">
        <v>2.42E-4</v>
      </c>
      <c r="F449" s="297">
        <v>48741.46</v>
      </c>
      <c r="G449" s="298">
        <v>11.7</v>
      </c>
      <c r="H449" s="305">
        <v>0</v>
      </c>
      <c r="I449" s="304">
        <v>1</v>
      </c>
    </row>
    <row r="450" spans="1:9" ht="21">
      <c r="A450" s="235">
        <v>41898</v>
      </c>
      <c r="B450" s="388" t="s">
        <v>2095</v>
      </c>
      <c r="C450" s="235"/>
      <c r="D450" s="235" t="s">
        <v>123</v>
      </c>
      <c r="E450" s="235">
        <v>8.61E-4</v>
      </c>
      <c r="F450" s="297">
        <v>13298.56</v>
      </c>
      <c r="G450" s="298">
        <v>11.42</v>
      </c>
      <c r="H450" s="305">
        <v>0</v>
      </c>
      <c r="I450" s="304">
        <v>1</v>
      </c>
    </row>
    <row r="451" spans="1:9">
      <c r="A451" s="235" t="s">
        <v>2096</v>
      </c>
      <c r="B451" s="388" t="s">
        <v>2097</v>
      </c>
      <c r="C451" s="235"/>
      <c r="D451" s="235" t="s">
        <v>123</v>
      </c>
      <c r="E451" s="235">
        <v>1.0071110000000001</v>
      </c>
      <c r="F451" s="297">
        <v>11.25</v>
      </c>
      <c r="G451" s="298">
        <v>11.32</v>
      </c>
      <c r="H451" s="305">
        <v>0</v>
      </c>
      <c r="I451" s="304">
        <v>1</v>
      </c>
    </row>
    <row r="452" spans="1:9" ht="21">
      <c r="A452" s="235">
        <v>3658</v>
      </c>
      <c r="B452" s="388" t="s">
        <v>2098</v>
      </c>
      <c r="C452" s="235"/>
      <c r="D452" s="235" t="s">
        <v>123</v>
      </c>
      <c r="E452" s="235">
        <v>1</v>
      </c>
      <c r="F452" s="297">
        <v>10.4</v>
      </c>
      <c r="G452" s="298">
        <v>10.4</v>
      </c>
      <c r="H452" s="305">
        <v>0</v>
      </c>
      <c r="I452" s="304">
        <v>1</v>
      </c>
    </row>
    <row r="453" spans="1:9" ht="21">
      <c r="A453" s="235">
        <v>7091</v>
      </c>
      <c r="B453" s="388" t="s">
        <v>2099</v>
      </c>
      <c r="C453" s="235"/>
      <c r="D453" s="235" t="s">
        <v>123</v>
      </c>
      <c r="E453" s="235">
        <v>1</v>
      </c>
      <c r="F453" s="297">
        <v>10.02</v>
      </c>
      <c r="G453" s="298">
        <v>10.02</v>
      </c>
      <c r="H453" s="305">
        <v>0</v>
      </c>
      <c r="I453" s="304">
        <v>1</v>
      </c>
    </row>
    <row r="454" spans="1:9">
      <c r="A454" s="235">
        <v>6138</v>
      </c>
      <c r="B454" s="388" t="s">
        <v>2100</v>
      </c>
      <c r="C454" s="235"/>
      <c r="D454" s="235" t="s">
        <v>123</v>
      </c>
      <c r="E454" s="235">
        <v>7</v>
      </c>
      <c r="F454" s="297">
        <v>1.42</v>
      </c>
      <c r="G454" s="298">
        <v>9.94</v>
      </c>
      <c r="H454" s="305">
        <v>0</v>
      </c>
      <c r="I454" s="304">
        <v>1</v>
      </c>
    </row>
    <row r="455" spans="1:9" ht="31.5">
      <c r="A455" s="235">
        <v>40329</v>
      </c>
      <c r="B455" s="388" t="s">
        <v>509</v>
      </c>
      <c r="C455" s="235"/>
      <c r="D455" s="235" t="s">
        <v>123</v>
      </c>
      <c r="E455" s="235">
        <v>0.82774999999999999</v>
      </c>
      <c r="F455" s="297">
        <v>12</v>
      </c>
      <c r="G455" s="298">
        <v>9.9</v>
      </c>
      <c r="H455" s="305">
        <v>0</v>
      </c>
      <c r="I455" s="304">
        <v>1</v>
      </c>
    </row>
    <row r="456" spans="1:9" ht="21">
      <c r="A456" s="235">
        <v>3875</v>
      </c>
      <c r="B456" s="388" t="s">
        <v>2101</v>
      </c>
      <c r="C456" s="235"/>
      <c r="D456" s="235" t="s">
        <v>123</v>
      </c>
      <c r="E456" s="235">
        <v>5</v>
      </c>
      <c r="F456" s="297">
        <v>1.81</v>
      </c>
      <c r="G456" s="298">
        <v>9.0500000000000007</v>
      </c>
      <c r="H456" s="305">
        <v>0</v>
      </c>
      <c r="I456" s="304">
        <v>1</v>
      </c>
    </row>
    <row r="457" spans="1:9" ht="21">
      <c r="A457" s="235">
        <v>5103</v>
      </c>
      <c r="B457" s="388" t="s">
        <v>2564</v>
      </c>
      <c r="C457" s="235"/>
      <c r="D457" s="235" t="s">
        <v>123</v>
      </c>
      <c r="E457" s="235">
        <v>1</v>
      </c>
      <c r="F457" s="297">
        <v>9.01</v>
      </c>
      <c r="G457" s="298">
        <v>9.01</v>
      </c>
      <c r="H457" s="305">
        <v>0</v>
      </c>
      <c r="I457" s="304">
        <v>1</v>
      </c>
    </row>
    <row r="458" spans="1:9" ht="21">
      <c r="A458" s="235">
        <v>3501</v>
      </c>
      <c r="B458" s="388" t="s">
        <v>2102</v>
      </c>
      <c r="C458" s="235"/>
      <c r="D458" s="235" t="s">
        <v>123</v>
      </c>
      <c r="E458" s="235">
        <v>3.1382970000000001</v>
      </c>
      <c r="F458" s="297">
        <v>2.82</v>
      </c>
      <c r="G458" s="298">
        <v>8.82</v>
      </c>
      <c r="H458" s="305">
        <v>0</v>
      </c>
      <c r="I458" s="304">
        <v>1</v>
      </c>
    </row>
    <row r="459" spans="1:9" ht="21">
      <c r="A459" s="235">
        <v>38418</v>
      </c>
      <c r="B459" s="388" t="s">
        <v>2103</v>
      </c>
      <c r="C459" s="235"/>
      <c r="D459" s="235" t="s">
        <v>123</v>
      </c>
      <c r="E459" s="235">
        <v>2</v>
      </c>
      <c r="F459" s="297">
        <v>4.21</v>
      </c>
      <c r="G459" s="298">
        <v>8.42</v>
      </c>
      <c r="H459" s="305">
        <v>0</v>
      </c>
      <c r="I459" s="304">
        <v>1</v>
      </c>
    </row>
    <row r="460" spans="1:9" ht="21">
      <c r="A460" s="235">
        <v>1358</v>
      </c>
      <c r="B460" s="388" t="s">
        <v>706</v>
      </c>
      <c r="C460" s="235"/>
      <c r="D460" s="235" t="s">
        <v>125</v>
      </c>
      <c r="E460" s="235">
        <v>0.411192</v>
      </c>
      <c r="F460" s="297">
        <v>20.3</v>
      </c>
      <c r="G460" s="298">
        <v>8.33</v>
      </c>
      <c r="H460" s="305">
        <v>0</v>
      </c>
      <c r="I460" s="304">
        <v>1</v>
      </c>
    </row>
    <row r="461" spans="1:9" ht="21">
      <c r="A461" s="235">
        <v>3529</v>
      </c>
      <c r="B461" s="388" t="s">
        <v>2104</v>
      </c>
      <c r="C461" s="235"/>
      <c r="D461" s="235" t="s">
        <v>123</v>
      </c>
      <c r="E461" s="235">
        <v>17.553191000000002</v>
      </c>
      <c r="F461" s="297">
        <v>0.47</v>
      </c>
      <c r="G461" s="298">
        <v>8.25</v>
      </c>
      <c r="H461" s="305">
        <v>0</v>
      </c>
      <c r="I461" s="304">
        <v>1</v>
      </c>
    </row>
    <row r="462" spans="1:9">
      <c r="A462" s="235">
        <v>3895</v>
      </c>
      <c r="B462" s="388" t="s">
        <v>2105</v>
      </c>
      <c r="C462" s="235"/>
      <c r="D462" s="235" t="s">
        <v>123</v>
      </c>
      <c r="E462" s="235">
        <v>1</v>
      </c>
      <c r="F462" s="297">
        <v>7.01</v>
      </c>
      <c r="G462" s="298">
        <v>7.01</v>
      </c>
      <c r="H462" s="305">
        <v>0</v>
      </c>
      <c r="I462" s="304">
        <v>1</v>
      </c>
    </row>
    <row r="463" spans="1:9">
      <c r="A463" s="235">
        <v>5320</v>
      </c>
      <c r="B463" s="388" t="s">
        <v>481</v>
      </c>
      <c r="C463" s="235"/>
      <c r="D463" s="235" t="s">
        <v>128</v>
      </c>
      <c r="E463" s="235">
        <v>0.21859200000000001</v>
      </c>
      <c r="F463" s="297">
        <v>30.65</v>
      </c>
      <c r="G463" s="298">
        <v>6.69</v>
      </c>
      <c r="H463" s="305">
        <v>0</v>
      </c>
      <c r="I463" s="304">
        <v>1</v>
      </c>
    </row>
    <row r="464" spans="1:9">
      <c r="A464" s="235">
        <v>4234</v>
      </c>
      <c r="B464" s="388" t="s">
        <v>707</v>
      </c>
      <c r="C464" s="235"/>
      <c r="D464" s="235" t="s">
        <v>122</v>
      </c>
      <c r="E464" s="235">
        <v>0.26917999999999997</v>
      </c>
      <c r="F464" s="297">
        <v>24.87</v>
      </c>
      <c r="G464" s="298">
        <v>6.65</v>
      </c>
      <c r="H464" s="305">
        <v>0</v>
      </c>
      <c r="I464" s="304">
        <v>1</v>
      </c>
    </row>
    <row r="465" spans="1:9" ht="21">
      <c r="A465" s="235">
        <v>38023</v>
      </c>
      <c r="B465" s="388" t="s">
        <v>2106</v>
      </c>
      <c r="C465" s="235"/>
      <c r="D465" s="235" t="s">
        <v>123</v>
      </c>
      <c r="E465" s="235">
        <v>2.063291</v>
      </c>
      <c r="F465" s="297">
        <v>3.16</v>
      </c>
      <c r="G465" s="298">
        <v>6.52</v>
      </c>
      <c r="H465" s="305">
        <v>0</v>
      </c>
      <c r="I465" s="304">
        <v>1</v>
      </c>
    </row>
    <row r="466" spans="1:9" ht="21">
      <c r="A466" s="235">
        <v>3526</v>
      </c>
      <c r="B466" s="388" t="s">
        <v>2107</v>
      </c>
      <c r="C466" s="235"/>
      <c r="D466" s="235" t="s">
        <v>123</v>
      </c>
      <c r="E466" s="235">
        <v>4</v>
      </c>
      <c r="F466" s="297">
        <v>1.58</v>
      </c>
      <c r="G466" s="298">
        <v>6.32</v>
      </c>
      <c r="H466" s="305">
        <v>0</v>
      </c>
      <c r="I466" s="304">
        <v>1</v>
      </c>
    </row>
    <row r="467" spans="1:9" ht="31.5">
      <c r="A467" s="235">
        <v>36397</v>
      </c>
      <c r="B467" s="388" t="s">
        <v>523</v>
      </c>
      <c r="C467" s="235"/>
      <c r="D467" s="235" t="s">
        <v>123</v>
      </c>
      <c r="E467" s="235">
        <v>6.1700000000000004E-4</v>
      </c>
      <c r="F467" s="297">
        <v>12122.03</v>
      </c>
      <c r="G467" s="298">
        <v>6.15</v>
      </c>
      <c r="H467" s="305">
        <v>0</v>
      </c>
      <c r="I467" s="304">
        <v>1</v>
      </c>
    </row>
    <row r="468" spans="1:9" ht="21">
      <c r="A468" s="235">
        <v>6148</v>
      </c>
      <c r="B468" s="388" t="s">
        <v>2565</v>
      </c>
      <c r="C468" s="235"/>
      <c r="D468" s="235" t="s">
        <v>123</v>
      </c>
      <c r="E468" s="235">
        <v>1</v>
      </c>
      <c r="F468" s="297">
        <v>6</v>
      </c>
      <c r="G468" s="298">
        <v>6</v>
      </c>
      <c r="H468" s="305">
        <v>0</v>
      </c>
      <c r="I468" s="304">
        <v>1</v>
      </c>
    </row>
    <row r="469" spans="1:9">
      <c r="A469" s="235">
        <v>5068</v>
      </c>
      <c r="B469" s="388" t="s">
        <v>522</v>
      </c>
      <c r="C469" s="235"/>
      <c r="D469" s="235" t="s">
        <v>127</v>
      </c>
      <c r="E469" s="299">
        <v>0.557145</v>
      </c>
      <c r="F469" s="297">
        <v>11.65</v>
      </c>
      <c r="G469" s="298">
        <v>5.9</v>
      </c>
      <c r="H469" s="305">
        <v>0</v>
      </c>
      <c r="I469" s="304">
        <v>1</v>
      </c>
    </row>
    <row r="470" spans="1:9" ht="21">
      <c r="A470" s="235">
        <v>3518</v>
      </c>
      <c r="B470" s="388" t="s">
        <v>2108</v>
      </c>
      <c r="C470" s="235"/>
      <c r="D470" s="235" t="s">
        <v>123</v>
      </c>
      <c r="E470" s="299">
        <v>3</v>
      </c>
      <c r="F470" s="297">
        <v>1.96</v>
      </c>
      <c r="G470" s="298">
        <v>5.88</v>
      </c>
      <c r="H470" s="305">
        <v>0</v>
      </c>
      <c r="I470" s="304">
        <v>1</v>
      </c>
    </row>
    <row r="471" spans="1:9" ht="21">
      <c r="A471" s="235">
        <v>1874</v>
      </c>
      <c r="B471" s="388" t="s">
        <v>2109</v>
      </c>
      <c r="C471" s="235"/>
      <c r="D471" s="235" t="s">
        <v>123</v>
      </c>
      <c r="E471" s="235">
        <v>2.0852710000000001</v>
      </c>
      <c r="F471" s="297">
        <v>2.58</v>
      </c>
      <c r="G471" s="298">
        <v>5.38</v>
      </c>
      <c r="H471" s="305">
        <v>0</v>
      </c>
      <c r="I471" s="304">
        <v>1</v>
      </c>
    </row>
    <row r="472" spans="1:9" ht="21">
      <c r="A472" s="235">
        <v>5104</v>
      </c>
      <c r="B472" s="388" t="s">
        <v>2110</v>
      </c>
      <c r="C472" s="235"/>
      <c r="D472" s="235" t="s">
        <v>127</v>
      </c>
      <c r="E472" s="235">
        <v>0.16298000000000001</v>
      </c>
      <c r="F472" s="297">
        <v>33.76</v>
      </c>
      <c r="G472" s="298">
        <v>5.2</v>
      </c>
      <c r="H472" s="305">
        <v>0</v>
      </c>
      <c r="I472" s="304">
        <v>1</v>
      </c>
    </row>
    <row r="473" spans="1:9" ht="52.5">
      <c r="A473" s="235">
        <v>36531</v>
      </c>
      <c r="B473" s="388" t="s">
        <v>708</v>
      </c>
      <c r="C473" s="235"/>
      <c r="D473" s="235" t="s">
        <v>123</v>
      </c>
      <c r="E473" s="235">
        <v>2.3E-5</v>
      </c>
      <c r="F473" s="297">
        <v>225975.59</v>
      </c>
      <c r="G473" s="298">
        <v>5.18</v>
      </c>
      <c r="H473" s="305">
        <v>0</v>
      </c>
      <c r="I473" s="304">
        <v>1</v>
      </c>
    </row>
    <row r="474" spans="1:9" ht="21">
      <c r="A474" s="235">
        <v>3666</v>
      </c>
      <c r="B474" s="388" t="s">
        <v>2111</v>
      </c>
      <c r="C474" s="235"/>
      <c r="D474" s="235" t="s">
        <v>123</v>
      </c>
      <c r="E474" s="235">
        <v>2.0695649999999999</v>
      </c>
      <c r="F474" s="297">
        <v>2.2999999999999998</v>
      </c>
      <c r="G474" s="298">
        <v>4.76</v>
      </c>
      <c r="H474" s="305">
        <v>0</v>
      </c>
      <c r="I474" s="304">
        <v>1</v>
      </c>
    </row>
    <row r="475" spans="1:9">
      <c r="A475" s="235">
        <v>3148</v>
      </c>
      <c r="B475" s="388" t="s">
        <v>2122</v>
      </c>
      <c r="C475" s="235"/>
      <c r="D475" s="235" t="s">
        <v>123</v>
      </c>
      <c r="E475" s="235">
        <v>0.34200000000000003</v>
      </c>
      <c r="F475" s="297">
        <v>12.83</v>
      </c>
      <c r="G475" s="298">
        <v>4.32</v>
      </c>
      <c r="H475" s="305">
        <v>0</v>
      </c>
      <c r="I475" s="304">
        <v>1</v>
      </c>
    </row>
    <row r="476" spans="1:9">
      <c r="A476" s="235">
        <v>3146</v>
      </c>
      <c r="B476" s="388" t="s">
        <v>2115</v>
      </c>
      <c r="C476" s="235"/>
      <c r="D476" s="235" t="s">
        <v>123</v>
      </c>
      <c r="E476" s="235">
        <v>1.1748000000000001</v>
      </c>
      <c r="F476" s="297">
        <v>3.48</v>
      </c>
      <c r="G476" s="298">
        <v>3.99</v>
      </c>
      <c r="H476" s="305">
        <v>0</v>
      </c>
      <c r="I476" s="304">
        <v>1</v>
      </c>
    </row>
    <row r="477" spans="1:9" ht="21">
      <c r="A477" s="235">
        <v>3897</v>
      </c>
      <c r="B477" s="388" t="s">
        <v>2112</v>
      </c>
      <c r="C477" s="235"/>
      <c r="D477" s="235" t="s">
        <v>123</v>
      </c>
      <c r="E477" s="235">
        <v>4.4819269999999998</v>
      </c>
      <c r="F477" s="297">
        <v>0.83</v>
      </c>
      <c r="G477" s="298">
        <v>3.72</v>
      </c>
      <c r="H477" s="305">
        <v>0</v>
      </c>
      <c r="I477" s="304">
        <v>1</v>
      </c>
    </row>
    <row r="478" spans="1:9" ht="21">
      <c r="A478" s="235">
        <v>1577</v>
      </c>
      <c r="B478" s="388" t="s">
        <v>2113</v>
      </c>
      <c r="C478" s="235"/>
      <c r="D478" s="235" t="s">
        <v>123</v>
      </c>
      <c r="E478" s="235">
        <v>2.1142850000000002</v>
      </c>
      <c r="F478" s="297">
        <v>1.75</v>
      </c>
      <c r="G478" s="298">
        <v>3.7</v>
      </c>
      <c r="H478" s="305">
        <v>0</v>
      </c>
      <c r="I478" s="304">
        <v>1</v>
      </c>
    </row>
    <row r="479" spans="1:9">
      <c r="A479" s="235">
        <v>20080</v>
      </c>
      <c r="B479" s="388" t="s">
        <v>2114</v>
      </c>
      <c r="C479" s="235"/>
      <c r="D479" s="235" t="s">
        <v>123</v>
      </c>
      <c r="E479" s="235">
        <v>0.19400000000000001</v>
      </c>
      <c r="F479" s="297">
        <v>17.510000000000002</v>
      </c>
      <c r="G479" s="298">
        <v>3.39</v>
      </c>
      <c r="H479" s="305">
        <v>0</v>
      </c>
      <c r="I479" s="304">
        <v>1</v>
      </c>
    </row>
    <row r="480" spans="1:9">
      <c r="A480" s="235">
        <v>39026</v>
      </c>
      <c r="B480" s="388" t="s">
        <v>2117</v>
      </c>
      <c r="C480" s="235"/>
      <c r="D480" s="235" t="s">
        <v>127</v>
      </c>
      <c r="E480" s="235">
        <v>0.23599999999999999</v>
      </c>
      <c r="F480" s="297">
        <v>13.09</v>
      </c>
      <c r="G480" s="298">
        <v>3.06</v>
      </c>
      <c r="H480" s="305">
        <v>0</v>
      </c>
      <c r="I480" s="304">
        <v>1</v>
      </c>
    </row>
    <row r="481" spans="1:9">
      <c r="A481" s="235">
        <v>39997</v>
      </c>
      <c r="B481" s="388" t="s">
        <v>3767</v>
      </c>
      <c r="C481" s="235"/>
      <c r="D481" s="235" t="s">
        <v>123</v>
      </c>
      <c r="E481" s="235">
        <v>22.490819999999999</v>
      </c>
      <c r="F481" s="297">
        <v>0.13</v>
      </c>
      <c r="G481" s="298">
        <v>2.7</v>
      </c>
      <c r="H481" s="305">
        <v>0</v>
      </c>
      <c r="I481" s="304">
        <v>1</v>
      </c>
    </row>
    <row r="482" spans="1:9" ht="21">
      <c r="A482" s="235">
        <v>20085</v>
      </c>
      <c r="B482" s="388" t="s">
        <v>2116</v>
      </c>
      <c r="C482" s="235"/>
      <c r="D482" s="235" t="s">
        <v>123</v>
      </c>
      <c r="E482" s="235">
        <v>2.1565210000000001</v>
      </c>
      <c r="F482" s="297">
        <v>1.1499999999999999</v>
      </c>
      <c r="G482" s="298">
        <v>2.48</v>
      </c>
      <c r="H482" s="305">
        <v>0</v>
      </c>
      <c r="I482" s="304">
        <v>1</v>
      </c>
    </row>
    <row r="483" spans="1:9" ht="42">
      <c r="A483" s="235">
        <v>37736</v>
      </c>
      <c r="B483" s="388" t="s">
        <v>518</v>
      </c>
      <c r="C483" s="235"/>
      <c r="D483" s="235" t="s">
        <v>123</v>
      </c>
      <c r="E483" s="235">
        <v>6.4999999999999994E-5</v>
      </c>
      <c r="F483" s="297">
        <v>46500</v>
      </c>
      <c r="G483" s="298">
        <v>2.3199999999999998</v>
      </c>
      <c r="H483" s="305">
        <v>0</v>
      </c>
      <c r="I483" s="304">
        <v>1</v>
      </c>
    </row>
    <row r="484" spans="1:9" ht="21">
      <c r="A484" s="235">
        <v>7116</v>
      </c>
      <c r="B484" s="388" t="s">
        <v>2118</v>
      </c>
      <c r="C484" s="235"/>
      <c r="D484" s="235" t="s">
        <v>123</v>
      </c>
      <c r="E484" s="235">
        <v>1.037558</v>
      </c>
      <c r="F484" s="297">
        <v>2.13</v>
      </c>
      <c r="G484" s="298">
        <v>2.21</v>
      </c>
      <c r="H484" s="305">
        <v>0</v>
      </c>
      <c r="I484" s="304">
        <v>1</v>
      </c>
    </row>
    <row r="485" spans="1:9" ht="21">
      <c r="A485" s="235">
        <v>11055</v>
      </c>
      <c r="B485" s="388" t="s">
        <v>2119</v>
      </c>
      <c r="C485" s="235"/>
      <c r="D485" s="235" t="s">
        <v>123</v>
      </c>
      <c r="E485" s="235">
        <v>44.8</v>
      </c>
      <c r="F485" s="297">
        <v>0.04</v>
      </c>
      <c r="G485" s="298">
        <v>1.76</v>
      </c>
      <c r="H485" s="305">
        <v>0</v>
      </c>
      <c r="I485" s="304">
        <v>1</v>
      </c>
    </row>
    <row r="486" spans="1:9" ht="21">
      <c r="A486" s="235">
        <v>39128</v>
      </c>
      <c r="B486" s="388" t="s">
        <v>2566</v>
      </c>
      <c r="C486" s="235"/>
      <c r="D486" s="235" t="s">
        <v>123</v>
      </c>
      <c r="E486" s="235">
        <v>2.2222219999999999</v>
      </c>
      <c r="F486" s="297">
        <v>0.54</v>
      </c>
      <c r="G486" s="298">
        <v>1.18</v>
      </c>
      <c r="H486" s="305">
        <v>0</v>
      </c>
      <c r="I486" s="304">
        <v>1</v>
      </c>
    </row>
    <row r="487" spans="1:9" ht="21">
      <c r="A487" s="235">
        <v>36487</v>
      </c>
      <c r="B487" s="388" t="s">
        <v>2120</v>
      </c>
      <c r="C487" s="235"/>
      <c r="D487" s="235" t="s">
        <v>123</v>
      </c>
      <c r="E487" s="235">
        <v>4.4099999999999999E-4</v>
      </c>
      <c r="F487" s="297">
        <v>4817.16</v>
      </c>
      <c r="G487" s="298">
        <v>1.1299999999999999</v>
      </c>
      <c r="H487" s="305">
        <v>0</v>
      </c>
      <c r="I487" s="304">
        <v>1</v>
      </c>
    </row>
    <row r="488" spans="1:9" ht="21">
      <c r="A488" s="235">
        <v>25963</v>
      </c>
      <c r="B488" s="388" t="s">
        <v>2121</v>
      </c>
      <c r="C488" s="235"/>
      <c r="D488" s="235" t="s">
        <v>127</v>
      </c>
      <c r="E488" s="235">
        <v>13.3888</v>
      </c>
      <c r="F488" s="297">
        <v>0.08</v>
      </c>
      <c r="G488" s="298">
        <v>1.05</v>
      </c>
      <c r="H488" s="305">
        <v>0</v>
      </c>
      <c r="I488" s="304">
        <v>1</v>
      </c>
    </row>
    <row r="489" spans="1:9">
      <c r="A489" s="235">
        <v>20247</v>
      </c>
      <c r="B489" s="388" t="s">
        <v>710</v>
      </c>
      <c r="C489" s="235"/>
      <c r="D489" s="235" t="s">
        <v>127</v>
      </c>
      <c r="E489" s="235">
        <v>8.2130999999999996E-2</v>
      </c>
      <c r="F489" s="297">
        <v>12.89</v>
      </c>
      <c r="G489" s="298">
        <v>1.05</v>
      </c>
      <c r="H489" s="305">
        <v>0</v>
      </c>
      <c r="I489" s="304">
        <v>1</v>
      </c>
    </row>
    <row r="490" spans="1:9">
      <c r="A490" s="235">
        <v>5066</v>
      </c>
      <c r="B490" s="388" t="s">
        <v>2123</v>
      </c>
      <c r="C490" s="235"/>
      <c r="D490" s="235" t="s">
        <v>127</v>
      </c>
      <c r="E490" s="235">
        <v>4.3200000000000002E-2</v>
      </c>
      <c r="F490" s="297">
        <v>15.34</v>
      </c>
      <c r="G490" s="298">
        <v>0.64</v>
      </c>
      <c r="H490" s="305">
        <v>0</v>
      </c>
      <c r="I490" s="304">
        <v>1</v>
      </c>
    </row>
    <row r="491" spans="1:9" ht="42.75">
      <c r="A491" s="129">
        <v>14618</v>
      </c>
      <c r="B491" s="391" t="s">
        <v>524</v>
      </c>
      <c r="D491" s="125" t="s">
        <v>123</v>
      </c>
      <c r="E491" s="125">
        <v>1.2700000000000001E-3</v>
      </c>
      <c r="F491" s="126">
        <v>866.72</v>
      </c>
      <c r="G491" s="125">
        <v>0</v>
      </c>
      <c r="H491" s="306">
        <v>0</v>
      </c>
      <c r="I491" s="306">
        <v>1</v>
      </c>
    </row>
    <row r="492" spans="1:9" ht="28.5">
      <c r="A492" s="129">
        <v>13887</v>
      </c>
      <c r="B492" s="391" t="s">
        <v>2124</v>
      </c>
      <c r="D492" s="125" t="s">
        <v>123</v>
      </c>
      <c r="E492" s="125">
        <v>2.32E-3</v>
      </c>
      <c r="F492" s="126">
        <v>613.42999999999995</v>
      </c>
      <c r="G492" s="125">
        <v>0</v>
      </c>
      <c r="H492" s="306">
        <v>0</v>
      </c>
      <c r="I492" s="306">
        <v>1</v>
      </c>
    </row>
    <row r="527" spans="14:14">
      <c r="N527" s="177"/>
    </row>
    <row r="615" spans="14:14">
      <c r="N615" s="177"/>
    </row>
    <row r="616" spans="14:14">
      <c r="N616" s="177"/>
    </row>
    <row r="777" spans="14:14">
      <c r="N777" s="177"/>
    </row>
    <row r="779" spans="14:14">
      <c r="N779" s="177"/>
    </row>
    <row r="781" spans="14:14">
      <c r="N781" s="177"/>
    </row>
    <row r="782" spans="14:14">
      <c r="N782" s="177"/>
    </row>
    <row r="794" spans="14:14">
      <c r="N794" s="177"/>
    </row>
    <row r="795" spans="14:14">
      <c r="N795" s="177"/>
    </row>
    <row r="796" spans="14:14">
      <c r="N796" s="177"/>
    </row>
    <row r="797" spans="14:14">
      <c r="N797" s="177"/>
    </row>
    <row r="803" spans="14:14">
      <c r="N803" s="177"/>
    </row>
    <row r="804" spans="14:14">
      <c r="N804" s="177"/>
    </row>
    <row r="805" spans="14:14">
      <c r="N805" s="177"/>
    </row>
    <row r="806" spans="14:14">
      <c r="N806" s="177"/>
    </row>
    <row r="807" spans="14:14">
      <c r="N807" s="177"/>
    </row>
    <row r="858" spans="14:14">
      <c r="N858" s="177"/>
    </row>
    <row r="859" spans="14:14">
      <c r="N859" s="177"/>
    </row>
    <row r="880" spans="14:14">
      <c r="N880" s="177"/>
    </row>
    <row r="891" spans="14:14">
      <c r="N891" s="177"/>
    </row>
    <row r="895" spans="14:14">
      <c r="N895" s="177"/>
    </row>
    <row r="911" spans="14:14">
      <c r="N911" s="177"/>
    </row>
    <row r="912" spans="14:14">
      <c r="N912" s="177"/>
    </row>
    <row r="975" spans="14:14">
      <c r="N975" s="177"/>
    </row>
    <row r="976" spans="14:14">
      <c r="N976" s="177"/>
    </row>
    <row r="977" spans="14:14">
      <c r="N977" s="177"/>
    </row>
    <row r="979" spans="14:14">
      <c r="N979" s="177"/>
    </row>
    <row r="980" spans="14:14">
      <c r="N980" s="177"/>
    </row>
    <row r="981" spans="14:14">
      <c r="N981" s="177"/>
    </row>
    <row r="982" spans="14:14">
      <c r="N982" s="177"/>
    </row>
    <row r="983" spans="14:14">
      <c r="N983" s="177"/>
    </row>
    <row r="985" spans="14:14">
      <c r="N985" s="177"/>
    </row>
    <row r="996" spans="14:14">
      <c r="N996" s="177"/>
    </row>
    <row r="998" spans="14:14">
      <c r="N998" s="177"/>
    </row>
    <row r="1006" spans="14:14">
      <c r="N1006" s="177"/>
    </row>
    <row r="1008" spans="14:14">
      <c r="N1008" s="177"/>
    </row>
    <row r="1010" spans="14:14">
      <c r="N1010" s="177"/>
    </row>
    <row r="1012" spans="14:14">
      <c r="N1012" s="177"/>
    </row>
    <row r="1014" spans="14:14">
      <c r="N1014" s="177"/>
    </row>
    <row r="1016" spans="14:14">
      <c r="N1016" s="177"/>
    </row>
    <row r="1018" spans="14:14">
      <c r="N1018" s="177"/>
    </row>
    <row r="1020" spans="14:14">
      <c r="N1020" s="177"/>
    </row>
    <row r="1022" spans="14:14">
      <c r="N1022" s="177"/>
    </row>
    <row r="1023" spans="14:14">
      <c r="N1023" s="177"/>
    </row>
    <row r="1024" spans="14:14">
      <c r="N1024" s="177"/>
    </row>
    <row r="1027" spans="14:14">
      <c r="N1027" s="177"/>
    </row>
    <row r="1028" spans="14:14">
      <c r="N1028" s="177"/>
    </row>
    <row r="1029" spans="14:14">
      <c r="N1029" s="177"/>
    </row>
    <row r="1030" spans="14:14">
      <c r="N1030" s="177"/>
    </row>
    <row r="1031" spans="14:14">
      <c r="N1031" s="177"/>
    </row>
    <row r="1032" spans="14:14">
      <c r="N1032" s="177"/>
    </row>
    <row r="1033" spans="14:14">
      <c r="N1033" s="177"/>
    </row>
    <row r="1034" spans="14:14">
      <c r="N1034" s="177"/>
    </row>
    <row r="1035" spans="14:14">
      <c r="N1035" s="177"/>
    </row>
    <row r="1054" spans="14:14">
      <c r="N1054" s="177"/>
    </row>
    <row r="1055" spans="14:14">
      <c r="N1055" s="177"/>
    </row>
    <row r="1083" spans="14:14">
      <c r="N1083" s="177"/>
    </row>
    <row r="1160" spans="14:14">
      <c r="N1160" s="177"/>
    </row>
    <row r="1161" spans="14:14">
      <c r="N1161" s="177"/>
    </row>
    <row r="1227" spans="14:14">
      <c r="N1227" s="177"/>
    </row>
    <row r="1228" spans="14:14">
      <c r="N1228" s="177"/>
    </row>
    <row r="1229" spans="14:14">
      <c r="N1229" s="177"/>
    </row>
    <row r="1230" spans="14:14">
      <c r="N1230" s="177"/>
    </row>
    <row r="1231" spans="14:14">
      <c r="N1231" s="177"/>
    </row>
    <row r="1232" spans="14:14">
      <c r="N1232" s="177"/>
    </row>
    <row r="1235" spans="14:14">
      <c r="N1235" s="177"/>
    </row>
    <row r="1237" spans="14:14">
      <c r="N1237" s="177"/>
    </row>
    <row r="1238" spans="14:14">
      <c r="N1238" s="177"/>
    </row>
    <row r="1239" spans="14:14">
      <c r="N1239" s="177"/>
    </row>
    <row r="1240" spans="14:14">
      <c r="N1240" s="177"/>
    </row>
    <row r="1295" spans="14:14">
      <c r="N1295" s="177"/>
    </row>
    <row r="1297" spans="14:14">
      <c r="N1297" s="177"/>
    </row>
    <row r="1302" spans="14:14">
      <c r="N1302" s="177"/>
    </row>
    <row r="1303" spans="14:14">
      <c r="N1303" s="177"/>
    </row>
    <row r="1304" spans="14:14">
      <c r="N1304" s="177"/>
    </row>
    <row r="1337" spans="14:14">
      <c r="N1337" s="177"/>
    </row>
    <row r="1338" spans="14:14">
      <c r="N1338" s="177"/>
    </row>
    <row r="1339" spans="14:14">
      <c r="N1339" s="177"/>
    </row>
    <row r="1340" spans="14:14">
      <c r="N1340" s="177"/>
    </row>
    <row r="1341" spans="14:14">
      <c r="N1341" s="177"/>
    </row>
    <row r="1342" spans="14:14">
      <c r="N1342" s="177"/>
    </row>
    <row r="1343" spans="14:14">
      <c r="N1343" s="177"/>
    </row>
    <row r="1344" spans="14:14">
      <c r="N1344" s="177"/>
    </row>
    <row r="1345" spans="14:14">
      <c r="N1345" s="177"/>
    </row>
    <row r="1346" spans="14:14">
      <c r="N1346" s="177"/>
    </row>
    <row r="1347" spans="14:14">
      <c r="N1347" s="177"/>
    </row>
    <row r="1348" spans="14:14">
      <c r="N1348" s="177"/>
    </row>
    <row r="1349" spans="14:14">
      <c r="N1349" s="177"/>
    </row>
    <row r="1350" spans="14:14">
      <c r="N1350" s="177"/>
    </row>
    <row r="1351" spans="14:14">
      <c r="N1351" s="177"/>
    </row>
    <row r="1352" spans="14:14">
      <c r="N1352" s="177"/>
    </row>
    <row r="1353" spans="14:14">
      <c r="N1353" s="177"/>
    </row>
    <row r="1354" spans="14:14">
      <c r="N1354" s="177"/>
    </row>
    <row r="1355" spans="14:14">
      <c r="N1355" s="177"/>
    </row>
    <row r="1356" spans="14:14">
      <c r="N1356" s="177"/>
    </row>
    <row r="1363" spans="14:14">
      <c r="N1363" s="177"/>
    </row>
    <row r="1364" spans="14:14">
      <c r="N1364" s="177"/>
    </row>
    <row r="1365" spans="14:14">
      <c r="N1365" s="177"/>
    </row>
    <row r="1366" spans="14:14">
      <c r="N1366" s="177"/>
    </row>
    <row r="1367" spans="14:14">
      <c r="N1367" s="177"/>
    </row>
    <row r="1368" spans="14:14">
      <c r="N1368" s="177"/>
    </row>
    <row r="1369" spans="14:14">
      <c r="N1369" s="177"/>
    </row>
    <row r="1370" spans="14:14">
      <c r="N1370" s="177"/>
    </row>
    <row r="1371" spans="14:14">
      <c r="N1371" s="177"/>
    </row>
    <row r="1372" spans="14:14">
      <c r="N1372" s="177"/>
    </row>
    <row r="1373" spans="14:14">
      <c r="N1373" s="177"/>
    </row>
    <row r="1374" spans="14:14">
      <c r="N1374" s="177"/>
    </row>
    <row r="1394" spans="14:14">
      <c r="N1394" s="177"/>
    </row>
    <row r="1395" spans="14:14">
      <c r="N1395" s="177"/>
    </row>
    <row r="1396" spans="14:14">
      <c r="N1396" s="177"/>
    </row>
    <row r="1397" spans="14:14">
      <c r="N1397" s="177"/>
    </row>
    <row r="1398" spans="14:14">
      <c r="N1398" s="177"/>
    </row>
    <row r="1399" spans="14:14">
      <c r="N1399" s="177"/>
    </row>
    <row r="1402" spans="14:14">
      <c r="N1402" s="177"/>
    </row>
    <row r="1407" spans="14:14">
      <c r="N1407" s="177"/>
    </row>
    <row r="1408" spans="14:14">
      <c r="N1408" s="177"/>
    </row>
    <row r="1413" spans="14:14">
      <c r="N1413" s="177"/>
    </row>
    <row r="1419" spans="14:14">
      <c r="N1419" s="177"/>
    </row>
    <row r="1455" spans="14:14">
      <c r="N1455" s="177"/>
    </row>
    <row r="1457" spans="14:14">
      <c r="N1457" s="177"/>
    </row>
    <row r="1458" spans="14:14">
      <c r="N1458" s="177"/>
    </row>
    <row r="1460" spans="14:14">
      <c r="N1460" s="177"/>
    </row>
    <row r="1477" spans="14:14">
      <c r="N1477" s="177"/>
    </row>
    <row r="1497" spans="14:14">
      <c r="N1497" s="177"/>
    </row>
    <row r="1720" spans="14:14">
      <c r="N1720" s="177"/>
    </row>
    <row r="1732" spans="14:14">
      <c r="N1732" s="177"/>
    </row>
    <row r="1735" spans="14:14">
      <c r="N1735" s="177"/>
    </row>
    <row r="1736" spans="14:14">
      <c r="N1736" s="177"/>
    </row>
    <row r="1737" spans="14:14">
      <c r="N1737" s="177"/>
    </row>
    <row r="1738" spans="14:14">
      <c r="N1738" s="177"/>
    </row>
    <row r="1744" spans="14:14">
      <c r="N1744" s="177"/>
    </row>
    <row r="2001" spans="14:14">
      <c r="N2001" s="177"/>
    </row>
    <row r="2012" spans="14:14">
      <c r="N2012" s="177"/>
    </row>
    <row r="2028" spans="14:14">
      <c r="N2028" s="177"/>
    </row>
    <row r="2029" spans="14:14">
      <c r="N2029" s="177"/>
    </row>
    <row r="2030" spans="14:14">
      <c r="N2030" s="177"/>
    </row>
    <row r="2031" spans="14:14">
      <c r="N2031" s="177"/>
    </row>
    <row r="2056" spans="14:14">
      <c r="N2056" s="177"/>
    </row>
    <row r="2057" spans="14:14">
      <c r="N2057" s="177"/>
    </row>
    <row r="2088" spans="14:14">
      <c r="N2088" s="177"/>
    </row>
    <row r="2089" spans="14:14">
      <c r="N2089" s="177"/>
    </row>
    <row r="2090" spans="14:14">
      <c r="N2090" s="177"/>
    </row>
    <row r="2091" spans="14:14">
      <c r="N2091" s="177"/>
    </row>
    <row r="2092" spans="14:14">
      <c r="N2092" s="177"/>
    </row>
    <row r="2093" spans="14:14">
      <c r="N2093" s="177"/>
    </row>
    <row r="2095" spans="14:14">
      <c r="N2095" s="177"/>
    </row>
    <row r="2097" spans="14:14">
      <c r="N2097" s="177"/>
    </row>
    <row r="2099" spans="14:14">
      <c r="N2099" s="177"/>
    </row>
    <row r="2100" spans="14:14">
      <c r="N2100" s="177"/>
    </row>
    <row r="2101" spans="14:14">
      <c r="N2101" s="177"/>
    </row>
    <row r="2102" spans="14:14">
      <c r="N2102" s="177"/>
    </row>
    <row r="2103" spans="14:14">
      <c r="N2103" s="177"/>
    </row>
    <row r="2104" spans="14:14">
      <c r="N2104" s="177"/>
    </row>
    <row r="2105" spans="14:14">
      <c r="N2105" s="177"/>
    </row>
    <row r="2106" spans="14:14">
      <c r="N2106" s="177"/>
    </row>
    <row r="2127" spans="14:14">
      <c r="N2127" s="177"/>
    </row>
    <row r="2129" spans="14:14">
      <c r="N2129" s="177"/>
    </row>
    <row r="2130" spans="14:14">
      <c r="N2130" s="177"/>
    </row>
    <row r="2153" spans="14:14">
      <c r="N2153" s="177"/>
    </row>
    <row r="2155" spans="14:14">
      <c r="N2155" s="177"/>
    </row>
    <row r="2157" spans="14:14">
      <c r="N2157" s="177"/>
    </row>
    <row r="2165" spans="14:14">
      <c r="N2165" s="177"/>
    </row>
    <row r="2166" spans="14:14">
      <c r="N2166" s="177"/>
    </row>
    <row r="2167" spans="14:14">
      <c r="N2167" s="177"/>
    </row>
    <row r="2168" spans="14:14">
      <c r="N2168" s="177"/>
    </row>
    <row r="2169" spans="14:14">
      <c r="N2169" s="177"/>
    </row>
    <row r="2174" spans="14:14">
      <c r="N2174" s="177"/>
    </row>
    <row r="2175" spans="14:14">
      <c r="N2175" s="177"/>
    </row>
    <row r="2176" spans="14:14">
      <c r="N2176" s="177"/>
    </row>
    <row r="2178" spans="14:14">
      <c r="N2178" s="177"/>
    </row>
    <row r="2184" spans="14:14">
      <c r="N2184" s="177"/>
    </row>
    <row r="2185" spans="14:14">
      <c r="N2185" s="177"/>
    </row>
    <row r="2187" spans="14:14">
      <c r="N2187" s="177"/>
    </row>
    <row r="2188" spans="14:14">
      <c r="N2188" s="177"/>
    </row>
    <row r="2192" spans="14:14">
      <c r="N2192" s="177"/>
    </row>
    <row r="2193" spans="14:14">
      <c r="N2193" s="177"/>
    </row>
    <row r="2194" spans="14:14">
      <c r="N2194" s="177"/>
    </row>
    <row r="2195" spans="14:14">
      <c r="N2195" s="177"/>
    </row>
    <row r="2196" spans="14:14">
      <c r="N2196" s="177"/>
    </row>
    <row r="2197" spans="14:14">
      <c r="N2197" s="177"/>
    </row>
    <row r="2198" spans="14:14">
      <c r="N2198" s="177"/>
    </row>
    <row r="2199" spans="14:14">
      <c r="N2199" s="177"/>
    </row>
    <row r="2200" spans="14:14">
      <c r="N2200" s="177"/>
    </row>
    <row r="2201" spans="14:14">
      <c r="N2201" s="177"/>
    </row>
    <row r="2206" spans="14:14">
      <c r="N2206" s="177"/>
    </row>
    <row r="2209" spans="14:14">
      <c r="N2209" s="177"/>
    </row>
    <row r="2210" spans="14:14">
      <c r="N2210" s="177"/>
    </row>
    <row r="2211" spans="14:14">
      <c r="N2211" s="177"/>
    </row>
    <row r="2212" spans="14:14">
      <c r="N2212" s="177"/>
    </row>
    <row r="2215" spans="14:14">
      <c r="N2215" s="177"/>
    </row>
    <row r="2217" spans="14:14">
      <c r="N2217" s="177"/>
    </row>
    <row r="2277" spans="14:14">
      <c r="N2277" s="177"/>
    </row>
    <row r="2287" spans="14:14">
      <c r="N2287" s="177"/>
    </row>
    <row r="2289" spans="14:14">
      <c r="N2289" s="177"/>
    </row>
    <row r="2292" spans="14:14">
      <c r="N2292" s="177"/>
    </row>
    <row r="2294" spans="14:14">
      <c r="N2294" s="177"/>
    </row>
    <row r="2296" spans="14:14">
      <c r="N2296" s="177"/>
    </row>
    <row r="2298" spans="14:14">
      <c r="N2298" s="177"/>
    </row>
    <row r="2300" spans="14:14">
      <c r="N2300" s="177"/>
    </row>
    <row r="2302" spans="14:14">
      <c r="N2302" s="177"/>
    </row>
    <row r="2304" spans="14:14">
      <c r="N2304" s="177"/>
    </row>
    <row r="2306" spans="14:14">
      <c r="N2306" s="177"/>
    </row>
    <row r="2307" spans="14:14">
      <c r="N2307" s="177"/>
    </row>
    <row r="2308" spans="14:14">
      <c r="N2308" s="177"/>
    </row>
    <row r="2311" spans="14:14">
      <c r="N2311" s="177"/>
    </row>
    <row r="2313" spans="14:14">
      <c r="N2313" s="177"/>
    </row>
    <row r="2315" spans="14:14">
      <c r="N2315" s="177"/>
    </row>
    <row r="2317" spans="14:14">
      <c r="N2317" s="177"/>
    </row>
    <row r="2319" spans="14:14">
      <c r="N2319" s="177"/>
    </row>
    <row r="2321" spans="14:14">
      <c r="N2321" s="177"/>
    </row>
    <row r="2324" spans="14:14">
      <c r="N2324" s="177"/>
    </row>
    <row r="2325" spans="14:14">
      <c r="N2325" s="177"/>
    </row>
    <row r="2326" spans="14:14">
      <c r="N2326" s="177"/>
    </row>
    <row r="2327" spans="14:14">
      <c r="N2327" s="177"/>
    </row>
    <row r="2328" spans="14:14">
      <c r="N2328" s="177"/>
    </row>
    <row r="2342" spans="14:14">
      <c r="N2342" s="177"/>
    </row>
    <row r="2417" spans="14:14">
      <c r="N2417" s="177"/>
    </row>
    <row r="2432" spans="14:14">
      <c r="N2432" s="177"/>
    </row>
    <row r="2464" spans="14:14">
      <c r="N2464" s="177"/>
    </row>
    <row r="2472" spans="14:14">
      <c r="N2472" s="177"/>
    </row>
    <row r="2516" spans="14:14">
      <c r="N2516" s="177"/>
    </row>
    <row r="2517" spans="14:14">
      <c r="N2517" s="177"/>
    </row>
    <row r="2518" spans="14:14">
      <c r="N2518" s="177"/>
    </row>
    <row r="2519" spans="14:14">
      <c r="N2519" s="177"/>
    </row>
    <row r="2520" spans="14:14">
      <c r="N2520" s="177"/>
    </row>
    <row r="2521" spans="14:14">
      <c r="N2521" s="177"/>
    </row>
    <row r="2522" spans="14:14">
      <c r="N2522" s="177"/>
    </row>
    <row r="2523" spans="14:14">
      <c r="N2523" s="177"/>
    </row>
    <row r="2524" spans="14:14">
      <c r="N2524" s="177"/>
    </row>
    <row r="2525" spans="14:14">
      <c r="N2525" s="177"/>
    </row>
    <row r="2541" spans="14:14">
      <c r="N2541" s="177"/>
    </row>
    <row r="2543" spans="14:14">
      <c r="N2543" s="177"/>
    </row>
    <row r="2545" spans="14:14">
      <c r="N2545" s="177"/>
    </row>
    <row r="2589" spans="14:14">
      <c r="N2589" s="177"/>
    </row>
    <row r="2635" spans="14:14">
      <c r="N2635" s="177"/>
    </row>
    <row r="2636" spans="14:14">
      <c r="N2636" s="177"/>
    </row>
    <row r="2659" spans="14:14">
      <c r="N2659" s="177"/>
    </row>
    <row r="2662" spans="14:14">
      <c r="N2662" s="177"/>
    </row>
    <row r="2707" spans="14:14">
      <c r="N2707" s="177"/>
    </row>
    <row r="2708" spans="14:14">
      <c r="N2708" s="177"/>
    </row>
    <row r="2709" spans="14:14">
      <c r="N2709" s="177"/>
    </row>
    <row r="2710" spans="14:14">
      <c r="N2710" s="177"/>
    </row>
    <row r="2713" spans="14:14">
      <c r="N2713" s="177"/>
    </row>
    <row r="2720" spans="14:14">
      <c r="N2720" s="177"/>
    </row>
    <row r="2721" spans="14:14">
      <c r="N2721" s="177"/>
    </row>
    <row r="2729" spans="14:14">
      <c r="N2729" s="177"/>
    </row>
    <row r="2744" spans="14:14">
      <c r="N2744" s="177"/>
    </row>
    <row r="2745" spans="14:14">
      <c r="N2745" s="177"/>
    </row>
    <row r="2748" spans="14:14">
      <c r="N2748" s="177"/>
    </row>
    <row r="2783" spans="14:14">
      <c r="N2783" s="177"/>
    </row>
    <row r="2784" spans="14:14">
      <c r="N2784" s="177"/>
    </row>
    <row r="2803" spans="14:14">
      <c r="N2803" s="177"/>
    </row>
    <row r="2861" spans="14:14">
      <c r="N2861" s="177"/>
    </row>
    <row r="2875" spans="14:14">
      <c r="N2875" s="177"/>
    </row>
    <row r="2940" spans="14:14">
      <c r="N2940" s="177"/>
    </row>
    <row r="2941" spans="14:14">
      <c r="N2941" s="177"/>
    </row>
    <row r="2953" spans="14:14">
      <c r="N2953" s="177"/>
    </row>
    <row r="2954" spans="14:14">
      <c r="N2954" s="177"/>
    </row>
    <row r="2955" spans="14:14">
      <c r="N2955" s="177"/>
    </row>
    <row r="2966" spans="14:14">
      <c r="N2966" s="177"/>
    </row>
    <row r="2967" spans="14:14">
      <c r="N2967" s="177"/>
    </row>
    <row r="2982" spans="14:14">
      <c r="N2982" s="177"/>
    </row>
    <row r="2983" spans="14:14">
      <c r="N2983" s="177"/>
    </row>
    <row r="2984" spans="14:14">
      <c r="N2984" s="177"/>
    </row>
    <row r="2985" spans="14:14">
      <c r="N2985" s="177"/>
    </row>
    <row r="2986" spans="14:14">
      <c r="N2986" s="177"/>
    </row>
    <row r="2987" spans="14:14">
      <c r="N2987" s="177"/>
    </row>
    <row r="2988" spans="14:14">
      <c r="N2988" s="177"/>
    </row>
    <row r="2989" spans="14:14">
      <c r="N2989" s="177"/>
    </row>
    <row r="2990" spans="14:14">
      <c r="N2990" s="177"/>
    </row>
    <row r="2991" spans="14:14">
      <c r="N2991" s="177"/>
    </row>
    <row r="2992" spans="14:14">
      <c r="N2992" s="177"/>
    </row>
    <row r="2993" spans="14:14">
      <c r="N2993" s="177"/>
    </row>
    <row r="2994" spans="14:14">
      <c r="N2994" s="177"/>
    </row>
    <row r="2995" spans="14:14">
      <c r="N2995" s="177"/>
    </row>
    <row r="2996" spans="14:14">
      <c r="N2996" s="177"/>
    </row>
    <row r="2997" spans="14:14">
      <c r="N2997" s="177"/>
    </row>
    <row r="2998" spans="14:14">
      <c r="N2998" s="177"/>
    </row>
    <row r="2999" spans="14:14">
      <c r="N2999" s="177"/>
    </row>
    <row r="3000" spans="14:14">
      <c r="N3000" s="177"/>
    </row>
    <row r="3001" spans="14:14">
      <c r="N3001" s="177"/>
    </row>
    <row r="3004" spans="14:14">
      <c r="N3004" s="177"/>
    </row>
    <row r="3046" spans="14:14">
      <c r="N3046" s="177"/>
    </row>
    <row r="3047" spans="14:14">
      <c r="N3047" s="177"/>
    </row>
    <row r="3048" spans="14:14">
      <c r="N3048" s="177"/>
    </row>
    <row r="3055" spans="14:14">
      <c r="N3055" s="177"/>
    </row>
    <row r="3057" spans="14:14">
      <c r="N3057" s="177"/>
    </row>
    <row r="3059" spans="14:14">
      <c r="N3059" s="177"/>
    </row>
    <row r="3074" spans="14:14">
      <c r="N3074" s="177"/>
    </row>
    <row r="3081" spans="14:14">
      <c r="N3081" s="177"/>
    </row>
    <row r="3083" spans="14:14">
      <c r="N3083" s="177"/>
    </row>
    <row r="3106" spans="14:14">
      <c r="N3106" s="177"/>
    </row>
    <row r="3107" spans="14:14">
      <c r="N3107" s="177"/>
    </row>
    <row r="3108" spans="14:14">
      <c r="N3108" s="177"/>
    </row>
    <row r="3110" spans="14:14">
      <c r="N3110" s="177"/>
    </row>
    <row r="3111" spans="14:14">
      <c r="N3111" s="177"/>
    </row>
    <row r="3138" spans="14:14">
      <c r="N3138" s="177"/>
    </row>
    <row r="3171" spans="14:14">
      <c r="N3171" s="177"/>
    </row>
    <row r="3176" spans="14:14">
      <c r="N3176" s="177"/>
    </row>
    <row r="3177" spans="14:14">
      <c r="N3177" s="177"/>
    </row>
    <row r="3178" spans="14:14">
      <c r="N3178" s="177"/>
    </row>
    <row r="3179" spans="14:14">
      <c r="N3179" s="177"/>
    </row>
    <row r="3180" spans="14:14">
      <c r="N3180" s="177"/>
    </row>
    <row r="3181" spans="14:14">
      <c r="N3181" s="177"/>
    </row>
    <row r="3182" spans="14:14">
      <c r="N3182" s="177"/>
    </row>
    <row r="3183" spans="14:14">
      <c r="N3183" s="177"/>
    </row>
    <row r="3192" spans="14:14">
      <c r="N3192" s="177"/>
    </row>
    <row r="3353" spans="14:14">
      <c r="N3353" s="177"/>
    </row>
    <row r="3354" spans="14:14">
      <c r="N3354" s="177"/>
    </row>
    <row r="3357" spans="14:14">
      <c r="N3357" s="177"/>
    </row>
    <row r="3359" spans="14:14">
      <c r="N3359" s="177"/>
    </row>
    <row r="3402" spans="14:14">
      <c r="N3402" s="177"/>
    </row>
    <row r="3464" spans="14:14">
      <c r="N3464" s="177"/>
    </row>
    <row r="3517" spans="14:14">
      <c r="N3517" s="177"/>
    </row>
    <row r="3521" spans="14:14">
      <c r="N3521" s="177"/>
    </row>
    <row r="3522" spans="14:14">
      <c r="N3522" s="177"/>
    </row>
    <row r="3568" spans="14:14">
      <c r="N3568" s="177"/>
    </row>
    <row r="3604" spans="14:14">
      <c r="N3604" s="177"/>
    </row>
    <row r="3605" spans="14:14">
      <c r="N3605" s="177"/>
    </row>
    <row r="3606" spans="14:14">
      <c r="N3606" s="177"/>
    </row>
    <row r="3607" spans="14:14">
      <c r="N3607" s="177"/>
    </row>
    <row r="3608" spans="14:14">
      <c r="N3608" s="177"/>
    </row>
    <row r="3609" spans="14:14">
      <c r="N3609" s="177"/>
    </row>
    <row r="3610" spans="14:14">
      <c r="N3610" s="177"/>
    </row>
    <row r="3611" spans="14:14">
      <c r="N3611" s="177"/>
    </row>
    <row r="3612" spans="14:14">
      <c r="N3612" s="177"/>
    </row>
    <row r="3613" spans="14:14">
      <c r="N3613" s="177"/>
    </row>
    <row r="3614" spans="14:14">
      <c r="N3614" s="177"/>
    </row>
    <row r="3615" spans="14:14">
      <c r="N3615" s="177"/>
    </row>
    <row r="3618" spans="14:14">
      <c r="N3618" s="177"/>
    </row>
    <row r="3619" spans="14:14">
      <c r="N3619" s="177"/>
    </row>
    <row r="3620" spans="14:14">
      <c r="N3620" s="177"/>
    </row>
    <row r="3621" spans="14:14">
      <c r="N3621" s="177"/>
    </row>
    <row r="3622" spans="14:14">
      <c r="N3622" s="177"/>
    </row>
    <row r="3623" spans="14:14">
      <c r="N3623" s="177"/>
    </row>
    <row r="3624" spans="14:14">
      <c r="N3624" s="177"/>
    </row>
    <row r="3625" spans="14:14">
      <c r="N3625" s="177"/>
    </row>
    <row r="3626" spans="14:14">
      <c r="N3626" s="177"/>
    </row>
    <row r="3627" spans="14:14">
      <c r="N3627" s="177"/>
    </row>
    <row r="3628" spans="14:14">
      <c r="N3628" s="177"/>
    </row>
    <row r="3629" spans="14:14">
      <c r="N3629" s="177"/>
    </row>
    <row r="3630" spans="14:14">
      <c r="N3630" s="177"/>
    </row>
    <row r="3631" spans="14:14">
      <c r="N3631" s="177"/>
    </row>
    <row r="3632" spans="14:14">
      <c r="N3632" s="177"/>
    </row>
    <row r="3673" spans="14:14">
      <c r="N3673" s="177"/>
    </row>
    <row r="3723" spans="14:14">
      <c r="N3723" s="177"/>
    </row>
    <row r="3744" spans="14:14">
      <c r="N3744" s="177"/>
    </row>
    <row r="3745" spans="14:14">
      <c r="N3745" s="177"/>
    </row>
    <row r="3816" spans="14:14">
      <c r="N3816" s="177"/>
    </row>
    <row r="3818" spans="14:14">
      <c r="N3818" s="177"/>
    </row>
    <row r="3819" spans="14:14">
      <c r="N3819" s="177"/>
    </row>
    <row r="3821" spans="14:14">
      <c r="N3821" s="177"/>
    </row>
    <row r="3822" spans="14:14">
      <c r="N3822" s="177"/>
    </row>
    <row r="3827" spans="14:14">
      <c r="N3827" s="177"/>
    </row>
    <row r="3828" spans="14:14">
      <c r="N3828" s="177"/>
    </row>
    <row r="3829" spans="14:14">
      <c r="N3829" s="177"/>
    </row>
    <row r="3831" spans="14:14">
      <c r="N3831" s="177"/>
    </row>
    <row r="3838" spans="14:14">
      <c r="N3838" s="177"/>
    </row>
    <row r="3839" spans="14:14">
      <c r="N3839" s="177"/>
    </row>
    <row r="3916" spans="14:14">
      <c r="N3916" s="177"/>
    </row>
    <row r="3917" spans="14:14">
      <c r="N3917" s="177"/>
    </row>
    <row r="3918" spans="14:14">
      <c r="N3918" s="177"/>
    </row>
    <row r="3974" spans="14:14">
      <c r="N3974" s="177"/>
    </row>
    <row r="3975" spans="14:14">
      <c r="N3975" s="177"/>
    </row>
    <row r="3976" spans="14:14">
      <c r="N3976" s="177"/>
    </row>
    <row r="3977" spans="14:14">
      <c r="N3977" s="177"/>
    </row>
    <row r="3978" spans="14:14">
      <c r="N3978" s="177"/>
    </row>
    <row r="3979" spans="14:14">
      <c r="N3979" s="177"/>
    </row>
    <row r="3980" spans="14:14">
      <c r="N3980" s="177"/>
    </row>
    <row r="3981" spans="14:14">
      <c r="N3981" s="177"/>
    </row>
    <row r="3982" spans="14:14">
      <c r="N3982" s="177"/>
    </row>
    <row r="3983" spans="14:14">
      <c r="N3983" s="177"/>
    </row>
    <row r="3984" spans="14:14">
      <c r="N3984" s="177"/>
    </row>
    <row r="4041" spans="14:14">
      <c r="N4041" s="177"/>
    </row>
    <row r="4045" spans="14:14">
      <c r="N4045" s="177"/>
    </row>
    <row r="4046" spans="14:14">
      <c r="N4046" s="177"/>
    </row>
    <row r="4047" spans="14:14">
      <c r="N4047" s="177"/>
    </row>
    <row r="4058" spans="14:14">
      <c r="N4058" s="177"/>
    </row>
    <row r="4059" spans="14:14">
      <c r="N4059" s="177"/>
    </row>
    <row r="4060" spans="14:14">
      <c r="N4060" s="177"/>
    </row>
    <row r="4061" spans="14:14">
      <c r="N4061" s="177"/>
    </row>
    <row r="4062" spans="14:14">
      <c r="N4062" s="177"/>
    </row>
    <row r="4063" spans="14:14">
      <c r="N4063" s="177"/>
    </row>
    <row r="4064" spans="14:14">
      <c r="N4064" s="177"/>
    </row>
    <row r="4065" spans="14:14">
      <c r="N4065" s="177"/>
    </row>
    <row r="4067" spans="14:14">
      <c r="N4067" s="177"/>
    </row>
    <row r="4071" spans="14:14">
      <c r="N4071" s="177"/>
    </row>
    <row r="4103" spans="14:14">
      <c r="N4103" s="177"/>
    </row>
  </sheetData>
  <autoFilter ref="A3:I490" xr:uid="{00000000-0009-0000-0000-000008000000}"/>
  <pageMargins left="0.511811024" right="0.511811024" top="0.78740157499999996" bottom="0.78740157499999996" header="0.31496062000000002" footer="0.31496062000000002"/>
  <pageSetup paperSize="9" scale="5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17</vt:i4>
      </vt:variant>
    </vt:vector>
  </HeadingPairs>
  <TitlesOfParts>
    <vt:vector size="26" baseType="lpstr">
      <vt:lpstr>CAPA-DADOS</vt:lpstr>
      <vt:lpstr>01_SINTETICO</vt:lpstr>
      <vt:lpstr>02_CRONOGRAMA</vt:lpstr>
      <vt:lpstr>03_COMP</vt:lpstr>
      <vt:lpstr>04_PESQUISAS</vt:lpstr>
      <vt:lpstr>05_BDI</vt:lpstr>
      <vt:lpstr>06_ENCARGOS</vt:lpstr>
      <vt:lpstr>CURVA_ABC </vt:lpstr>
      <vt:lpstr>ABC INSUMOS</vt:lpstr>
      <vt:lpstr>'01_SINTETICO'!Area_de_impressao</vt:lpstr>
      <vt:lpstr>'02_CRONOGRAMA'!Area_de_impressao</vt:lpstr>
      <vt:lpstr>'03_COMP'!Area_de_impressao</vt:lpstr>
      <vt:lpstr>'04_PESQUISAS'!Area_de_impressao</vt:lpstr>
      <vt:lpstr>'05_BDI'!Area_de_impressao</vt:lpstr>
      <vt:lpstr>'06_ENCARGOS'!Area_de_impressao</vt:lpstr>
      <vt:lpstr>'ABC INSUMOS'!Area_de_impressao</vt:lpstr>
      <vt:lpstr>'CAPA-DADOS'!Area_de_impressao</vt:lpstr>
      <vt:lpstr>'CURVA_ABC '!Area_de_impressao</vt:lpstr>
      <vt:lpstr>'01_SINTETICO'!BDI_MAT</vt:lpstr>
      <vt:lpstr>BDI_MATERIAIS</vt:lpstr>
      <vt:lpstr>'01_SINTETICO'!BDI_MDO</vt:lpstr>
      <vt:lpstr>MED_DIRETA</vt:lpstr>
      <vt:lpstr>'01_SINTETICO'!Titulos_de_impressao</vt:lpstr>
      <vt:lpstr>'03_COMP'!Titulos_de_impressao</vt:lpstr>
      <vt:lpstr>'04_PESQUISAS'!Titulos_de_impressao</vt:lpstr>
      <vt:lpstr>'CURVA_ABC '!Titulos_de_impressao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2019-04-11T17:25:50Z</dcterms:created>
  <dcterms:modified xsi:type="dcterms:W3CDTF">2019-04-11T17:27:34Z</dcterms:modified>
</cp:coreProperties>
</file>